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Ե-7345-2026 ՊԱԳ\"/>
    </mc:Choice>
  </mc:AlternateContent>
  <xr:revisionPtr revIDLastSave="0" documentId="13_ncr:1_{087DCD43-9EE8-4BC1-896F-8A285123BC65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1" sheetId="88" r:id="rId1"/>
    <sheet name="2" sheetId="92" r:id="rId2"/>
    <sheet name="3" sheetId="26" r:id="rId3"/>
    <sheet name="4" sheetId="94" r:id="rId4"/>
    <sheet name="5" sheetId="27" r:id="rId5"/>
    <sheet name="6" sheetId="96" r:id="rId6"/>
    <sheet name="7" sheetId="97" r:id="rId7"/>
    <sheet name="8" sheetId="99" r:id="rId8"/>
  </sheets>
  <definedNames>
    <definedName name="_xlnm._FilterDatabase" localSheetId="3" hidden="1">'4'!$A$9:$E$13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aaaaaaaa">#REF!</definedName>
    <definedName name="hhhh">#REF!</definedName>
    <definedName name="hunvar" localSheetId="1">#REF!,#REF!,#REF!,#REF!,#REF!,#REF!,#REF!,#REF!,#REF!,#REF!,#REF!,#REF!,#REF!,#REF!,#REF!</definedName>
    <definedName name="hunvar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>#REF!,#REF!,#REF!,#REF!,#REF!</definedName>
    <definedName name="par_time" localSheetId="1">#REF!,#REF!,#REF!,#REF!</definedName>
    <definedName name="par_time">#REF!,#REF!,#REF!,#REF!</definedName>
    <definedName name="par2.12s" localSheetId="1">#REF!</definedName>
    <definedName name="par2.12s">#REF!</definedName>
    <definedName name="par2.4s">#REF!,#REF!,#REF!,#REF!,#REF!,#REF!,#REF!,#REF!,#REF!,#REF!,#REF!,#REF!,#REF!,#REF!,#REF!,#REF!</definedName>
    <definedName name="par2.5s" localSheetId="1">#REF!,#REF!</definedName>
    <definedName name="par2.5s">#REF!,#REF!</definedName>
    <definedName name="par2.6s" localSheetId="1">#REF!,#REF!,#REF!,#REF!</definedName>
    <definedName name="par2.6s">#REF!,#REF!,#REF!,#REF!</definedName>
    <definedName name="par2.7s" localSheetId="1">#REF!,#REF!</definedName>
    <definedName name="par2.7s">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>#REF!,#REF!</definedName>
    <definedName name="par4.11d" localSheetId="1">#REF!,#REF!,#REF!,#REF!,#REF!</definedName>
    <definedName name="par4.11d">#REF!,#REF!,#REF!,#REF!,#REF!</definedName>
    <definedName name="par4.12d" localSheetId="1">#REF!</definedName>
    <definedName name="par4.12d">#REF!</definedName>
    <definedName name="par4.13s">#REF!</definedName>
    <definedName name="par4.14" localSheetId="1">#REF!,#REF!,#REF!,#REF!,#REF!,#REF!</definedName>
    <definedName name="par4.14">#REF!,#REF!,#REF!,#REF!,#REF!,#REF!</definedName>
    <definedName name="par4.15" localSheetId="1">#REF!,#REF!,#REF!</definedName>
    <definedName name="par4.15">#REF!,#REF!,#REF!</definedName>
    <definedName name="par4.16">#REF!,#REF!,#REF!</definedName>
    <definedName name="par4.17" localSheetId="1">#REF!,#REF!,#REF!,#REF!</definedName>
    <definedName name="par4.17">#REF!,#REF!,#REF!,#REF!</definedName>
    <definedName name="par4.18d" localSheetId="1">#REF!,#REF!</definedName>
    <definedName name="par4.18d">#REF!,#REF!</definedName>
    <definedName name="par4.19s" localSheetId="1">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1">#REF!,#REF!,#REF!,#REF!,#REF!</definedName>
    <definedName name="par4.8">#REF!,#REF!,#REF!,#REF!,#REF!</definedName>
    <definedName name="par4.9" localSheetId="1">#REF!,#REF!,#REF!,#REF!,#REF!,#REF!</definedName>
    <definedName name="par4.9">#REF!,#REF!,#REF!,#REF!,#REF!,#REF!</definedName>
    <definedName name="par5.1" localSheetId="1">#REF!,#REF!</definedName>
    <definedName name="par5.1">#REF!,#REF!</definedName>
    <definedName name="par5.3" localSheetId="1">#REF!,#REF!,#REF!,#REF!,#REF!,#REF!</definedName>
    <definedName name="par5.3">#REF!,#REF!,#REF!,#REF!,#REF!,#REF!</definedName>
    <definedName name="par5.4" localSheetId="1">#REF!,#REF!,#REF!,#REF!,#REF!</definedName>
    <definedName name="par5.4">#REF!,#REF!,#REF!,#REF!,#REF!</definedName>
    <definedName name="par5.5" localSheetId="1">#REF!</definedName>
    <definedName name="par5.5">#REF!</definedName>
    <definedName name="par5.6" localSheetId="1">#REF!,#REF!</definedName>
    <definedName name="par5.6">#REF!,#REF!</definedName>
    <definedName name="_xlnm.Print_Titles" localSheetId="0">'1'!$7:$7</definedName>
    <definedName name="_xlnm.Print_Titles" localSheetId="2">'3'!$7:$8</definedName>
    <definedName name="_xlnm.Print_Titles" localSheetId="7">'8'!$7:$8</definedName>
    <definedName name="program">#REF!,#REF!,#REF!,#REF!,#REF!,#REF!,#REF!,#REF!,#REF!,#REF!,#REF!,#REF!,#REF!,#REF!,#REF!,#REF!,#REF!,#REF!,#REF!,#REF!</definedName>
    <definedName name="yyy" localSheetId="1">#REF!</definedName>
    <definedName name="yyy">#REF!</definedName>
    <definedName name="Z_06062780_48C4_4FC0_A767_3BC5DF28FC50_.wvu.FilterData" localSheetId="3" hidden="1">'4'!$A$9:$E$13</definedName>
    <definedName name="Z_0ACD0536_4819_4370_8594_3B7762686728_.wvu.FilterData" localSheetId="3" hidden="1">'4'!$A$9:$E$13</definedName>
    <definedName name="Z_144C3463_B847_4718_8F9F_C1D867811C70_.wvu.FilterData" localSheetId="3" hidden="1">'4'!$A$9:$E$13</definedName>
    <definedName name="Z_144C3463_B847_4718_8F9F_C1D867811C70_.wvu.Rows" localSheetId="3" hidden="1">'4'!#REF!</definedName>
    <definedName name="Z_1BC40B6C_7C47_4200_9441_E27EEF8ABF93_.wvu.FilterData" localSheetId="3" hidden="1">'4'!$A$9:$E$13</definedName>
    <definedName name="Z_1BC40B6C_7C47_4200_9441_E27EEF8ABF93_.wvu.Rows" localSheetId="3" hidden="1">'4'!#REF!</definedName>
    <definedName name="Z_20F45496_8318_4340_A306_8B0EDB4E3F0E_.wvu.FilterData" localSheetId="3" hidden="1">'4'!$A$9:$E$13</definedName>
    <definedName name="Z_2C4629E1_EECC_42BA_A91F_825C6F921837_.wvu.FilterData" localSheetId="3" hidden="1">'4'!$A$9:$E$13</definedName>
    <definedName name="Z_31414AB6_3086_4113_A513_2FFD6581C7CB_.wvu.FilterData" localSheetId="3" hidden="1">'4'!$A$9:$E$13</definedName>
    <definedName name="Z_31414AB6_3086_4113_A513_2FFD6581C7CB_.wvu.Rows" localSheetId="3" hidden="1">'4'!#REF!</definedName>
    <definedName name="Z_32AB0767_B633_496B_88AB_757A6A2C1EF3_.wvu.FilterData" localSheetId="3" hidden="1">'4'!$A$9:$E$13</definedName>
    <definedName name="Z_388735A0_78AE_4471_8576_6714A31E1421_.wvu.FilterData" localSheetId="3" hidden="1">'4'!$A$9:$E$13</definedName>
    <definedName name="Z_39040527_F8B0_4187_9B5D_69AB81C93DE1_.wvu.Rows" localSheetId="3" hidden="1">'4'!#REF!</definedName>
    <definedName name="Z_39E48EBD_D48E_4BB3_ACFC_5C8CECEE8FAD_.wvu.Rows" localSheetId="3" hidden="1">'4'!#REF!</definedName>
    <definedName name="Z_440115C8_0CC6_4756_BF7D_8B2015461FF2_.wvu.FilterData" localSheetId="3" hidden="1">'4'!$A$9:$E$13</definedName>
    <definedName name="Z_440115C8_0CC6_4756_BF7D_8B2015461FF2_.wvu.Rows" localSheetId="3" hidden="1">'4'!#REF!</definedName>
    <definedName name="Z_4BEF44DC_70F5_4C8D_BE70_F3AAF1796715_.wvu.FilterData" localSheetId="3" hidden="1">'4'!$A$9:$E$13</definedName>
    <definedName name="Z_4BEF44DC_70F5_4C8D_BE70_F3AAF1796715_.wvu.Rows" localSheetId="3" hidden="1">'4'!#REF!</definedName>
    <definedName name="Z_4DC1FFFC_BCE7_4D32_B172_2682C931CA11_.wvu.FilterData" localSheetId="3" hidden="1">'4'!$A$9:$E$13</definedName>
    <definedName name="Z_4DC1FFFC_BCE7_4D32_B172_2682C931CA11_.wvu.Rows" localSheetId="3" hidden="1">'4'!#REF!</definedName>
    <definedName name="Z_4E609172_2920_4CCF_A67C_C62FCD23CCF4_.wvu.Rows" localSheetId="3" hidden="1">'4'!#REF!</definedName>
    <definedName name="Z_514418C3_6394_413F_B852_408488DB2FF7_.wvu.Rows" localSheetId="3" hidden="1">'4'!#REF!</definedName>
    <definedName name="Z_5211AAAA_756E_4FA9_B6C5_EDC9836E6C74_.wvu.Rows" localSheetId="3" hidden="1">'4'!#REF!</definedName>
    <definedName name="Z_5DD3E475_F45C_4A17_9089_06F4C73D3F7E_.wvu.FilterData" localSheetId="3" hidden="1">'4'!$A$9:$E$13</definedName>
    <definedName name="Z_67BE5DEC_F50E_49E9_874E_AC9681F80A5E_.wvu.FilterData" localSheetId="3" hidden="1">'4'!$A$9:$E$13</definedName>
    <definedName name="Z_67BE5DEC_F50E_49E9_874E_AC9681F80A5E_.wvu.Rows" localSheetId="3" hidden="1">'4'!#REF!</definedName>
    <definedName name="Z_68BE7D06_EB29_4C31_AB70_452034013B25_.wvu.FilterData" localSheetId="3" hidden="1">'4'!$A$9:$E$13</definedName>
    <definedName name="Z_68BE7D06_EB29_4C31_AB70_452034013B25_.wvu.Rows" localSheetId="3" hidden="1">'4'!#REF!</definedName>
    <definedName name="Z_6B2270D3_2136_4999_B096_05F597152A65_.wvu.FilterData" localSheetId="3" hidden="1">'4'!$A$9:$E$13</definedName>
    <definedName name="Z_708396B8_DE8D_4C6C_BD5E_D5B1A804D604_.wvu.FilterData" localSheetId="3" hidden="1">'4'!$A$9:$E$13</definedName>
    <definedName name="Z_748E2A4D_EA1D_4DFB_BF1F_D1587FCBFEB5_.wvu.FilterData" localSheetId="3" hidden="1">'4'!$A$9:$E$13</definedName>
    <definedName name="Z_748E2A4D_EA1D_4DFB_BF1F_D1587FCBFEB5_.wvu.Rows" localSheetId="3" hidden="1">'4'!#REF!</definedName>
    <definedName name="Z_74AFEF32_B194_4D8D_A7FB_9F0C5A28BE24_.wvu.FilterData" localSheetId="3" hidden="1">'4'!$A$9:$E$13</definedName>
    <definedName name="Z_74AFEF32_B194_4D8D_A7FB_9F0C5A28BE24_.wvu.Rows" localSheetId="3" hidden="1">'4'!#REF!</definedName>
    <definedName name="Z_7DD3409D_7A8E_437F_ACE8_1979BCF2E58E_.wvu.FilterData" localSheetId="3" hidden="1">'4'!$A$9:$E$13</definedName>
    <definedName name="Z_8B1CD72B_28F6_4A0B_B4F9_4A5A2A031F44_.wvu.FilterData" localSheetId="3" hidden="1">'4'!$A$9:$E$13</definedName>
    <definedName name="Z_8E731367_EA9A_41BA_91A0_FD9E9036E067_.wvu.FilterData" localSheetId="3" hidden="1">'4'!$A$9:$E$13</definedName>
    <definedName name="Z_8E731367_EA9A_41BA_91A0_FD9E9036E067_.wvu.PrintArea" localSheetId="3" hidden="1">'4'!$A$6:$E$13</definedName>
    <definedName name="Z_8E731367_EA9A_41BA_91A0_FD9E9036E067_.wvu.Rows" localSheetId="3" hidden="1">'4'!#REF!</definedName>
    <definedName name="Z_9212EF43_3306_4E3F_B96B_AEC9AA0CBD17_.wvu.FilterData" localSheetId="3" hidden="1">'4'!$A$9:$E$13</definedName>
    <definedName name="Z_95B1FF88_09DB_42EC_8CE0_BF1EF0355040_.wvu.FilterData" localSheetId="3" hidden="1">'4'!$A$9:$E$13</definedName>
    <definedName name="Z_A3467BC5_9F2B_4666_82F5_6E6835AEC254_.wvu.FilterData" localSheetId="3" hidden="1">'4'!$A$9:$E$13</definedName>
    <definedName name="Z_A80A2091_9B50_41AF_8A15_68887D38AD92_.wvu.Rows" localSheetId="3" hidden="1">'4'!#REF!</definedName>
    <definedName name="Z_B7D39365_47AF_4269_B0F2_AAD86AF9AA5A_.wvu.FilterData" localSheetId="3" hidden="1">'4'!$A$9:$E$13</definedName>
    <definedName name="Z_C26DFAEA_7A1B_49E9_B40A_4EE29787CA1E_.wvu.Rows" localSheetId="3" hidden="1">'4'!#REF!</definedName>
    <definedName name="Z_C9081878_9A32_4BF2_979B_D70E9C442E00_.wvu.FilterData" localSheetId="3" hidden="1">'4'!$A$9:$E$13</definedName>
    <definedName name="Z_CD2DF2FF_C495_482C_A841_36C3B29CB2E7_.wvu.FilterData" localSheetId="3" hidden="1">'4'!$A$9:$E$13</definedName>
    <definedName name="Z_CE8F77B1_27D5_4865_ACCD_7B7713C8CEA4_.wvu.FilterData" localSheetId="3" hidden="1">'4'!$A$9:$E$13</definedName>
    <definedName name="Z_D07DD8B6_134A_4F26_8D55_F982E0D49809_.wvu.Rows" localSheetId="3" hidden="1">'4'!#REF!</definedName>
    <definedName name="Z_E19B1558_60C9_47B1_9907_D608456849A3_.wvu.Rows" localSheetId="3" hidden="1">'4'!#REF!</definedName>
    <definedName name="Z_ECCB5E59_120F_4C8D_A9FE_1D4C0A6A082F_.wvu.FilterData" localSheetId="3" hidden="1">'4'!$A$9:$E$13</definedName>
    <definedName name="Z_ECCB5E59_120F_4C8D_A9FE_1D4C0A6A082F_.wvu.Rows" localSheetId="3" hidden="1">'4'!#REF!</definedName>
    <definedName name="Z_F0E43E6A_73DF_47D6_9F6B_39918508544C_.wvu.FilterData" localSheetId="3" hidden="1">'4'!$A$9:$E$13</definedName>
    <definedName name="Z_F2FA3033_21DA_4ED6_8571_F8262F57F338_.wvu.Rows" localSheetId="3" hidden="1">'4'!#REF!</definedName>
    <definedName name="Z_F476A800_2092_4517_A711_DAB738939D5A_.wvu.FilterData" localSheetId="3" hidden="1">'4'!$A$9:$E$13</definedName>
    <definedName name="Z_F476A800_2092_4517_A711_DAB738939D5A_.wvu.Rows" localSheetId="3" hidden="1">'4'!#REF!</definedName>
    <definedName name="Z_F48CF57A_43A6_4746_A4B1_CD8966691C25_.wvu.FilterData" localSheetId="3" hidden="1">'4'!$A$9:$E$13</definedName>
    <definedName name="շախմատիստ" localSheetId="3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4" i="27" l="1"/>
  <c r="G9" i="99" l="1"/>
  <c r="H10" i="99"/>
  <c r="I10" i="99"/>
  <c r="J10" i="99"/>
  <c r="G10" i="99"/>
  <c r="H12" i="99"/>
  <c r="I12" i="99"/>
  <c r="J12" i="99"/>
  <c r="G12" i="99"/>
  <c r="H18" i="99"/>
  <c r="I18" i="99"/>
  <c r="J18" i="99"/>
  <c r="G18" i="99"/>
  <c r="J46" i="99" l="1"/>
  <c r="J45" i="99" s="1"/>
  <c r="J44" i="99" s="1"/>
  <c r="J43" i="99" s="1"/>
  <c r="J42" i="99" s="1"/>
  <c r="J41" i="99" s="1"/>
  <c r="J39" i="99" s="1"/>
  <c r="J37" i="99" s="1"/>
  <c r="J35" i="99" s="1"/>
  <c r="J33" i="99" s="1"/>
  <c r="J31" i="99" s="1"/>
  <c r="J29" i="99" s="1"/>
  <c r="I46" i="99"/>
  <c r="I45" i="99" s="1"/>
  <c r="I44" i="99" s="1"/>
  <c r="I43" i="99" s="1"/>
  <c r="I42" i="99" s="1"/>
  <c r="I41" i="99" s="1"/>
  <c r="I39" i="99" s="1"/>
  <c r="I37" i="99" s="1"/>
  <c r="I35" i="99" s="1"/>
  <c r="I33" i="99" s="1"/>
  <c r="I31" i="99" s="1"/>
  <c r="I29" i="99" s="1"/>
  <c r="H46" i="99"/>
  <c r="H45" i="99" s="1"/>
  <c r="H44" i="99" s="1"/>
  <c r="H43" i="99" s="1"/>
  <c r="H42" i="99" s="1"/>
  <c r="H41" i="99" s="1"/>
  <c r="H39" i="99" s="1"/>
  <c r="H37" i="99" s="1"/>
  <c r="H35" i="99" s="1"/>
  <c r="H33" i="99" s="1"/>
  <c r="H31" i="99" s="1"/>
  <c r="H29" i="99" s="1"/>
  <c r="G46" i="99"/>
  <c r="G45" i="99" s="1"/>
  <c r="G44" i="99" s="1"/>
  <c r="G43" i="99" s="1"/>
  <c r="G42" i="99" s="1"/>
  <c r="G41" i="99" s="1"/>
  <c r="G39" i="99" s="1"/>
  <c r="G37" i="99" s="1"/>
  <c r="G35" i="99" s="1"/>
  <c r="G33" i="99" s="1"/>
  <c r="G31" i="99" s="1"/>
  <c r="G29" i="99" s="1"/>
  <c r="J28" i="99"/>
  <c r="J27" i="99" s="1"/>
  <c r="J26" i="99" s="1"/>
  <c r="J25" i="99" s="1"/>
  <c r="J24" i="99" s="1"/>
  <c r="J22" i="99" s="1"/>
  <c r="J20" i="99" s="1"/>
  <c r="I28" i="99"/>
  <c r="I27" i="99" s="1"/>
  <c r="I26" i="99" s="1"/>
  <c r="I25" i="99" s="1"/>
  <c r="I24" i="99" s="1"/>
  <c r="I22" i="99" s="1"/>
  <c r="I20" i="99" s="1"/>
  <c r="H28" i="99"/>
  <c r="G28" i="99"/>
  <c r="G27" i="99" s="1"/>
  <c r="G26" i="99" s="1"/>
  <c r="G25" i="99" s="1"/>
  <c r="G24" i="99" s="1"/>
  <c r="G22" i="99" s="1"/>
  <c r="G20" i="99" s="1"/>
  <c r="H27" i="99"/>
  <c r="H26" i="99" s="1"/>
  <c r="H25" i="99" s="1"/>
  <c r="H24" i="99" s="1"/>
  <c r="H22" i="99" s="1"/>
  <c r="H20" i="99" s="1"/>
  <c r="K9" i="96"/>
  <c r="L9" i="96"/>
  <c r="K104" i="96"/>
  <c r="L104" i="96"/>
  <c r="M104" i="96"/>
  <c r="J104" i="96"/>
  <c r="K105" i="96"/>
  <c r="L105" i="96"/>
  <c r="M105" i="96"/>
  <c r="J105" i="96"/>
  <c r="K106" i="96"/>
  <c r="L106" i="96"/>
  <c r="M106" i="96"/>
  <c r="J106" i="96"/>
  <c r="K9" i="27"/>
  <c r="L9" i="27"/>
  <c r="K104" i="27"/>
  <c r="L104" i="27"/>
  <c r="M104" i="27"/>
  <c r="J104" i="27"/>
  <c r="K105" i="27"/>
  <c r="L105" i="27"/>
  <c r="M105" i="27"/>
  <c r="J105" i="27"/>
  <c r="K106" i="27"/>
  <c r="L106" i="27"/>
  <c r="M106" i="27"/>
  <c r="J106" i="27"/>
  <c r="C8" i="88"/>
  <c r="H9" i="26"/>
  <c r="I9" i="26"/>
  <c r="H218" i="26"/>
  <c r="I218" i="26"/>
  <c r="J218" i="26"/>
  <c r="G218" i="26"/>
  <c r="H228" i="26"/>
  <c r="H226" i="26" s="1"/>
  <c r="H224" i="26" s="1"/>
  <c r="H222" i="26" s="1"/>
  <c r="H220" i="26" s="1"/>
  <c r="I228" i="26"/>
  <c r="I226" i="26" s="1"/>
  <c r="I224" i="26" s="1"/>
  <c r="I222" i="26" s="1"/>
  <c r="I220" i="26" s="1"/>
  <c r="J228" i="26"/>
  <c r="J226" i="26" s="1"/>
  <c r="J224" i="26" s="1"/>
  <c r="J222" i="26" s="1"/>
  <c r="J220" i="26" s="1"/>
  <c r="J233" i="26"/>
  <c r="J232" i="26" s="1"/>
  <c r="J231" i="26" s="1"/>
  <c r="J230" i="26" s="1"/>
  <c r="H234" i="26"/>
  <c r="H233" i="26" s="1"/>
  <c r="H232" i="26" s="1"/>
  <c r="H231" i="26" s="1"/>
  <c r="H230" i="26" s="1"/>
  <c r="I234" i="26"/>
  <c r="I233" i="26" s="1"/>
  <c r="I232" i="26" s="1"/>
  <c r="I231" i="26" s="1"/>
  <c r="I230" i="26" s="1"/>
  <c r="J234" i="26"/>
  <c r="G234" i="26"/>
  <c r="G233" i="26" s="1"/>
  <c r="G232" i="26" s="1"/>
  <c r="G231" i="26" s="1"/>
  <c r="G230" i="26" s="1"/>
  <c r="G228" i="26" s="1"/>
  <c r="G226" i="26" s="1"/>
  <c r="G224" i="26" s="1"/>
  <c r="G222" i="26" s="1"/>
  <c r="G220" i="26" s="1"/>
  <c r="G235" i="26"/>
  <c r="H235" i="26"/>
  <c r="I235" i="26"/>
  <c r="J235" i="26"/>
  <c r="C13" i="88"/>
  <c r="H38" i="92"/>
  <c r="I38" i="92"/>
  <c r="J38" i="92"/>
  <c r="J37" i="92" s="1"/>
  <c r="J36" i="92" s="1"/>
  <c r="G38" i="92"/>
  <c r="G37" i="92" s="1"/>
  <c r="G36" i="92" s="1"/>
  <c r="H37" i="92"/>
  <c r="H36" i="92" s="1"/>
  <c r="I37" i="92"/>
  <c r="I36" i="92" s="1"/>
  <c r="I13" i="97"/>
  <c r="J16" i="99" l="1"/>
  <c r="J14" i="99" s="1"/>
  <c r="H16" i="99"/>
  <c r="H14" i="99" s="1"/>
  <c r="I16" i="99"/>
  <c r="I14" i="99" s="1"/>
  <c r="G16" i="99"/>
  <c r="G14" i="99" s="1"/>
  <c r="I42" i="97"/>
  <c r="I41" i="97"/>
  <c r="I40" i="97"/>
  <c r="I39" i="97"/>
  <c r="I38" i="97"/>
  <c r="I37" i="97"/>
  <c r="I36" i="97"/>
  <c r="I35" i="97"/>
  <c r="I34" i="97"/>
  <c r="I33" i="97"/>
  <c r="I32" i="97"/>
  <c r="I31" i="97"/>
  <c r="I30" i="97"/>
  <c r="I29" i="97"/>
  <c r="I28" i="97"/>
  <c r="I27" i="97"/>
  <c r="I26" i="97"/>
  <c r="I25" i="97"/>
  <c r="I24" i="97"/>
  <c r="I23" i="97"/>
  <c r="I22" i="97"/>
  <c r="I21" i="97"/>
  <c r="I20" i="97"/>
  <c r="I19" i="97"/>
  <c r="I18" i="97"/>
  <c r="I17" i="97"/>
  <c r="I16" i="97"/>
  <c r="I15" i="97"/>
  <c r="I14" i="97"/>
  <c r="M99" i="96"/>
  <c r="M98" i="96" s="1"/>
  <c r="L99" i="96"/>
  <c r="L98" i="96" s="1"/>
  <c r="K99" i="96"/>
  <c r="K98" i="96" s="1"/>
  <c r="J99" i="96"/>
  <c r="J98" i="96" s="1"/>
  <c r="M93" i="96"/>
  <c r="L93" i="96"/>
  <c r="K93" i="96"/>
  <c r="J93" i="96"/>
  <c r="M88" i="96"/>
  <c r="L88" i="96"/>
  <c r="K88" i="96"/>
  <c r="J88" i="96"/>
  <c r="M84" i="96"/>
  <c r="L84" i="96"/>
  <c r="K84" i="96"/>
  <c r="J84" i="96"/>
  <c r="M76" i="96"/>
  <c r="L76" i="96"/>
  <c r="K76" i="96"/>
  <c r="J76" i="96"/>
  <c r="M70" i="96"/>
  <c r="L70" i="96"/>
  <c r="K70" i="96"/>
  <c r="M64" i="96"/>
  <c r="L64" i="96"/>
  <c r="K64" i="96"/>
  <c r="J64" i="96"/>
  <c r="M59" i="96"/>
  <c r="L59" i="96"/>
  <c r="K59" i="96"/>
  <c r="J59" i="96"/>
  <c r="M51" i="96"/>
  <c r="L51" i="96"/>
  <c r="K51" i="96"/>
  <c r="J51" i="96"/>
  <c r="M46" i="96"/>
  <c r="M45" i="96" s="1"/>
  <c r="L46" i="96"/>
  <c r="L45" i="96" s="1"/>
  <c r="K46" i="96"/>
  <c r="K45" i="96" s="1"/>
  <c r="J46" i="96"/>
  <c r="J45" i="96" s="1"/>
  <c r="M38" i="96"/>
  <c r="L38" i="96"/>
  <c r="K38" i="96"/>
  <c r="J38" i="96"/>
  <c r="M33" i="96"/>
  <c r="L33" i="96"/>
  <c r="K33" i="96"/>
  <c r="J33" i="96"/>
  <c r="K32" i="96"/>
  <c r="L28" i="96"/>
  <c r="L27" i="96" s="1"/>
  <c r="K28" i="96"/>
  <c r="K27" i="96" s="1"/>
  <c r="J28" i="96"/>
  <c r="J27" i="96" s="1"/>
  <c r="M23" i="96"/>
  <c r="M22" i="96" s="1"/>
  <c r="L23" i="96"/>
  <c r="L22" i="96" s="1"/>
  <c r="K23" i="96"/>
  <c r="K22" i="96" s="1"/>
  <c r="J23" i="96"/>
  <c r="J22" i="96" s="1"/>
  <c r="M17" i="96"/>
  <c r="M16" i="96" s="1"/>
  <c r="L17" i="96"/>
  <c r="L16" i="96" s="1"/>
  <c r="K17" i="96"/>
  <c r="K16" i="96" s="1"/>
  <c r="J17" i="96"/>
  <c r="J16" i="96" s="1"/>
  <c r="M12" i="96"/>
  <c r="M11" i="96" s="1"/>
  <c r="L12" i="96"/>
  <c r="L11" i="96" s="1"/>
  <c r="K12" i="96"/>
  <c r="K11" i="96" s="1"/>
  <c r="J12" i="96"/>
  <c r="J11" i="96" s="1"/>
  <c r="H9" i="99" l="1"/>
  <c r="J9" i="99"/>
  <c r="I9" i="99"/>
  <c r="J32" i="96"/>
  <c r="M32" i="96"/>
  <c r="L32" i="96"/>
  <c r="K75" i="96"/>
  <c r="L75" i="96"/>
  <c r="K50" i="96"/>
  <c r="M75" i="96"/>
  <c r="L50" i="96"/>
  <c r="M50" i="96"/>
  <c r="J75" i="96"/>
  <c r="I11" i="97"/>
  <c r="H115" i="26"/>
  <c r="H114" i="26" s="1"/>
  <c r="H113" i="26" s="1"/>
  <c r="H112" i="26" s="1"/>
  <c r="H111" i="26" s="1"/>
  <c r="H109" i="26" s="1"/>
  <c r="H107" i="26" s="1"/>
  <c r="I115" i="26"/>
  <c r="I114" i="26" s="1"/>
  <c r="I113" i="26" s="1"/>
  <c r="I112" i="26" s="1"/>
  <c r="I111" i="26" s="1"/>
  <c r="I109" i="26" s="1"/>
  <c r="I107" i="26" s="1"/>
  <c r="J115" i="26"/>
  <c r="J114" i="26" s="1"/>
  <c r="J113" i="26" s="1"/>
  <c r="J112" i="26" s="1"/>
  <c r="J111" i="26" s="1"/>
  <c r="J109" i="26" s="1"/>
  <c r="J107" i="26" s="1"/>
  <c r="G115" i="26"/>
  <c r="G114" i="26" s="1"/>
  <c r="G113" i="26" s="1"/>
  <c r="G112" i="26" s="1"/>
  <c r="G111" i="26" s="1"/>
  <c r="G109" i="26" s="1"/>
  <c r="G107" i="26" s="1"/>
  <c r="L10" i="96" l="1"/>
  <c r="I10" i="97"/>
  <c r="I9" i="97" s="1"/>
  <c r="I8" i="97" s="1"/>
  <c r="M28" i="96"/>
  <c r="M27" i="96" s="1"/>
  <c r="M10" i="96" s="1"/>
  <c r="M9" i="96" s="1"/>
  <c r="K10" i="96"/>
  <c r="K99" i="27"/>
  <c r="K98" i="27" s="1"/>
  <c r="L99" i="27"/>
  <c r="L98" i="27" s="1"/>
  <c r="M99" i="27"/>
  <c r="M98" i="27" s="1"/>
  <c r="J99" i="27"/>
  <c r="J98" i="27" s="1"/>
  <c r="K93" i="27"/>
  <c r="L93" i="27"/>
  <c r="M93" i="27"/>
  <c r="J93" i="27"/>
  <c r="K88" i="27"/>
  <c r="L88" i="27"/>
  <c r="M88" i="27"/>
  <c r="J88" i="27"/>
  <c r="K84" i="27"/>
  <c r="L84" i="27"/>
  <c r="M84" i="27"/>
  <c r="J84" i="27"/>
  <c r="K76" i="27"/>
  <c r="L76" i="27"/>
  <c r="M76" i="27"/>
  <c r="J76" i="27"/>
  <c r="K70" i="27"/>
  <c r="L70" i="27"/>
  <c r="M70" i="27"/>
  <c r="K64" i="27"/>
  <c r="L64" i="27"/>
  <c r="J64" i="27"/>
  <c r="K59" i="27"/>
  <c r="L59" i="27"/>
  <c r="M59" i="27"/>
  <c r="J59" i="27"/>
  <c r="K51" i="27"/>
  <c r="L51" i="27"/>
  <c r="M51" i="27"/>
  <c r="J51" i="27"/>
  <c r="K46" i="27"/>
  <c r="K45" i="27" s="1"/>
  <c r="L46" i="27"/>
  <c r="L45" i="27" s="1"/>
  <c r="M46" i="27"/>
  <c r="M45" i="27" s="1"/>
  <c r="J46" i="27"/>
  <c r="J45" i="27" s="1"/>
  <c r="K38" i="27"/>
  <c r="L38" i="27"/>
  <c r="M38" i="27"/>
  <c r="J38" i="27"/>
  <c r="K33" i="27"/>
  <c r="L33" i="27"/>
  <c r="M33" i="27"/>
  <c r="J33" i="27"/>
  <c r="K28" i="27"/>
  <c r="K27" i="27" s="1"/>
  <c r="L28" i="27"/>
  <c r="L27" i="27" s="1"/>
  <c r="M28" i="27"/>
  <c r="M27" i="27" s="1"/>
  <c r="J28" i="27"/>
  <c r="J27" i="27" s="1"/>
  <c r="K23" i="27"/>
  <c r="K22" i="27" s="1"/>
  <c r="L23" i="27"/>
  <c r="L22" i="27" s="1"/>
  <c r="M23" i="27"/>
  <c r="M22" i="27" s="1"/>
  <c r="J23" i="27"/>
  <c r="J22" i="27" s="1"/>
  <c r="K17" i="27"/>
  <c r="K16" i="27" s="1"/>
  <c r="L17" i="27"/>
  <c r="L16" i="27" s="1"/>
  <c r="M17" i="27"/>
  <c r="M16" i="27" s="1"/>
  <c r="J17" i="27"/>
  <c r="J16" i="27" s="1"/>
  <c r="K12" i="27"/>
  <c r="K11" i="27" s="1"/>
  <c r="L12" i="27"/>
  <c r="L11" i="27" s="1"/>
  <c r="M12" i="27"/>
  <c r="M11" i="27" s="1"/>
  <c r="J12" i="27"/>
  <c r="J11" i="27" s="1"/>
  <c r="E13" i="94"/>
  <c r="E12" i="94" s="1"/>
  <c r="E11" i="94" s="1"/>
  <c r="E10" i="94" s="1"/>
  <c r="L50" i="27" l="1"/>
  <c r="L75" i="27"/>
  <c r="K75" i="27"/>
  <c r="L32" i="27"/>
  <c r="K32" i="27"/>
  <c r="M75" i="27"/>
  <c r="J75" i="27"/>
  <c r="J32" i="27"/>
  <c r="M32" i="27"/>
  <c r="M50" i="27"/>
  <c r="K50" i="27"/>
  <c r="K10" i="27" l="1"/>
  <c r="L10" i="27"/>
  <c r="M10" i="27"/>
  <c r="M9" i="27" s="1"/>
  <c r="H200" i="26"/>
  <c r="H199" i="26" s="1"/>
  <c r="H198" i="26" s="1"/>
  <c r="H197" i="26" s="1"/>
  <c r="H196" i="26" s="1"/>
  <c r="H194" i="26" s="1"/>
  <c r="H192" i="26" s="1"/>
  <c r="H190" i="26" s="1"/>
  <c r="H188" i="26" s="1"/>
  <c r="H186" i="26" s="1"/>
  <c r="H184" i="26" s="1"/>
  <c r="I200" i="26"/>
  <c r="I199" i="26" s="1"/>
  <c r="I198" i="26" s="1"/>
  <c r="I197" i="26" s="1"/>
  <c r="I196" i="26" s="1"/>
  <c r="I194" i="26" s="1"/>
  <c r="I192" i="26" s="1"/>
  <c r="I190" i="26" s="1"/>
  <c r="I188" i="26" s="1"/>
  <c r="I186" i="26" s="1"/>
  <c r="I184" i="26" s="1"/>
  <c r="J200" i="26"/>
  <c r="J199" i="26" s="1"/>
  <c r="J198" i="26" s="1"/>
  <c r="J197" i="26" s="1"/>
  <c r="J196" i="26" s="1"/>
  <c r="J194" i="26" s="1"/>
  <c r="J192" i="26" s="1"/>
  <c r="J190" i="26" s="1"/>
  <c r="J188" i="26" s="1"/>
  <c r="J186" i="26" s="1"/>
  <c r="J184" i="26" s="1"/>
  <c r="G200" i="26"/>
  <c r="G199" i="26" s="1"/>
  <c r="G198" i="26" s="1"/>
  <c r="G197" i="26" s="1"/>
  <c r="G196" i="26" s="1"/>
  <c r="G194" i="26" s="1"/>
  <c r="G192" i="26" s="1"/>
  <c r="G190" i="26" s="1"/>
  <c r="G188" i="26" s="1"/>
  <c r="G186" i="26" s="1"/>
  <c r="G184" i="26" s="1"/>
  <c r="H28" i="26"/>
  <c r="H27" i="26" s="1"/>
  <c r="H26" i="26" s="1"/>
  <c r="H25" i="26" s="1"/>
  <c r="H24" i="26" s="1"/>
  <c r="H22" i="26" s="1"/>
  <c r="H20" i="26" s="1"/>
  <c r="H18" i="26" s="1"/>
  <c r="H16" i="26" s="1"/>
  <c r="H14" i="26" s="1"/>
  <c r="H12" i="26" s="1"/>
  <c r="I28" i="26"/>
  <c r="I27" i="26" s="1"/>
  <c r="I26" i="26" s="1"/>
  <c r="I25" i="26" s="1"/>
  <c r="I24" i="26" s="1"/>
  <c r="I22" i="26" s="1"/>
  <c r="I20" i="26" s="1"/>
  <c r="I18" i="26" s="1"/>
  <c r="I16" i="26" s="1"/>
  <c r="I14" i="26" s="1"/>
  <c r="I12" i="26" s="1"/>
  <c r="J28" i="26"/>
  <c r="J27" i="26" s="1"/>
  <c r="J26" i="26" s="1"/>
  <c r="J25" i="26" s="1"/>
  <c r="J24" i="26" s="1"/>
  <c r="J22" i="26" s="1"/>
  <c r="J20" i="26" s="1"/>
  <c r="J18" i="26" s="1"/>
  <c r="J16" i="26" s="1"/>
  <c r="J14" i="26" s="1"/>
  <c r="J12" i="26" s="1"/>
  <c r="G28" i="26"/>
  <c r="G27" i="26" s="1"/>
  <c r="G26" i="26" s="1"/>
  <c r="G25" i="26" s="1"/>
  <c r="G24" i="26" s="1"/>
  <c r="G22" i="26" s="1"/>
  <c r="G20" i="26" s="1"/>
  <c r="G18" i="26" s="1"/>
  <c r="G16" i="26" s="1"/>
  <c r="G14" i="26" s="1"/>
  <c r="G12" i="26" s="1"/>
  <c r="H17" i="92"/>
  <c r="I17" i="92"/>
  <c r="J17" i="92"/>
  <c r="C10" i="88" s="1"/>
  <c r="G17" i="92"/>
  <c r="H11" i="92"/>
  <c r="I11" i="92"/>
  <c r="J11" i="92"/>
  <c r="C9" i="88" s="1"/>
  <c r="G11" i="92"/>
  <c r="H217" i="26" l="1"/>
  <c r="H216" i="26" s="1"/>
  <c r="H215" i="26" s="1"/>
  <c r="H214" i="26" s="1"/>
  <c r="H213" i="26" s="1"/>
  <c r="H211" i="26" s="1"/>
  <c r="H209" i="26" s="1"/>
  <c r="H207" i="26" s="1"/>
  <c r="H205" i="26" s="1"/>
  <c r="H203" i="26" s="1"/>
  <c r="H201" i="26" s="1"/>
  <c r="I217" i="26"/>
  <c r="I216" i="26" s="1"/>
  <c r="I215" i="26" s="1"/>
  <c r="I214" i="26" s="1"/>
  <c r="I213" i="26" s="1"/>
  <c r="I211" i="26" s="1"/>
  <c r="I209" i="26" s="1"/>
  <c r="I207" i="26" s="1"/>
  <c r="I205" i="26" s="1"/>
  <c r="I203" i="26" s="1"/>
  <c r="I201" i="26" s="1"/>
  <c r="J217" i="26"/>
  <c r="J216" i="26" s="1"/>
  <c r="J215" i="26" s="1"/>
  <c r="J214" i="26" s="1"/>
  <c r="J213" i="26" s="1"/>
  <c r="J211" i="26" s="1"/>
  <c r="J209" i="26" s="1"/>
  <c r="J207" i="26" s="1"/>
  <c r="J205" i="26" s="1"/>
  <c r="J203" i="26" s="1"/>
  <c r="J201" i="26" s="1"/>
  <c r="G217" i="26"/>
  <c r="G216" i="26" s="1"/>
  <c r="G215" i="26" s="1"/>
  <c r="G214" i="26" s="1"/>
  <c r="G213" i="26" s="1"/>
  <c r="G211" i="26" s="1"/>
  <c r="G209" i="26" s="1"/>
  <c r="G207" i="26" s="1"/>
  <c r="G205" i="26" s="1"/>
  <c r="G203" i="26" s="1"/>
  <c r="G201" i="26" s="1"/>
  <c r="H60" i="26"/>
  <c r="H59" i="26" s="1"/>
  <c r="H58" i="26" s="1"/>
  <c r="H57" i="26" s="1"/>
  <c r="H56" i="26" s="1"/>
  <c r="H54" i="26" s="1"/>
  <c r="H52" i="26" s="1"/>
  <c r="H50" i="26" s="1"/>
  <c r="H48" i="26" s="1"/>
  <c r="H46" i="26" s="1"/>
  <c r="I60" i="26"/>
  <c r="I59" i="26" s="1"/>
  <c r="I58" i="26" s="1"/>
  <c r="I57" i="26" s="1"/>
  <c r="I56" i="26" s="1"/>
  <c r="I54" i="26" s="1"/>
  <c r="I52" i="26" s="1"/>
  <c r="I50" i="26" s="1"/>
  <c r="I48" i="26" s="1"/>
  <c r="I46" i="26" s="1"/>
  <c r="J60" i="26"/>
  <c r="J59" i="26" s="1"/>
  <c r="J58" i="26" s="1"/>
  <c r="J57" i="26" s="1"/>
  <c r="J56" i="26" s="1"/>
  <c r="J54" i="26" s="1"/>
  <c r="J52" i="26" s="1"/>
  <c r="J50" i="26" s="1"/>
  <c r="J48" i="26" s="1"/>
  <c r="J46" i="26" s="1"/>
  <c r="G60" i="26"/>
  <c r="G59" i="26" s="1"/>
  <c r="G58" i="26" s="1"/>
  <c r="G57" i="26" s="1"/>
  <c r="G56" i="26" s="1"/>
  <c r="G54" i="26" s="1"/>
  <c r="G52" i="26" s="1"/>
  <c r="G50" i="26" s="1"/>
  <c r="G48" i="26" s="1"/>
  <c r="G46" i="26" s="1"/>
  <c r="H183" i="26"/>
  <c r="H182" i="26" s="1"/>
  <c r="H181" i="26" s="1"/>
  <c r="H180" i="26" s="1"/>
  <c r="H179" i="26" s="1"/>
  <c r="H177" i="26" s="1"/>
  <c r="H175" i="26" s="1"/>
  <c r="I183" i="26"/>
  <c r="I182" i="26" s="1"/>
  <c r="I181" i="26" s="1"/>
  <c r="I180" i="26" s="1"/>
  <c r="I179" i="26" s="1"/>
  <c r="I177" i="26" s="1"/>
  <c r="I175" i="26" s="1"/>
  <c r="J183" i="26"/>
  <c r="J182" i="26" s="1"/>
  <c r="J181" i="26" s="1"/>
  <c r="J180" i="26" s="1"/>
  <c r="J179" i="26" s="1"/>
  <c r="J177" i="26" s="1"/>
  <c r="J175" i="26" s="1"/>
  <c r="G183" i="26"/>
  <c r="G182" i="26" s="1"/>
  <c r="G181" i="26" s="1"/>
  <c r="G180" i="26" s="1"/>
  <c r="G179" i="26" s="1"/>
  <c r="G177" i="26" s="1"/>
  <c r="G175" i="26" s="1"/>
  <c r="H174" i="26"/>
  <c r="H173" i="26" s="1"/>
  <c r="H172" i="26" s="1"/>
  <c r="H171" i="26" s="1"/>
  <c r="H170" i="26" s="1"/>
  <c r="H168" i="26" s="1"/>
  <c r="H166" i="26" s="1"/>
  <c r="I174" i="26"/>
  <c r="I173" i="26" s="1"/>
  <c r="I172" i="26" s="1"/>
  <c r="I171" i="26" s="1"/>
  <c r="I170" i="26" s="1"/>
  <c r="I168" i="26" s="1"/>
  <c r="I166" i="26" s="1"/>
  <c r="J174" i="26"/>
  <c r="J173" i="26" s="1"/>
  <c r="J172" i="26" s="1"/>
  <c r="J171" i="26" s="1"/>
  <c r="J170" i="26" s="1"/>
  <c r="J168" i="26" s="1"/>
  <c r="J166" i="26" s="1"/>
  <c r="G174" i="26"/>
  <c r="G173" i="26" s="1"/>
  <c r="G172" i="26" s="1"/>
  <c r="G171" i="26" s="1"/>
  <c r="G170" i="26" s="1"/>
  <c r="G168" i="26" s="1"/>
  <c r="G166" i="26" s="1"/>
  <c r="H159" i="26"/>
  <c r="H158" i="26" s="1"/>
  <c r="H157" i="26" s="1"/>
  <c r="H156" i="26" s="1"/>
  <c r="H155" i="26" s="1"/>
  <c r="H153" i="26" s="1"/>
  <c r="H151" i="26" s="1"/>
  <c r="H149" i="26" s="1"/>
  <c r="I159" i="26"/>
  <c r="I158" i="26" s="1"/>
  <c r="I157" i="26" s="1"/>
  <c r="I156" i="26" s="1"/>
  <c r="I155" i="26" s="1"/>
  <c r="I153" i="26" s="1"/>
  <c r="I151" i="26" s="1"/>
  <c r="I149" i="26" s="1"/>
  <c r="J159" i="26"/>
  <c r="J158" i="26" s="1"/>
  <c r="J157" i="26" s="1"/>
  <c r="J156" i="26" s="1"/>
  <c r="J155" i="26" s="1"/>
  <c r="J153" i="26" s="1"/>
  <c r="J151" i="26" s="1"/>
  <c r="J149" i="26" s="1"/>
  <c r="G159" i="26"/>
  <c r="G158" i="26" s="1"/>
  <c r="G157" i="26" s="1"/>
  <c r="G156" i="26" s="1"/>
  <c r="G155" i="26" s="1"/>
  <c r="G153" i="26" s="1"/>
  <c r="G151" i="26" s="1"/>
  <c r="G149" i="26" s="1"/>
  <c r="H148" i="26"/>
  <c r="H147" i="26" s="1"/>
  <c r="H146" i="26" s="1"/>
  <c r="H145" i="26" s="1"/>
  <c r="H144" i="26" s="1"/>
  <c r="H142" i="26" s="1"/>
  <c r="H140" i="26" s="1"/>
  <c r="I148" i="26"/>
  <c r="I147" i="26" s="1"/>
  <c r="I146" i="26" s="1"/>
  <c r="I145" i="26" s="1"/>
  <c r="I144" i="26" s="1"/>
  <c r="I142" i="26" s="1"/>
  <c r="I140" i="26" s="1"/>
  <c r="J148" i="26"/>
  <c r="J147" i="26" s="1"/>
  <c r="J146" i="26" s="1"/>
  <c r="J145" i="26" s="1"/>
  <c r="J144" i="26" s="1"/>
  <c r="J142" i="26" s="1"/>
  <c r="J140" i="26" s="1"/>
  <c r="G148" i="26"/>
  <c r="G147" i="26" s="1"/>
  <c r="G146" i="26" s="1"/>
  <c r="G145" i="26" s="1"/>
  <c r="G144" i="26" s="1"/>
  <c r="G142" i="26" s="1"/>
  <c r="G140" i="26" s="1"/>
  <c r="H139" i="26"/>
  <c r="H138" i="26" s="1"/>
  <c r="H137" i="26" s="1"/>
  <c r="H136" i="26" s="1"/>
  <c r="H135" i="26" s="1"/>
  <c r="H133" i="26" s="1"/>
  <c r="H131" i="26" s="1"/>
  <c r="I139" i="26"/>
  <c r="I138" i="26" s="1"/>
  <c r="I137" i="26" s="1"/>
  <c r="I136" i="26" s="1"/>
  <c r="I135" i="26" s="1"/>
  <c r="I133" i="26" s="1"/>
  <c r="I131" i="26" s="1"/>
  <c r="J139" i="26"/>
  <c r="J138" i="26" s="1"/>
  <c r="J137" i="26" s="1"/>
  <c r="J136" i="26" s="1"/>
  <c r="J135" i="26" s="1"/>
  <c r="J133" i="26" s="1"/>
  <c r="J131" i="26" s="1"/>
  <c r="G139" i="26"/>
  <c r="G138" i="26" s="1"/>
  <c r="G137" i="26" s="1"/>
  <c r="G136" i="26" s="1"/>
  <c r="G135" i="26" s="1"/>
  <c r="G133" i="26" s="1"/>
  <c r="G131" i="26" s="1"/>
  <c r="H124" i="26"/>
  <c r="H123" i="26" s="1"/>
  <c r="H122" i="26" s="1"/>
  <c r="H121" i="26" s="1"/>
  <c r="H120" i="26" s="1"/>
  <c r="H118" i="26" s="1"/>
  <c r="H116" i="26" s="1"/>
  <c r="I124" i="26"/>
  <c r="I123" i="26" s="1"/>
  <c r="I122" i="26" s="1"/>
  <c r="I121" i="26" s="1"/>
  <c r="I120" i="26" s="1"/>
  <c r="I118" i="26" s="1"/>
  <c r="I116" i="26" s="1"/>
  <c r="J124" i="26"/>
  <c r="J123" i="26" s="1"/>
  <c r="J122" i="26" s="1"/>
  <c r="J121" i="26" s="1"/>
  <c r="J120" i="26" s="1"/>
  <c r="J118" i="26" s="1"/>
  <c r="J116" i="26" s="1"/>
  <c r="G124" i="26"/>
  <c r="G123" i="26" s="1"/>
  <c r="G122" i="26" s="1"/>
  <c r="G121" i="26" s="1"/>
  <c r="G120" i="26" s="1"/>
  <c r="G118" i="26" s="1"/>
  <c r="G116" i="26" s="1"/>
  <c r="H106" i="26"/>
  <c r="H105" i="26" s="1"/>
  <c r="H104" i="26" s="1"/>
  <c r="H103" i="26" s="1"/>
  <c r="H102" i="26" s="1"/>
  <c r="H100" i="26" s="1"/>
  <c r="H98" i="26" s="1"/>
  <c r="I106" i="26"/>
  <c r="I105" i="26" s="1"/>
  <c r="I104" i="26" s="1"/>
  <c r="I103" i="26" s="1"/>
  <c r="I102" i="26" s="1"/>
  <c r="I100" i="26" s="1"/>
  <c r="I98" i="26" s="1"/>
  <c r="J106" i="26"/>
  <c r="J105" i="26" s="1"/>
  <c r="J104" i="26" s="1"/>
  <c r="J103" i="26" s="1"/>
  <c r="J102" i="26" s="1"/>
  <c r="J100" i="26" s="1"/>
  <c r="J98" i="26" s="1"/>
  <c r="G106" i="26"/>
  <c r="G105" i="26" s="1"/>
  <c r="G104" i="26" s="1"/>
  <c r="G103" i="26" s="1"/>
  <c r="G102" i="26" s="1"/>
  <c r="G100" i="26" s="1"/>
  <c r="G98" i="26" s="1"/>
  <c r="H97" i="26"/>
  <c r="H96" i="26" s="1"/>
  <c r="H95" i="26" s="1"/>
  <c r="H94" i="26" s="1"/>
  <c r="H93" i="26" s="1"/>
  <c r="H91" i="26" s="1"/>
  <c r="H89" i="26" s="1"/>
  <c r="I97" i="26"/>
  <c r="I96" i="26" s="1"/>
  <c r="I95" i="26" s="1"/>
  <c r="I94" i="26" s="1"/>
  <c r="I93" i="26" s="1"/>
  <c r="I91" i="26" s="1"/>
  <c r="I89" i="26" s="1"/>
  <c r="J97" i="26"/>
  <c r="J96" i="26" s="1"/>
  <c r="J95" i="26" s="1"/>
  <c r="J94" i="26" s="1"/>
  <c r="J93" i="26" s="1"/>
  <c r="J91" i="26" s="1"/>
  <c r="J89" i="26" s="1"/>
  <c r="G97" i="26"/>
  <c r="G96" i="26" s="1"/>
  <c r="G95" i="26" s="1"/>
  <c r="G94" i="26" s="1"/>
  <c r="G93" i="26" s="1"/>
  <c r="G91" i="26" s="1"/>
  <c r="G89" i="26" s="1"/>
  <c r="H86" i="26"/>
  <c r="H85" i="26" s="1"/>
  <c r="H84" i="26" s="1"/>
  <c r="H83" i="26" s="1"/>
  <c r="H82" i="26" s="1"/>
  <c r="H80" i="26" s="1"/>
  <c r="H78" i="26" s="1"/>
  <c r="I86" i="26"/>
  <c r="I85" i="26" s="1"/>
  <c r="I84" i="26" s="1"/>
  <c r="I83" i="26" s="1"/>
  <c r="I82" i="26" s="1"/>
  <c r="I80" i="26" s="1"/>
  <c r="I78" i="26" s="1"/>
  <c r="J86" i="26"/>
  <c r="J85" i="26" s="1"/>
  <c r="J84" i="26" s="1"/>
  <c r="J83" i="26" s="1"/>
  <c r="J82" i="26" s="1"/>
  <c r="J80" i="26" s="1"/>
  <c r="J78" i="26" s="1"/>
  <c r="H77" i="26"/>
  <c r="H76" i="26" s="1"/>
  <c r="H75" i="26" s="1"/>
  <c r="H74" i="26" s="1"/>
  <c r="H73" i="26" s="1"/>
  <c r="H71" i="26" s="1"/>
  <c r="H69" i="26" s="1"/>
  <c r="I77" i="26"/>
  <c r="I76" i="26" s="1"/>
  <c r="I75" i="26" s="1"/>
  <c r="I74" i="26" s="1"/>
  <c r="I73" i="26" s="1"/>
  <c r="I71" i="26" s="1"/>
  <c r="I69" i="26" s="1"/>
  <c r="J77" i="26"/>
  <c r="J76" i="26" s="1"/>
  <c r="J75" i="26" s="1"/>
  <c r="J74" i="26" s="1"/>
  <c r="J73" i="26" s="1"/>
  <c r="J71" i="26" s="1"/>
  <c r="J69" i="26" s="1"/>
  <c r="G77" i="26"/>
  <c r="G76" i="26" s="1"/>
  <c r="G75" i="26" s="1"/>
  <c r="G74" i="26" s="1"/>
  <c r="G73" i="26" s="1"/>
  <c r="G71" i="26" s="1"/>
  <c r="G69" i="26" s="1"/>
  <c r="H45" i="26"/>
  <c r="H44" i="26" s="1"/>
  <c r="H43" i="26" s="1"/>
  <c r="H42" i="26" s="1"/>
  <c r="H41" i="26" s="1"/>
  <c r="H39" i="26" s="1"/>
  <c r="H37" i="26" s="1"/>
  <c r="H35" i="26" s="1"/>
  <c r="H33" i="26" s="1"/>
  <c r="H31" i="26" s="1"/>
  <c r="I45" i="26"/>
  <c r="I44" i="26" s="1"/>
  <c r="I43" i="26" s="1"/>
  <c r="I42" i="26" s="1"/>
  <c r="I41" i="26" s="1"/>
  <c r="I39" i="26" s="1"/>
  <c r="I37" i="26" s="1"/>
  <c r="I35" i="26" s="1"/>
  <c r="I33" i="26" s="1"/>
  <c r="I31" i="26" s="1"/>
  <c r="J45" i="26"/>
  <c r="J44" i="26" s="1"/>
  <c r="J43" i="26" s="1"/>
  <c r="J42" i="26" s="1"/>
  <c r="J41" i="26" s="1"/>
  <c r="J39" i="26" s="1"/>
  <c r="J37" i="26" s="1"/>
  <c r="J35" i="26" s="1"/>
  <c r="J33" i="26" s="1"/>
  <c r="J31" i="26" s="1"/>
  <c r="G45" i="26"/>
  <c r="G44" i="26" s="1"/>
  <c r="G43" i="26" s="1"/>
  <c r="G42" i="26" s="1"/>
  <c r="G41" i="26" s="1"/>
  <c r="G39" i="26" s="1"/>
  <c r="G37" i="26" s="1"/>
  <c r="G35" i="26" s="1"/>
  <c r="G33" i="26" s="1"/>
  <c r="G31" i="26" s="1"/>
  <c r="H24" i="92"/>
  <c r="I24" i="92"/>
  <c r="J24" i="92"/>
  <c r="G29" i="26" l="1"/>
  <c r="I29" i="26"/>
  <c r="J29" i="26"/>
  <c r="G87" i="26"/>
  <c r="I67" i="26"/>
  <c r="H29" i="26"/>
  <c r="J67" i="26"/>
  <c r="J65" i="26" s="1"/>
  <c r="H67" i="26"/>
  <c r="H65" i="26" s="1"/>
  <c r="I87" i="26"/>
  <c r="H87" i="26"/>
  <c r="J87" i="26"/>
  <c r="G129" i="26"/>
  <c r="G125" i="26" s="1"/>
  <c r="G164" i="26"/>
  <c r="G162" i="26" s="1"/>
  <c r="G160" i="26" s="1"/>
  <c r="H164" i="26"/>
  <c r="H162" i="26" s="1"/>
  <c r="H160" i="26" s="1"/>
  <c r="H129" i="26"/>
  <c r="I129" i="26"/>
  <c r="J129" i="26"/>
  <c r="J164" i="26"/>
  <c r="J162" i="26" s="1"/>
  <c r="J160" i="26" s="1"/>
  <c r="I164" i="26"/>
  <c r="I162" i="26" s="1"/>
  <c r="I160" i="26" s="1"/>
  <c r="H63" i="26" l="1"/>
  <c r="J63" i="26"/>
  <c r="I63" i="26"/>
  <c r="I65" i="26"/>
  <c r="J127" i="26"/>
  <c r="J125" i="26"/>
  <c r="G127" i="26"/>
  <c r="I127" i="26"/>
  <c r="I125" i="26"/>
  <c r="H127" i="26"/>
  <c r="H125" i="26"/>
  <c r="H34" i="92"/>
  <c r="I34" i="92"/>
  <c r="J34" i="92"/>
  <c r="G34" i="92"/>
  <c r="H29" i="92"/>
  <c r="I29" i="92"/>
  <c r="J29" i="92"/>
  <c r="C12" i="88" s="1"/>
  <c r="G29" i="92"/>
  <c r="I22" i="92"/>
  <c r="J22" i="92"/>
  <c r="G22" i="92"/>
  <c r="H19" i="92"/>
  <c r="I19" i="92"/>
  <c r="J19" i="92"/>
  <c r="C11" i="88" s="1"/>
  <c r="G19" i="92"/>
  <c r="H15" i="92"/>
  <c r="I15" i="92"/>
  <c r="J15" i="92"/>
  <c r="G15" i="92"/>
  <c r="H13" i="92"/>
  <c r="I13" i="92"/>
  <c r="J13" i="92"/>
  <c r="G13" i="92"/>
  <c r="H61" i="26" l="1"/>
  <c r="H10" i="26" s="1"/>
  <c r="H10" i="92"/>
  <c r="H9" i="92" s="1"/>
  <c r="J61" i="26"/>
  <c r="J10" i="26" s="1"/>
  <c r="J9" i="26" s="1"/>
  <c r="I61" i="26"/>
  <c r="I10" i="26" s="1"/>
  <c r="I10" i="92"/>
  <c r="I9" i="92" s="1"/>
  <c r="J10" i="92"/>
  <c r="J9" i="92" s="1"/>
  <c r="G86" i="26"/>
  <c r="G85" i="26" s="1"/>
  <c r="G84" i="26" s="1"/>
  <c r="G83" i="26" s="1"/>
  <c r="G82" i="26" s="1"/>
  <c r="G80" i="26" s="1"/>
  <c r="G78" i="26" s="1"/>
  <c r="G67" i="26" s="1"/>
  <c r="J70" i="96"/>
  <c r="J50" i="96" s="1"/>
  <c r="J10" i="96" s="1"/>
  <c r="J9" i="96" s="1"/>
  <c r="G24" i="92"/>
  <c r="G10" i="92" s="1"/>
  <c r="G9" i="92" s="1"/>
  <c r="J70" i="27"/>
  <c r="J50" i="27"/>
  <c r="J10" i="27" s="1"/>
  <c r="J9" i="27" s="1"/>
  <c r="G63" i="26" l="1"/>
  <c r="G61" i="26" s="1"/>
  <c r="G10" i="26" s="1"/>
  <c r="G9" i="26" s="1"/>
  <c r="G65" i="26"/>
</calcChain>
</file>

<file path=xl/sharedStrings.xml><?xml version="1.0" encoding="utf-8"?>
<sst xmlns="http://schemas.openxmlformats.org/spreadsheetml/2006/main" count="954" uniqueCount="393">
  <si>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</si>
  <si>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</si>
  <si>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</si>
  <si>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</si>
  <si>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</si>
  <si>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</si>
  <si>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</si>
  <si>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</si>
  <si>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</si>
  <si>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</si>
  <si>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</si>
  <si>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</si>
  <si>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</si>
  <si>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</si>
  <si>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</si>
  <si>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</si>
  <si>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</si>
  <si>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</si>
  <si>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</si>
  <si>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</si>
  <si>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</si>
  <si>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</si>
  <si>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>Հավելված № 5</t>
  </si>
  <si>
    <t>Հավելված № 6</t>
  </si>
  <si>
    <t>(հազար դրամներով)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</si>
  <si>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</si>
  <si>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</si>
  <si>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</si>
  <si>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</si>
  <si>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</si>
  <si>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</si>
  <si>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</si>
  <si>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</si>
  <si>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</si>
  <si>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</si>
  <si>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այդ թվում` ըստ կատարողների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</si>
  <si>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</si>
  <si>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</si>
  <si>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</si>
  <si>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</si>
  <si>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</si>
  <si>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</si>
  <si>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</si>
  <si>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</si>
  <si>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</si>
  <si>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</si>
  <si>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ՀՀ կառավարության 2026 թվականի                                                                                     </t>
  </si>
  <si>
    <t>Առաջին 
եռամսյակ</t>
  </si>
  <si>
    <t>Առաջին
կիսամյակ</t>
  </si>
  <si>
    <t>Ինն 
ամիս</t>
  </si>
  <si>
    <t xml:space="preserve">ՀՀ կառավարության 2026 թվականի </t>
  </si>
  <si>
    <t xml:space="preserve">«ՀԱՅԱՍՏԱՆԻ ՀԱՆՐԱՊԵՏՈՒԹՅԱՆ 2026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2025 ԹՎԱԿԱՆԻ ԴԵԿՏԵՄԲԵՐԻ 25-Ի № 1910-Ն ՈՐՈՇՄԱՆ № 5 ՀԱՎԵԼՎԱԾԻ № 1 ԱՂՅՈՒՍԱԿՈՒՄ ԿԱՏԱՐՎՈՂ ՓՈՓՈԽՈՒԹՅՈՒՆՆԵՐԸ </t>
  </si>
  <si>
    <t>ՀԱՅԱՍՏԱՆԻ ՀԱՆՐԱՊԵՏՈՒԹՅԱՆ ԿԱՌԱՎԱՐՈՒԹՅԱՆ 2025 ԹՎԱԿԱՆԻ ԴԵԿՏԵՄԲԵՐԻ 25-Ի № 1910-Ն ՈՐՈՇՄԱՆ №№ 3 և 4 ՀԱՎԵԼՎԱԾՆԵՐՈՒՄ ԿԱՏԱՐՎՈՂ ՓՈՓՈԽՈՒԹՅՈՒՆՆԵՐԸ</t>
  </si>
  <si>
    <t xml:space="preserve"> այդ թվում`</t>
  </si>
  <si>
    <t xml:space="preserve"> Ծրագրային դասիչը </t>
  </si>
  <si>
    <t xml:space="preserve"> Ծրագրի անվանումը </t>
  </si>
  <si>
    <t xml:space="preserve">«ՀԱՅԱՍՏԱՆԻ ՀԱՆՐԱՊԵՏՈՒԹՅԱՆ 2026 ԹՎԱԿԱՆԻ ՊԵՏԱԿԱՆ ԲՅՈՒՋԵԻ ՄԱՍԻՆ» ՀԱՅԱՍՏԱՆԻ ՀԱՆՐԱՊԵՏՈՒԹՅԱՆ ՕՐԵՆՔԻ № 1 ՀԱՎԵԼՎԱԾԻ № 1 ԱՂՅՈՒՍԱԿՈՒՄ ԿԱՏԱՐՎՈՂ  ԿԱՏԱՐՎՈՂ ՓՈՓՈԽՈՒԹՅՈՒՆՆԵՐԸ </t>
  </si>
  <si>
    <t xml:space="preserve"> 01</t>
  </si>
  <si>
    <t xml:space="preserve"> 11001</t>
  </si>
  <si>
    <t>Ծառայությունների մատուցում</t>
  </si>
  <si>
    <t xml:space="preserve"> Ծառայությունների մատուցում </t>
  </si>
  <si>
    <t>Առողջապահական հարակից ծառայություններ և ծրագրեր</t>
  </si>
  <si>
    <t>Ցուցանիշների փոփոխությունները 
(ավելացումները նշված են դրական նշանով, իսկ նվազեցումները` փակագծերում)</t>
  </si>
  <si>
    <t xml:space="preserve"> ԸՆԴԱՄԵՆԸ </t>
  </si>
  <si>
    <t>Ցուցանիշների փոփոխությունները
(ավելացումը նշված է դրական նշանով, իսկ նվազեցումը` փակագծերում)</t>
  </si>
  <si>
    <t>Ցուցանիշների փոփոխությունները
(ավելացումները նշված են դրական նշանով, իսկ նվազեցումները` փակագծերում)</t>
  </si>
  <si>
    <t/>
  </si>
  <si>
    <t>1099</t>
  </si>
  <si>
    <t>Առողջության առաջնային պահպանում</t>
  </si>
  <si>
    <t>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</si>
  <si>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>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</si>
  <si>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>1099 - 11001</t>
  </si>
  <si>
    <t>Առողջության առաջնային պահպանման բժշկական օգնության ծառայություններ</t>
  </si>
  <si>
    <t>Առողջության առաջնային պահպանման օղակում հիվանդությունների կանխարգելում, ախտորոշում, բուժում, լաբորատոր-գործիքային հետազոտություններ (այդ թվում զինապարտներին, հղիներին) առանձին հիվանդություների դիսպանսեր հսկողություն</t>
  </si>
  <si>
    <t>1142</t>
  </si>
  <si>
    <t>Դատաբժշկական և ախտաբանաանատոմիական ծառայություններ</t>
  </si>
  <si>
    <t>Պաթանատոմիական կանխորոշումների հիման վրա ախտորոշման և բուժման արդյունավետության բարձրացում</t>
  </si>
  <si>
    <t>Մահերի պատճառների բացահայտում</t>
  </si>
  <si>
    <t>1142 - 11001</t>
  </si>
  <si>
    <t>Դատաբժշկական և ախտաբանաանատոմիական բժշկական օգնության ծառայություններ</t>
  </si>
  <si>
    <t>Հանրապետության ուժային մարմինների որոշումների հիման վրա դատաբժշկական և գենետիկ փորձաքննությունների ապահովում` մահերի պատճառների վերհանման փորձաքննություններ: Մանկական մահերի պատճառների բացահայտում` մանկամահացության մակարդակը նվազեցնելու նպատակով</t>
  </si>
  <si>
    <t>1200</t>
  </si>
  <si>
    <t>Մոր և մանկան առողջության պահպանում</t>
  </si>
  <si>
    <t>Մոր և մանկան առողջության պահպանում, կանանց և երեխաներին մատուցվող բժշկական ծառայությունների մատչելիության և որակի բարելավում</t>
  </si>
  <si>
    <t>Մանկական և մայրական մահացության և հիվանդացության կրճատում, կանանց վերարտադրողական առողջության բարելավում</t>
  </si>
  <si>
    <t>1200 - 11001</t>
  </si>
  <si>
    <t>Մանկաբարձական բժշկական օգնության ծառայություններ</t>
  </si>
  <si>
    <t>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</si>
  <si>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>1200 - 11003</t>
  </si>
  <si>
    <t>Երեխաներին բժշկական օգնության ծառայություններ</t>
  </si>
  <si>
    <t>Երեխաների հիվանդանոցային, արտահիվանդանոցային վերականգնողական բուժօգնության իրականացում: Նորածինների  հիվանդությունների վաղ հայտնաբերման սքրինգների իրականացման ծառայություններ</t>
  </si>
  <si>
    <t>1201</t>
  </si>
  <si>
    <t>Շտապ բժշկական օգնություն</t>
  </si>
  <si>
    <t>Մարդու կյանքին և առողջությանը վտանգ սպառնացող վիճակներում որակյալ շտապ բժշկական օգնության ծառայությունների տրամադրում</t>
  </si>
  <si>
    <t>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t>
  </si>
  <si>
    <t>1201 - 11001</t>
  </si>
  <si>
    <t>Շտապ բժշկական օգնության ծառայություններ</t>
  </si>
  <si>
    <t>Շտապ բժշկական օգնության իրականացում</t>
  </si>
  <si>
    <t>1202</t>
  </si>
  <si>
    <t>Ոչ վարակիչ հիվանդությունների բժշկական օգնության ապահովում</t>
  </si>
  <si>
    <t>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</si>
  <si>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>Ոչ վարակիչ հիվանդություններով պայմանավորված հիվանդացության և մահացության նվազեցում</t>
  </si>
  <si>
    <t>1202 - 11002</t>
  </si>
  <si>
    <t>Անհետաձգելի բժշկական օգնություն՛ այդ թվում սրտի վիրահատություններ</t>
  </si>
  <si>
    <t>Անհետաձգելի բուժօգնության իրականացում` ԱՆ կողմից հաստատված հիվանդությունների, վիճակների ցանկի համաձայն՛ այդ թվում սրտի վիրահատություններ</t>
  </si>
  <si>
    <t>1202 - 11003</t>
  </si>
  <si>
    <t>Հոգեկան առողջության խնդիրներ և կախվածություն  (թմրաբանական) ունեցող պացիենտների բժշկական օգնության ծառայություններ</t>
  </si>
  <si>
    <t>Հոգեկան առողջության խնդիրներ  և կախվածություն  (թմրաբանական) ունեցող պացիենտների  բուժում և շարունակական հսկողության համալիր միջոցառումների իրականացում</t>
  </si>
  <si>
    <t>1202 - 11004</t>
  </si>
  <si>
    <t>Ուռուցքաբանական և արյունաբանական հիվանդությունների բժշկական օգնության ծառայություններ</t>
  </si>
  <si>
    <t>Ուռուցքաբանական և արյունաբանական հիվանդների բուժում և շարունակական հսկողության համալիր միջոցառումների իրականացում</t>
  </si>
  <si>
    <t>1202 - 11006</t>
  </si>
  <si>
    <t>Առողջության համընդհանուր ապահովագրության ներդրմանն ուղղված լրացուցիչ միջոցառումներ</t>
  </si>
  <si>
    <t>Առողջության համընդհանուր ապահովագրության համակարգի ներդրում և Հիմնադրամի ընթացիկ գործունեության ապահովում</t>
  </si>
  <si>
    <t>1207</t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</si>
  <si>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</si>
  <si>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</si>
  <si>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</si>
  <si>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1207 - 11001</t>
  </si>
  <si>
    <t>Սոցիալապես անապահով և հատուկ խմբերում ընդգրկվածներին բժշկական օգնության ծառայություններ</t>
  </si>
  <si>
    <t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</si>
  <si>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>1207 - 11002</t>
  </si>
  <si>
    <t>Ստոմատոլոգիական բժշկական օգնության ծառայություններ</t>
  </si>
  <si>
    <t>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</t>
  </si>
  <si>
    <t>1207 - 11003</t>
  </si>
  <si>
    <t>Զինծառայողներին, ինչպես նաև փրկարար ծառայողներին և նրանց ընտանիքի անդամներին բժշկական օգնության ծառայություններ</t>
  </si>
  <si>
    <t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</si>
  <si>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>1207 - 11007</t>
  </si>
  <si>
    <t>Փոխպատվաստման ծառայություններ</t>
  </si>
  <si>
    <t>Մարդու օրգանների և ոսկրածուծի փոխպատվաստման ծառայությունների իրականացում</t>
  </si>
  <si>
    <t>1208</t>
  </si>
  <si>
    <t>Վարակիչ հիվանդությունների կանխարգելման ծրագիր</t>
  </si>
  <si>
    <t>Վարակիչ և բնակչության համար մեծ ռիսկ ներկայացնող հիվանդությունների (մալարիա, տուբերկուլյոզ, ՄԻԱՎ/ՁԻԱՀ և այլն) վաղ հայտնաբերում, արդյունվետ հակազդում և բժշկական օգնության ապահովում:</t>
  </si>
  <si>
    <t>Վարակի փոխանցման, վարակիչ հիվանդություններով պայմանավորված հիվանդացության և մահացության նվազեցում</t>
  </si>
  <si>
    <t>1208 - 11003</t>
  </si>
  <si>
    <t>Աղիքային և այլ ինֆեկցիոն հիվանդությունների բժշկական օգնության ծառայություններ այդ թվում  ՄԻԱՎ/ՁԻԱՀ-ի կանխարգելման և բուժօգնության ծառայություններ</t>
  </si>
  <si>
    <t>Աղիքային և այլ ինֆեկցիոն հիվանդությունների վաղ հայտնաբերմանն ուղղված ախտորոշիչ հետազոտություններ, հիվանդների բուժում, ՄԻԱՎ/ՁԻԱՀ հիվանդության կանխարգելում,ախտորոշում, բուժում և հիվանդների դիսպանսերային հսկողություն, քարոզչություն</t>
  </si>
  <si>
    <t xml:space="preserve"> 02</t>
  </si>
  <si>
    <t xml:space="preserve"> Արտահիվանդանոցային ծառայություններ</t>
  </si>
  <si>
    <t xml:space="preserve"> Ընդհանուր բնույթի բժշկական ծառայություններ</t>
  </si>
  <si>
    <t xml:space="preserve"> 1099</t>
  </si>
  <si>
    <t xml:space="preserve"> Առողջության առաջնային պահպանման բժշկական օգնության ծառայություններ</t>
  </si>
  <si>
    <t xml:space="preserve"> Դատաբժշկական և ախտաբանաանատոմիական բժշկական օգնության ծառայություններ</t>
  </si>
  <si>
    <t xml:space="preserve"> 03</t>
  </si>
  <si>
    <t xml:space="preserve"> Հիվանդանոցային ծառայություններ</t>
  </si>
  <si>
    <t xml:space="preserve"> Ընդհանուր բնույթի հիվանդանոցային ծառայություններ</t>
  </si>
  <si>
    <t xml:space="preserve"> Մոր և մանկան բժշկական ծառայություններ</t>
  </si>
  <si>
    <t xml:space="preserve"> Մանկաբարձական բժշկական օգնության ծառայություններ</t>
  </si>
  <si>
    <t xml:space="preserve"> 11003</t>
  </si>
  <si>
    <t xml:space="preserve"> Երեխաներին բժշկական օգնության ծառայություններ</t>
  </si>
  <si>
    <t xml:space="preserve"> 11006</t>
  </si>
  <si>
    <t xml:space="preserve"> 04</t>
  </si>
  <si>
    <t xml:space="preserve"> Պարաբժշկական ծառայություններ</t>
  </si>
  <si>
    <t xml:space="preserve"> Շտապ բժշկական օգնության ծառայություններ</t>
  </si>
  <si>
    <t xml:space="preserve"> 11002</t>
  </si>
  <si>
    <t xml:space="preserve"> Անհետաձգելի բժշկական օգնություն՛ այդ թվում սրտի վիրահատություններ</t>
  </si>
  <si>
    <t xml:space="preserve"> Առողջության համընդհանուր ապահովագրության ներդրմանն ուղղված լրացուցիչ միջոցառումներ</t>
  </si>
  <si>
    <t xml:space="preserve"> 1207</t>
  </si>
  <si>
    <t xml:space="preserve"> Սոցիալապես անապահով և հատուկ խմբերում ընդգրկվածներին բժշկական օգնության ծառայություններ</t>
  </si>
  <si>
    <t xml:space="preserve"> Զինծառայողներին, ինչպես նաև փրկարար ծառայողներին և նրանց ընտանիքի անդամներին բժշկական օգնության ծառայություններ</t>
  </si>
  <si>
    <t xml:space="preserve"> 11004</t>
  </si>
  <si>
    <t xml:space="preserve"> 11007</t>
  </si>
  <si>
    <t xml:space="preserve"> Փոխպատվաստման ծառայություններ</t>
  </si>
  <si>
    <t xml:space="preserve"> Մասնագիտացված հիվանդանոցային ծառայություններ</t>
  </si>
  <si>
    <t xml:space="preserve"> Հոգեկան առողջության խնդիրներ և կախվածություն  (թմրաբանական) ունեցող պացիենտների բժշկական օգնության ծառայություններ</t>
  </si>
  <si>
    <t xml:space="preserve"> Ուռուցքաբանական և արյունաբանական հիվանդությունների բժշկական օգնության ծառայություններ</t>
  </si>
  <si>
    <t xml:space="preserve"> Աղիքային և այլ ինֆեկցիոն հիվանդությունների բժշկական օգնության ծառայություններ այդ թվում  ՄԻԱՎ/ՁԻԱՀ-ի կանխարգելման և բուժօգնության ծառայություններ</t>
  </si>
  <si>
    <t xml:space="preserve"> Առողջության առաջնային պահպանում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</si>
  <si>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</si>
  <si>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</si>
  <si>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</si>
  <si>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Ոչ վարակիչ հիվանդությունների բժշկական օգնության ապահովում</t>
  </si>
  <si>
    <t xml:space="preserve"> Սոցիալապես անապահով և առանձին խմբերի անձանց բժշկական օգնություն</t>
  </si>
  <si>
    <t xml:space="preserve"> 1099 </t>
  </si>
  <si>
    <t xml:space="preserve"> Առողջության առաջնային պահպանում </t>
  </si>
  <si>
    <t xml:space="preserve"> 1099 - 11001 </t>
  </si>
  <si>
    <t xml:space="preserve"> Առողջության առաջնային պահպանման օղակում հիվանդությունների կանխարգելում, ախտորոշում, բուժում, լաբորատոր-գործիքային հետազոտություններ (այդ թվում զինապարտներին, հղիներին) առանձին հիվանդություների դիսպանսեր հսկողություն </t>
  </si>
  <si>
    <t xml:space="preserve"> Ծառայությունը մատուցողի անվանումը` ՀՀ գնումների մասին օրենսդրությանը համապատասխան ընտրված կազմակերպություններ </t>
  </si>
  <si>
    <t>Հղիների նախածննդյան և հետծննդյան հսկողության ընթացքում իրականացվող լաբորատոր-գործիքային ախտորոշիչ հետազոտությունների թիվ, հատ</t>
  </si>
  <si>
    <t xml:space="preserve"> 1142 </t>
  </si>
  <si>
    <t xml:space="preserve"> Դատաբժշկական և ախտաբանաանատոմիական ծառայություններ </t>
  </si>
  <si>
    <t xml:space="preserve"> 1142 - 11001 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</si>
  <si>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փորձաքննություններ: Մանկական մահերի պատճառների բացահայտում` մանկամահացության մակարդակը նվազեցնելու նպատակով </t>
  </si>
  <si>
    <t xml:space="preserve"> Ծառայությունը մատուցողի անվանումը` Մասնագիտացված կազմակերպություն (ներ) </t>
  </si>
  <si>
    <t xml:space="preserve"> 1200 </t>
  </si>
  <si>
    <t xml:space="preserve"> Մոր և մանկան առողջության պահպանում </t>
  </si>
  <si>
    <t xml:space="preserve"> 1200 - 11001 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</si>
  <si>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</si>
  <si>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>Ծնունդների թիվ, հատ, որից</t>
  </si>
  <si>
    <t xml:space="preserve"> 1200 - 11003 </t>
  </si>
  <si>
    <t xml:space="preserve"> Երեխաների հիվանդանոցային, արտահիվանդանոցային վերականգնողական բուժօգնության իրականացում: Նորածինների  հիվանդությունների վաղ հայտնաբերման սքրինգների իրականացման ծառայություններ </t>
  </si>
  <si>
    <t>Երեխաների բժշկական օգնության գծով ծառայություններից օգտվելու դեպքերի թիվ, հատ</t>
  </si>
  <si>
    <t>Մտավոր, հոգեկան (վարքագծային), լսողական, ֆիզիկական (շարժողական) և զարգացման այլ խանգարումներով երեխաների վերականգնողական բուժման գծով ծառայություններից օգտվելու դեպքերի թիվ, հատ</t>
  </si>
  <si>
    <t>Նորածնային սքրինինգների  իրականացում (բնածին հիպոթիրեոզի, ֆենիլկետոնուրիայի, լսողության,  տեսողության և կոնքազդրային հոդի) սքրինինգների թիվ, հատ</t>
  </si>
  <si>
    <t xml:space="preserve"> 1201 </t>
  </si>
  <si>
    <t xml:space="preserve"> Շտապ բժշկական օգնություն </t>
  </si>
  <si>
    <t xml:space="preserve"> 1201 - 11001 </t>
  </si>
  <si>
    <t xml:space="preserve"> Շտապ բժշկական օգնության իրականացում </t>
  </si>
  <si>
    <t xml:space="preserve"> 1202 </t>
  </si>
  <si>
    <t xml:space="preserve"> Ոչ վարակիչ հիվանդությունների բժշկական օգնության ապահովում </t>
  </si>
  <si>
    <t xml:space="preserve"> 1202 - 11002 </t>
  </si>
  <si>
    <t xml:space="preserve"> Անհետաձգելի բուժօգնության իրականացում` ԱՆ կողմից հաստատված հիվանդությունների, վիճակների ցանկի համաձայն՛ այդ թվում սրտի վիրահատություններ </t>
  </si>
  <si>
    <t>Անհետաձգելի բժշկական օգնություն</t>
  </si>
  <si>
    <t>Գլխուղեղի սուր կամ ենթասուր իշեմիկ ինսուլտի բուժում</t>
  </si>
  <si>
    <t>Հիվանդանոցային պայմաններում արտահիվանդանոցային բժշկական օգնություն (emergency)</t>
  </si>
  <si>
    <t>Սրտի անհետաձգելի վիրահատություններ</t>
  </si>
  <si>
    <t xml:space="preserve"> 1202 - 11003 </t>
  </si>
  <si>
    <t xml:space="preserve"> Հոգեկան առողջության խնդիրներ  և կախվածություն  (թմրաբանական) ունեցող պացիենտների  բուժում և շարունակական հսկողության համալիր միջոցառումների իրականացում </t>
  </si>
  <si>
    <t>Հոգեկան առողջության խնդիրներ և կախվածություն  (թմրաբանական) ունեցող պացիենտների բժշկական օգնության գծով ծառայություններից օգտվելու դեպքերի թիվ, հատ</t>
  </si>
  <si>
    <t xml:space="preserve"> 1202 - 11004 </t>
  </si>
  <si>
    <t xml:space="preserve"> Ուռուցքաբանական և արյունաբանական հիվանդների բուժում և շարունակական հսկողության համալիր միջոցառումների իրականացում </t>
  </si>
  <si>
    <t>Ուռուցքաբանական հիվանդությունների բժշկական օգնության ծառայություններ</t>
  </si>
  <si>
    <t>Ուռուցքաբանական հիվանդությունների վիրահատական բժշկական օգնության ծառայություններ</t>
  </si>
  <si>
    <t xml:space="preserve"> 1202 - 11006 </t>
  </si>
  <si>
    <t xml:space="preserve"> Առողջության համընդհանուր ապահովագրության համակարգի ներդրում և Հիմնադրամի ընթացիկ գործունեության ապահովում </t>
  </si>
  <si>
    <t xml:space="preserve"> 1207 </t>
  </si>
  <si>
    <t xml:space="preserve"> Սոցիալապես անապահով և առանձին խմբերի անձանց բժշկական օգնություն </t>
  </si>
  <si>
    <t xml:space="preserve"> 1207 - 11001 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</si>
  <si>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</si>
  <si>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>Սոցիալապես անապահով և հատուկ խմբերում ընդգրկվածների սրտի վիրահատություններ</t>
  </si>
  <si>
    <t>Արտահիվանդանոցային դժվարամատչելի ախտորոշիչ հետազոտություններ</t>
  </si>
  <si>
    <t>Վերականգնողական բժշկական օգնություն</t>
  </si>
  <si>
    <t xml:space="preserve"> 1207 - 11002 </t>
  </si>
  <si>
    <t xml:space="preserve"> 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 </t>
  </si>
  <si>
    <t xml:space="preserve"> 1207 - 11003 </t>
  </si>
  <si>
    <t xml:space="preserve"> 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</si>
  <si>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>Բժշկական օգնության գծով ծառայություններից օգտվելու դեպքերի թիվ, հատ</t>
  </si>
  <si>
    <t xml:space="preserve"> 1207 - 11007 </t>
  </si>
  <si>
    <t xml:space="preserve"> Մարդու օրգանների և ոսկրածուծի փոխպատվաստման ծառայությունների իրականացում </t>
  </si>
  <si>
    <t xml:space="preserve"> 1208 </t>
  </si>
  <si>
    <t xml:space="preserve"> Վարակիչ հիվանդությունների կանխարգելման ծրագիր </t>
  </si>
  <si>
    <t xml:space="preserve"> 1208 - 11003 </t>
  </si>
  <si>
    <t xml:space="preserve"> Աղիքային և այլ ինֆեկցիոն հիվանդությունների վաղ հայտնաբերմանն ուղղված ախտորոշիչ հետազոտություններ, հիվանդների բուժում, ՄԻԱՎ/ՁԻԱՀ հիվանդության կանխարգելում,ախտորոշում, բուժում և հիվանդների դիսպանսերային հսկողություն, քարոզչություն </t>
  </si>
  <si>
    <t xml:space="preserve"> Վարակիչ հիվանդությունների կանխարգելման ծրագիր</t>
  </si>
  <si>
    <t xml:space="preserve"> Մոր և մանկան առողջության պահպանում</t>
  </si>
  <si>
    <t xml:space="preserve"> Շտապ բժշկական օգնություն</t>
  </si>
  <si>
    <t xml:space="preserve"> Դատաբժշկական և ախտաբանաանատոմիական ծառայություններ</t>
  </si>
  <si>
    <t>1003</t>
  </si>
  <si>
    <t>Հանրային առողջության պահպանում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</si>
  <si>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պայքար: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</si>
  <si>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արյան, արյան բաղադրամասերի և արյան  պատրաստուկների  անհրաժեշտ  քանակության ապահովում</t>
  </si>
  <si>
    <t>1003 - 11002</t>
  </si>
  <si>
    <t>Իմունականխարգելման ազգային ծրագիր</t>
  </si>
  <si>
    <t>Բնակչության շրջանում կառավարելի վարակիչ հիվանդությունների իմունականխարգելում` կառավարելի վարակիչ հիվանդություններով հիվանդացության նվազեցման և մահվան դեպքերի կանխման, ինչպես նաև բնակչության կոլեկտիվ անընկալության ապահովման նպատակով</t>
  </si>
  <si>
    <t>1188</t>
  </si>
  <si>
    <t>Դեղապահովում</t>
  </si>
  <si>
    <t>Դեղերի անվտանգության, արդյունավետության և որակի ապահովում,  ՀՀ հիմնական դեղերի ցանկում առկա կենսականորեն անհրաժեշտ դեղերի ֆիզիկական և տնտեսական մատչելիության բարձրացում</t>
  </si>
  <si>
    <t>Հանրապետությունում առանձին հիվանդություններով տառապող անձանց առանցքային նշանակության դեղորայքի մատչելիության բարձրացում</t>
  </si>
  <si>
    <t>1188 - 12001</t>
  </si>
  <si>
    <t>Դեղորայքի տրամադրում ամբուլատոր-պոլիկլինիկական, հիվանդանոցային բուժօգնություն ստացողներին և հատուկ խմբերում ընդգրկված ֆիզիկական անձանց</t>
  </si>
  <si>
    <t>Կենտրոնացված կարգով դեղորայքի ձեռքբերում հիվանդանոցային բուժօգնություն ստացողներին և հատուկ խմբերում ընդգրկված ֆիզիկական անձանց տրամադրելու նպատակով</t>
  </si>
  <si>
    <t>Տրանսֆերտների տրամադրում</t>
  </si>
  <si>
    <t xml:space="preserve"> Բժշկական ապրանքներ, սարքեր և սարքավորումներ</t>
  </si>
  <si>
    <t xml:space="preserve"> Դեղագործական ապրանքներ</t>
  </si>
  <si>
    <t xml:space="preserve"> 1188</t>
  </si>
  <si>
    <t xml:space="preserve"> 12001</t>
  </si>
  <si>
    <t xml:space="preserve"> Դեղորայքի տրամադրում ամբուլատոր-պոլիկլինիկական, հիվանդանոցային բուժօգնություն ստացողներին և հատուկ խմբերում ընդգրկված ֆիզիկական անձանց</t>
  </si>
  <si>
    <t xml:space="preserve"> ԾԱՌԱՅՈՒԹՅՈՒՆՆԵՐԻ  ԵՎ   ԱՊՐԱՆՔՆԵՐԻ  ՁԵՌՔԲԵՐՈՒՄ</t>
  </si>
  <si>
    <t xml:space="preserve"> Նյութեր (Ապրանքներ)</t>
  </si>
  <si>
    <t xml:space="preserve"> - Առողջապահական և լաբորատոր նյութեր</t>
  </si>
  <si>
    <t xml:space="preserve"> Դեղապահովում</t>
  </si>
  <si>
    <t xml:space="preserve"> Հանրային առողջապահական ծառայություններ</t>
  </si>
  <si>
    <t xml:space="preserve"> Իմունականխարգելման ազգային ծրագիր</t>
  </si>
  <si>
    <t xml:space="preserve"> Հանրային առողջության պահպանում</t>
  </si>
  <si>
    <t xml:space="preserve"> - Ընթացիկ դրամաշնորհներ պետական և համայնքների ոչ առևտրային կազմակերպություններին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</si>
  <si>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</si>
  <si>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</si>
  <si>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</si>
  <si>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«Հիվանդությունների վերահսկման և կանխարգելման ազգային կենտրոն» ՊՈԱԿ</t>
  </si>
  <si>
    <t>ՀԱՅԱՍՏԱՆԻ ՀԱՆՐԱՊԵՏՈՒԹՅԱՆ ԿԱՌԱՎԱՐՈՒԹՅԱՆ 2025 ԹՎԱԿԱՆԻ ԴԵԿՏԵՄԲԵՐԻ 25-Ի № 1910-Ն ՈՐՈՇՄԱՆ № 5  ՀԱՎԵԼՎԱԾԻ № 7 ԱՂՅՈՒՍԱԿՈՒՄԿԱՏԱՐՎՈՂ ՓՈՓՈԽՈՒԹՅՈՒՆՆԵՐԸ</t>
  </si>
  <si>
    <t>Ցուցանիշների փոփոխությունները` ավելացումները նշված են դրական նշանով</t>
  </si>
  <si>
    <t xml:space="preserve"> 1003 </t>
  </si>
  <si>
    <t xml:space="preserve"> Հանրային առողջության պահպանում </t>
  </si>
  <si>
    <t xml:space="preserve"> Ծառայությունը մատուցողի անվանումը` Մասնագիտացված կազմակերպություն </t>
  </si>
  <si>
    <t xml:space="preserve"> 1003 - 11002 </t>
  </si>
  <si>
    <t xml:space="preserve"> Բնակչության շրջանում կառավարելի վարակիչ հիվանդությունների իմունականխարգելում` կառավարելի վարակիչ հիվանդություններով հիվանդացության նվազեցման և մահվան դեպքերի կանխման, ինչպես նաև բնակչության կոլեկտիվ անընկալության ապահովման նպատակով </t>
  </si>
  <si>
    <t xml:space="preserve"> 1188 </t>
  </si>
  <si>
    <t xml:space="preserve"> Դեղապահովում </t>
  </si>
  <si>
    <t xml:space="preserve"> 1188 - 12001 </t>
  </si>
  <si>
    <t xml:space="preserve"> Կենտրոնացված կարգով դեղորայքի ձեռքբերում հիվանդանոցային բուժօգնություն ստացողներին և հատուկ խմբերում ընդգրկված ֆիզիկական անձանց տրամադրելու նպատակով </t>
  </si>
  <si>
    <t xml:space="preserve"> Տրանսֆերտների տրամադրում </t>
  </si>
  <si>
    <t xml:space="preserve"> Շահառուների ընտրության չափորոշիչները` Ամբուլատոր-պոլիկլինիկական, հիվանդանոցային բուժօգնություն ստացողներ և հատուկ խմբերում ընդգրկված ֆիզիկական անձինք </t>
  </si>
  <si>
    <t>Հավելված № 1</t>
  </si>
  <si>
    <t>Հավելված № 2</t>
  </si>
  <si>
    <t>Հավելված № 3</t>
  </si>
  <si>
    <t xml:space="preserve"> Ստոմատոլոգիական բժշկական օգնության ծառայություններ</t>
  </si>
  <si>
    <t>Հավելված № 4</t>
  </si>
  <si>
    <t>Չափի միավորը</t>
  </si>
  <si>
    <t>Քանակը</t>
  </si>
  <si>
    <t>Ցուցանիշների փոփոխությունը (նվազեցումները` փակագծերում)                                 (հազ. դրամ)</t>
  </si>
  <si>
    <t>Բաժին 07</t>
  </si>
  <si>
    <t>Խումբ 01</t>
  </si>
  <si>
    <t xml:space="preserve">Դաս 01   </t>
  </si>
  <si>
    <t>Դեղագործական ապրանքներ</t>
  </si>
  <si>
    <t>1188  12001</t>
  </si>
  <si>
    <t>ՄԱՍ I. ԱՊՐԱՆՔՆԵՐ</t>
  </si>
  <si>
    <t>33611140-1</t>
  </si>
  <si>
    <t>օնդանսետրոն a04aa01</t>
  </si>
  <si>
    <t>ԷԱՃ</t>
  </si>
  <si>
    <t>հատ</t>
  </si>
  <si>
    <t>33651224-1</t>
  </si>
  <si>
    <t xml:space="preserve"> մեթոտրեքսատ l01ba01, l04ax03</t>
  </si>
  <si>
    <t>33651226-1</t>
  </si>
  <si>
    <t xml:space="preserve"> բլեոմիցին l01dc01</t>
  </si>
  <si>
    <t>33651227-1</t>
  </si>
  <si>
    <t xml:space="preserve"> դակարբազին l01ax04</t>
  </si>
  <si>
    <t>33651228-1</t>
  </si>
  <si>
    <t xml:space="preserve"> դակտինոմիցին l01da01</t>
  </si>
  <si>
    <t>33651229-1</t>
  </si>
  <si>
    <t xml:space="preserve"> դաունոռուբիցին l01db02</t>
  </si>
  <si>
    <t>33651230-1</t>
  </si>
  <si>
    <t xml:space="preserve"> դօքսոռուբիցին l01db01</t>
  </si>
  <si>
    <t>33651231-1</t>
  </si>
  <si>
    <t xml:space="preserve"> էտոպոզիդ l01cb01</t>
  </si>
  <si>
    <t>33651232-1</t>
  </si>
  <si>
    <t>կարբոպլատին l01xa02</t>
  </si>
  <si>
    <t>33651232-2</t>
  </si>
  <si>
    <t xml:space="preserve"> կարբոպլատին l01xa02</t>
  </si>
  <si>
    <t>33651234-1</t>
  </si>
  <si>
    <t xml:space="preserve"> մերկապտոպուրին l01bb02</t>
  </si>
  <si>
    <t>33651237-1</t>
  </si>
  <si>
    <t>վինկրիստին l01ca02</t>
  </si>
  <si>
    <t>33651238-1</t>
  </si>
  <si>
    <t xml:space="preserve"> ցիկլոֆոսֆամիդ 200mg</t>
  </si>
  <si>
    <t>33651238-2</t>
  </si>
  <si>
    <t xml:space="preserve"> ցիկլոֆոսֆամիդ 1000mg</t>
  </si>
  <si>
    <t>33651239-1</t>
  </si>
  <si>
    <t xml:space="preserve"> ցիտարաբին 500mg</t>
  </si>
  <si>
    <t>33651239-2</t>
  </si>
  <si>
    <t xml:space="preserve"> ցիտարաբին 100mg</t>
  </si>
  <si>
    <t>33651239-3</t>
  </si>
  <si>
    <t xml:space="preserve"> ցիտարաբին 1000mg</t>
  </si>
  <si>
    <t>33651244-1</t>
  </si>
  <si>
    <t xml:space="preserve"> թիոգուանին l01bb03</t>
  </si>
  <si>
    <t>33651246-1</t>
  </si>
  <si>
    <t xml:space="preserve"> իրինոտեկան l01xx19</t>
  </si>
  <si>
    <t>33651251-1</t>
  </si>
  <si>
    <t xml:space="preserve"> կալցիումի ֆոլինատl01cb01</t>
  </si>
  <si>
    <t>33651312-1</t>
  </si>
  <si>
    <t xml:space="preserve"> ֆլյուդարաբին</t>
  </si>
  <si>
    <t>33651314-1</t>
  </si>
  <si>
    <t xml:space="preserve"> վինդեզին</t>
  </si>
  <si>
    <t>33651315-1</t>
  </si>
  <si>
    <t xml:space="preserve"> իդառուբիցին</t>
  </si>
  <si>
    <t>33651316-1</t>
  </si>
  <si>
    <t xml:space="preserve"> լոմուստին</t>
  </si>
  <si>
    <t>33691280-1</t>
  </si>
  <si>
    <t xml:space="preserve">  ցիսպլատին 1 մգ/մլ 50 մլ</t>
  </si>
  <si>
    <t>33691290-1</t>
  </si>
  <si>
    <t xml:space="preserve">  իֆոսֆամիդ 1.0գ</t>
  </si>
  <si>
    <t>33691300-1</t>
  </si>
  <si>
    <t xml:space="preserve">  մեսնա 400 մգ</t>
  </si>
  <si>
    <t>33691330-1</t>
  </si>
  <si>
    <t xml:space="preserve">  տոպոտեկան 4 մգ</t>
  </si>
  <si>
    <t>33691340-1</t>
  </si>
  <si>
    <t xml:space="preserve">  ցիլգրաստիմ 480 մգ</t>
  </si>
  <si>
    <t>33691176-7</t>
  </si>
  <si>
    <t>այլ դեղորայք</t>
  </si>
  <si>
    <t>ՀՀ կառավարության 2026 թվականի</t>
  </si>
  <si>
    <t>__________ «____» -ի</t>
  </si>
  <si>
    <t xml:space="preserve">ՀԱՅԱՍՏԱՆԻ ՀԱՆՐԱՊԵՏՈՒԹՅԱՆ ԿԱՌԱՎԱՐՈՒԹՅԱՆ 2025 ԹՎԱԿԱՆԻ ԴԵԿՏԵՄԲԵՐԻ 25-Ի  № 1910-Ն ՈՐՈՇՄԱՆ № 10 ՀԱՎԵԼՎԱԾՈՒՄ ԿԱՏԱՐՎՈՂ ՓՈՓՈԽՈՒԹՅՈՒՆՆԵՐԸ </t>
  </si>
  <si>
    <t xml:space="preserve"> Կոդը</t>
  </si>
  <si>
    <t xml:space="preserve"> Անվանումը</t>
  </si>
  <si>
    <t xml:space="preserve">Գնման ձևը </t>
  </si>
  <si>
    <t xml:space="preserve">Միավորի գինը </t>
  </si>
  <si>
    <t>Ընդամենը</t>
  </si>
  <si>
    <t>Հավելված  № 7</t>
  </si>
  <si>
    <t xml:space="preserve"> ԲՍԿ </t>
  </si>
  <si>
    <t>ՀԱՅԱՍՏԱՆԻ ՀԱՆՐԱՊԵՏՈՒԹՅԱՆ ԿԱՌԱՎԱՐՈՒԹՅԱՆ 2025 ԹՎԱԿԱՆԻ ԴԵԿՏԵՄԲԵՐԻ 25-Ի № 1910-Ն ՈՐՈՇՄԱՆ №  9 ՀԱՎԵԼՎԱԾՈՒՄ ԿԱՏԱՐՎՈՂ ՓՈՓՈԽՈՒԹՅՈՒՆՆԵՐԸ</t>
  </si>
  <si>
    <t>ՀԱՅԱՍՏԱՆԻ ՀԱՆՐԱՊԵՏՈՒԹՅԱՆ ԿԱՌԱՎԱՐՈՒԹՅԱՆ 2025 ԹՎԱԿԱՆԻ ԴԵԿՏԵՄԲԵՐԻ 25-Ի № 1910-Ն ՈՐՈՇՄԱՆ №  9.1 ՀԱՎԵԼՎԱԾՈՒՄ ԿԱՏԱՐՎՈՂ ՓՈՓՈԽՈՒԹՅՈՒՆՆԵՐԸ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</si>
  <si>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</si>
  <si>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</si>
  <si>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</si>
  <si>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</si>
  <si>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</si>
  <si>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</si>
  <si>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 ԱՅԼ  ԾԱԽՍԵՐ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</si>
  <si>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</si>
  <si>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</si>
  <si>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</si>
  <si>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</si>
  <si>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</si>
  <si>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</si>
  <si>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</si>
  <si>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</si>
  <si>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</si>
  <si>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</si>
  <si>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</si>
  <si>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</si>
  <si>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</si>
  <si>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- Պահուստային միջոցներ</t>
  </si>
  <si>
    <t>Հավելված № 8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</si>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</sst>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0;\ \(#,##0.00\)"/>
    <numFmt numFmtId="169" formatCode="#,##0.0_);\(#,##0.0\)"/>
    <numFmt numFmtId="170" formatCode="#,##0.0"/>
    <numFmt numFmtId="171" formatCode="_(* #,##0_);_(* \(#,##0\);_(* &quot;-&quot;??_);_(@_)"/>
    <numFmt numFmtId="172" formatCode="#,##0.0;\ \(#,##0.0\)"/>
    <numFmt numFmtId="173" formatCode="#,##0.0000_);\(#,##0.0000\)"/>
  </numFmts>
  <fonts count="6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i/>
      <sz val="9"/>
      <color theme="1"/>
      <name val="GHEA Grapalat"/>
      <family val="3"/>
    </font>
    <font>
      <b/>
      <sz val="9"/>
      <color theme="1"/>
      <name val="GHEA Grapalat"/>
      <family val="3"/>
    </font>
    <font>
      <sz val="9"/>
      <name val="Arial"/>
      <family val="2"/>
    </font>
    <font>
      <sz val="9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2"/>
    </font>
    <font>
      <sz val="9"/>
      <color rgb="FF000000"/>
      <name val="GHEA Grapalat"/>
      <family val="3"/>
    </font>
    <font>
      <b/>
      <i/>
      <sz val="9"/>
      <name val="GHEA Grapalat"/>
      <family val="3"/>
    </font>
    <font>
      <i/>
      <sz val="9"/>
      <color indexed="8"/>
      <name val="GHEA Grapalat"/>
      <family val="3"/>
    </font>
    <font>
      <sz val="9"/>
      <color indexed="8"/>
      <name val="GHEA Grapalat"/>
      <family val="3"/>
    </font>
    <font>
      <b/>
      <i/>
      <sz val="9"/>
      <color theme="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0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25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9" borderId="0" applyNumberFormat="0" applyBorder="0" applyAlignment="0" applyProtection="0"/>
    <xf numFmtId="0" fontId="28" fillId="3" borderId="0" applyNumberFormat="0" applyBorder="0" applyAlignment="0" applyProtection="0"/>
    <xf numFmtId="0" fontId="29" fillId="20" borderId="1" applyNumberFormat="0" applyAlignment="0" applyProtection="0"/>
    <xf numFmtId="0" fontId="30" fillId="21" borderId="2" applyNumberFormat="0" applyAlignment="0" applyProtection="0"/>
    <xf numFmtId="164" fontId="43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" applyNumberFormat="0" applyAlignment="0" applyProtection="0"/>
    <xf numFmtId="0" fontId="37" fillId="0" borderId="6" applyNumberFormat="0" applyFill="0" applyAlignment="0" applyProtection="0"/>
    <xf numFmtId="0" fontId="38" fillId="22" borderId="0" applyNumberFormat="0" applyBorder="0" applyAlignment="0" applyProtection="0"/>
    <xf numFmtId="0" fontId="6" fillId="0" borderId="0"/>
    <xf numFmtId="0" fontId="7" fillId="0" borderId="0"/>
    <xf numFmtId="0" fontId="43" fillId="0" borderId="0"/>
    <xf numFmtId="0" fontId="7" fillId="0" borderId="0"/>
    <xf numFmtId="0" fontId="26" fillId="23" borderId="7" applyNumberFormat="0" applyFont="0" applyAlignment="0" applyProtection="0"/>
    <xf numFmtId="0" fontId="39" fillId="20" borderId="8" applyNumberFormat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4" fillId="0" borderId="0"/>
    <xf numFmtId="43" fontId="43" fillId="0" borderId="0" applyFont="0" applyFill="0" applyBorder="0" applyAlignment="0" applyProtection="0"/>
    <xf numFmtId="166" fontId="45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46" fillId="0" borderId="0"/>
    <xf numFmtId="0" fontId="45" fillId="0" borderId="0">
      <alignment horizontal="left" vertical="top" wrapText="1"/>
    </xf>
    <xf numFmtId="0" fontId="43" fillId="0" borderId="0"/>
    <xf numFmtId="43" fontId="43" fillId="0" borderId="0" applyFont="0" applyFill="0" applyBorder="0" applyAlignment="0" applyProtection="0"/>
    <xf numFmtId="0" fontId="7" fillId="0" borderId="0"/>
    <xf numFmtId="0" fontId="47" fillId="0" borderId="0"/>
    <xf numFmtId="0" fontId="6" fillId="0" borderId="0"/>
    <xf numFmtId="0" fontId="43" fillId="0" borderId="0"/>
    <xf numFmtId="0" fontId="6" fillId="0" borderId="0"/>
    <xf numFmtId="0" fontId="46" fillId="0" borderId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3" fillId="0" borderId="0"/>
    <xf numFmtId="166" fontId="52" fillId="0" borderId="0" applyFill="0" applyBorder="0" applyProtection="0">
      <alignment horizontal="right" vertical="top"/>
    </xf>
    <xf numFmtId="43" fontId="3" fillId="0" borderId="0" applyFont="0" applyFill="0" applyBorder="0" applyAlignment="0" applyProtection="0"/>
    <xf numFmtId="0" fontId="6" fillId="0" borderId="0"/>
    <xf numFmtId="166" fontId="57" fillId="0" borderId="0" applyFill="0" applyBorder="0" applyProtection="0">
      <alignment horizontal="right" vertical="top"/>
    </xf>
    <xf numFmtId="166" fontId="58" fillId="0" borderId="0" applyFill="0" applyBorder="0" applyProtection="0">
      <alignment horizontal="right" vertical="top"/>
    </xf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243">
    <xf numFmtId="0" fontId="0" fillId="0" borderId="0" xfId="0"/>
    <xf numFmtId="0" fontId="48" fillId="0" borderId="0" xfId="0" applyFont="1" applyAlignment="1">
      <alignment horizontal="left" vertical="top" wrapText="1"/>
    </xf>
    <xf numFmtId="0" fontId="48" fillId="0" borderId="0" xfId="0" applyFont="1" applyAlignment="1">
      <alignment vertical="center"/>
    </xf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vertical="center" wrapText="1"/>
    </xf>
    <xf numFmtId="0" fontId="48" fillId="0" borderId="10" xfId="110" applyFont="1" applyBorder="1" applyAlignment="1">
      <alignment horizontal="center" vertical="center" wrapText="1"/>
    </xf>
    <xf numFmtId="0" fontId="51" fillId="0" borderId="10" xfId="25" applyFont="1" applyBorder="1" applyAlignment="1">
      <alignment horizontal="center" vertical="center" wrapText="1"/>
    </xf>
    <xf numFmtId="0" fontId="59" fillId="0" borderId="0" xfId="114" applyFont="1" applyAlignment="1">
      <alignment horizontal="left" vertical="center"/>
    </xf>
    <xf numFmtId="0" fontId="48" fillId="24" borderId="10" xfId="0" applyFont="1" applyFill="1" applyBorder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 vertical="center"/>
    </xf>
    <xf numFmtId="0" fontId="50" fillId="0" borderId="0" xfId="0" applyFont="1" applyAlignment="1">
      <alignment horizontal="center" vertical="center" wrapText="1"/>
    </xf>
    <xf numFmtId="0" fontId="50" fillId="0" borderId="0" xfId="0" applyFont="1" applyAlignment="1">
      <alignment vertical="center" wrapText="1"/>
    </xf>
    <xf numFmtId="0" fontId="50" fillId="0" borderId="0" xfId="0" applyFont="1" applyAlignment="1">
      <alignment vertical="center"/>
    </xf>
    <xf numFmtId="0" fontId="50" fillId="0" borderId="10" xfId="110" applyFont="1" applyBorder="1" applyAlignment="1">
      <alignment horizontal="center" vertical="center" wrapText="1"/>
    </xf>
    <xf numFmtId="0" fontId="48" fillId="0" borderId="0" xfId="110" applyFont="1" applyAlignment="1">
      <alignment horizontal="left" vertical="center" wrapText="1"/>
    </xf>
    <xf numFmtId="0" fontId="48" fillId="0" borderId="0" xfId="110" applyFont="1" applyAlignment="1">
      <alignment horizontal="center" vertical="center" wrapText="1"/>
    </xf>
    <xf numFmtId="0" fontId="56" fillId="0" borderId="10" xfId="0" applyFont="1" applyBorder="1" applyAlignment="1">
      <alignment horizontal="left" vertical="center" wrapText="1"/>
    </xf>
    <xf numFmtId="0" fontId="52" fillId="0" borderId="10" xfId="0" applyFont="1" applyBorder="1" applyAlignment="1">
      <alignment horizontal="center" vertical="center" wrapText="1"/>
    </xf>
    <xf numFmtId="0" fontId="55" fillId="0" borderId="0" xfId="0" applyFont="1" applyAlignment="1">
      <alignment horizontal="left" vertical="center" wrapText="1"/>
    </xf>
    <xf numFmtId="0" fontId="56" fillId="0" borderId="10" xfId="0" applyFont="1" applyBorder="1" applyAlignment="1">
      <alignment horizontal="center" vertical="center" wrapText="1"/>
    </xf>
    <xf numFmtId="169" fontId="48" fillId="0" borderId="10" xfId="0" applyNumberFormat="1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50" fillId="0" borderId="0" xfId="0" applyFont="1" applyAlignment="1">
      <alignment horizontal="left" vertical="center" wrapText="1"/>
    </xf>
    <xf numFmtId="0" fontId="50" fillId="0" borderId="0" xfId="0" applyFont="1" applyAlignment="1">
      <alignment horizontal="left" vertical="center"/>
    </xf>
    <xf numFmtId="0" fontId="48" fillId="0" borderId="10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center" wrapText="1"/>
    </xf>
    <xf numFmtId="0" fontId="50" fillId="0" borderId="10" xfId="0" applyFont="1" applyBorder="1" applyAlignment="1">
      <alignment horizontal="center" vertical="center" wrapText="1"/>
    </xf>
    <xf numFmtId="169" fontId="48" fillId="0" borderId="0" xfId="0" applyNumberFormat="1" applyFont="1" applyAlignment="1">
      <alignment horizontal="center" vertical="center"/>
    </xf>
    <xf numFmtId="49" fontId="49" fillId="0" borderId="10" xfId="99" applyNumberFormat="1" applyFont="1" applyBorder="1" applyAlignment="1">
      <alignment horizontal="center" vertical="center"/>
    </xf>
    <xf numFmtId="169" fontId="49" fillId="0" borderId="10" xfId="99" applyNumberFormat="1" applyFont="1" applyBorder="1" applyAlignment="1">
      <alignment horizontal="center" vertical="center" wrapText="1"/>
    </xf>
    <xf numFmtId="0" fontId="49" fillId="0" borderId="0" xfId="0" applyFont="1" applyAlignment="1">
      <alignment vertical="center"/>
    </xf>
    <xf numFmtId="169" fontId="48" fillId="0" borderId="10" xfId="99" applyNumberFormat="1" applyFont="1" applyBorder="1" applyAlignment="1">
      <alignment horizontal="center" vertical="center" wrapText="1"/>
    </xf>
    <xf numFmtId="169" fontId="48" fillId="0" borderId="10" xfId="0" applyNumberFormat="1" applyFont="1" applyBorder="1" applyAlignment="1">
      <alignment horizontal="center" vertical="center"/>
    </xf>
    <xf numFmtId="49" fontId="50" fillId="0" borderId="10" xfId="99" applyNumberFormat="1" applyFont="1" applyBorder="1" applyAlignment="1">
      <alignment horizontal="center" vertical="center"/>
    </xf>
    <xf numFmtId="0" fontId="49" fillId="0" borderId="16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169" fontId="49" fillId="24" borderId="10" xfId="0" applyNumberFormat="1" applyFont="1" applyFill="1" applyBorder="1" applyAlignment="1">
      <alignment horizontal="center" vertical="center"/>
    </xf>
    <xf numFmtId="0" fontId="49" fillId="0" borderId="10" xfId="99" applyFont="1" applyBorder="1" applyAlignment="1">
      <alignment horizontal="center" vertical="center"/>
    </xf>
    <xf numFmtId="0" fontId="49" fillId="0" borderId="10" xfId="99" applyFont="1" applyBorder="1" applyAlignment="1">
      <alignment vertical="center"/>
    </xf>
    <xf numFmtId="0" fontId="48" fillId="0" borderId="10" xfId="99" applyFont="1" applyBorder="1" applyAlignment="1">
      <alignment vertical="center"/>
    </xf>
    <xf numFmtId="0" fontId="49" fillId="0" borderId="10" xfId="0" applyFont="1" applyBorder="1" applyAlignment="1">
      <alignment horizontal="left" vertical="top" wrapText="1"/>
    </xf>
    <xf numFmtId="169" fontId="49" fillId="0" borderId="10" xfId="125" applyNumberFormat="1" applyFont="1" applyBorder="1" applyAlignment="1">
      <alignment horizontal="center" vertical="center"/>
    </xf>
    <xf numFmtId="49" fontId="60" fillId="0" borderId="10" xfId="99" applyNumberFormat="1" applyFont="1" applyBorder="1" applyAlignment="1">
      <alignment horizontal="center" vertical="center"/>
    </xf>
    <xf numFmtId="169" fontId="49" fillId="0" borderId="10" xfId="107" applyNumberFormat="1" applyFont="1" applyBorder="1" applyAlignment="1">
      <alignment horizontal="center" vertical="center"/>
    </xf>
    <xf numFmtId="0" fontId="49" fillId="0" borderId="0" xfId="0" applyFont="1" applyAlignment="1">
      <alignment horizontal="left" vertical="center" wrapText="1"/>
    </xf>
    <xf numFmtId="169" fontId="48" fillId="0" borderId="10" xfId="107" applyNumberFormat="1" applyFont="1" applyBorder="1" applyAlignment="1">
      <alignment horizontal="center" vertical="center"/>
    </xf>
    <xf numFmtId="169" fontId="50" fillId="0" borderId="10" xfId="107" applyNumberFormat="1" applyFont="1" applyBorder="1" applyAlignment="1">
      <alignment horizontal="center" vertical="center"/>
    </xf>
    <xf numFmtId="169" fontId="50" fillId="0" borderId="10" xfId="0" applyNumberFormat="1" applyFont="1" applyBorder="1" applyAlignment="1">
      <alignment horizontal="center" vertical="center"/>
    </xf>
    <xf numFmtId="0" fontId="49" fillId="0" borderId="0" xfId="0" applyFont="1" applyAlignment="1">
      <alignment horizontal="left" vertical="top" wrapText="1"/>
    </xf>
    <xf numFmtId="0" fontId="49" fillId="0" borderId="0" xfId="113" applyFont="1" applyAlignment="1">
      <alignment vertical="center" wrapText="1"/>
    </xf>
    <xf numFmtId="0" fontId="50" fillId="0" borderId="0" xfId="113" applyFont="1" applyAlignment="1">
      <alignment vertical="center" wrapText="1"/>
    </xf>
    <xf numFmtId="0" fontId="51" fillId="0" borderId="0" xfId="128" applyFont="1" applyAlignment="1">
      <alignment horizontal="center" vertical="center"/>
    </xf>
    <xf numFmtId="0" fontId="51" fillId="0" borderId="0" xfId="128" applyFont="1" applyAlignment="1">
      <alignment vertical="center"/>
    </xf>
    <xf numFmtId="0" fontId="51" fillId="0" borderId="0" xfId="128" applyFont="1"/>
    <xf numFmtId="0" fontId="54" fillId="0" borderId="22" xfId="128" applyFont="1" applyBorder="1" applyAlignment="1">
      <alignment horizontal="center" vertical="center" wrapText="1"/>
    </xf>
    <xf numFmtId="0" fontId="54" fillId="0" borderId="24" xfId="128" applyFont="1" applyBorder="1" applyAlignment="1">
      <alignment horizontal="center" vertical="center"/>
    </xf>
    <xf numFmtId="0" fontId="50" fillId="0" borderId="11" xfId="128" applyFont="1" applyBorder="1" applyAlignment="1">
      <alignment horizontal="center" vertical="center" wrapText="1"/>
    </xf>
    <xf numFmtId="0" fontId="49" fillId="0" borderId="19" xfId="128" applyFont="1" applyBorder="1" applyAlignment="1">
      <alignment horizontal="center" vertical="center"/>
    </xf>
    <xf numFmtId="0" fontId="49" fillId="0" borderId="22" xfId="128" applyFont="1" applyBorder="1" applyAlignment="1">
      <alignment horizontal="center" vertical="center" wrapText="1"/>
    </xf>
    <xf numFmtId="0" fontId="48" fillId="0" borderId="26" xfId="128" applyFont="1" applyBorder="1" applyAlignment="1">
      <alignment horizontal="center" vertical="center"/>
    </xf>
    <xf numFmtId="0" fontId="49" fillId="0" borderId="11" xfId="128" applyFont="1" applyBorder="1" applyAlignment="1">
      <alignment horizontal="left" vertical="center"/>
    </xf>
    <xf numFmtId="0" fontId="50" fillId="0" borderId="11" xfId="128" applyFont="1" applyBorder="1" applyAlignment="1">
      <alignment horizontal="left" vertical="center" wrapText="1"/>
    </xf>
    <xf numFmtId="0" fontId="51" fillId="0" borderId="24" xfId="128" applyFont="1" applyBorder="1" applyAlignment="1">
      <alignment horizontal="center" vertical="center"/>
    </xf>
    <xf numFmtId="0" fontId="49" fillId="0" borderId="18" xfId="128" applyFont="1" applyBorder="1" applyAlignment="1">
      <alignment horizontal="left" vertical="distributed" wrapText="1"/>
    </xf>
    <xf numFmtId="0" fontId="51" fillId="0" borderId="11" xfId="128" applyFont="1" applyBorder="1" applyAlignment="1">
      <alignment horizontal="center" vertical="center"/>
    </xf>
    <xf numFmtId="170" fontId="51" fillId="0" borderId="0" xfId="128" applyNumberFormat="1" applyFont="1" applyAlignment="1">
      <alignment horizontal="center" vertical="center"/>
    </xf>
    <xf numFmtId="0" fontId="53" fillId="0" borderId="0" xfId="128" applyFont="1" applyAlignment="1">
      <alignment horizontal="right"/>
    </xf>
    <xf numFmtId="1" fontId="51" fillId="0" borderId="22" xfId="128" applyNumberFormat="1" applyFont="1" applyBorder="1" applyAlignment="1">
      <alignment horizontal="center" vertical="center"/>
    </xf>
    <xf numFmtId="170" fontId="48" fillId="0" borderId="22" xfId="129" applyNumberFormat="1" applyFont="1" applyFill="1" applyBorder="1" applyAlignment="1">
      <alignment horizontal="center" vertical="center" wrapText="1"/>
    </xf>
    <xf numFmtId="170" fontId="54" fillId="0" borderId="22" xfId="128" applyNumberFormat="1" applyFont="1" applyBorder="1" applyAlignment="1">
      <alignment horizontal="center" vertical="center" wrapText="1"/>
    </xf>
    <xf numFmtId="167" fontId="50" fillId="0" borderId="11" xfId="128" applyNumberFormat="1" applyFont="1" applyBorder="1" applyAlignment="1">
      <alignment horizontal="right" vertical="center"/>
    </xf>
    <xf numFmtId="167" fontId="49" fillId="0" borderId="11" xfId="128" applyNumberFormat="1" applyFont="1" applyBorder="1" applyAlignment="1">
      <alignment horizontal="right" vertical="center"/>
    </xf>
    <xf numFmtId="167" fontId="49" fillId="0" borderId="22" xfId="128" applyNumberFormat="1" applyFont="1" applyBorder="1" applyAlignment="1">
      <alignment horizontal="right" vertical="center"/>
    </xf>
    <xf numFmtId="166" fontId="49" fillId="0" borderId="22" xfId="122" applyFont="1" applyBorder="1" applyAlignment="1">
      <alignment horizontal="center" vertical="center"/>
    </xf>
    <xf numFmtId="0" fontId="48" fillId="0" borderId="22" xfId="0" applyFont="1" applyBorder="1" applyAlignment="1">
      <alignment horizontal="left" vertical="center" wrapText="1"/>
    </xf>
    <xf numFmtId="0" fontId="48" fillId="0" borderId="22" xfId="0" applyFont="1" applyBorder="1" applyAlignment="1">
      <alignment horizontal="center" vertical="center" wrapText="1"/>
    </xf>
    <xf numFmtId="0" fontId="48" fillId="0" borderId="22" xfId="0" applyFont="1" applyBorder="1" applyAlignment="1">
      <alignment horizontal="left" vertical="top" wrapText="1"/>
    </xf>
    <xf numFmtId="166" fontId="48" fillId="0" borderId="22" xfId="107" applyFont="1" applyBorder="1" applyAlignment="1">
      <alignment horizontal="center" vertical="top"/>
    </xf>
    <xf numFmtId="171" fontId="48" fillId="0" borderId="22" xfId="0" applyNumberFormat="1" applyFont="1" applyBorder="1" applyAlignment="1">
      <alignment horizontal="center" vertical="center" wrapText="1"/>
    </xf>
    <xf numFmtId="0" fontId="48" fillId="0" borderId="0" xfId="0" applyFont="1" applyAlignment="1">
      <alignment horizontal="right" vertical="center" wrapText="1"/>
    </xf>
    <xf numFmtId="0" fontId="49" fillId="0" borderId="22" xfId="0" applyFont="1" applyBorder="1" applyAlignment="1">
      <alignment horizontal="center" vertical="center" wrapText="1"/>
    </xf>
    <xf numFmtId="168" fontId="49" fillId="0" borderId="22" xfId="0" applyNumberFormat="1" applyFont="1" applyBorder="1" applyAlignment="1">
      <alignment horizontal="center" vertical="center" wrapText="1"/>
    </xf>
    <xf numFmtId="0" fontId="61" fillId="0" borderId="0" xfId="0" applyFont="1" applyAlignment="1">
      <alignment vertical="center"/>
    </xf>
    <xf numFmtId="0" fontId="62" fillId="0" borderId="0" xfId="0" applyFont="1" applyAlignment="1">
      <alignment vertical="center"/>
    </xf>
    <xf numFmtId="172" fontId="49" fillId="0" borderId="10" xfId="107" applyNumberFormat="1" applyFont="1" applyFill="1" applyBorder="1" applyAlignment="1">
      <alignment horizontal="center" vertical="center"/>
    </xf>
    <xf numFmtId="0" fontId="48" fillId="0" borderId="0" xfId="96" applyFont="1" applyAlignment="1">
      <alignment horizontal="center" vertical="center"/>
    </xf>
    <xf numFmtId="173" fontId="48" fillId="0" borderId="0" xfId="0" applyNumberFormat="1" applyFont="1" applyAlignment="1">
      <alignment horizontal="center" vertical="center"/>
    </xf>
    <xf numFmtId="0" fontId="49" fillId="25" borderId="10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/>
    </xf>
    <xf numFmtId="172" fontId="49" fillId="25" borderId="10" xfId="0" applyNumberFormat="1" applyFont="1" applyFill="1" applyBorder="1" applyAlignment="1">
      <alignment horizontal="center" vertical="center" wrapText="1"/>
    </xf>
    <xf numFmtId="0" fontId="49" fillId="25" borderId="12" xfId="0" applyFont="1" applyFill="1" applyBorder="1" applyAlignment="1">
      <alignment horizontal="center" vertical="center" wrapText="1"/>
    </xf>
    <xf numFmtId="172" fontId="48" fillId="25" borderId="10" xfId="0" applyNumberFormat="1" applyFont="1" applyFill="1" applyBorder="1" applyAlignment="1">
      <alignment horizontal="center" vertical="center" wrapText="1"/>
    </xf>
    <xf numFmtId="0" fontId="48" fillId="25" borderId="10" xfId="25" applyFont="1" applyFill="1" applyBorder="1" applyAlignment="1">
      <alignment horizontal="center" vertical="center" wrapText="1"/>
    </xf>
    <xf numFmtId="4" fontId="48" fillId="25" borderId="10" xfId="25" applyNumberFormat="1" applyFont="1" applyFill="1" applyBorder="1" applyAlignment="1">
      <alignment horizontal="center" vertical="center" wrapText="1"/>
    </xf>
    <xf numFmtId="172" fontId="48" fillId="25" borderId="10" xfId="25" applyNumberFormat="1" applyFont="1" applyFill="1" applyBorder="1" applyAlignment="1">
      <alignment horizontal="center" vertical="center" wrapText="1"/>
    </xf>
    <xf numFmtId="0" fontId="62" fillId="0" borderId="0" xfId="25" applyFont="1"/>
    <xf numFmtId="172" fontId="62" fillId="0" borderId="0" xfId="25" applyNumberFormat="1" applyFont="1"/>
    <xf numFmtId="170" fontId="48" fillId="0" borderId="22" xfId="107" applyNumberFormat="1" applyFont="1" applyBorder="1" applyAlignment="1">
      <alignment horizontal="center" vertical="center"/>
    </xf>
    <xf numFmtId="171" fontId="48" fillId="0" borderId="0" xfId="0" applyNumberFormat="1" applyFont="1" applyAlignment="1">
      <alignment horizontal="left" vertical="center" wrapText="1"/>
    </xf>
    <xf numFmtId="169" fontId="55" fillId="0" borderId="0" xfId="0" applyNumberFormat="1" applyFont="1" applyAlignment="1">
      <alignment horizontal="left" vertical="center" wrapText="1"/>
    </xf>
    <xf numFmtId="39" fontId="55" fillId="0" borderId="0" xfId="0" applyNumberFormat="1" applyFont="1" applyAlignment="1">
      <alignment horizontal="left" vertical="center" wrapText="1"/>
    </xf>
    <xf numFmtId="0" fontId="50" fillId="0" borderId="0" xfId="0" applyFont="1" applyAlignment="1">
      <alignment horizontal="right" vertical="center"/>
    </xf>
    <xf numFmtId="0" fontId="48" fillId="0" borderId="10" xfId="0" applyFont="1" applyBorder="1" applyAlignment="1">
      <alignment horizontal="center" vertical="center" wrapText="1"/>
    </xf>
    <xf numFmtId="0" fontId="49" fillId="0" borderId="22" xfId="0" applyFont="1" applyBorder="1" applyAlignment="1">
      <alignment horizontal="left" vertical="center" wrapText="1"/>
    </xf>
    <xf numFmtId="0" fontId="50" fillId="0" borderId="0" xfId="0" applyFont="1" applyAlignment="1">
      <alignment horizontal="right" vertical="center"/>
    </xf>
    <xf numFmtId="0" fontId="48" fillId="0" borderId="10" xfId="0" applyFont="1" applyBorder="1" applyAlignment="1">
      <alignment horizontal="center" vertical="center" wrapText="1"/>
    </xf>
    <xf numFmtId="0" fontId="48" fillId="0" borderId="22" xfId="0" applyFont="1" applyBorder="1" applyAlignment="1">
      <alignment horizontal="center" vertical="center" wrapText="1"/>
    </xf>
    <xf numFmtId="0" fontId="49" fillId="0" borderId="22" xfId="0" applyFont="1" applyBorder="1" applyAlignment="1">
      <alignment horizontal="left" vertical="center" wrapText="1"/>
    </xf>
    <xf numFmtId="168" fontId="62" fillId="0" borderId="0" xfId="25" applyNumberFormat="1" applyFont="1"/>
    <xf numFmtId="166" fontId="55" fillId="0" borderId="0" xfId="0" applyNumberFormat="1" applyFont="1" applyAlignment="1">
      <alignment horizontal="left" vertical="center" wrapText="1"/>
    </xf>
    <xf numFmtId="170" fontId="52" fillId="24" borderId="10" xfId="122" applyNumberFormat="1" applyFont="1" applyFill="1" applyBorder="1" applyAlignment="1">
      <alignment horizontal="center" vertical="center"/>
    </xf>
    <xf numFmtId="170" fontId="48" fillId="24" borderId="10" xfId="107" applyNumberFormat="1" applyFont="1" applyFill="1" applyBorder="1" applyAlignment="1">
      <alignment horizontal="center" vertical="center"/>
    </xf>
    <xf numFmtId="170" fontId="49" fillId="24" borderId="10" xfId="122" applyNumberFormat="1" applyFont="1" applyFill="1" applyBorder="1" applyAlignment="1">
      <alignment horizontal="center" vertical="center"/>
    </xf>
    <xf numFmtId="172" fontId="52" fillId="24" borderId="10" xfId="122" applyNumberFormat="1" applyFont="1" applyFill="1" applyBorder="1" applyAlignment="1">
      <alignment horizontal="center" vertical="center"/>
    </xf>
    <xf numFmtId="172" fontId="56" fillId="24" borderId="10" xfId="107" applyNumberFormat="1" applyFont="1" applyFill="1" applyBorder="1" applyAlignment="1">
      <alignment horizontal="center" vertical="center"/>
    </xf>
    <xf numFmtId="172" fontId="49" fillId="24" borderId="10" xfId="122" applyNumberFormat="1" applyFont="1" applyFill="1" applyBorder="1" applyAlignment="1">
      <alignment horizontal="center" vertical="center"/>
    </xf>
    <xf numFmtId="172" fontId="48" fillId="24" borderId="10" xfId="107" applyNumberFormat="1" applyFont="1" applyFill="1" applyBorder="1" applyAlignment="1">
      <alignment horizontal="center" vertical="center"/>
    </xf>
    <xf numFmtId="0" fontId="49" fillId="0" borderId="10" xfId="0" applyFont="1" applyFill="1" applyBorder="1" applyAlignment="1">
      <alignment horizontal="left" vertical="top" wrapText="1"/>
    </xf>
    <xf numFmtId="169" fontId="48" fillId="0" borderId="10" xfId="107" applyNumberFormat="1" applyFont="1" applyFill="1" applyBorder="1" applyAlignment="1">
      <alignment horizontal="center" vertical="center"/>
    </xf>
    <xf numFmtId="0" fontId="48" fillId="0" borderId="0" xfId="0" applyFont="1" applyFill="1" applyAlignment="1">
      <alignment horizontal="left" vertical="top" wrapText="1"/>
    </xf>
    <xf numFmtId="0" fontId="48" fillId="0" borderId="10" xfId="0" applyFont="1" applyFill="1" applyBorder="1" applyAlignment="1">
      <alignment horizontal="left" vertical="top" wrapText="1"/>
    </xf>
    <xf numFmtId="169" fontId="49" fillId="0" borderId="10" xfId="107" applyNumberFormat="1" applyFont="1" applyFill="1" applyBorder="1" applyAlignment="1">
      <alignment horizontal="center" vertical="center"/>
    </xf>
    <xf numFmtId="0" fontId="49" fillId="0" borderId="0" xfId="0" applyFont="1" applyFill="1" applyAlignment="1">
      <alignment horizontal="left" vertical="top" wrapText="1"/>
    </xf>
    <xf numFmtId="0" fontId="48" fillId="0" borderId="10" xfId="0" applyFont="1" applyFill="1" applyBorder="1" applyAlignment="1">
      <alignment horizontal="left" vertical="center" wrapText="1"/>
    </xf>
    <xf numFmtId="169" fontId="48" fillId="0" borderId="10" xfId="0" applyNumberFormat="1" applyFont="1" applyFill="1" applyBorder="1" applyAlignment="1">
      <alignment horizontal="center" vertical="center"/>
    </xf>
    <xf numFmtId="0" fontId="48" fillId="0" borderId="0" xfId="0" applyFont="1" applyFill="1" applyAlignment="1">
      <alignment vertical="center"/>
    </xf>
    <xf numFmtId="0" fontId="50" fillId="0" borderId="10" xfId="0" applyFont="1" applyFill="1" applyBorder="1" applyAlignment="1">
      <alignment horizontal="left" vertical="center" wrapText="1"/>
    </xf>
    <xf numFmtId="169" fontId="50" fillId="0" borderId="10" xfId="0" applyNumberFormat="1" applyFont="1" applyFill="1" applyBorder="1" applyAlignment="1">
      <alignment horizontal="center" vertical="center"/>
    </xf>
    <xf numFmtId="0" fontId="50" fillId="0" borderId="0" xfId="0" applyFont="1" applyFill="1" applyAlignment="1">
      <alignment vertical="center"/>
    </xf>
    <xf numFmtId="169" fontId="48" fillId="0" borderId="10" xfId="99" applyNumberFormat="1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left" vertical="center" wrapText="1"/>
    </xf>
    <xf numFmtId="169" fontId="49" fillId="0" borderId="22" xfId="122" applyNumberFormat="1" applyFont="1" applyFill="1" applyBorder="1" applyAlignment="1">
      <alignment horizontal="center" vertical="center"/>
    </xf>
    <xf numFmtId="169" fontId="49" fillId="0" borderId="22" xfId="122" applyNumberFormat="1" applyFont="1" applyBorder="1" applyAlignment="1">
      <alignment horizontal="center" vertical="center"/>
    </xf>
    <xf numFmtId="171" fontId="48" fillId="0" borderId="22" xfId="0" applyNumberFormat="1" applyFont="1" applyFill="1" applyBorder="1" applyAlignment="1">
      <alignment horizontal="center" vertical="center" wrapText="1"/>
    </xf>
    <xf numFmtId="0" fontId="48" fillId="0" borderId="22" xfId="0" applyFont="1" applyFill="1" applyBorder="1" applyAlignment="1">
      <alignment horizontal="center" vertical="center" wrapText="1"/>
    </xf>
    <xf numFmtId="0" fontId="52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170" fontId="55" fillId="0" borderId="0" xfId="0" applyNumberFormat="1" applyFont="1" applyAlignment="1">
      <alignment horizontal="left" vertical="center" wrapText="1"/>
    </xf>
    <xf numFmtId="166" fontId="56" fillId="0" borderId="10" xfId="107" applyFont="1" applyBorder="1" applyAlignment="1">
      <alignment horizontal="right" vertical="center"/>
    </xf>
    <xf numFmtId="166" fontId="52" fillId="0" borderId="10" xfId="122" applyFont="1" applyBorder="1" applyAlignment="1">
      <alignment horizontal="right" vertical="center"/>
    </xf>
    <xf numFmtId="0" fontId="50" fillId="0" borderId="10" xfId="0" applyFont="1" applyBorder="1" applyAlignment="1">
      <alignment horizontal="left" vertical="top" wrapText="1"/>
    </xf>
    <xf numFmtId="0" fontId="51" fillId="0" borderId="10" xfId="0" applyFont="1" applyBorder="1" applyAlignment="1">
      <alignment horizontal="center" vertical="center"/>
    </xf>
    <xf numFmtId="49" fontId="54" fillId="0" borderId="10" xfId="99" applyNumberFormat="1" applyFont="1" applyBorder="1" applyAlignment="1">
      <alignment horizontal="center" vertical="center"/>
    </xf>
    <xf numFmtId="0" fontId="54" fillId="0" borderId="10" xfId="99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49" fontId="53" fillId="0" borderId="10" xfId="99" applyNumberFormat="1" applyFont="1" applyBorder="1" applyAlignment="1">
      <alignment horizontal="center" vertical="center"/>
    </xf>
    <xf numFmtId="0" fontId="53" fillId="0" borderId="10" xfId="0" applyFont="1" applyBorder="1" applyAlignment="1">
      <alignment horizontal="center" vertical="center" wrapText="1"/>
    </xf>
    <xf numFmtId="49" fontId="63" fillId="0" borderId="10" xfId="99" applyNumberFormat="1" applyFont="1" applyBorder="1" applyAlignment="1">
      <alignment horizontal="center" vertical="center"/>
    </xf>
    <xf numFmtId="0" fontId="51" fillId="0" borderId="10" xfId="0" applyFont="1" applyFill="1" applyBorder="1" applyAlignment="1">
      <alignment horizontal="center" vertical="center" wrapText="1"/>
    </xf>
    <xf numFmtId="0" fontId="54" fillId="0" borderId="10" xfId="0" applyFont="1" applyFill="1" applyBorder="1" applyAlignment="1">
      <alignment horizontal="center" vertical="center" wrapText="1"/>
    </xf>
    <xf numFmtId="49" fontId="54" fillId="0" borderId="10" xfId="99" applyNumberFormat="1" applyFont="1" applyFill="1" applyBorder="1" applyAlignment="1">
      <alignment horizontal="center" vertical="center"/>
    </xf>
    <xf numFmtId="49" fontId="53" fillId="0" borderId="10" xfId="99" applyNumberFormat="1" applyFont="1" applyFill="1" applyBorder="1" applyAlignment="1">
      <alignment horizontal="center" vertical="center"/>
    </xf>
    <xf numFmtId="0" fontId="53" fillId="0" borderId="10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0" fontId="54" fillId="0" borderId="10" xfId="0" applyFont="1" applyBorder="1" applyAlignment="1">
      <alignment horizontal="left" vertical="top" wrapText="1"/>
    </xf>
    <xf numFmtId="0" fontId="51" fillId="0" borderId="0" xfId="0" applyFont="1" applyAlignment="1">
      <alignment horizontal="left" vertical="top" wrapText="1"/>
    </xf>
    <xf numFmtId="0" fontId="51" fillId="0" borderId="10" xfId="0" applyFont="1" applyBorder="1" applyAlignment="1">
      <alignment horizontal="left" vertical="top" wrapText="1"/>
    </xf>
    <xf numFmtId="169" fontId="54" fillId="0" borderId="10" xfId="125" applyNumberFormat="1" applyFont="1" applyBorder="1" applyAlignment="1">
      <alignment horizontal="center" vertical="center"/>
    </xf>
    <xf numFmtId="169" fontId="51" fillId="0" borderId="10" xfId="0" applyNumberFormat="1" applyFont="1" applyBorder="1" applyAlignment="1">
      <alignment horizontal="center" vertical="center" wrapText="1"/>
    </xf>
    <xf numFmtId="169" fontId="51" fillId="0" borderId="10" xfId="107" applyNumberFormat="1" applyFont="1" applyBorder="1" applyAlignment="1">
      <alignment horizontal="center" vertical="center"/>
    </xf>
    <xf numFmtId="169" fontId="54" fillId="0" borderId="10" xfId="107" applyNumberFormat="1" applyFont="1" applyBorder="1" applyAlignment="1">
      <alignment horizontal="center" vertical="center"/>
    </xf>
    <xf numFmtId="0" fontId="54" fillId="0" borderId="0" xfId="0" applyFont="1" applyAlignment="1">
      <alignment horizontal="left" vertical="top" wrapText="1"/>
    </xf>
    <xf numFmtId="169" fontId="51" fillId="0" borderId="10" xfId="0" applyNumberFormat="1" applyFont="1" applyBorder="1" applyAlignment="1">
      <alignment horizontal="center" vertical="center"/>
    </xf>
    <xf numFmtId="169" fontId="51" fillId="0" borderId="10" xfId="99" applyNumberFormat="1" applyFont="1" applyBorder="1" applyAlignment="1">
      <alignment horizontal="center" vertical="center" wrapText="1"/>
    </xf>
    <xf numFmtId="0" fontId="53" fillId="0" borderId="10" xfId="0" applyFont="1" applyBorder="1" applyAlignment="1">
      <alignment horizontal="left" vertical="top" wrapText="1"/>
    </xf>
    <xf numFmtId="166" fontId="54" fillId="0" borderId="10" xfId="125" applyFont="1" applyBorder="1" applyAlignment="1">
      <alignment horizontal="center" vertical="center"/>
    </xf>
    <xf numFmtId="166" fontId="51" fillId="0" borderId="10" xfId="107" applyFont="1" applyBorder="1" applyAlignment="1">
      <alignment horizontal="center" vertical="center"/>
    </xf>
    <xf numFmtId="166" fontId="53" fillId="0" borderId="10" xfId="107" applyFont="1" applyBorder="1" applyAlignment="1">
      <alignment horizontal="center" vertical="center"/>
    </xf>
    <xf numFmtId="0" fontId="53" fillId="0" borderId="0" xfId="0" applyFont="1" applyAlignment="1">
      <alignment horizontal="left" vertical="top" wrapText="1"/>
    </xf>
    <xf numFmtId="169" fontId="63" fillId="0" borderId="10" xfId="0" applyNumberFormat="1" applyFont="1" applyBorder="1" applyAlignment="1">
      <alignment horizontal="center" vertical="center"/>
    </xf>
    <xf numFmtId="169" fontId="54" fillId="0" borderId="10" xfId="0" applyNumberFormat="1" applyFont="1" applyBorder="1" applyAlignment="1">
      <alignment horizontal="center" vertical="center" wrapText="1"/>
    </xf>
    <xf numFmtId="166" fontId="54" fillId="0" borderId="10" xfId="122" applyFont="1" applyBorder="1">
      <alignment horizontal="right" vertical="top"/>
    </xf>
    <xf numFmtId="166" fontId="49" fillId="0" borderId="10" xfId="125" applyFont="1" applyBorder="1" applyAlignment="1">
      <alignment horizontal="center" vertical="center"/>
    </xf>
    <xf numFmtId="169" fontId="49" fillId="0" borderId="10" xfId="0" applyNumberFormat="1" applyFont="1" applyBorder="1" applyAlignment="1">
      <alignment horizontal="center" vertical="center" wrapText="1"/>
    </xf>
    <xf numFmtId="169" fontId="60" fillId="0" borderId="10" xfId="0" applyNumberFormat="1" applyFont="1" applyBorder="1" applyAlignment="1">
      <alignment horizontal="center" vertical="center"/>
    </xf>
    <xf numFmtId="166" fontId="48" fillId="0" borderId="10" xfId="107" applyFont="1" applyBorder="1" applyAlignment="1">
      <alignment horizontal="center" vertical="center"/>
    </xf>
    <xf numFmtId="166" fontId="50" fillId="0" borderId="10" xfId="107" applyFont="1" applyBorder="1" applyAlignment="1">
      <alignment horizontal="center" vertical="center"/>
    </xf>
    <xf numFmtId="0" fontId="50" fillId="0" borderId="0" xfId="0" applyFont="1" applyAlignment="1">
      <alignment horizontal="left" vertical="top" wrapText="1"/>
    </xf>
    <xf numFmtId="0" fontId="49" fillId="0" borderId="10" xfId="110" applyFont="1" applyBorder="1" applyAlignment="1">
      <alignment horizontal="left" vertical="center" wrapText="1"/>
    </xf>
    <xf numFmtId="0" fontId="49" fillId="0" borderId="16" xfId="0" applyFont="1" applyBorder="1" applyAlignment="1">
      <alignment horizontal="center" vertical="center" wrapText="1"/>
    </xf>
    <xf numFmtId="0" fontId="50" fillId="0" borderId="0" xfId="113" applyFont="1" applyAlignment="1">
      <alignment horizontal="right" vertical="center" wrapText="1"/>
    </xf>
    <xf numFmtId="0" fontId="52" fillId="0" borderId="10" xfId="0" applyFont="1" applyBorder="1" applyAlignment="1">
      <alignment horizontal="left" vertical="center" wrapText="1"/>
    </xf>
    <xf numFmtId="0" fontId="48" fillId="0" borderId="12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 wrapText="1"/>
    </xf>
    <xf numFmtId="0" fontId="50" fillId="0" borderId="0" xfId="0" applyFont="1" applyAlignment="1">
      <alignment horizontal="right" vertical="center"/>
    </xf>
    <xf numFmtId="167" fontId="50" fillId="0" borderId="10" xfId="108" applyNumberFormat="1" applyFont="1" applyFill="1" applyBorder="1" applyAlignment="1">
      <alignment horizontal="right" vertical="center"/>
    </xf>
    <xf numFmtId="0" fontId="49" fillId="0" borderId="12" xfId="0" applyFont="1" applyBorder="1" applyAlignment="1">
      <alignment horizontal="left" vertical="center" wrapText="1"/>
    </xf>
    <xf numFmtId="0" fontId="49" fillId="0" borderId="13" xfId="0" applyFont="1" applyBorder="1" applyAlignment="1">
      <alignment horizontal="left" vertical="center" wrapText="1"/>
    </xf>
    <xf numFmtId="0" fontId="49" fillId="0" borderId="14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167" fontId="50" fillId="0" borderId="17" xfId="108" applyNumberFormat="1" applyFont="1" applyFill="1" applyBorder="1" applyAlignment="1">
      <alignment horizontal="right" vertical="center"/>
    </xf>
    <xf numFmtId="167" fontId="50" fillId="0" borderId="0" xfId="108" applyNumberFormat="1" applyFont="1" applyFill="1" applyBorder="1" applyAlignment="1">
      <alignment horizontal="right" vertical="center"/>
    </xf>
    <xf numFmtId="0" fontId="51" fillId="0" borderId="12" xfId="0" applyFont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left" vertical="center"/>
    </xf>
    <xf numFmtId="0" fontId="49" fillId="0" borderId="13" xfId="0" applyFont="1" applyBorder="1" applyAlignment="1">
      <alignment horizontal="left" vertical="center"/>
    </xf>
    <xf numFmtId="0" fontId="49" fillId="0" borderId="14" xfId="0" applyFont="1" applyBorder="1" applyAlignment="1">
      <alignment horizontal="left" vertical="center"/>
    </xf>
    <xf numFmtId="0" fontId="49" fillId="0" borderId="0" xfId="113" applyFont="1" applyAlignment="1">
      <alignment horizontal="center" vertical="center" wrapText="1"/>
    </xf>
    <xf numFmtId="170" fontId="53" fillId="0" borderId="0" xfId="128" applyNumberFormat="1" applyFont="1" applyAlignment="1">
      <alignment horizontal="right" vertical="center"/>
    </xf>
    <xf numFmtId="0" fontId="49" fillId="0" borderId="18" xfId="128" applyFont="1" applyBorder="1" applyAlignment="1">
      <alignment horizontal="center" vertical="center" wrapText="1"/>
    </xf>
    <xf numFmtId="0" fontId="49" fillId="0" borderId="25" xfId="128" applyFont="1" applyBorder="1" applyAlignment="1">
      <alignment horizontal="center" vertical="center" wrapText="1"/>
    </xf>
    <xf numFmtId="0" fontId="54" fillId="0" borderId="18" xfId="128" applyFont="1" applyBorder="1" applyAlignment="1">
      <alignment horizontal="center" vertical="center" wrapText="1"/>
    </xf>
    <xf numFmtId="0" fontId="54" fillId="0" borderId="19" xfId="128" applyFont="1" applyBorder="1" applyAlignment="1">
      <alignment horizontal="center" vertical="center" wrapText="1"/>
    </xf>
    <xf numFmtId="0" fontId="54" fillId="0" borderId="20" xfId="128" applyFont="1" applyBorder="1" applyAlignment="1">
      <alignment horizontal="center" vertical="center" wrapText="1"/>
    </xf>
    <xf numFmtId="0" fontId="54" fillId="0" borderId="23" xfId="128" applyFont="1" applyBorder="1" applyAlignment="1">
      <alignment horizontal="center" vertical="center" wrapText="1"/>
    </xf>
    <xf numFmtId="0" fontId="54" fillId="0" borderId="21" xfId="128" applyFont="1" applyBorder="1" applyAlignment="1">
      <alignment horizontal="center" vertical="center" wrapText="1"/>
    </xf>
    <xf numFmtId="0" fontId="54" fillId="0" borderId="11" xfId="128" applyFont="1" applyBorder="1" applyAlignment="1">
      <alignment horizontal="center" vertical="center" wrapText="1"/>
    </xf>
    <xf numFmtId="0" fontId="49" fillId="0" borderId="23" xfId="128" applyFont="1" applyBorder="1" applyAlignment="1">
      <alignment horizontal="center" vertical="center"/>
    </xf>
    <xf numFmtId="0" fontId="49" fillId="0" borderId="16" xfId="128" applyFont="1" applyBorder="1" applyAlignment="1">
      <alignment horizontal="center" vertical="center"/>
    </xf>
    <xf numFmtId="0" fontId="49" fillId="0" borderId="26" xfId="128" applyFont="1" applyBorder="1" applyAlignment="1">
      <alignment horizontal="center" vertical="center"/>
    </xf>
    <xf numFmtId="0" fontId="54" fillId="0" borderId="10" xfId="0" applyFont="1" applyBorder="1" applyAlignment="1">
      <alignment horizontal="left" vertical="top" wrapText="1"/>
    </xf>
    <xf numFmtId="0" fontId="54" fillId="0" borderId="10" xfId="0" applyFont="1" applyBorder="1" applyAlignment="1">
      <alignment horizontal="left" vertical="top"/>
    </xf>
    <xf numFmtId="0" fontId="50" fillId="0" borderId="16" xfId="0" applyFont="1" applyBorder="1" applyAlignment="1">
      <alignment horizontal="right" vertical="center" wrapText="1"/>
    </xf>
    <xf numFmtId="0" fontId="48" fillId="0" borderId="22" xfId="0" applyFont="1" applyBorder="1" applyAlignment="1">
      <alignment horizontal="center" vertical="center" wrapText="1"/>
    </xf>
    <xf numFmtId="0" fontId="49" fillId="0" borderId="22" xfId="0" applyFont="1" applyBorder="1" applyAlignment="1">
      <alignment horizontal="left" vertical="center"/>
    </xf>
    <xf numFmtId="0" fontId="49" fillId="0" borderId="0" xfId="0" applyFont="1" applyAlignment="1">
      <alignment horizontal="center" vertical="center" wrapText="1"/>
    </xf>
    <xf numFmtId="0" fontId="49" fillId="0" borderId="22" xfId="0" applyFont="1" applyBorder="1" applyAlignment="1">
      <alignment horizontal="left" vertical="center" wrapText="1"/>
    </xf>
    <xf numFmtId="0" fontId="48" fillId="25" borderId="12" xfId="25" applyFont="1" applyFill="1" applyBorder="1" applyAlignment="1">
      <alignment horizontal="left" vertical="center" wrapText="1"/>
    </xf>
    <xf numFmtId="0" fontId="48" fillId="25" borderId="13" xfId="25" applyFont="1" applyFill="1" applyBorder="1" applyAlignment="1">
      <alignment horizontal="left" vertical="center" wrapText="1"/>
    </xf>
    <xf numFmtId="0" fontId="48" fillId="25" borderId="14" xfId="25" applyFont="1" applyFill="1" applyBorder="1" applyAlignment="1">
      <alignment horizontal="left" vertical="center" wrapText="1"/>
    </xf>
    <xf numFmtId="0" fontId="50" fillId="0" borderId="0" xfId="0" applyFont="1" applyAlignment="1">
      <alignment horizontal="right" vertical="center" wrapText="1"/>
    </xf>
    <xf numFmtId="0" fontId="61" fillId="0" borderId="0" xfId="0" applyFont="1" applyAlignment="1">
      <alignment horizontal="right" vertical="center"/>
    </xf>
    <xf numFmtId="0" fontId="49" fillId="25" borderId="10" xfId="0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0" borderId="12" xfId="96" applyFont="1" applyBorder="1" applyAlignment="1">
      <alignment horizontal="left" vertical="center" wrapText="1"/>
    </xf>
    <xf numFmtId="0" fontId="49" fillId="0" borderId="13" xfId="96" applyFont="1" applyBorder="1" applyAlignment="1">
      <alignment horizontal="left" vertical="center" wrapText="1"/>
    </xf>
    <xf numFmtId="0" fontId="49" fillId="0" borderId="14" xfId="96" applyFont="1" applyBorder="1" applyAlignment="1">
      <alignment horizontal="left" vertical="center" wrapText="1"/>
    </xf>
    <xf numFmtId="0" fontId="49" fillId="0" borderId="10" xfId="96" applyFont="1" applyBorder="1" applyAlignment="1">
      <alignment horizontal="left" vertical="center" wrapText="1"/>
    </xf>
    <xf numFmtId="0" fontId="49" fillId="25" borderId="12" xfId="0" applyFont="1" applyFill="1" applyBorder="1" applyAlignment="1">
      <alignment horizontal="left" vertical="center" wrapText="1"/>
    </xf>
    <xf numFmtId="0" fontId="49" fillId="25" borderId="13" xfId="0" applyFont="1" applyFill="1" applyBorder="1" applyAlignment="1">
      <alignment horizontal="left" vertical="center" wrapText="1"/>
    </xf>
    <xf numFmtId="0" fontId="49" fillId="25" borderId="14" xfId="0" applyFont="1" applyFill="1" applyBorder="1" applyAlignment="1">
      <alignment horizontal="left" vertical="center" wrapText="1"/>
    </xf>
    <xf numFmtId="169" fontId="48" fillId="0" borderId="0" xfId="0" applyNumberFormat="1" applyFont="1" applyAlignment="1">
      <alignment horizontal="left" vertical="center" wrapText="1"/>
    </xf>
  </cellXfs>
  <cellStyles count="130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2" xfId="129" xr:uid="{AD6F2F0D-2974-4AD7-AA19-2E89EFC67EE1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2" xfId="128" xr:uid="{96007618-6A6C-4901-9CE9-BF7BD92F7ECF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2 4 2" xfId="124" xr:uid="{ED67557E-8467-4A04-9091-497F833F698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rmal 9" xfId="127" xr:uid="{4F1B4E7B-FC97-45A5-8F2D-629844EFFCB1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N_b 2" xfId="125" xr:uid="{933BD1D4-3A66-421E-83B2-346493AE6C4C}"/>
    <cellStyle name="SN10_bold" xfId="126" xr:uid="{F1B8C0A6-76D9-400B-80CD-7C7801FF656F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D1B76-0A6F-4CA4-92F6-D3A9D3513112}">
  <dimension ref="A1:HY13"/>
  <sheetViews>
    <sheetView zoomScaleNormal="100" zoomScaleSheetLayoutView="100" workbookViewId="0">
      <selection activeCell="C12" sqref="C12"/>
    </sheetView>
  </sheetViews>
  <sheetFormatPr defaultColWidth="9.140625" defaultRowHeight="13.5" x14ac:dyDescent="0.2"/>
  <cols>
    <col min="1" max="1" width="12.28515625" style="16" customWidth="1"/>
    <col min="2" max="2" width="66.7109375" style="15" customWidth="1"/>
    <col min="3" max="3" width="29.140625" style="15" customWidth="1"/>
    <col min="4" max="16384" width="9.140625" style="15"/>
  </cols>
  <sheetData>
    <row r="1" spans="1:233" s="7" customFormat="1" ht="13.5" customHeight="1" x14ac:dyDescent="0.2">
      <c r="B1" s="187" t="s">
        <v>282</v>
      </c>
      <c r="C1" s="187"/>
    </row>
    <row r="2" spans="1:233" s="7" customFormat="1" ht="13.5" customHeight="1" x14ac:dyDescent="0.2">
      <c r="B2" s="187" t="s">
        <v>46</v>
      </c>
      <c r="C2" s="187"/>
    </row>
    <row r="3" spans="1:233" s="7" customFormat="1" ht="13.5" customHeight="1" x14ac:dyDescent="0.2">
      <c r="B3" s="187" t="s">
        <v>18</v>
      </c>
      <c r="C3" s="187"/>
    </row>
    <row r="4" spans="1:233" s="7" customFormat="1" ht="13.5" customHeight="1" x14ac:dyDescent="0.2">
      <c r="B4" s="187" t="s">
        <v>17</v>
      </c>
      <c r="C4" s="187"/>
    </row>
    <row r="5" spans="1:233" s="13" customFormat="1" ht="46.5" customHeight="1" x14ac:dyDescent="0.2">
      <c r="A5" s="186" t="s">
        <v>56</v>
      </c>
      <c r="B5" s="186"/>
      <c r="C5" s="186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11"/>
      <c r="Q5" s="12"/>
      <c r="R5" s="11"/>
      <c r="S5" s="11"/>
      <c r="T5" s="11"/>
      <c r="U5" s="11"/>
      <c r="V5" s="11"/>
      <c r="W5" s="11"/>
      <c r="X5" s="11"/>
      <c r="Y5" s="12"/>
      <c r="Z5" s="11"/>
      <c r="AA5" s="11"/>
      <c r="AB5" s="11"/>
      <c r="AC5" s="11"/>
      <c r="AD5" s="11"/>
      <c r="AE5" s="11"/>
      <c r="AF5" s="11"/>
      <c r="AG5" s="12"/>
      <c r="AH5" s="11"/>
      <c r="AI5" s="11"/>
      <c r="AJ5" s="11"/>
      <c r="AK5" s="11"/>
      <c r="AL5" s="11"/>
      <c r="AM5" s="11"/>
      <c r="AN5" s="11"/>
      <c r="AO5" s="12"/>
      <c r="AP5" s="11"/>
      <c r="AQ5" s="11"/>
      <c r="AR5" s="11"/>
      <c r="AS5" s="11"/>
      <c r="AT5" s="11"/>
      <c r="AU5" s="11"/>
      <c r="AV5" s="11"/>
      <c r="AW5" s="12"/>
      <c r="AX5" s="11"/>
      <c r="AY5" s="11"/>
      <c r="AZ5" s="11"/>
      <c r="BA5" s="11"/>
      <c r="BB5" s="11"/>
      <c r="BC5" s="11"/>
      <c r="BD5" s="11"/>
      <c r="BE5" s="12"/>
      <c r="BF5" s="11"/>
      <c r="BG5" s="11"/>
      <c r="BH5" s="11"/>
      <c r="BI5" s="11"/>
      <c r="BJ5" s="11"/>
      <c r="BK5" s="11"/>
      <c r="BL5" s="11"/>
      <c r="BM5" s="12"/>
      <c r="BN5" s="11"/>
      <c r="BO5" s="11"/>
      <c r="BP5" s="11"/>
      <c r="BQ5" s="11"/>
      <c r="BR5" s="11"/>
      <c r="BS5" s="11"/>
      <c r="BT5" s="11"/>
      <c r="BU5" s="12"/>
      <c r="BV5" s="11"/>
      <c r="BW5" s="11"/>
      <c r="BX5" s="11"/>
      <c r="BY5" s="11"/>
      <c r="BZ5" s="11"/>
      <c r="CA5" s="11"/>
      <c r="CB5" s="11"/>
      <c r="CC5" s="12"/>
      <c r="CD5" s="11"/>
      <c r="CE5" s="11"/>
      <c r="CF5" s="11"/>
      <c r="CG5" s="11"/>
      <c r="CH5" s="11"/>
      <c r="CI5" s="11"/>
      <c r="CJ5" s="11"/>
      <c r="CK5" s="12"/>
      <c r="CL5" s="11"/>
      <c r="CM5" s="11"/>
      <c r="CN5" s="11"/>
      <c r="CO5" s="11"/>
      <c r="CP5" s="11"/>
      <c r="CQ5" s="11"/>
      <c r="CR5" s="11"/>
      <c r="CS5" s="12"/>
      <c r="CT5" s="11"/>
      <c r="CU5" s="11"/>
      <c r="CV5" s="11"/>
      <c r="CW5" s="11"/>
      <c r="CX5" s="11"/>
      <c r="CY5" s="11"/>
      <c r="CZ5" s="11"/>
      <c r="DA5" s="12"/>
      <c r="DB5" s="11"/>
      <c r="DC5" s="11"/>
      <c r="DD5" s="11"/>
      <c r="DE5" s="11"/>
      <c r="DF5" s="11"/>
      <c r="DG5" s="11"/>
      <c r="DH5" s="11"/>
      <c r="DI5" s="12"/>
      <c r="DJ5" s="11"/>
      <c r="DK5" s="11"/>
      <c r="DL5" s="11"/>
      <c r="DM5" s="11"/>
      <c r="DN5" s="11"/>
      <c r="DO5" s="11"/>
      <c r="DP5" s="11"/>
      <c r="DQ5" s="12"/>
      <c r="DR5" s="11"/>
      <c r="DS5" s="11"/>
      <c r="DT5" s="11"/>
      <c r="DU5" s="11"/>
      <c r="DV5" s="11"/>
      <c r="DW5" s="11"/>
      <c r="DX5" s="11"/>
      <c r="DY5" s="12"/>
      <c r="DZ5" s="11"/>
      <c r="EA5" s="11"/>
      <c r="EB5" s="11"/>
      <c r="EC5" s="11"/>
      <c r="ED5" s="11"/>
      <c r="EE5" s="11"/>
      <c r="EF5" s="11"/>
      <c r="EG5" s="12"/>
      <c r="EH5" s="11"/>
      <c r="EI5" s="11"/>
      <c r="EJ5" s="11"/>
      <c r="EK5" s="11"/>
      <c r="EL5" s="11"/>
      <c r="EM5" s="11"/>
      <c r="EN5" s="11"/>
      <c r="EO5" s="12"/>
      <c r="EP5" s="11"/>
      <c r="EQ5" s="11"/>
      <c r="ER5" s="11"/>
      <c r="ES5" s="11"/>
      <c r="ET5" s="11"/>
      <c r="EU5" s="11"/>
      <c r="EV5" s="11"/>
      <c r="EW5" s="12"/>
      <c r="EX5" s="11"/>
      <c r="EY5" s="11"/>
      <c r="EZ5" s="11"/>
      <c r="FA5" s="11"/>
      <c r="FB5" s="11"/>
      <c r="FC5" s="11"/>
      <c r="FD5" s="11"/>
      <c r="FE5" s="12"/>
      <c r="FF5" s="11"/>
      <c r="FG5" s="11"/>
      <c r="FH5" s="11"/>
      <c r="FI5" s="11"/>
      <c r="FJ5" s="11"/>
      <c r="FK5" s="11"/>
      <c r="FL5" s="11"/>
      <c r="FM5" s="12"/>
      <c r="FN5" s="11"/>
      <c r="FO5" s="11"/>
      <c r="FP5" s="11"/>
      <c r="FQ5" s="11"/>
      <c r="FR5" s="11"/>
      <c r="FS5" s="11"/>
      <c r="FT5" s="11"/>
      <c r="FU5" s="12"/>
      <c r="FV5" s="11"/>
      <c r="FW5" s="11"/>
      <c r="FX5" s="11"/>
      <c r="FY5" s="11"/>
      <c r="FZ5" s="11"/>
      <c r="GA5" s="11"/>
      <c r="GB5" s="11"/>
      <c r="GC5" s="12"/>
      <c r="GD5" s="11"/>
      <c r="GE5" s="11"/>
      <c r="GF5" s="11"/>
      <c r="GG5" s="11"/>
      <c r="GH5" s="11"/>
      <c r="GI5" s="11"/>
      <c r="GJ5" s="11"/>
      <c r="GK5" s="12"/>
      <c r="GL5" s="11"/>
      <c r="GM5" s="11"/>
      <c r="GN5" s="11"/>
      <c r="GO5" s="11"/>
      <c r="GP5" s="11"/>
      <c r="GQ5" s="11"/>
      <c r="GR5" s="11"/>
      <c r="GS5" s="12"/>
      <c r="GT5" s="11"/>
      <c r="GU5" s="11"/>
      <c r="GV5" s="11"/>
      <c r="GW5" s="11"/>
      <c r="GX5" s="11"/>
      <c r="GY5" s="11"/>
      <c r="GZ5" s="11"/>
      <c r="HA5" s="12"/>
      <c r="HB5" s="11"/>
      <c r="HC5" s="11"/>
      <c r="HD5" s="11"/>
      <c r="HE5" s="11"/>
      <c r="HF5" s="11"/>
      <c r="HG5" s="11"/>
      <c r="HH5" s="11"/>
      <c r="HI5" s="12"/>
      <c r="HJ5" s="11"/>
      <c r="HK5" s="11"/>
      <c r="HL5" s="11"/>
      <c r="HM5" s="11"/>
      <c r="HN5" s="11"/>
      <c r="HO5" s="11"/>
      <c r="HP5" s="11"/>
      <c r="HQ5" s="12"/>
      <c r="HR5" s="11"/>
      <c r="HS5" s="11"/>
      <c r="HT5" s="11"/>
      <c r="HU5" s="11"/>
      <c r="HV5" s="11"/>
      <c r="HW5" s="11"/>
      <c r="HX5" s="11"/>
      <c r="HY5" s="12"/>
    </row>
    <row r="6" spans="1:233" s="13" customFormat="1" ht="17.25" customHeight="1" x14ac:dyDescent="0.2">
      <c r="A6" s="35"/>
      <c r="B6" s="35"/>
      <c r="C6" s="14" t="s">
        <v>24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11"/>
      <c r="Q6" s="12"/>
      <c r="R6" s="11"/>
      <c r="S6" s="11"/>
      <c r="T6" s="11"/>
      <c r="U6" s="11"/>
      <c r="V6" s="11"/>
      <c r="W6" s="11"/>
      <c r="X6" s="11"/>
      <c r="Y6" s="12"/>
      <c r="Z6" s="11"/>
      <c r="AA6" s="11"/>
      <c r="AB6" s="11"/>
      <c r="AC6" s="11"/>
      <c r="AD6" s="11"/>
      <c r="AE6" s="11"/>
      <c r="AF6" s="11"/>
      <c r="AG6" s="12"/>
      <c r="AH6" s="11"/>
      <c r="AI6" s="11"/>
      <c r="AJ6" s="11"/>
      <c r="AK6" s="11"/>
      <c r="AL6" s="11"/>
      <c r="AM6" s="11"/>
      <c r="AN6" s="11"/>
      <c r="AO6" s="12"/>
      <c r="AP6" s="11"/>
      <c r="AQ6" s="11"/>
      <c r="AR6" s="11"/>
      <c r="AS6" s="11"/>
      <c r="AT6" s="11"/>
      <c r="AU6" s="11"/>
      <c r="AV6" s="11"/>
      <c r="AW6" s="12"/>
      <c r="AX6" s="11"/>
      <c r="AY6" s="11"/>
      <c r="AZ6" s="11"/>
      <c r="BA6" s="11"/>
      <c r="BB6" s="11"/>
      <c r="BC6" s="11"/>
      <c r="BD6" s="11"/>
      <c r="BE6" s="12"/>
      <c r="BF6" s="11"/>
      <c r="BG6" s="11"/>
      <c r="BH6" s="11"/>
      <c r="BI6" s="11"/>
      <c r="BJ6" s="11"/>
      <c r="BK6" s="11"/>
      <c r="BL6" s="11"/>
      <c r="BM6" s="12"/>
      <c r="BN6" s="11"/>
      <c r="BO6" s="11"/>
      <c r="BP6" s="11"/>
      <c r="BQ6" s="11"/>
      <c r="BR6" s="11"/>
      <c r="BS6" s="11"/>
      <c r="BT6" s="11"/>
      <c r="BU6" s="12"/>
      <c r="BV6" s="11"/>
      <c r="BW6" s="11"/>
      <c r="BX6" s="11"/>
      <c r="BY6" s="11"/>
      <c r="BZ6" s="11"/>
      <c r="CA6" s="11"/>
      <c r="CB6" s="11"/>
      <c r="CC6" s="12"/>
      <c r="CD6" s="11"/>
      <c r="CE6" s="11"/>
      <c r="CF6" s="11"/>
      <c r="CG6" s="11"/>
      <c r="CH6" s="11"/>
      <c r="CI6" s="11"/>
      <c r="CJ6" s="11"/>
      <c r="CK6" s="12"/>
      <c r="CL6" s="11"/>
      <c r="CM6" s="11"/>
      <c r="CN6" s="11"/>
      <c r="CO6" s="11"/>
      <c r="CP6" s="11"/>
      <c r="CQ6" s="11"/>
      <c r="CR6" s="11"/>
      <c r="CS6" s="12"/>
      <c r="CT6" s="11"/>
      <c r="CU6" s="11"/>
      <c r="CV6" s="11"/>
      <c r="CW6" s="11"/>
      <c r="CX6" s="11"/>
      <c r="CY6" s="11"/>
      <c r="CZ6" s="11"/>
      <c r="DA6" s="12"/>
      <c r="DB6" s="11"/>
      <c r="DC6" s="11"/>
      <c r="DD6" s="11"/>
      <c r="DE6" s="11"/>
      <c r="DF6" s="11"/>
      <c r="DG6" s="11"/>
      <c r="DH6" s="11"/>
      <c r="DI6" s="12"/>
      <c r="DJ6" s="11"/>
      <c r="DK6" s="11"/>
      <c r="DL6" s="11"/>
      <c r="DM6" s="11"/>
      <c r="DN6" s="11"/>
      <c r="DO6" s="11"/>
      <c r="DP6" s="11"/>
      <c r="DQ6" s="12"/>
      <c r="DR6" s="11"/>
      <c r="DS6" s="11"/>
      <c r="DT6" s="11"/>
      <c r="DU6" s="11"/>
      <c r="DV6" s="11"/>
      <c r="DW6" s="11"/>
      <c r="DX6" s="11"/>
      <c r="DY6" s="12"/>
      <c r="DZ6" s="11"/>
      <c r="EA6" s="11"/>
      <c r="EB6" s="11"/>
      <c r="EC6" s="11"/>
      <c r="ED6" s="11"/>
      <c r="EE6" s="11"/>
      <c r="EF6" s="11"/>
      <c r="EG6" s="12"/>
      <c r="EH6" s="11"/>
      <c r="EI6" s="11"/>
      <c r="EJ6" s="11"/>
      <c r="EK6" s="11"/>
      <c r="EL6" s="11"/>
      <c r="EM6" s="11"/>
      <c r="EN6" s="11"/>
      <c r="EO6" s="12"/>
      <c r="EP6" s="11"/>
      <c r="EQ6" s="11"/>
      <c r="ER6" s="11"/>
      <c r="ES6" s="11"/>
      <c r="ET6" s="11"/>
      <c r="EU6" s="11"/>
      <c r="EV6" s="11"/>
      <c r="EW6" s="12"/>
      <c r="EX6" s="11"/>
      <c r="EY6" s="11"/>
      <c r="EZ6" s="11"/>
      <c r="FA6" s="11"/>
      <c r="FB6" s="11"/>
      <c r="FC6" s="11"/>
      <c r="FD6" s="11"/>
      <c r="FE6" s="12"/>
      <c r="FF6" s="11"/>
      <c r="FG6" s="11"/>
      <c r="FH6" s="11"/>
      <c r="FI6" s="11"/>
      <c r="FJ6" s="11"/>
      <c r="FK6" s="11"/>
      <c r="FL6" s="11"/>
      <c r="FM6" s="12"/>
      <c r="FN6" s="11"/>
      <c r="FO6" s="11"/>
      <c r="FP6" s="11"/>
      <c r="FQ6" s="11"/>
      <c r="FR6" s="11"/>
      <c r="FS6" s="11"/>
      <c r="FT6" s="11"/>
      <c r="FU6" s="12"/>
      <c r="FV6" s="11"/>
      <c r="FW6" s="11"/>
      <c r="FX6" s="11"/>
      <c r="FY6" s="11"/>
      <c r="FZ6" s="11"/>
      <c r="GA6" s="11"/>
      <c r="GB6" s="11"/>
      <c r="GC6" s="12"/>
      <c r="GD6" s="11"/>
      <c r="GE6" s="11"/>
      <c r="GF6" s="11"/>
      <c r="GG6" s="11"/>
      <c r="GH6" s="11"/>
      <c r="GI6" s="11"/>
      <c r="GJ6" s="11"/>
      <c r="GK6" s="12"/>
      <c r="GL6" s="11"/>
      <c r="GM6" s="11"/>
      <c r="GN6" s="11"/>
      <c r="GO6" s="11"/>
      <c r="GP6" s="11"/>
      <c r="GQ6" s="11"/>
      <c r="GR6" s="11"/>
      <c r="GS6" s="12"/>
      <c r="GT6" s="11"/>
      <c r="GU6" s="11"/>
      <c r="GV6" s="11"/>
      <c r="GW6" s="11"/>
      <c r="GX6" s="11"/>
      <c r="GY6" s="11"/>
      <c r="GZ6" s="11"/>
      <c r="HA6" s="12"/>
      <c r="HB6" s="11"/>
      <c r="HC6" s="11"/>
      <c r="HD6" s="11"/>
      <c r="HE6" s="11"/>
      <c r="HF6" s="11"/>
      <c r="HG6" s="11"/>
      <c r="HH6" s="11"/>
      <c r="HI6" s="12"/>
      <c r="HJ6" s="11"/>
      <c r="HK6" s="11"/>
      <c r="HL6" s="11"/>
      <c r="HM6" s="11"/>
      <c r="HN6" s="11"/>
      <c r="HO6" s="11"/>
      <c r="HP6" s="11"/>
      <c r="HQ6" s="12"/>
      <c r="HR6" s="11"/>
      <c r="HS6" s="11"/>
      <c r="HT6" s="11"/>
      <c r="HU6" s="11"/>
      <c r="HV6" s="11"/>
      <c r="HW6" s="11"/>
      <c r="HX6" s="11"/>
      <c r="HY6" s="12"/>
    </row>
    <row r="7" spans="1:233" ht="73.5" customHeight="1" x14ac:dyDescent="0.2">
      <c r="A7" s="5" t="s">
        <v>54</v>
      </c>
      <c r="B7" s="5" t="s">
        <v>55</v>
      </c>
      <c r="C7" s="6" t="s">
        <v>64</v>
      </c>
    </row>
    <row r="8" spans="1:233" ht="23.25" customHeight="1" x14ac:dyDescent="0.2">
      <c r="A8" s="185" t="s">
        <v>10</v>
      </c>
      <c r="B8" s="185"/>
      <c r="C8" s="102">
        <f>SUM(C9:C13)</f>
        <v>0</v>
      </c>
    </row>
    <row r="9" spans="1:233" s="1" customFormat="1" ht="18" customHeight="1" x14ac:dyDescent="0.2">
      <c r="A9" s="80" t="s">
        <v>271</v>
      </c>
      <c r="B9" s="81" t="s">
        <v>272</v>
      </c>
      <c r="C9" s="82">
        <f>+'2'!J11</f>
        <v>-299922</v>
      </c>
    </row>
    <row r="10" spans="1:233" s="1" customFormat="1" ht="18" customHeight="1" x14ac:dyDescent="0.2">
      <c r="A10" s="80" t="s">
        <v>276</v>
      </c>
      <c r="B10" s="81" t="s">
        <v>277</v>
      </c>
      <c r="C10" s="82">
        <f>+'2'!J17</f>
        <v>-100078</v>
      </c>
    </row>
    <row r="11" spans="1:233" s="1" customFormat="1" ht="18" customHeight="1" x14ac:dyDescent="0.2">
      <c r="A11" s="80" t="s">
        <v>184</v>
      </c>
      <c r="B11" s="81" t="s">
        <v>185</v>
      </c>
      <c r="C11" s="82">
        <f>+'2'!J19</f>
        <v>2500000</v>
      </c>
    </row>
    <row r="12" spans="1:233" s="1" customFormat="1" ht="18" customHeight="1" x14ac:dyDescent="0.2">
      <c r="A12" s="80" t="s">
        <v>215</v>
      </c>
      <c r="B12" s="81" t="s">
        <v>216</v>
      </c>
      <c r="C12" s="82">
        <f>+'2'!J29</f>
        <v>400000</v>
      </c>
    </row>
    <row r="13" spans="1:233" s="1" customFormat="1" x14ac:dyDescent="0.2">
      <c r="A13" s="141">
        <v>1139</v>
      </c>
      <c r="B13" s="25" t="s">
        <v>379</v>
      </c>
      <c r="C13" s="82">
        <f>+'2'!J38</f>
        <v>-2500000</v>
      </c>
    </row>
  </sheetData>
  <mergeCells count="6">
    <mergeCell ref="A8:B8"/>
    <mergeCell ref="A5:C5"/>
    <mergeCell ref="B1:C1"/>
    <mergeCell ref="B2:C2"/>
    <mergeCell ref="B3:C3"/>
    <mergeCell ref="B4:C4"/>
  </mergeCells>
  <pageMargins left="0.23622047244094499" right="0.23622047244094499" top="0.27559055118110198" bottom="0.44" header="0.196850393700787" footer="0.196850393700787"/>
  <pageSetup paperSize="9" firstPageNumber="26" orientation="portrait" useFirstPageNumber="1" r:id="rId1"/>
  <headerFooter>
    <oddFooter>&amp;R&amp;P</oddFooter>
  </headerFooter>
  <ignoredErrors>
    <ignoredError sqref="A9 A10:A11 A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DD903-71A5-4BA5-9F76-A9A99DC25668}">
  <dimension ref="A1:HT45"/>
  <sheetViews>
    <sheetView topLeftCell="E1" zoomScaleNormal="100" workbookViewId="0">
      <selection activeCell="M11" sqref="M11"/>
    </sheetView>
  </sheetViews>
  <sheetFormatPr defaultColWidth="9.140625" defaultRowHeight="13.5" x14ac:dyDescent="0.2"/>
  <cols>
    <col min="1" max="1" width="7.28515625" style="2" customWidth="1"/>
    <col min="2" max="2" width="10.28515625" style="2" customWidth="1"/>
    <col min="3" max="3" width="11.7109375" style="2" customWidth="1"/>
    <col min="4" max="4" width="41.28515625" style="2" customWidth="1"/>
    <col min="5" max="5" width="57.7109375" style="2" customWidth="1"/>
    <col min="6" max="6" width="48.140625" style="2" customWidth="1"/>
    <col min="7" max="7" width="12.5703125" style="22" customWidth="1"/>
    <col min="8" max="8" width="12.85546875" style="22" customWidth="1"/>
    <col min="9" max="9" width="12.7109375" style="22" customWidth="1"/>
    <col min="10" max="10" width="13.5703125" style="39" customWidth="1"/>
    <col min="11" max="11" width="8.85546875" style="2" customWidth="1"/>
    <col min="12" max="12" width="18" style="2" customWidth="1"/>
    <col min="13" max="14" width="16.140625" style="2" customWidth="1"/>
    <col min="15" max="15" width="20.85546875" style="2" customWidth="1"/>
    <col min="16" max="16384" width="9.140625" style="2"/>
  </cols>
  <sheetData>
    <row r="1" spans="1:228" s="13" customFormat="1" x14ac:dyDescent="0.2">
      <c r="A1" s="192" t="s">
        <v>283</v>
      </c>
      <c r="B1" s="192"/>
      <c r="C1" s="192"/>
      <c r="D1" s="192"/>
      <c r="E1" s="192"/>
      <c r="F1" s="192"/>
      <c r="G1" s="192"/>
      <c r="H1" s="192"/>
      <c r="I1" s="192"/>
      <c r="J1" s="192"/>
      <c r="K1" s="11"/>
      <c r="L1" s="12"/>
      <c r="M1" s="11"/>
      <c r="N1" s="11"/>
      <c r="O1" s="11"/>
      <c r="P1" s="11"/>
      <c r="Q1" s="11"/>
      <c r="R1" s="11"/>
      <c r="S1" s="11"/>
      <c r="T1" s="12"/>
      <c r="U1" s="11"/>
      <c r="V1" s="11"/>
      <c r="W1" s="11"/>
      <c r="X1" s="11"/>
      <c r="Y1" s="11"/>
      <c r="Z1" s="11"/>
      <c r="AA1" s="11"/>
      <c r="AB1" s="12"/>
      <c r="AC1" s="11"/>
      <c r="AD1" s="11"/>
      <c r="AE1" s="11"/>
      <c r="AF1" s="11"/>
      <c r="AG1" s="11"/>
      <c r="AH1" s="11"/>
      <c r="AI1" s="11"/>
      <c r="AJ1" s="12"/>
      <c r="AK1" s="11"/>
      <c r="AL1" s="11"/>
      <c r="AM1" s="11"/>
      <c r="AN1" s="11"/>
      <c r="AO1" s="11"/>
      <c r="AP1" s="11"/>
      <c r="AQ1" s="11"/>
      <c r="AR1" s="12"/>
      <c r="AS1" s="11"/>
      <c r="AT1" s="11"/>
      <c r="AU1" s="11"/>
      <c r="AV1" s="11"/>
      <c r="AW1" s="11"/>
      <c r="AX1" s="11"/>
      <c r="AY1" s="11"/>
      <c r="AZ1" s="12"/>
      <c r="BA1" s="11"/>
      <c r="BB1" s="11"/>
      <c r="BC1" s="11"/>
      <c r="BD1" s="11"/>
      <c r="BE1" s="11"/>
      <c r="BF1" s="11"/>
      <c r="BG1" s="11"/>
      <c r="BH1" s="12"/>
      <c r="BI1" s="11"/>
      <c r="BJ1" s="11"/>
      <c r="BK1" s="11"/>
      <c r="BL1" s="11"/>
      <c r="BM1" s="11"/>
      <c r="BN1" s="11"/>
      <c r="BO1" s="11"/>
      <c r="BP1" s="12"/>
      <c r="BQ1" s="11"/>
      <c r="BR1" s="11"/>
      <c r="BS1" s="11"/>
      <c r="BT1" s="11"/>
      <c r="BU1" s="11"/>
      <c r="BV1" s="11"/>
      <c r="BW1" s="11"/>
      <c r="BX1" s="12"/>
      <c r="BY1" s="11"/>
      <c r="BZ1" s="11"/>
      <c r="CA1" s="11"/>
      <c r="CB1" s="11"/>
      <c r="CC1" s="11"/>
      <c r="CD1" s="11"/>
      <c r="CE1" s="11"/>
      <c r="CF1" s="12"/>
      <c r="CG1" s="11"/>
      <c r="CH1" s="11"/>
      <c r="CI1" s="11"/>
      <c r="CJ1" s="11"/>
      <c r="CK1" s="11"/>
      <c r="CL1" s="11"/>
      <c r="CM1" s="11"/>
      <c r="CN1" s="12"/>
      <c r="CO1" s="11"/>
      <c r="CP1" s="11"/>
      <c r="CQ1" s="11"/>
      <c r="CR1" s="11"/>
      <c r="CS1" s="11"/>
      <c r="CT1" s="11"/>
      <c r="CU1" s="11"/>
      <c r="CV1" s="12"/>
      <c r="CW1" s="11"/>
      <c r="CX1" s="11"/>
      <c r="CY1" s="11"/>
      <c r="CZ1" s="11"/>
      <c r="DA1" s="11"/>
      <c r="DB1" s="11"/>
      <c r="DC1" s="11"/>
      <c r="DD1" s="12"/>
      <c r="DE1" s="11"/>
      <c r="DF1" s="11"/>
      <c r="DG1" s="11"/>
      <c r="DH1" s="11"/>
      <c r="DI1" s="11"/>
      <c r="DJ1" s="11"/>
      <c r="DK1" s="11"/>
      <c r="DL1" s="12"/>
      <c r="DM1" s="11"/>
      <c r="DN1" s="11"/>
      <c r="DO1" s="11"/>
      <c r="DP1" s="11"/>
      <c r="DQ1" s="11"/>
      <c r="DR1" s="11"/>
      <c r="DS1" s="11"/>
      <c r="DT1" s="12"/>
      <c r="DU1" s="11"/>
      <c r="DV1" s="11"/>
      <c r="DW1" s="11"/>
      <c r="DX1" s="11"/>
      <c r="DY1" s="11"/>
      <c r="DZ1" s="11"/>
      <c r="EA1" s="11"/>
      <c r="EB1" s="12"/>
      <c r="EC1" s="11"/>
      <c r="ED1" s="11"/>
      <c r="EE1" s="11"/>
      <c r="EF1" s="11"/>
      <c r="EG1" s="11"/>
      <c r="EH1" s="11"/>
      <c r="EI1" s="11"/>
      <c r="EJ1" s="12"/>
      <c r="EK1" s="11"/>
      <c r="EL1" s="11"/>
      <c r="EM1" s="11"/>
      <c r="EN1" s="11"/>
      <c r="EO1" s="11"/>
      <c r="EP1" s="11"/>
      <c r="EQ1" s="11"/>
      <c r="ER1" s="12"/>
      <c r="ES1" s="11"/>
      <c r="ET1" s="11"/>
      <c r="EU1" s="11"/>
      <c r="EV1" s="11"/>
      <c r="EW1" s="11"/>
      <c r="EX1" s="11"/>
      <c r="EY1" s="11"/>
      <c r="EZ1" s="12"/>
      <c r="FA1" s="11"/>
      <c r="FB1" s="11"/>
      <c r="FC1" s="11"/>
      <c r="FD1" s="11"/>
      <c r="FE1" s="11"/>
      <c r="FF1" s="11"/>
      <c r="FG1" s="11"/>
      <c r="FH1" s="12"/>
      <c r="FI1" s="11"/>
      <c r="FJ1" s="11"/>
      <c r="FK1" s="11"/>
      <c r="FL1" s="11"/>
      <c r="FM1" s="11"/>
      <c r="FN1" s="11"/>
      <c r="FO1" s="11"/>
      <c r="FP1" s="12"/>
      <c r="FQ1" s="11"/>
      <c r="FR1" s="11"/>
      <c r="FS1" s="11"/>
      <c r="FT1" s="11"/>
      <c r="FU1" s="11"/>
      <c r="FV1" s="11"/>
      <c r="FW1" s="11"/>
      <c r="FX1" s="12"/>
      <c r="FY1" s="11"/>
      <c r="FZ1" s="11"/>
      <c r="GA1" s="11"/>
      <c r="GB1" s="11"/>
      <c r="GC1" s="11"/>
      <c r="GD1" s="11"/>
      <c r="GE1" s="11"/>
      <c r="GF1" s="12"/>
      <c r="GG1" s="11"/>
      <c r="GH1" s="11"/>
      <c r="GI1" s="11"/>
      <c r="GJ1" s="11"/>
      <c r="GK1" s="11"/>
      <c r="GL1" s="11"/>
      <c r="GM1" s="11"/>
      <c r="GN1" s="12"/>
      <c r="GO1" s="11"/>
      <c r="GP1" s="11"/>
      <c r="GQ1" s="11"/>
      <c r="GR1" s="11"/>
      <c r="GS1" s="11"/>
      <c r="GT1" s="11"/>
      <c r="GU1" s="11"/>
      <c r="GV1" s="12"/>
      <c r="GW1" s="11"/>
      <c r="GX1" s="11"/>
      <c r="GY1" s="11"/>
      <c r="GZ1" s="11"/>
      <c r="HA1" s="11"/>
      <c r="HB1" s="11"/>
      <c r="HC1" s="11"/>
      <c r="HD1" s="12"/>
      <c r="HE1" s="11"/>
      <c r="HF1" s="11"/>
      <c r="HG1" s="11"/>
      <c r="HH1" s="11"/>
      <c r="HI1" s="11"/>
      <c r="HJ1" s="11"/>
      <c r="HK1" s="11"/>
      <c r="HL1" s="12"/>
      <c r="HM1" s="11"/>
      <c r="HN1" s="11"/>
      <c r="HO1" s="11"/>
      <c r="HP1" s="11"/>
      <c r="HQ1" s="11"/>
      <c r="HR1" s="11"/>
      <c r="HS1" s="11"/>
      <c r="HT1" s="12"/>
    </row>
    <row r="2" spans="1:228" s="13" customFormat="1" x14ac:dyDescent="0.2">
      <c r="A2" s="192" t="s">
        <v>50</v>
      </c>
      <c r="B2" s="192"/>
      <c r="C2" s="192"/>
      <c r="D2" s="192"/>
      <c r="E2" s="192"/>
      <c r="F2" s="192"/>
      <c r="G2" s="192"/>
      <c r="H2" s="192"/>
      <c r="I2" s="192"/>
      <c r="J2" s="192"/>
      <c r="K2" s="11"/>
      <c r="L2" s="12"/>
      <c r="M2" s="11"/>
      <c r="N2" s="11"/>
      <c r="O2" s="11"/>
      <c r="P2" s="11"/>
      <c r="Q2" s="11"/>
      <c r="R2" s="11"/>
      <c r="S2" s="11"/>
      <c r="T2" s="12"/>
      <c r="U2" s="11"/>
      <c r="V2" s="11"/>
      <c r="W2" s="11"/>
      <c r="X2" s="11"/>
      <c r="Y2" s="11"/>
      <c r="Z2" s="11"/>
      <c r="AA2" s="11"/>
      <c r="AB2" s="12"/>
      <c r="AC2" s="11"/>
      <c r="AD2" s="11"/>
      <c r="AE2" s="11"/>
      <c r="AF2" s="11"/>
      <c r="AG2" s="11"/>
      <c r="AH2" s="11"/>
      <c r="AI2" s="11"/>
      <c r="AJ2" s="12"/>
      <c r="AK2" s="11"/>
      <c r="AL2" s="11"/>
      <c r="AM2" s="11"/>
      <c r="AN2" s="11"/>
      <c r="AO2" s="11"/>
      <c r="AP2" s="11"/>
      <c r="AQ2" s="11"/>
      <c r="AR2" s="12"/>
      <c r="AS2" s="11"/>
      <c r="AT2" s="11"/>
      <c r="AU2" s="11"/>
      <c r="AV2" s="11"/>
      <c r="AW2" s="11"/>
      <c r="AX2" s="11"/>
      <c r="AY2" s="11"/>
      <c r="AZ2" s="12"/>
      <c r="BA2" s="11"/>
      <c r="BB2" s="11"/>
      <c r="BC2" s="11"/>
      <c r="BD2" s="11"/>
      <c r="BE2" s="11"/>
      <c r="BF2" s="11"/>
      <c r="BG2" s="11"/>
      <c r="BH2" s="12"/>
      <c r="BI2" s="11"/>
      <c r="BJ2" s="11"/>
      <c r="BK2" s="11"/>
      <c r="BL2" s="11"/>
      <c r="BM2" s="11"/>
      <c r="BN2" s="11"/>
      <c r="BO2" s="11"/>
      <c r="BP2" s="12"/>
      <c r="BQ2" s="11"/>
      <c r="BR2" s="11"/>
      <c r="BS2" s="11"/>
      <c r="BT2" s="11"/>
      <c r="BU2" s="11"/>
      <c r="BV2" s="11"/>
      <c r="BW2" s="11"/>
      <c r="BX2" s="12"/>
      <c r="BY2" s="11"/>
      <c r="BZ2" s="11"/>
      <c r="CA2" s="11"/>
      <c r="CB2" s="11"/>
      <c r="CC2" s="11"/>
      <c r="CD2" s="11"/>
      <c r="CE2" s="11"/>
      <c r="CF2" s="12"/>
      <c r="CG2" s="11"/>
      <c r="CH2" s="11"/>
      <c r="CI2" s="11"/>
      <c r="CJ2" s="11"/>
      <c r="CK2" s="11"/>
      <c r="CL2" s="11"/>
      <c r="CM2" s="11"/>
      <c r="CN2" s="12"/>
      <c r="CO2" s="11"/>
      <c r="CP2" s="11"/>
      <c r="CQ2" s="11"/>
      <c r="CR2" s="11"/>
      <c r="CS2" s="11"/>
      <c r="CT2" s="11"/>
      <c r="CU2" s="11"/>
      <c r="CV2" s="12"/>
      <c r="CW2" s="11"/>
      <c r="CX2" s="11"/>
      <c r="CY2" s="11"/>
      <c r="CZ2" s="11"/>
      <c r="DA2" s="11"/>
      <c r="DB2" s="11"/>
      <c r="DC2" s="11"/>
      <c r="DD2" s="12"/>
      <c r="DE2" s="11"/>
      <c r="DF2" s="11"/>
      <c r="DG2" s="11"/>
      <c r="DH2" s="11"/>
      <c r="DI2" s="11"/>
      <c r="DJ2" s="11"/>
      <c r="DK2" s="11"/>
      <c r="DL2" s="12"/>
      <c r="DM2" s="11"/>
      <c r="DN2" s="11"/>
      <c r="DO2" s="11"/>
      <c r="DP2" s="11"/>
      <c r="DQ2" s="11"/>
      <c r="DR2" s="11"/>
      <c r="DS2" s="11"/>
      <c r="DT2" s="12"/>
      <c r="DU2" s="11"/>
      <c r="DV2" s="11"/>
      <c r="DW2" s="11"/>
      <c r="DX2" s="11"/>
      <c r="DY2" s="11"/>
      <c r="DZ2" s="11"/>
      <c r="EA2" s="11"/>
      <c r="EB2" s="12"/>
      <c r="EC2" s="11"/>
      <c r="ED2" s="11"/>
      <c r="EE2" s="11"/>
      <c r="EF2" s="11"/>
      <c r="EG2" s="11"/>
      <c r="EH2" s="11"/>
      <c r="EI2" s="11"/>
      <c r="EJ2" s="12"/>
      <c r="EK2" s="11"/>
      <c r="EL2" s="11"/>
      <c r="EM2" s="11"/>
      <c r="EN2" s="11"/>
      <c r="EO2" s="11"/>
      <c r="EP2" s="11"/>
      <c r="EQ2" s="11"/>
      <c r="ER2" s="12"/>
      <c r="ES2" s="11"/>
      <c r="ET2" s="11"/>
      <c r="EU2" s="11"/>
      <c r="EV2" s="11"/>
      <c r="EW2" s="11"/>
      <c r="EX2" s="11"/>
      <c r="EY2" s="11"/>
      <c r="EZ2" s="12"/>
      <c r="FA2" s="11"/>
      <c r="FB2" s="11"/>
      <c r="FC2" s="11"/>
      <c r="FD2" s="11"/>
      <c r="FE2" s="11"/>
      <c r="FF2" s="11"/>
      <c r="FG2" s="11"/>
      <c r="FH2" s="12"/>
      <c r="FI2" s="11"/>
      <c r="FJ2" s="11"/>
      <c r="FK2" s="11"/>
      <c r="FL2" s="11"/>
      <c r="FM2" s="11"/>
      <c r="FN2" s="11"/>
      <c r="FO2" s="11"/>
      <c r="FP2" s="12"/>
      <c r="FQ2" s="11"/>
      <c r="FR2" s="11"/>
      <c r="FS2" s="11"/>
      <c r="FT2" s="11"/>
      <c r="FU2" s="11"/>
      <c r="FV2" s="11"/>
      <c r="FW2" s="11"/>
      <c r="FX2" s="12"/>
      <c r="FY2" s="11"/>
      <c r="FZ2" s="11"/>
      <c r="GA2" s="11"/>
      <c r="GB2" s="11"/>
      <c r="GC2" s="11"/>
      <c r="GD2" s="11"/>
      <c r="GE2" s="11"/>
      <c r="GF2" s="12"/>
      <c r="GG2" s="11"/>
      <c r="GH2" s="11"/>
      <c r="GI2" s="11"/>
      <c r="GJ2" s="11"/>
      <c r="GK2" s="11"/>
      <c r="GL2" s="11"/>
      <c r="GM2" s="11"/>
      <c r="GN2" s="12"/>
      <c r="GO2" s="11"/>
      <c r="GP2" s="11"/>
      <c r="GQ2" s="11"/>
      <c r="GR2" s="11"/>
      <c r="GS2" s="11"/>
      <c r="GT2" s="11"/>
      <c r="GU2" s="11"/>
      <c r="GV2" s="12"/>
      <c r="GW2" s="11"/>
      <c r="GX2" s="11"/>
      <c r="GY2" s="11"/>
      <c r="GZ2" s="11"/>
      <c r="HA2" s="11"/>
      <c r="HB2" s="11"/>
      <c r="HC2" s="11"/>
      <c r="HD2" s="12"/>
      <c r="HE2" s="11"/>
      <c r="HF2" s="11"/>
      <c r="HG2" s="11"/>
      <c r="HH2" s="11"/>
      <c r="HI2" s="11"/>
      <c r="HJ2" s="11"/>
      <c r="HK2" s="11"/>
      <c r="HL2" s="12"/>
      <c r="HM2" s="11"/>
      <c r="HN2" s="11"/>
      <c r="HO2" s="11"/>
      <c r="HP2" s="11"/>
      <c r="HQ2" s="11"/>
      <c r="HR2" s="11"/>
      <c r="HS2" s="11"/>
      <c r="HT2" s="12"/>
    </row>
    <row r="3" spans="1:228" s="13" customFormat="1" x14ac:dyDescent="0.2">
      <c r="A3" s="192" t="s">
        <v>18</v>
      </c>
      <c r="B3" s="192"/>
      <c r="C3" s="192"/>
      <c r="D3" s="192"/>
      <c r="E3" s="192"/>
      <c r="F3" s="192"/>
      <c r="G3" s="192"/>
      <c r="H3" s="192"/>
      <c r="I3" s="192"/>
      <c r="J3" s="192"/>
      <c r="K3" s="11"/>
      <c r="L3" s="12"/>
      <c r="M3" s="11"/>
      <c r="N3" s="11"/>
      <c r="O3" s="11"/>
      <c r="P3" s="11"/>
      <c r="Q3" s="11"/>
      <c r="R3" s="11"/>
      <c r="S3" s="11"/>
      <c r="T3" s="12"/>
      <c r="U3" s="11"/>
      <c r="V3" s="11"/>
      <c r="W3" s="11"/>
      <c r="X3" s="11"/>
      <c r="Y3" s="11"/>
      <c r="Z3" s="11"/>
      <c r="AA3" s="11"/>
      <c r="AB3" s="12"/>
      <c r="AC3" s="11"/>
      <c r="AD3" s="11"/>
      <c r="AE3" s="11"/>
      <c r="AF3" s="11"/>
      <c r="AG3" s="11"/>
      <c r="AH3" s="11"/>
      <c r="AI3" s="11"/>
      <c r="AJ3" s="12"/>
      <c r="AK3" s="11"/>
      <c r="AL3" s="11"/>
      <c r="AM3" s="11"/>
      <c r="AN3" s="11"/>
      <c r="AO3" s="11"/>
      <c r="AP3" s="11"/>
      <c r="AQ3" s="11"/>
      <c r="AR3" s="12"/>
      <c r="AS3" s="11"/>
      <c r="AT3" s="11"/>
      <c r="AU3" s="11"/>
      <c r="AV3" s="11"/>
      <c r="AW3" s="11"/>
      <c r="AX3" s="11"/>
      <c r="AY3" s="11"/>
      <c r="AZ3" s="12"/>
      <c r="BA3" s="11"/>
      <c r="BB3" s="11"/>
      <c r="BC3" s="11"/>
      <c r="BD3" s="11"/>
      <c r="BE3" s="11"/>
      <c r="BF3" s="11"/>
      <c r="BG3" s="11"/>
      <c r="BH3" s="12"/>
      <c r="BI3" s="11"/>
      <c r="BJ3" s="11"/>
      <c r="BK3" s="11"/>
      <c r="BL3" s="11"/>
      <c r="BM3" s="11"/>
      <c r="BN3" s="11"/>
      <c r="BO3" s="11"/>
      <c r="BP3" s="12"/>
      <c r="BQ3" s="11"/>
      <c r="BR3" s="11"/>
      <c r="BS3" s="11"/>
      <c r="BT3" s="11"/>
      <c r="BU3" s="11"/>
      <c r="BV3" s="11"/>
      <c r="BW3" s="11"/>
      <c r="BX3" s="12"/>
      <c r="BY3" s="11"/>
      <c r="BZ3" s="11"/>
      <c r="CA3" s="11"/>
      <c r="CB3" s="11"/>
      <c r="CC3" s="11"/>
      <c r="CD3" s="11"/>
      <c r="CE3" s="11"/>
      <c r="CF3" s="12"/>
      <c r="CG3" s="11"/>
      <c r="CH3" s="11"/>
      <c r="CI3" s="11"/>
      <c r="CJ3" s="11"/>
      <c r="CK3" s="11"/>
      <c r="CL3" s="11"/>
      <c r="CM3" s="11"/>
      <c r="CN3" s="12"/>
      <c r="CO3" s="11"/>
      <c r="CP3" s="11"/>
      <c r="CQ3" s="11"/>
      <c r="CR3" s="11"/>
      <c r="CS3" s="11"/>
      <c r="CT3" s="11"/>
      <c r="CU3" s="11"/>
      <c r="CV3" s="12"/>
      <c r="CW3" s="11"/>
      <c r="CX3" s="11"/>
      <c r="CY3" s="11"/>
      <c r="CZ3" s="11"/>
      <c r="DA3" s="11"/>
      <c r="DB3" s="11"/>
      <c r="DC3" s="11"/>
      <c r="DD3" s="12"/>
      <c r="DE3" s="11"/>
      <c r="DF3" s="11"/>
      <c r="DG3" s="11"/>
      <c r="DH3" s="11"/>
      <c r="DI3" s="11"/>
      <c r="DJ3" s="11"/>
      <c r="DK3" s="11"/>
      <c r="DL3" s="12"/>
      <c r="DM3" s="11"/>
      <c r="DN3" s="11"/>
      <c r="DO3" s="11"/>
      <c r="DP3" s="11"/>
      <c r="DQ3" s="11"/>
      <c r="DR3" s="11"/>
      <c r="DS3" s="11"/>
      <c r="DT3" s="12"/>
      <c r="DU3" s="11"/>
      <c r="DV3" s="11"/>
      <c r="DW3" s="11"/>
      <c r="DX3" s="11"/>
      <c r="DY3" s="11"/>
      <c r="DZ3" s="11"/>
      <c r="EA3" s="11"/>
      <c r="EB3" s="12"/>
      <c r="EC3" s="11"/>
      <c r="ED3" s="11"/>
      <c r="EE3" s="11"/>
      <c r="EF3" s="11"/>
      <c r="EG3" s="11"/>
      <c r="EH3" s="11"/>
      <c r="EI3" s="11"/>
      <c r="EJ3" s="12"/>
      <c r="EK3" s="11"/>
      <c r="EL3" s="11"/>
      <c r="EM3" s="11"/>
      <c r="EN3" s="11"/>
      <c r="EO3" s="11"/>
      <c r="EP3" s="11"/>
      <c r="EQ3" s="11"/>
      <c r="ER3" s="12"/>
      <c r="ES3" s="11"/>
      <c r="ET3" s="11"/>
      <c r="EU3" s="11"/>
      <c r="EV3" s="11"/>
      <c r="EW3" s="11"/>
      <c r="EX3" s="11"/>
      <c r="EY3" s="11"/>
      <c r="EZ3" s="12"/>
      <c r="FA3" s="11"/>
      <c r="FB3" s="11"/>
      <c r="FC3" s="11"/>
      <c r="FD3" s="11"/>
      <c r="FE3" s="11"/>
      <c r="FF3" s="11"/>
      <c r="FG3" s="11"/>
      <c r="FH3" s="12"/>
      <c r="FI3" s="11"/>
      <c r="FJ3" s="11"/>
      <c r="FK3" s="11"/>
      <c r="FL3" s="11"/>
      <c r="FM3" s="11"/>
      <c r="FN3" s="11"/>
      <c r="FO3" s="11"/>
      <c r="FP3" s="12"/>
      <c r="FQ3" s="11"/>
      <c r="FR3" s="11"/>
      <c r="FS3" s="11"/>
      <c r="FT3" s="11"/>
      <c r="FU3" s="11"/>
      <c r="FV3" s="11"/>
      <c r="FW3" s="11"/>
      <c r="FX3" s="12"/>
      <c r="FY3" s="11"/>
      <c r="FZ3" s="11"/>
      <c r="GA3" s="11"/>
      <c r="GB3" s="11"/>
      <c r="GC3" s="11"/>
      <c r="GD3" s="11"/>
      <c r="GE3" s="11"/>
      <c r="GF3" s="12"/>
      <c r="GG3" s="11"/>
      <c r="GH3" s="11"/>
      <c r="GI3" s="11"/>
      <c r="GJ3" s="11"/>
      <c r="GK3" s="11"/>
      <c r="GL3" s="11"/>
      <c r="GM3" s="11"/>
      <c r="GN3" s="12"/>
      <c r="GO3" s="11"/>
      <c r="GP3" s="11"/>
      <c r="GQ3" s="11"/>
      <c r="GR3" s="11"/>
      <c r="GS3" s="11"/>
      <c r="GT3" s="11"/>
      <c r="GU3" s="11"/>
      <c r="GV3" s="12"/>
      <c r="GW3" s="11"/>
      <c r="GX3" s="11"/>
      <c r="GY3" s="11"/>
      <c r="GZ3" s="11"/>
      <c r="HA3" s="11"/>
      <c r="HB3" s="11"/>
      <c r="HC3" s="11"/>
      <c r="HD3" s="12"/>
      <c r="HE3" s="11"/>
      <c r="HF3" s="11"/>
      <c r="HG3" s="11"/>
      <c r="HH3" s="11"/>
      <c r="HI3" s="11"/>
      <c r="HJ3" s="11"/>
      <c r="HK3" s="11"/>
      <c r="HL3" s="12"/>
      <c r="HM3" s="11"/>
      <c r="HN3" s="11"/>
      <c r="HO3" s="11"/>
      <c r="HP3" s="11"/>
      <c r="HQ3" s="11"/>
      <c r="HR3" s="11"/>
      <c r="HS3" s="11"/>
      <c r="HT3" s="12"/>
    </row>
    <row r="4" spans="1:228" s="13" customFormat="1" x14ac:dyDescent="0.2">
      <c r="A4" s="192" t="s">
        <v>17</v>
      </c>
      <c r="B4" s="192"/>
      <c r="C4" s="192"/>
      <c r="D4" s="192"/>
      <c r="E4" s="192"/>
      <c r="F4" s="192"/>
      <c r="G4" s="192"/>
      <c r="H4" s="192"/>
      <c r="I4" s="192"/>
      <c r="J4" s="192"/>
      <c r="K4" s="11"/>
      <c r="L4" s="12"/>
      <c r="M4" s="11"/>
      <c r="N4" s="11"/>
      <c r="O4" s="11"/>
      <c r="P4" s="11"/>
      <c r="Q4" s="11"/>
      <c r="R4" s="11"/>
      <c r="S4" s="11"/>
      <c r="T4" s="12"/>
      <c r="U4" s="11"/>
      <c r="V4" s="11"/>
      <c r="W4" s="11"/>
      <c r="X4" s="11"/>
      <c r="Y4" s="11"/>
      <c r="Z4" s="11"/>
      <c r="AA4" s="11"/>
      <c r="AB4" s="12"/>
      <c r="AC4" s="11"/>
      <c r="AD4" s="11"/>
      <c r="AE4" s="11"/>
      <c r="AF4" s="11"/>
      <c r="AG4" s="11"/>
      <c r="AH4" s="11"/>
      <c r="AI4" s="11"/>
      <c r="AJ4" s="12"/>
      <c r="AK4" s="11"/>
      <c r="AL4" s="11"/>
      <c r="AM4" s="11"/>
      <c r="AN4" s="11"/>
      <c r="AO4" s="11"/>
      <c r="AP4" s="11"/>
      <c r="AQ4" s="11"/>
      <c r="AR4" s="12"/>
      <c r="AS4" s="11"/>
      <c r="AT4" s="11"/>
      <c r="AU4" s="11"/>
      <c r="AV4" s="11"/>
      <c r="AW4" s="11"/>
      <c r="AX4" s="11"/>
      <c r="AY4" s="11"/>
      <c r="AZ4" s="12"/>
      <c r="BA4" s="11"/>
      <c r="BB4" s="11"/>
      <c r="BC4" s="11"/>
      <c r="BD4" s="11"/>
      <c r="BE4" s="11"/>
      <c r="BF4" s="11"/>
      <c r="BG4" s="11"/>
      <c r="BH4" s="12"/>
      <c r="BI4" s="11"/>
      <c r="BJ4" s="11"/>
      <c r="BK4" s="11"/>
      <c r="BL4" s="11"/>
      <c r="BM4" s="11"/>
      <c r="BN4" s="11"/>
      <c r="BO4" s="11"/>
      <c r="BP4" s="12"/>
      <c r="BQ4" s="11"/>
      <c r="BR4" s="11"/>
      <c r="BS4" s="11"/>
      <c r="BT4" s="11"/>
      <c r="BU4" s="11"/>
      <c r="BV4" s="11"/>
      <c r="BW4" s="11"/>
      <c r="BX4" s="12"/>
      <c r="BY4" s="11"/>
      <c r="BZ4" s="11"/>
      <c r="CA4" s="11"/>
      <c r="CB4" s="11"/>
      <c r="CC4" s="11"/>
      <c r="CD4" s="11"/>
      <c r="CE4" s="11"/>
      <c r="CF4" s="12"/>
      <c r="CG4" s="11"/>
      <c r="CH4" s="11"/>
      <c r="CI4" s="11"/>
      <c r="CJ4" s="11"/>
      <c r="CK4" s="11"/>
      <c r="CL4" s="11"/>
      <c r="CM4" s="11"/>
      <c r="CN4" s="12"/>
      <c r="CO4" s="11"/>
      <c r="CP4" s="11"/>
      <c r="CQ4" s="11"/>
      <c r="CR4" s="11"/>
      <c r="CS4" s="11"/>
      <c r="CT4" s="11"/>
      <c r="CU4" s="11"/>
      <c r="CV4" s="12"/>
      <c r="CW4" s="11"/>
      <c r="CX4" s="11"/>
      <c r="CY4" s="11"/>
      <c r="CZ4" s="11"/>
      <c r="DA4" s="11"/>
      <c r="DB4" s="11"/>
      <c r="DC4" s="11"/>
      <c r="DD4" s="12"/>
      <c r="DE4" s="11"/>
      <c r="DF4" s="11"/>
      <c r="DG4" s="11"/>
      <c r="DH4" s="11"/>
      <c r="DI4" s="11"/>
      <c r="DJ4" s="11"/>
      <c r="DK4" s="11"/>
      <c r="DL4" s="12"/>
      <c r="DM4" s="11"/>
      <c r="DN4" s="11"/>
      <c r="DO4" s="11"/>
      <c r="DP4" s="11"/>
      <c r="DQ4" s="11"/>
      <c r="DR4" s="11"/>
      <c r="DS4" s="11"/>
      <c r="DT4" s="12"/>
      <c r="DU4" s="11"/>
      <c r="DV4" s="11"/>
      <c r="DW4" s="11"/>
      <c r="DX4" s="11"/>
      <c r="DY4" s="11"/>
      <c r="DZ4" s="11"/>
      <c r="EA4" s="11"/>
      <c r="EB4" s="12"/>
      <c r="EC4" s="11"/>
      <c r="ED4" s="11"/>
      <c r="EE4" s="11"/>
      <c r="EF4" s="11"/>
      <c r="EG4" s="11"/>
      <c r="EH4" s="11"/>
      <c r="EI4" s="11"/>
      <c r="EJ4" s="12"/>
      <c r="EK4" s="11"/>
      <c r="EL4" s="11"/>
      <c r="EM4" s="11"/>
      <c r="EN4" s="11"/>
      <c r="EO4" s="11"/>
      <c r="EP4" s="11"/>
      <c r="EQ4" s="11"/>
      <c r="ER4" s="12"/>
      <c r="ES4" s="11"/>
      <c r="ET4" s="11"/>
      <c r="EU4" s="11"/>
      <c r="EV4" s="11"/>
      <c r="EW4" s="11"/>
      <c r="EX4" s="11"/>
      <c r="EY4" s="11"/>
      <c r="EZ4" s="12"/>
      <c r="FA4" s="11"/>
      <c r="FB4" s="11"/>
      <c r="FC4" s="11"/>
      <c r="FD4" s="11"/>
      <c r="FE4" s="11"/>
      <c r="FF4" s="11"/>
      <c r="FG4" s="11"/>
      <c r="FH4" s="12"/>
      <c r="FI4" s="11"/>
      <c r="FJ4" s="11"/>
      <c r="FK4" s="11"/>
      <c r="FL4" s="11"/>
      <c r="FM4" s="11"/>
      <c r="FN4" s="11"/>
      <c r="FO4" s="11"/>
      <c r="FP4" s="12"/>
      <c r="FQ4" s="11"/>
      <c r="FR4" s="11"/>
      <c r="FS4" s="11"/>
      <c r="FT4" s="11"/>
      <c r="FU4" s="11"/>
      <c r="FV4" s="11"/>
      <c r="FW4" s="11"/>
      <c r="FX4" s="12"/>
      <c r="FY4" s="11"/>
      <c r="FZ4" s="11"/>
      <c r="GA4" s="11"/>
      <c r="GB4" s="11"/>
      <c r="GC4" s="11"/>
      <c r="GD4" s="11"/>
      <c r="GE4" s="11"/>
      <c r="GF4" s="12"/>
      <c r="GG4" s="11"/>
      <c r="GH4" s="11"/>
      <c r="GI4" s="11"/>
      <c r="GJ4" s="11"/>
      <c r="GK4" s="11"/>
      <c r="GL4" s="11"/>
      <c r="GM4" s="11"/>
      <c r="GN4" s="12"/>
      <c r="GO4" s="11"/>
      <c r="GP4" s="11"/>
      <c r="GQ4" s="11"/>
      <c r="GR4" s="11"/>
      <c r="GS4" s="11"/>
      <c r="GT4" s="11"/>
      <c r="GU4" s="11"/>
      <c r="GV4" s="12"/>
      <c r="GW4" s="11"/>
      <c r="GX4" s="11"/>
      <c r="GY4" s="11"/>
      <c r="GZ4" s="11"/>
      <c r="HA4" s="11"/>
      <c r="HB4" s="11"/>
      <c r="HC4" s="11"/>
      <c r="HD4" s="12"/>
      <c r="HE4" s="11"/>
      <c r="HF4" s="11"/>
      <c r="HG4" s="11"/>
      <c r="HH4" s="11"/>
      <c r="HI4" s="11"/>
      <c r="HJ4" s="11"/>
      <c r="HK4" s="11"/>
      <c r="HL4" s="12"/>
      <c r="HM4" s="11"/>
      <c r="HN4" s="11"/>
      <c r="HO4" s="11"/>
      <c r="HP4" s="11"/>
      <c r="HQ4" s="11"/>
      <c r="HR4" s="11"/>
      <c r="HS4" s="11"/>
      <c r="HT4" s="12"/>
    </row>
    <row r="5" spans="1:228" s="13" customFormat="1" ht="37.5" customHeight="1" x14ac:dyDescent="0.2">
      <c r="A5" s="186" t="s">
        <v>51</v>
      </c>
      <c r="B5" s="186"/>
      <c r="C5" s="186"/>
      <c r="D5" s="186"/>
      <c r="E5" s="186"/>
      <c r="F5" s="186"/>
      <c r="G5" s="186"/>
      <c r="H5" s="186"/>
      <c r="I5" s="186"/>
      <c r="J5" s="186"/>
      <c r="K5" s="11"/>
      <c r="L5" s="12"/>
      <c r="M5" s="11"/>
      <c r="N5" s="11"/>
      <c r="O5" s="11"/>
      <c r="P5" s="11"/>
      <c r="Q5" s="11"/>
      <c r="R5" s="11"/>
      <c r="S5" s="11"/>
      <c r="T5" s="12"/>
      <c r="U5" s="11"/>
      <c r="V5" s="11"/>
      <c r="W5" s="11"/>
      <c r="X5" s="11"/>
      <c r="Y5" s="11"/>
      <c r="Z5" s="11"/>
      <c r="AA5" s="11"/>
      <c r="AB5" s="12"/>
      <c r="AC5" s="11"/>
      <c r="AD5" s="11"/>
      <c r="AE5" s="11"/>
      <c r="AF5" s="11"/>
      <c r="AG5" s="11"/>
      <c r="AH5" s="11"/>
      <c r="AI5" s="11"/>
      <c r="AJ5" s="12"/>
      <c r="AK5" s="11"/>
      <c r="AL5" s="11"/>
      <c r="AM5" s="11"/>
      <c r="AN5" s="11"/>
      <c r="AO5" s="11"/>
      <c r="AP5" s="11"/>
      <c r="AQ5" s="11"/>
      <c r="AR5" s="12"/>
      <c r="AS5" s="11"/>
      <c r="AT5" s="11"/>
      <c r="AU5" s="11"/>
      <c r="AV5" s="11"/>
      <c r="AW5" s="11"/>
      <c r="AX5" s="11"/>
      <c r="AY5" s="11"/>
      <c r="AZ5" s="12"/>
      <c r="BA5" s="11"/>
      <c r="BB5" s="11"/>
      <c r="BC5" s="11"/>
      <c r="BD5" s="11"/>
      <c r="BE5" s="11"/>
      <c r="BF5" s="11"/>
      <c r="BG5" s="11"/>
      <c r="BH5" s="12"/>
      <c r="BI5" s="11"/>
      <c r="BJ5" s="11"/>
      <c r="BK5" s="11"/>
      <c r="BL5" s="11"/>
      <c r="BM5" s="11"/>
      <c r="BN5" s="11"/>
      <c r="BO5" s="11"/>
      <c r="BP5" s="12"/>
      <c r="BQ5" s="11"/>
      <c r="BR5" s="11"/>
      <c r="BS5" s="11"/>
      <c r="BT5" s="11"/>
      <c r="BU5" s="11"/>
      <c r="BV5" s="11"/>
      <c r="BW5" s="11"/>
      <c r="BX5" s="12"/>
      <c r="BY5" s="11"/>
      <c r="BZ5" s="11"/>
      <c r="CA5" s="11"/>
      <c r="CB5" s="11"/>
      <c r="CC5" s="11"/>
      <c r="CD5" s="11"/>
      <c r="CE5" s="11"/>
      <c r="CF5" s="12"/>
      <c r="CG5" s="11"/>
      <c r="CH5" s="11"/>
      <c r="CI5" s="11"/>
      <c r="CJ5" s="11"/>
      <c r="CK5" s="11"/>
      <c r="CL5" s="11"/>
      <c r="CM5" s="11"/>
      <c r="CN5" s="12"/>
      <c r="CO5" s="11"/>
      <c r="CP5" s="11"/>
      <c r="CQ5" s="11"/>
      <c r="CR5" s="11"/>
      <c r="CS5" s="11"/>
      <c r="CT5" s="11"/>
      <c r="CU5" s="11"/>
      <c r="CV5" s="12"/>
      <c r="CW5" s="11"/>
      <c r="CX5" s="11"/>
      <c r="CY5" s="11"/>
      <c r="CZ5" s="11"/>
      <c r="DA5" s="11"/>
      <c r="DB5" s="11"/>
      <c r="DC5" s="11"/>
      <c r="DD5" s="12"/>
      <c r="DE5" s="11"/>
      <c r="DF5" s="11"/>
      <c r="DG5" s="11"/>
      <c r="DH5" s="11"/>
      <c r="DI5" s="11"/>
      <c r="DJ5" s="11"/>
      <c r="DK5" s="11"/>
      <c r="DL5" s="12"/>
      <c r="DM5" s="11"/>
      <c r="DN5" s="11"/>
      <c r="DO5" s="11"/>
      <c r="DP5" s="11"/>
      <c r="DQ5" s="11"/>
      <c r="DR5" s="11"/>
      <c r="DS5" s="11"/>
      <c r="DT5" s="12"/>
      <c r="DU5" s="11"/>
      <c r="DV5" s="11"/>
      <c r="DW5" s="11"/>
      <c r="DX5" s="11"/>
      <c r="DY5" s="11"/>
      <c r="DZ5" s="11"/>
      <c r="EA5" s="11"/>
      <c r="EB5" s="12"/>
      <c r="EC5" s="11"/>
      <c r="ED5" s="11"/>
      <c r="EE5" s="11"/>
      <c r="EF5" s="11"/>
      <c r="EG5" s="11"/>
      <c r="EH5" s="11"/>
      <c r="EI5" s="11"/>
      <c r="EJ5" s="12"/>
      <c r="EK5" s="11"/>
      <c r="EL5" s="11"/>
      <c r="EM5" s="11"/>
      <c r="EN5" s="11"/>
      <c r="EO5" s="11"/>
      <c r="EP5" s="11"/>
      <c r="EQ5" s="11"/>
      <c r="ER5" s="12"/>
      <c r="ES5" s="11"/>
      <c r="ET5" s="11"/>
      <c r="EU5" s="11"/>
      <c r="EV5" s="11"/>
      <c r="EW5" s="11"/>
      <c r="EX5" s="11"/>
      <c r="EY5" s="11"/>
      <c r="EZ5" s="12"/>
      <c r="FA5" s="11"/>
      <c r="FB5" s="11"/>
      <c r="FC5" s="11"/>
      <c r="FD5" s="11"/>
      <c r="FE5" s="11"/>
      <c r="FF5" s="11"/>
      <c r="FG5" s="11"/>
      <c r="FH5" s="12"/>
      <c r="FI5" s="11"/>
      <c r="FJ5" s="11"/>
      <c r="FK5" s="11"/>
      <c r="FL5" s="11"/>
      <c r="FM5" s="11"/>
      <c r="FN5" s="11"/>
      <c r="FO5" s="11"/>
      <c r="FP5" s="12"/>
      <c r="FQ5" s="11"/>
      <c r="FR5" s="11"/>
      <c r="FS5" s="11"/>
      <c r="FT5" s="11"/>
      <c r="FU5" s="11"/>
      <c r="FV5" s="11"/>
      <c r="FW5" s="11"/>
      <c r="FX5" s="12"/>
      <c r="FY5" s="11"/>
      <c r="FZ5" s="11"/>
      <c r="GA5" s="11"/>
      <c r="GB5" s="11"/>
      <c r="GC5" s="11"/>
      <c r="GD5" s="11"/>
      <c r="GE5" s="11"/>
      <c r="GF5" s="12"/>
      <c r="GG5" s="11"/>
      <c r="GH5" s="11"/>
      <c r="GI5" s="11"/>
      <c r="GJ5" s="11"/>
      <c r="GK5" s="11"/>
      <c r="GL5" s="11"/>
      <c r="GM5" s="11"/>
      <c r="GN5" s="12"/>
      <c r="GO5" s="11"/>
      <c r="GP5" s="11"/>
      <c r="GQ5" s="11"/>
      <c r="GR5" s="11"/>
      <c r="GS5" s="11"/>
      <c r="GT5" s="11"/>
      <c r="GU5" s="11"/>
      <c r="GV5" s="12"/>
      <c r="GW5" s="11"/>
      <c r="GX5" s="11"/>
      <c r="GY5" s="11"/>
      <c r="GZ5" s="11"/>
      <c r="HA5" s="11"/>
      <c r="HB5" s="11"/>
      <c r="HC5" s="11"/>
      <c r="HD5" s="12"/>
      <c r="HE5" s="11"/>
      <c r="HF5" s="11"/>
      <c r="HG5" s="11"/>
      <c r="HH5" s="11"/>
      <c r="HI5" s="11"/>
      <c r="HJ5" s="11"/>
      <c r="HK5" s="11"/>
      <c r="HL5" s="12"/>
      <c r="HM5" s="11"/>
      <c r="HN5" s="11"/>
      <c r="HO5" s="11"/>
      <c r="HP5" s="11"/>
      <c r="HQ5" s="11"/>
      <c r="HR5" s="11"/>
      <c r="HS5" s="11"/>
      <c r="HT5" s="12"/>
    </row>
    <row r="6" spans="1:228" ht="17.25" customHeight="1" x14ac:dyDescent="0.2">
      <c r="A6" s="193" t="s">
        <v>24</v>
      </c>
      <c r="B6" s="193"/>
      <c r="C6" s="193"/>
      <c r="D6" s="193"/>
      <c r="E6" s="193"/>
      <c r="F6" s="193"/>
      <c r="G6" s="193"/>
      <c r="H6" s="193"/>
      <c r="I6" s="193"/>
      <c r="J6" s="193"/>
    </row>
    <row r="7" spans="1:228" s="9" customFormat="1" ht="48.75" customHeight="1" x14ac:dyDescent="0.2">
      <c r="A7" s="197" t="s">
        <v>36</v>
      </c>
      <c r="B7" s="197" t="s">
        <v>37</v>
      </c>
      <c r="C7" s="197"/>
      <c r="D7" s="197" t="s">
        <v>38</v>
      </c>
      <c r="E7" s="197" t="s">
        <v>39</v>
      </c>
      <c r="F7" s="197" t="s">
        <v>40</v>
      </c>
      <c r="G7" s="189" t="s">
        <v>65</v>
      </c>
      <c r="H7" s="190"/>
      <c r="I7" s="190"/>
      <c r="J7" s="191"/>
    </row>
    <row r="8" spans="1:228" s="9" customFormat="1" ht="34.5" customHeight="1" x14ac:dyDescent="0.2">
      <c r="A8" s="197"/>
      <c r="B8" s="141" t="s">
        <v>8</v>
      </c>
      <c r="C8" s="141" t="s">
        <v>9</v>
      </c>
      <c r="D8" s="197"/>
      <c r="E8" s="197"/>
      <c r="F8" s="197"/>
      <c r="G8" s="141" t="s">
        <v>47</v>
      </c>
      <c r="H8" s="141" t="s">
        <v>48</v>
      </c>
      <c r="I8" s="141" t="s">
        <v>49</v>
      </c>
      <c r="J8" s="38" t="s">
        <v>41</v>
      </c>
      <c r="L8" s="242"/>
    </row>
    <row r="9" spans="1:228" s="9" customFormat="1" ht="21" customHeight="1" x14ac:dyDescent="0.2">
      <c r="A9" s="194" t="s">
        <v>10</v>
      </c>
      <c r="B9" s="195"/>
      <c r="C9" s="195"/>
      <c r="D9" s="196"/>
      <c r="E9" s="142"/>
      <c r="F9" s="142"/>
      <c r="G9" s="115">
        <f>+G10+G36</f>
        <v>0</v>
      </c>
      <c r="H9" s="115">
        <f t="shared" ref="H9:J9" si="0">+H10+H36</f>
        <v>0</v>
      </c>
      <c r="I9" s="115">
        <f t="shared" si="0"/>
        <v>0</v>
      </c>
      <c r="J9" s="115">
        <f t="shared" si="0"/>
        <v>0</v>
      </c>
    </row>
    <row r="10" spans="1:228" s="19" customFormat="1" ht="21" customHeight="1" x14ac:dyDescent="0.2">
      <c r="A10" s="188" t="s">
        <v>42</v>
      </c>
      <c r="B10" s="188"/>
      <c r="C10" s="188"/>
      <c r="D10" s="188"/>
      <c r="E10" s="188"/>
      <c r="F10" s="188"/>
      <c r="G10" s="115">
        <f>+G13+G15+G19+G22+G24+G29+G34+G11+G17</f>
        <v>1640000.0000000002</v>
      </c>
      <c r="H10" s="115">
        <f t="shared" ref="H10" si="1">+H13+H15+H19+H22+H24+H29+H34+H11+H17</f>
        <v>2500000</v>
      </c>
      <c r="I10" s="115">
        <f t="shared" ref="I10" si="2">+I13+I15+I19+I22+I24+I29+I34+I11+I17</f>
        <v>2500000</v>
      </c>
      <c r="J10" s="115">
        <f t="shared" ref="J10" si="3">+J13+J15+J19+J22+J24+J29+J34+J11+J17</f>
        <v>2500000</v>
      </c>
    </row>
    <row r="11" spans="1:228" s="19" customFormat="1" ht="81" x14ac:dyDescent="0.2">
      <c r="A11" s="17"/>
      <c r="B11" s="18" t="s">
        <v>237</v>
      </c>
      <c r="C11" s="17"/>
      <c r="D11" s="140" t="s">
        <v>238</v>
      </c>
      <c r="E11" s="140" t="s">
        <v>239</v>
      </c>
      <c r="F11" s="140" t="s">
        <v>240</v>
      </c>
      <c r="G11" s="118">
        <f>+G12</f>
        <v>-76352.7</v>
      </c>
      <c r="H11" s="118">
        <f t="shared" ref="H11:J11" si="4">+H12</f>
        <v>-299922</v>
      </c>
      <c r="I11" s="118">
        <f t="shared" si="4"/>
        <v>-299922</v>
      </c>
      <c r="J11" s="118">
        <f t="shared" si="4"/>
        <v>-299922</v>
      </c>
      <c r="L11" s="143"/>
    </row>
    <row r="12" spans="1:228" s="19" customFormat="1" ht="67.5" x14ac:dyDescent="0.2">
      <c r="A12" s="17"/>
      <c r="B12" s="17"/>
      <c r="C12" s="20" t="s">
        <v>241</v>
      </c>
      <c r="D12" s="17" t="s">
        <v>242</v>
      </c>
      <c r="E12" s="17" t="s">
        <v>243</v>
      </c>
      <c r="F12" s="17" t="s">
        <v>59</v>
      </c>
      <c r="G12" s="119">
        <v>-76352.7</v>
      </c>
      <c r="H12" s="119">
        <v>-299922</v>
      </c>
      <c r="I12" s="119">
        <v>-299922</v>
      </c>
      <c r="J12" s="119">
        <v>-299922</v>
      </c>
      <c r="L12" s="105"/>
      <c r="M12" s="105"/>
      <c r="N12" s="105"/>
      <c r="O12" s="105"/>
    </row>
    <row r="13" spans="1:228" s="19" customFormat="1" ht="94.5" x14ac:dyDescent="0.2">
      <c r="A13" s="17"/>
      <c r="B13" s="18" t="s">
        <v>67</v>
      </c>
      <c r="C13" s="17"/>
      <c r="D13" s="140" t="s">
        <v>68</v>
      </c>
      <c r="E13" s="140" t="s">
        <v>69</v>
      </c>
      <c r="F13" s="140" t="s">
        <v>70</v>
      </c>
      <c r="G13" s="117">
        <f>+G14</f>
        <v>850000</v>
      </c>
      <c r="H13" s="117">
        <f t="shared" ref="H13:J13" si="5">+H14</f>
        <v>440000</v>
      </c>
      <c r="I13" s="117">
        <f t="shared" si="5"/>
        <v>0</v>
      </c>
      <c r="J13" s="117">
        <f t="shared" si="5"/>
        <v>0</v>
      </c>
      <c r="L13" s="104"/>
      <c r="M13" s="104"/>
      <c r="N13" s="104"/>
      <c r="O13" s="104"/>
    </row>
    <row r="14" spans="1:228" s="19" customFormat="1" ht="67.5" x14ac:dyDescent="0.2">
      <c r="A14" s="17"/>
      <c r="B14" s="17"/>
      <c r="C14" s="20" t="s">
        <v>71</v>
      </c>
      <c r="D14" s="17" t="s">
        <v>72</v>
      </c>
      <c r="E14" s="17" t="s">
        <v>73</v>
      </c>
      <c r="F14" s="17" t="s">
        <v>59</v>
      </c>
      <c r="G14" s="116">
        <v>850000</v>
      </c>
      <c r="H14" s="116">
        <v>440000</v>
      </c>
      <c r="I14" s="116">
        <v>0</v>
      </c>
      <c r="J14" s="116">
        <v>0</v>
      </c>
      <c r="L14" s="143"/>
      <c r="M14" s="143"/>
      <c r="N14" s="143"/>
      <c r="O14" s="143"/>
    </row>
    <row r="15" spans="1:228" s="19" customFormat="1" ht="39.75" customHeight="1" x14ac:dyDescent="0.2">
      <c r="A15" s="17"/>
      <c r="B15" s="18" t="s">
        <v>74</v>
      </c>
      <c r="C15" s="17"/>
      <c r="D15" s="140" t="s">
        <v>75</v>
      </c>
      <c r="E15" s="140" t="s">
        <v>76</v>
      </c>
      <c r="F15" s="140" t="s">
        <v>77</v>
      </c>
      <c r="G15" s="117">
        <f>+G16</f>
        <v>55000</v>
      </c>
      <c r="H15" s="117">
        <f t="shared" ref="H15:J15" si="6">+H16</f>
        <v>35000</v>
      </c>
      <c r="I15" s="117">
        <f t="shared" si="6"/>
        <v>0</v>
      </c>
      <c r="J15" s="117">
        <f t="shared" si="6"/>
        <v>0</v>
      </c>
      <c r="L15" s="143"/>
    </row>
    <row r="16" spans="1:228" s="19" customFormat="1" ht="78" customHeight="1" x14ac:dyDescent="0.2">
      <c r="A16" s="17"/>
      <c r="B16" s="17"/>
      <c r="C16" s="20" t="s">
        <v>78</v>
      </c>
      <c r="D16" s="17" t="s">
        <v>79</v>
      </c>
      <c r="E16" s="17" t="s">
        <v>80</v>
      </c>
      <c r="F16" s="17" t="s">
        <v>59</v>
      </c>
      <c r="G16" s="116">
        <v>55000</v>
      </c>
      <c r="H16" s="116">
        <v>35000</v>
      </c>
      <c r="I16" s="116">
        <v>0</v>
      </c>
      <c r="J16" s="116">
        <v>0</v>
      </c>
      <c r="L16" s="143"/>
    </row>
    <row r="17" spans="1:15" s="19" customFormat="1" ht="60.75" customHeight="1" x14ac:dyDescent="0.2">
      <c r="A17" s="17"/>
      <c r="B17" s="18" t="s">
        <v>244</v>
      </c>
      <c r="C17" s="17"/>
      <c r="D17" s="140" t="s">
        <v>245</v>
      </c>
      <c r="E17" s="140" t="s">
        <v>246</v>
      </c>
      <c r="F17" s="140" t="s">
        <v>247</v>
      </c>
      <c r="G17" s="118">
        <f>+G18</f>
        <v>-80000</v>
      </c>
      <c r="H17" s="118">
        <f t="shared" ref="H17:J17" si="7">+H18</f>
        <v>-100078</v>
      </c>
      <c r="I17" s="118">
        <f t="shared" si="7"/>
        <v>-100078</v>
      </c>
      <c r="J17" s="118">
        <f t="shared" si="7"/>
        <v>-100078</v>
      </c>
      <c r="L17" s="104"/>
    </row>
    <row r="18" spans="1:15" s="19" customFormat="1" ht="66" customHeight="1" x14ac:dyDescent="0.2">
      <c r="A18" s="17"/>
      <c r="B18" s="17"/>
      <c r="C18" s="20" t="s">
        <v>248</v>
      </c>
      <c r="D18" s="17" t="s">
        <v>249</v>
      </c>
      <c r="E18" s="17" t="s">
        <v>250</v>
      </c>
      <c r="F18" s="17" t="s">
        <v>251</v>
      </c>
      <c r="G18" s="119">
        <v>-80000</v>
      </c>
      <c r="H18" s="119">
        <v>-100078</v>
      </c>
      <c r="I18" s="119">
        <v>-100078</v>
      </c>
      <c r="J18" s="119">
        <v>-100078</v>
      </c>
      <c r="L18" s="104"/>
    </row>
    <row r="19" spans="1:15" s="19" customFormat="1" ht="40.5" x14ac:dyDescent="0.2">
      <c r="A19" s="17"/>
      <c r="B19" s="18" t="s">
        <v>81</v>
      </c>
      <c r="C19" s="17"/>
      <c r="D19" s="140" t="s">
        <v>82</v>
      </c>
      <c r="E19" s="140" t="s">
        <v>83</v>
      </c>
      <c r="F19" s="140" t="s">
        <v>84</v>
      </c>
      <c r="G19" s="117">
        <f>+G20+G21</f>
        <v>1985000</v>
      </c>
      <c r="H19" s="117">
        <f t="shared" ref="H19:J19" si="8">+H20+H21</f>
        <v>3314000</v>
      </c>
      <c r="I19" s="117">
        <f t="shared" si="8"/>
        <v>2900000</v>
      </c>
      <c r="J19" s="117">
        <f t="shared" si="8"/>
        <v>2500000</v>
      </c>
    </row>
    <row r="20" spans="1:15" s="19" customFormat="1" ht="40.5" x14ac:dyDescent="0.2">
      <c r="A20" s="17"/>
      <c r="B20" s="17"/>
      <c r="C20" s="20" t="s">
        <v>85</v>
      </c>
      <c r="D20" s="17" t="s">
        <v>86</v>
      </c>
      <c r="E20" s="17" t="s">
        <v>87</v>
      </c>
      <c r="F20" s="17" t="s">
        <v>59</v>
      </c>
      <c r="G20" s="116">
        <v>345000</v>
      </c>
      <c r="H20" s="116">
        <v>814000</v>
      </c>
      <c r="I20" s="116">
        <v>400000</v>
      </c>
      <c r="J20" s="116">
        <v>0</v>
      </c>
    </row>
    <row r="21" spans="1:15" s="19" customFormat="1" ht="54" x14ac:dyDescent="0.2">
      <c r="A21" s="17"/>
      <c r="B21" s="17"/>
      <c r="C21" s="20" t="s">
        <v>88</v>
      </c>
      <c r="D21" s="17" t="s">
        <v>89</v>
      </c>
      <c r="E21" s="17" t="s">
        <v>90</v>
      </c>
      <c r="F21" s="17" t="s">
        <v>59</v>
      </c>
      <c r="G21" s="116">
        <v>1640000</v>
      </c>
      <c r="H21" s="116">
        <v>2500000</v>
      </c>
      <c r="I21" s="116">
        <v>2500000</v>
      </c>
      <c r="J21" s="116">
        <v>2500000</v>
      </c>
      <c r="L21" s="104"/>
      <c r="M21" s="104"/>
      <c r="N21" s="104"/>
      <c r="O21" s="104"/>
    </row>
    <row r="22" spans="1:15" s="19" customFormat="1" ht="54" x14ac:dyDescent="0.2">
      <c r="A22" s="17"/>
      <c r="B22" s="18" t="s">
        <v>91</v>
      </c>
      <c r="C22" s="17"/>
      <c r="D22" s="140" t="s">
        <v>92</v>
      </c>
      <c r="E22" s="140" t="s">
        <v>93</v>
      </c>
      <c r="F22" s="140" t="s">
        <v>94</v>
      </c>
      <c r="G22" s="117">
        <f>+G23</f>
        <v>90000</v>
      </c>
      <c r="H22" s="117">
        <v>0</v>
      </c>
      <c r="I22" s="117">
        <f t="shared" ref="I22:J22" si="9">+I23</f>
        <v>0</v>
      </c>
      <c r="J22" s="117">
        <f t="shared" si="9"/>
        <v>0</v>
      </c>
      <c r="L22" s="105"/>
    </row>
    <row r="23" spans="1:15" s="19" customFormat="1" ht="27.75" customHeight="1" x14ac:dyDescent="0.2">
      <c r="A23" s="17"/>
      <c r="B23" s="17"/>
      <c r="C23" s="20" t="s">
        <v>95</v>
      </c>
      <c r="D23" s="17" t="s">
        <v>96</v>
      </c>
      <c r="E23" s="17" t="s">
        <v>97</v>
      </c>
      <c r="F23" s="17" t="s">
        <v>59</v>
      </c>
      <c r="G23" s="116">
        <v>90000</v>
      </c>
      <c r="H23" s="116">
        <v>0</v>
      </c>
      <c r="I23" s="116">
        <v>0</v>
      </c>
      <c r="J23" s="116">
        <v>0</v>
      </c>
      <c r="L23" s="105"/>
    </row>
    <row r="24" spans="1:15" s="19" customFormat="1" ht="54" x14ac:dyDescent="0.2">
      <c r="A24" s="17"/>
      <c r="B24" s="18" t="s">
        <v>98</v>
      </c>
      <c r="C24" s="17"/>
      <c r="D24" s="140" t="s">
        <v>99</v>
      </c>
      <c r="E24" s="140" t="s">
        <v>100</v>
      </c>
      <c r="F24" s="140" t="s">
        <v>101</v>
      </c>
      <c r="G24" s="120">
        <f>+G25+G26+G27+G28</f>
        <v>-1906647.2999999998</v>
      </c>
      <c r="H24" s="120">
        <f t="shared" ref="H24:J24" si="10">+H25+H26+H27+H28</f>
        <v>-3321980</v>
      </c>
      <c r="I24" s="120">
        <f t="shared" si="10"/>
        <v>-406490.9</v>
      </c>
      <c r="J24" s="120">
        <f t="shared" si="10"/>
        <v>0</v>
      </c>
    </row>
    <row r="25" spans="1:15" s="19" customFormat="1" ht="40.5" x14ac:dyDescent="0.2">
      <c r="A25" s="17"/>
      <c r="B25" s="17"/>
      <c r="C25" s="20" t="s">
        <v>102</v>
      </c>
      <c r="D25" s="17" t="s">
        <v>103</v>
      </c>
      <c r="E25" s="17" t="s">
        <v>104</v>
      </c>
      <c r="F25" s="17" t="s">
        <v>59</v>
      </c>
      <c r="G25" s="116">
        <v>560000</v>
      </c>
      <c r="H25" s="116">
        <v>710000</v>
      </c>
      <c r="I25" s="116">
        <v>255661.4</v>
      </c>
      <c r="J25" s="116">
        <v>0</v>
      </c>
    </row>
    <row r="26" spans="1:15" s="19" customFormat="1" ht="54" x14ac:dyDescent="0.2">
      <c r="A26" s="17"/>
      <c r="B26" s="17"/>
      <c r="C26" s="20" t="s">
        <v>105</v>
      </c>
      <c r="D26" s="17" t="s">
        <v>106</v>
      </c>
      <c r="E26" s="17" t="s">
        <v>107</v>
      </c>
      <c r="F26" s="17" t="s">
        <v>59</v>
      </c>
      <c r="G26" s="116">
        <v>180000</v>
      </c>
      <c r="H26" s="116">
        <v>230000</v>
      </c>
      <c r="I26" s="116">
        <v>0</v>
      </c>
      <c r="J26" s="116">
        <v>0</v>
      </c>
    </row>
    <row r="27" spans="1:15" s="19" customFormat="1" ht="40.5" x14ac:dyDescent="0.2">
      <c r="A27" s="17"/>
      <c r="B27" s="17"/>
      <c r="C27" s="20" t="s">
        <v>108</v>
      </c>
      <c r="D27" s="17" t="s">
        <v>109</v>
      </c>
      <c r="E27" s="17" t="s">
        <v>110</v>
      </c>
      <c r="F27" s="17" t="s">
        <v>59</v>
      </c>
      <c r="G27" s="116">
        <v>380000</v>
      </c>
      <c r="H27" s="116">
        <v>910000</v>
      </c>
      <c r="I27" s="116">
        <v>323791</v>
      </c>
      <c r="J27" s="116">
        <v>0</v>
      </c>
      <c r="L27" s="114"/>
      <c r="M27" s="114"/>
      <c r="N27" s="114"/>
    </row>
    <row r="28" spans="1:15" s="19" customFormat="1" ht="36" customHeight="1" x14ac:dyDescent="0.2">
      <c r="A28" s="17"/>
      <c r="B28" s="17"/>
      <c r="C28" s="20" t="s">
        <v>111</v>
      </c>
      <c r="D28" s="17" t="s">
        <v>112</v>
      </c>
      <c r="E28" s="17" t="s">
        <v>113</v>
      </c>
      <c r="F28" s="17" t="s">
        <v>59</v>
      </c>
      <c r="G28" s="121">
        <v>-3026647.3</v>
      </c>
      <c r="H28" s="121">
        <v>-5171980</v>
      </c>
      <c r="I28" s="121">
        <v>-985943.3</v>
      </c>
      <c r="J28" s="121">
        <v>0</v>
      </c>
      <c r="L28" s="104"/>
    </row>
    <row r="29" spans="1:15" s="19" customFormat="1" ht="67.5" x14ac:dyDescent="0.2">
      <c r="A29" s="17"/>
      <c r="B29" s="18" t="s">
        <v>114</v>
      </c>
      <c r="C29" s="17"/>
      <c r="D29" s="140" t="s">
        <v>115</v>
      </c>
      <c r="E29" s="140" t="s">
        <v>116</v>
      </c>
      <c r="F29" s="140" t="s">
        <v>117</v>
      </c>
      <c r="G29" s="117">
        <f>+G30+G31+G32+G33</f>
        <v>698000</v>
      </c>
      <c r="H29" s="117">
        <f t="shared" ref="H29:J29" si="11">+H30+H31+H32+H33</f>
        <v>2432980</v>
      </c>
      <c r="I29" s="117">
        <f t="shared" si="11"/>
        <v>406490.9</v>
      </c>
      <c r="J29" s="117">
        <f t="shared" si="11"/>
        <v>400000</v>
      </c>
    </row>
    <row r="30" spans="1:15" s="19" customFormat="1" ht="54" x14ac:dyDescent="0.2">
      <c r="A30" s="17"/>
      <c r="B30" s="17"/>
      <c r="C30" s="20" t="s">
        <v>118</v>
      </c>
      <c r="D30" s="17" t="s">
        <v>119</v>
      </c>
      <c r="E30" s="17" t="s">
        <v>120</v>
      </c>
      <c r="F30" s="17" t="s">
        <v>59</v>
      </c>
      <c r="G30" s="116">
        <v>300000</v>
      </c>
      <c r="H30" s="116">
        <v>1720000</v>
      </c>
      <c r="I30" s="116">
        <v>0</v>
      </c>
      <c r="J30" s="116">
        <v>0</v>
      </c>
    </row>
    <row r="31" spans="1:15" s="19" customFormat="1" ht="54" x14ac:dyDescent="0.2">
      <c r="A31" s="17"/>
      <c r="B31" s="17"/>
      <c r="C31" s="20" t="s">
        <v>121</v>
      </c>
      <c r="D31" s="17" t="s">
        <v>122</v>
      </c>
      <c r="E31" s="17" t="s">
        <v>123</v>
      </c>
      <c r="F31" s="17" t="s">
        <v>59</v>
      </c>
      <c r="G31" s="116">
        <v>8000</v>
      </c>
      <c r="H31" s="116">
        <v>12980</v>
      </c>
      <c r="I31" s="116">
        <v>6490.9</v>
      </c>
      <c r="J31" s="116">
        <v>0</v>
      </c>
    </row>
    <row r="32" spans="1:15" s="19" customFormat="1" ht="54" x14ac:dyDescent="0.2">
      <c r="A32" s="17"/>
      <c r="B32" s="17"/>
      <c r="C32" s="20" t="s">
        <v>124</v>
      </c>
      <c r="D32" s="17" t="s">
        <v>125</v>
      </c>
      <c r="E32" s="17" t="s">
        <v>126</v>
      </c>
      <c r="F32" s="17" t="s">
        <v>59</v>
      </c>
      <c r="G32" s="116">
        <v>185000</v>
      </c>
      <c r="H32" s="116">
        <v>300000</v>
      </c>
      <c r="I32" s="116">
        <v>0</v>
      </c>
      <c r="J32" s="116">
        <v>0</v>
      </c>
    </row>
    <row r="33" spans="1:10" s="19" customFormat="1" ht="35.25" customHeight="1" x14ac:dyDescent="0.2">
      <c r="A33" s="17"/>
      <c r="B33" s="17"/>
      <c r="C33" s="20" t="s">
        <v>127</v>
      </c>
      <c r="D33" s="17" t="s">
        <v>128</v>
      </c>
      <c r="E33" s="17" t="s">
        <v>129</v>
      </c>
      <c r="F33" s="17" t="s">
        <v>59</v>
      </c>
      <c r="G33" s="116">
        <v>205000</v>
      </c>
      <c r="H33" s="116">
        <v>400000</v>
      </c>
      <c r="I33" s="116">
        <v>400000</v>
      </c>
      <c r="J33" s="116">
        <v>400000</v>
      </c>
    </row>
    <row r="34" spans="1:10" s="19" customFormat="1" ht="54" x14ac:dyDescent="0.2">
      <c r="A34" s="17"/>
      <c r="B34" s="18" t="s">
        <v>130</v>
      </c>
      <c r="C34" s="17"/>
      <c r="D34" s="140" t="s">
        <v>131</v>
      </c>
      <c r="E34" s="140" t="s">
        <v>132</v>
      </c>
      <c r="F34" s="140" t="s">
        <v>133</v>
      </c>
      <c r="G34" s="117">
        <f>+G35</f>
        <v>25000</v>
      </c>
      <c r="H34" s="117">
        <f t="shared" ref="H34:J34" si="12">+H35</f>
        <v>0</v>
      </c>
      <c r="I34" s="117">
        <f t="shared" si="12"/>
        <v>0</v>
      </c>
      <c r="J34" s="117">
        <f t="shared" si="12"/>
        <v>0</v>
      </c>
    </row>
    <row r="35" spans="1:10" s="19" customFormat="1" ht="67.5" x14ac:dyDescent="0.2">
      <c r="A35" s="17"/>
      <c r="B35" s="17"/>
      <c r="C35" s="20" t="s">
        <v>134</v>
      </c>
      <c r="D35" s="17" t="s">
        <v>135</v>
      </c>
      <c r="E35" s="17" t="s">
        <v>136</v>
      </c>
      <c r="F35" s="17" t="s">
        <v>59</v>
      </c>
      <c r="G35" s="116">
        <v>25000</v>
      </c>
      <c r="H35" s="116">
        <v>0</v>
      </c>
      <c r="I35" s="116">
        <v>0</v>
      </c>
      <c r="J35" s="116">
        <v>0</v>
      </c>
    </row>
    <row r="36" spans="1:10" s="19" customFormat="1" ht="32.25" customHeight="1" x14ac:dyDescent="0.2">
      <c r="A36" s="188" t="s">
        <v>377</v>
      </c>
      <c r="B36" s="188"/>
      <c r="C36" s="188"/>
      <c r="D36" s="188"/>
      <c r="E36" s="188"/>
      <c r="F36" s="188"/>
      <c r="G36" s="145">
        <f>+G37</f>
        <v>-1640000</v>
      </c>
      <c r="H36" s="145">
        <f t="shared" ref="H36:J37" si="13">+H37</f>
        <v>-2500000</v>
      </c>
      <c r="I36" s="145">
        <f t="shared" si="13"/>
        <v>-2500000</v>
      </c>
      <c r="J36" s="145">
        <f t="shared" si="13"/>
        <v>-2500000</v>
      </c>
    </row>
    <row r="37" spans="1:10" s="19" customFormat="1" ht="40.5" x14ac:dyDescent="0.2">
      <c r="A37" s="17"/>
      <c r="B37" s="18" t="s">
        <v>378</v>
      </c>
      <c r="C37" s="17"/>
      <c r="D37" s="140" t="s">
        <v>379</v>
      </c>
      <c r="E37" s="140" t="s">
        <v>380</v>
      </c>
      <c r="F37" s="140" t="s">
        <v>381</v>
      </c>
      <c r="G37" s="145">
        <f>+G38</f>
        <v>-1640000</v>
      </c>
      <c r="H37" s="145">
        <f t="shared" si="13"/>
        <v>-2500000</v>
      </c>
      <c r="I37" s="145">
        <f t="shared" si="13"/>
        <v>-2500000</v>
      </c>
      <c r="J37" s="145">
        <f t="shared" si="13"/>
        <v>-2500000</v>
      </c>
    </row>
    <row r="38" spans="1:10" s="19" customFormat="1" ht="54" x14ac:dyDescent="0.2">
      <c r="A38" s="17"/>
      <c r="B38" s="17"/>
      <c r="C38" s="20" t="s">
        <v>382</v>
      </c>
      <c r="D38" s="17" t="s">
        <v>379</v>
      </c>
      <c r="E38" s="17" t="s">
        <v>383</v>
      </c>
      <c r="F38" s="17" t="s">
        <v>59</v>
      </c>
      <c r="G38" s="144">
        <f>+-G21</f>
        <v>-1640000</v>
      </c>
      <c r="H38" s="144">
        <f t="shared" ref="H38:J38" si="14">+-H21</f>
        <v>-2500000</v>
      </c>
      <c r="I38" s="144">
        <f t="shared" si="14"/>
        <v>-2500000</v>
      </c>
      <c r="J38" s="144">
        <f t="shared" si="14"/>
        <v>-2500000</v>
      </c>
    </row>
    <row r="45" spans="1:10" x14ac:dyDescent="0.2">
      <c r="H45" s="28"/>
    </row>
  </sheetData>
  <mergeCells count="15">
    <mergeCell ref="A36:F36"/>
    <mergeCell ref="G7:J7"/>
    <mergeCell ref="A1:J1"/>
    <mergeCell ref="A2:J2"/>
    <mergeCell ref="A3:J3"/>
    <mergeCell ref="A4:J4"/>
    <mergeCell ref="A5:J5"/>
    <mergeCell ref="A6:J6"/>
    <mergeCell ref="A9:D9"/>
    <mergeCell ref="A10:F10"/>
    <mergeCell ref="A7:A8"/>
    <mergeCell ref="B7:C7"/>
    <mergeCell ref="D7:D8"/>
    <mergeCell ref="E7:E8"/>
    <mergeCell ref="F7:F8"/>
  </mergeCells>
  <pageMargins left="0.17" right="0.17" top="0.45" bottom="0.75" header="0.3" footer="0.3"/>
  <pageSetup scale="75" orientation="portrait" r:id="rId1"/>
  <ignoredErrors>
    <ignoredError sqref="B19:B35 B13:B17 B11 B37" numberStoredAsText="1"/>
    <ignoredError sqref="G10:J1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T235"/>
  <sheetViews>
    <sheetView topLeftCell="A214" zoomScaleNormal="100" workbookViewId="0">
      <selection activeCell="B22" sqref="B22"/>
    </sheetView>
  </sheetViews>
  <sheetFormatPr defaultColWidth="9.140625" defaultRowHeight="13.5" x14ac:dyDescent="0.2"/>
  <cols>
    <col min="1" max="1" width="8.5703125" style="160" customWidth="1"/>
    <col min="2" max="3" width="7.85546875" style="160" customWidth="1"/>
    <col min="4" max="4" width="9.85546875" style="160" customWidth="1"/>
    <col min="5" max="5" width="11.5703125" style="160" customWidth="1"/>
    <col min="6" max="6" width="73.28515625" style="2" customWidth="1"/>
    <col min="7" max="10" width="13.42578125" style="22" customWidth="1"/>
    <col min="11" max="16384" width="9.140625" style="2"/>
  </cols>
  <sheetData>
    <row r="1" spans="1:202" s="13" customFormat="1" ht="13.5" customHeight="1" x14ac:dyDescent="0.2">
      <c r="A1" s="187" t="s">
        <v>284</v>
      </c>
      <c r="B1" s="187"/>
      <c r="C1" s="187"/>
      <c r="D1" s="187"/>
      <c r="E1" s="187"/>
      <c r="F1" s="187"/>
      <c r="G1" s="187"/>
      <c r="H1" s="187"/>
      <c r="I1" s="187"/>
      <c r="J1" s="187"/>
      <c r="K1" s="12"/>
      <c r="L1" s="11"/>
      <c r="M1" s="11"/>
      <c r="N1" s="11"/>
      <c r="O1" s="11"/>
      <c r="P1" s="11"/>
      <c r="Q1" s="11"/>
      <c r="R1" s="12"/>
      <c r="S1" s="11"/>
      <c r="T1" s="11"/>
      <c r="U1" s="11"/>
      <c r="V1" s="11"/>
      <c r="W1" s="11"/>
      <c r="X1" s="11"/>
      <c r="Y1" s="11"/>
      <c r="Z1" s="12"/>
      <c r="AA1" s="11"/>
      <c r="AB1" s="11"/>
      <c r="AC1" s="11"/>
      <c r="AD1" s="11"/>
      <c r="AE1" s="11"/>
      <c r="AF1" s="11"/>
      <c r="AG1" s="11"/>
      <c r="AH1" s="12"/>
      <c r="AI1" s="11"/>
      <c r="AJ1" s="11"/>
      <c r="AK1" s="11"/>
      <c r="AL1" s="11"/>
      <c r="AM1" s="11"/>
      <c r="AN1" s="11"/>
      <c r="AO1" s="11"/>
      <c r="AP1" s="12"/>
      <c r="AQ1" s="11"/>
      <c r="AR1" s="11"/>
      <c r="AS1" s="11"/>
      <c r="AT1" s="11"/>
      <c r="AU1" s="11"/>
      <c r="AV1" s="11"/>
      <c r="AW1" s="11"/>
      <c r="AX1" s="12"/>
      <c r="AY1" s="11"/>
      <c r="AZ1" s="11"/>
      <c r="BA1" s="11"/>
      <c r="BB1" s="11"/>
      <c r="BC1" s="11"/>
      <c r="BD1" s="11"/>
      <c r="BE1" s="11"/>
      <c r="BF1" s="12"/>
      <c r="BG1" s="11"/>
      <c r="BH1" s="11"/>
      <c r="BI1" s="11"/>
      <c r="BJ1" s="11"/>
      <c r="BK1" s="11"/>
      <c r="BL1" s="11"/>
      <c r="BM1" s="11"/>
      <c r="BN1" s="12"/>
      <c r="BO1" s="11"/>
      <c r="BP1" s="11"/>
      <c r="BQ1" s="11"/>
      <c r="BR1" s="11"/>
      <c r="BS1" s="11"/>
      <c r="BT1" s="11"/>
      <c r="BU1" s="11"/>
      <c r="BV1" s="12"/>
      <c r="BW1" s="11"/>
      <c r="BX1" s="11"/>
      <c r="BY1" s="11"/>
      <c r="BZ1" s="11"/>
      <c r="CA1" s="11"/>
      <c r="CB1" s="11"/>
      <c r="CC1" s="11"/>
      <c r="CD1" s="12"/>
      <c r="CE1" s="11"/>
      <c r="CF1" s="11"/>
      <c r="CG1" s="11"/>
      <c r="CH1" s="11"/>
      <c r="CI1" s="11"/>
      <c r="CJ1" s="11"/>
      <c r="CK1" s="11"/>
      <c r="CL1" s="12"/>
      <c r="CM1" s="11"/>
      <c r="CN1" s="11"/>
      <c r="CO1" s="11"/>
      <c r="CP1" s="11"/>
      <c r="CQ1" s="11"/>
      <c r="CR1" s="11"/>
      <c r="CS1" s="11"/>
      <c r="CT1" s="12"/>
      <c r="CU1" s="11"/>
      <c r="CV1" s="11"/>
      <c r="CW1" s="11"/>
      <c r="CX1" s="11"/>
      <c r="CY1" s="11"/>
      <c r="CZ1" s="11"/>
      <c r="DA1" s="11"/>
      <c r="DB1" s="12"/>
      <c r="DC1" s="11"/>
      <c r="DD1" s="11"/>
      <c r="DE1" s="11"/>
      <c r="DF1" s="11"/>
      <c r="DG1" s="11"/>
      <c r="DH1" s="11"/>
      <c r="DI1" s="11"/>
      <c r="DJ1" s="12"/>
      <c r="DK1" s="11"/>
      <c r="DL1" s="11"/>
      <c r="DM1" s="11"/>
      <c r="DN1" s="11"/>
      <c r="DO1" s="11"/>
      <c r="DP1" s="11"/>
      <c r="DQ1" s="11"/>
      <c r="DR1" s="12"/>
      <c r="DS1" s="11"/>
      <c r="DT1" s="11"/>
      <c r="DU1" s="11"/>
      <c r="DV1" s="11"/>
      <c r="DW1" s="11"/>
      <c r="DX1" s="11"/>
      <c r="DY1" s="11"/>
      <c r="DZ1" s="12"/>
      <c r="EA1" s="11"/>
      <c r="EB1" s="11"/>
      <c r="EC1" s="11"/>
      <c r="ED1" s="11"/>
      <c r="EE1" s="11"/>
      <c r="EF1" s="11"/>
      <c r="EG1" s="11"/>
      <c r="EH1" s="12"/>
      <c r="EI1" s="11"/>
      <c r="EJ1" s="11"/>
      <c r="EK1" s="11"/>
      <c r="EL1" s="11"/>
      <c r="EM1" s="11"/>
      <c r="EN1" s="11"/>
      <c r="EO1" s="11"/>
      <c r="EP1" s="12"/>
      <c r="EQ1" s="11"/>
      <c r="ER1" s="11"/>
      <c r="ES1" s="11"/>
      <c r="ET1" s="11"/>
      <c r="EU1" s="11"/>
      <c r="EV1" s="11"/>
      <c r="EW1" s="11"/>
      <c r="EX1" s="12"/>
      <c r="EY1" s="11"/>
      <c r="EZ1" s="11"/>
      <c r="FA1" s="11"/>
      <c r="FB1" s="11"/>
      <c r="FC1" s="11"/>
      <c r="FD1" s="11"/>
      <c r="FE1" s="11"/>
      <c r="FF1" s="12"/>
      <c r="FG1" s="11"/>
      <c r="FH1" s="11"/>
      <c r="FI1" s="11"/>
      <c r="FJ1" s="11"/>
      <c r="FK1" s="11"/>
      <c r="FL1" s="11"/>
      <c r="FM1" s="11"/>
      <c r="FN1" s="12"/>
      <c r="FO1" s="11"/>
      <c r="FP1" s="11"/>
      <c r="FQ1" s="11"/>
      <c r="FR1" s="11"/>
      <c r="FS1" s="11"/>
      <c r="FT1" s="11"/>
      <c r="FU1" s="11"/>
      <c r="FV1" s="12"/>
      <c r="FW1" s="11"/>
      <c r="FX1" s="11"/>
      <c r="FY1" s="11"/>
      <c r="FZ1" s="11"/>
      <c r="GA1" s="11"/>
      <c r="GB1" s="11"/>
      <c r="GC1" s="11"/>
      <c r="GD1" s="12"/>
      <c r="GE1" s="11"/>
      <c r="GF1" s="11"/>
      <c r="GG1" s="11"/>
      <c r="GH1" s="11"/>
      <c r="GI1" s="11"/>
      <c r="GJ1" s="11"/>
      <c r="GK1" s="11"/>
      <c r="GL1" s="12"/>
      <c r="GM1" s="11"/>
      <c r="GN1" s="11"/>
      <c r="GO1" s="11"/>
      <c r="GP1" s="11"/>
      <c r="GQ1" s="11"/>
      <c r="GR1" s="11"/>
      <c r="GS1" s="11"/>
      <c r="GT1" s="12"/>
    </row>
    <row r="2" spans="1:202" s="13" customFormat="1" ht="13.5" customHeight="1" x14ac:dyDescent="0.2">
      <c r="A2" s="187" t="s">
        <v>46</v>
      </c>
      <c r="B2" s="187"/>
      <c r="C2" s="187"/>
      <c r="D2" s="187"/>
      <c r="E2" s="187"/>
      <c r="F2" s="187"/>
      <c r="G2" s="187"/>
      <c r="H2" s="187"/>
      <c r="I2" s="187"/>
      <c r="J2" s="187"/>
      <c r="K2" s="12"/>
      <c r="L2" s="11"/>
      <c r="M2" s="11"/>
      <c r="N2" s="11"/>
      <c r="O2" s="11"/>
      <c r="P2" s="11"/>
      <c r="Q2" s="11"/>
      <c r="R2" s="12"/>
      <c r="S2" s="11"/>
      <c r="T2" s="11"/>
      <c r="U2" s="11"/>
      <c r="V2" s="11"/>
      <c r="W2" s="11"/>
      <c r="X2" s="11"/>
      <c r="Y2" s="11"/>
      <c r="Z2" s="12"/>
      <c r="AA2" s="11"/>
      <c r="AB2" s="11"/>
      <c r="AC2" s="11"/>
      <c r="AD2" s="11"/>
      <c r="AE2" s="11"/>
      <c r="AF2" s="11"/>
      <c r="AG2" s="11"/>
      <c r="AH2" s="12"/>
      <c r="AI2" s="11"/>
      <c r="AJ2" s="11"/>
      <c r="AK2" s="11"/>
      <c r="AL2" s="11"/>
      <c r="AM2" s="11"/>
      <c r="AN2" s="11"/>
      <c r="AO2" s="11"/>
      <c r="AP2" s="12"/>
      <c r="AQ2" s="11"/>
      <c r="AR2" s="11"/>
      <c r="AS2" s="11"/>
      <c r="AT2" s="11"/>
      <c r="AU2" s="11"/>
      <c r="AV2" s="11"/>
      <c r="AW2" s="11"/>
      <c r="AX2" s="12"/>
      <c r="AY2" s="11"/>
      <c r="AZ2" s="11"/>
      <c r="BA2" s="11"/>
      <c r="BB2" s="11"/>
      <c r="BC2" s="11"/>
      <c r="BD2" s="11"/>
      <c r="BE2" s="11"/>
      <c r="BF2" s="12"/>
      <c r="BG2" s="11"/>
      <c r="BH2" s="11"/>
      <c r="BI2" s="11"/>
      <c r="BJ2" s="11"/>
      <c r="BK2" s="11"/>
      <c r="BL2" s="11"/>
      <c r="BM2" s="11"/>
      <c r="BN2" s="12"/>
      <c r="BO2" s="11"/>
      <c r="BP2" s="11"/>
      <c r="BQ2" s="11"/>
      <c r="BR2" s="11"/>
      <c r="BS2" s="11"/>
      <c r="BT2" s="11"/>
      <c r="BU2" s="11"/>
      <c r="BV2" s="12"/>
      <c r="BW2" s="11"/>
      <c r="BX2" s="11"/>
      <c r="BY2" s="11"/>
      <c r="BZ2" s="11"/>
      <c r="CA2" s="11"/>
      <c r="CB2" s="11"/>
      <c r="CC2" s="11"/>
      <c r="CD2" s="12"/>
      <c r="CE2" s="11"/>
      <c r="CF2" s="11"/>
      <c r="CG2" s="11"/>
      <c r="CH2" s="11"/>
      <c r="CI2" s="11"/>
      <c r="CJ2" s="11"/>
      <c r="CK2" s="11"/>
      <c r="CL2" s="12"/>
      <c r="CM2" s="11"/>
      <c r="CN2" s="11"/>
      <c r="CO2" s="11"/>
      <c r="CP2" s="11"/>
      <c r="CQ2" s="11"/>
      <c r="CR2" s="11"/>
      <c r="CS2" s="11"/>
      <c r="CT2" s="12"/>
      <c r="CU2" s="11"/>
      <c r="CV2" s="11"/>
      <c r="CW2" s="11"/>
      <c r="CX2" s="11"/>
      <c r="CY2" s="11"/>
      <c r="CZ2" s="11"/>
      <c r="DA2" s="11"/>
      <c r="DB2" s="12"/>
      <c r="DC2" s="11"/>
      <c r="DD2" s="11"/>
      <c r="DE2" s="11"/>
      <c r="DF2" s="11"/>
      <c r="DG2" s="11"/>
      <c r="DH2" s="11"/>
      <c r="DI2" s="11"/>
      <c r="DJ2" s="12"/>
      <c r="DK2" s="11"/>
      <c r="DL2" s="11"/>
      <c r="DM2" s="11"/>
      <c r="DN2" s="11"/>
      <c r="DO2" s="11"/>
      <c r="DP2" s="11"/>
      <c r="DQ2" s="11"/>
      <c r="DR2" s="12"/>
      <c r="DS2" s="11"/>
      <c r="DT2" s="11"/>
      <c r="DU2" s="11"/>
      <c r="DV2" s="11"/>
      <c r="DW2" s="11"/>
      <c r="DX2" s="11"/>
      <c r="DY2" s="11"/>
      <c r="DZ2" s="12"/>
      <c r="EA2" s="11"/>
      <c r="EB2" s="11"/>
      <c r="EC2" s="11"/>
      <c r="ED2" s="11"/>
      <c r="EE2" s="11"/>
      <c r="EF2" s="11"/>
      <c r="EG2" s="11"/>
      <c r="EH2" s="12"/>
      <c r="EI2" s="11"/>
      <c r="EJ2" s="11"/>
      <c r="EK2" s="11"/>
      <c r="EL2" s="11"/>
      <c r="EM2" s="11"/>
      <c r="EN2" s="11"/>
      <c r="EO2" s="11"/>
      <c r="EP2" s="12"/>
      <c r="EQ2" s="11"/>
      <c r="ER2" s="11"/>
      <c r="ES2" s="11"/>
      <c r="ET2" s="11"/>
      <c r="EU2" s="11"/>
      <c r="EV2" s="11"/>
      <c r="EW2" s="11"/>
      <c r="EX2" s="12"/>
      <c r="EY2" s="11"/>
      <c r="EZ2" s="11"/>
      <c r="FA2" s="11"/>
      <c r="FB2" s="11"/>
      <c r="FC2" s="11"/>
      <c r="FD2" s="11"/>
      <c r="FE2" s="11"/>
      <c r="FF2" s="12"/>
      <c r="FG2" s="11"/>
      <c r="FH2" s="11"/>
      <c r="FI2" s="11"/>
      <c r="FJ2" s="11"/>
      <c r="FK2" s="11"/>
      <c r="FL2" s="11"/>
      <c r="FM2" s="11"/>
      <c r="FN2" s="12"/>
      <c r="FO2" s="11"/>
      <c r="FP2" s="11"/>
      <c r="FQ2" s="11"/>
      <c r="FR2" s="11"/>
      <c r="FS2" s="11"/>
      <c r="FT2" s="11"/>
      <c r="FU2" s="11"/>
      <c r="FV2" s="12"/>
      <c r="FW2" s="11"/>
      <c r="FX2" s="11"/>
      <c r="FY2" s="11"/>
      <c r="FZ2" s="11"/>
      <c r="GA2" s="11"/>
      <c r="GB2" s="11"/>
      <c r="GC2" s="11"/>
      <c r="GD2" s="12"/>
      <c r="GE2" s="11"/>
      <c r="GF2" s="11"/>
      <c r="GG2" s="11"/>
      <c r="GH2" s="11"/>
      <c r="GI2" s="11"/>
      <c r="GJ2" s="11"/>
      <c r="GK2" s="11"/>
      <c r="GL2" s="12"/>
      <c r="GM2" s="11"/>
      <c r="GN2" s="11"/>
      <c r="GO2" s="11"/>
      <c r="GP2" s="11"/>
      <c r="GQ2" s="11"/>
      <c r="GR2" s="11"/>
      <c r="GS2" s="11"/>
      <c r="GT2" s="12"/>
    </row>
    <row r="3" spans="1:202" s="13" customFormat="1" ht="13.5" customHeight="1" x14ac:dyDescent="0.2">
      <c r="A3" s="187" t="s">
        <v>18</v>
      </c>
      <c r="B3" s="187"/>
      <c r="C3" s="187"/>
      <c r="D3" s="187"/>
      <c r="E3" s="187"/>
      <c r="F3" s="187"/>
      <c r="G3" s="187"/>
      <c r="H3" s="187"/>
      <c r="I3" s="187"/>
      <c r="J3" s="187"/>
      <c r="K3" s="12"/>
      <c r="L3" s="11"/>
      <c r="M3" s="11"/>
      <c r="N3" s="11"/>
      <c r="O3" s="11"/>
      <c r="P3" s="11"/>
      <c r="Q3" s="11"/>
      <c r="R3" s="12"/>
      <c r="S3" s="11"/>
      <c r="T3" s="11"/>
      <c r="U3" s="11"/>
      <c r="V3" s="11"/>
      <c r="W3" s="11"/>
      <c r="X3" s="11"/>
      <c r="Y3" s="11"/>
      <c r="Z3" s="12"/>
      <c r="AA3" s="11"/>
      <c r="AB3" s="11"/>
      <c r="AC3" s="11"/>
      <c r="AD3" s="11"/>
      <c r="AE3" s="11"/>
      <c r="AF3" s="11"/>
      <c r="AG3" s="11"/>
      <c r="AH3" s="12"/>
      <c r="AI3" s="11"/>
      <c r="AJ3" s="11"/>
      <c r="AK3" s="11"/>
      <c r="AL3" s="11"/>
      <c r="AM3" s="11"/>
      <c r="AN3" s="11"/>
      <c r="AO3" s="11"/>
      <c r="AP3" s="12"/>
      <c r="AQ3" s="11"/>
      <c r="AR3" s="11"/>
      <c r="AS3" s="11"/>
      <c r="AT3" s="11"/>
      <c r="AU3" s="11"/>
      <c r="AV3" s="11"/>
      <c r="AW3" s="11"/>
      <c r="AX3" s="12"/>
      <c r="AY3" s="11"/>
      <c r="AZ3" s="11"/>
      <c r="BA3" s="11"/>
      <c r="BB3" s="11"/>
      <c r="BC3" s="11"/>
      <c r="BD3" s="11"/>
      <c r="BE3" s="11"/>
      <c r="BF3" s="12"/>
      <c r="BG3" s="11"/>
      <c r="BH3" s="11"/>
      <c r="BI3" s="11"/>
      <c r="BJ3" s="11"/>
      <c r="BK3" s="11"/>
      <c r="BL3" s="11"/>
      <c r="BM3" s="11"/>
      <c r="BN3" s="12"/>
      <c r="BO3" s="11"/>
      <c r="BP3" s="11"/>
      <c r="BQ3" s="11"/>
      <c r="BR3" s="11"/>
      <c r="BS3" s="11"/>
      <c r="BT3" s="11"/>
      <c r="BU3" s="11"/>
      <c r="BV3" s="12"/>
      <c r="BW3" s="11"/>
      <c r="BX3" s="11"/>
      <c r="BY3" s="11"/>
      <c r="BZ3" s="11"/>
      <c r="CA3" s="11"/>
      <c r="CB3" s="11"/>
      <c r="CC3" s="11"/>
      <c r="CD3" s="12"/>
      <c r="CE3" s="11"/>
      <c r="CF3" s="11"/>
      <c r="CG3" s="11"/>
      <c r="CH3" s="11"/>
      <c r="CI3" s="11"/>
      <c r="CJ3" s="11"/>
      <c r="CK3" s="11"/>
      <c r="CL3" s="12"/>
      <c r="CM3" s="11"/>
      <c r="CN3" s="11"/>
      <c r="CO3" s="11"/>
      <c r="CP3" s="11"/>
      <c r="CQ3" s="11"/>
      <c r="CR3" s="11"/>
      <c r="CS3" s="11"/>
      <c r="CT3" s="12"/>
      <c r="CU3" s="11"/>
      <c r="CV3" s="11"/>
      <c r="CW3" s="11"/>
      <c r="CX3" s="11"/>
      <c r="CY3" s="11"/>
      <c r="CZ3" s="11"/>
      <c r="DA3" s="11"/>
      <c r="DB3" s="12"/>
      <c r="DC3" s="11"/>
      <c r="DD3" s="11"/>
      <c r="DE3" s="11"/>
      <c r="DF3" s="11"/>
      <c r="DG3" s="11"/>
      <c r="DH3" s="11"/>
      <c r="DI3" s="11"/>
      <c r="DJ3" s="12"/>
      <c r="DK3" s="11"/>
      <c r="DL3" s="11"/>
      <c r="DM3" s="11"/>
      <c r="DN3" s="11"/>
      <c r="DO3" s="11"/>
      <c r="DP3" s="11"/>
      <c r="DQ3" s="11"/>
      <c r="DR3" s="12"/>
      <c r="DS3" s="11"/>
      <c r="DT3" s="11"/>
      <c r="DU3" s="11"/>
      <c r="DV3" s="11"/>
      <c r="DW3" s="11"/>
      <c r="DX3" s="11"/>
      <c r="DY3" s="11"/>
      <c r="DZ3" s="12"/>
      <c r="EA3" s="11"/>
      <c r="EB3" s="11"/>
      <c r="EC3" s="11"/>
      <c r="ED3" s="11"/>
      <c r="EE3" s="11"/>
      <c r="EF3" s="11"/>
      <c r="EG3" s="11"/>
      <c r="EH3" s="12"/>
      <c r="EI3" s="11"/>
      <c r="EJ3" s="11"/>
      <c r="EK3" s="11"/>
      <c r="EL3" s="11"/>
      <c r="EM3" s="11"/>
      <c r="EN3" s="11"/>
      <c r="EO3" s="11"/>
      <c r="EP3" s="12"/>
      <c r="EQ3" s="11"/>
      <c r="ER3" s="11"/>
      <c r="ES3" s="11"/>
      <c r="ET3" s="11"/>
      <c r="EU3" s="11"/>
      <c r="EV3" s="11"/>
      <c r="EW3" s="11"/>
      <c r="EX3" s="12"/>
      <c r="EY3" s="11"/>
      <c r="EZ3" s="11"/>
      <c r="FA3" s="11"/>
      <c r="FB3" s="11"/>
      <c r="FC3" s="11"/>
      <c r="FD3" s="11"/>
      <c r="FE3" s="11"/>
      <c r="FF3" s="12"/>
      <c r="FG3" s="11"/>
      <c r="FH3" s="11"/>
      <c r="FI3" s="11"/>
      <c r="FJ3" s="11"/>
      <c r="FK3" s="11"/>
      <c r="FL3" s="11"/>
      <c r="FM3" s="11"/>
      <c r="FN3" s="12"/>
      <c r="FO3" s="11"/>
      <c r="FP3" s="11"/>
      <c r="FQ3" s="11"/>
      <c r="FR3" s="11"/>
      <c r="FS3" s="11"/>
      <c r="FT3" s="11"/>
      <c r="FU3" s="11"/>
      <c r="FV3" s="12"/>
      <c r="FW3" s="11"/>
      <c r="FX3" s="11"/>
      <c r="FY3" s="11"/>
      <c r="FZ3" s="11"/>
      <c r="GA3" s="11"/>
      <c r="GB3" s="11"/>
      <c r="GC3" s="11"/>
      <c r="GD3" s="12"/>
      <c r="GE3" s="11"/>
      <c r="GF3" s="11"/>
      <c r="GG3" s="11"/>
      <c r="GH3" s="11"/>
      <c r="GI3" s="11"/>
      <c r="GJ3" s="11"/>
      <c r="GK3" s="11"/>
      <c r="GL3" s="12"/>
      <c r="GM3" s="11"/>
      <c r="GN3" s="11"/>
      <c r="GO3" s="11"/>
      <c r="GP3" s="11"/>
      <c r="GQ3" s="11"/>
      <c r="GR3" s="11"/>
      <c r="GS3" s="11"/>
      <c r="GT3" s="12"/>
    </row>
    <row r="4" spans="1:202" s="13" customFormat="1" ht="13.5" customHeight="1" x14ac:dyDescent="0.2">
      <c r="A4" s="187" t="s">
        <v>17</v>
      </c>
      <c r="B4" s="187"/>
      <c r="C4" s="187"/>
      <c r="D4" s="187"/>
      <c r="E4" s="187"/>
      <c r="F4" s="187"/>
      <c r="G4" s="187"/>
      <c r="H4" s="187"/>
      <c r="I4" s="187"/>
      <c r="J4" s="187"/>
      <c r="K4" s="12"/>
      <c r="L4" s="11"/>
      <c r="M4" s="11"/>
      <c r="N4" s="11"/>
      <c r="O4" s="11"/>
      <c r="P4" s="11"/>
      <c r="Q4" s="11"/>
      <c r="R4" s="12"/>
      <c r="S4" s="11"/>
      <c r="T4" s="11"/>
      <c r="U4" s="11"/>
      <c r="V4" s="11"/>
      <c r="W4" s="11"/>
      <c r="X4" s="11"/>
      <c r="Y4" s="11"/>
      <c r="Z4" s="12"/>
      <c r="AA4" s="11"/>
      <c r="AB4" s="11"/>
      <c r="AC4" s="11"/>
      <c r="AD4" s="11"/>
      <c r="AE4" s="11"/>
      <c r="AF4" s="11"/>
      <c r="AG4" s="11"/>
      <c r="AH4" s="12"/>
      <c r="AI4" s="11"/>
      <c r="AJ4" s="11"/>
      <c r="AK4" s="11"/>
      <c r="AL4" s="11"/>
      <c r="AM4" s="11"/>
      <c r="AN4" s="11"/>
      <c r="AO4" s="11"/>
      <c r="AP4" s="12"/>
      <c r="AQ4" s="11"/>
      <c r="AR4" s="11"/>
      <c r="AS4" s="11"/>
      <c r="AT4" s="11"/>
      <c r="AU4" s="11"/>
      <c r="AV4" s="11"/>
      <c r="AW4" s="11"/>
      <c r="AX4" s="12"/>
      <c r="AY4" s="11"/>
      <c r="AZ4" s="11"/>
      <c r="BA4" s="11"/>
      <c r="BB4" s="11"/>
      <c r="BC4" s="11"/>
      <c r="BD4" s="11"/>
      <c r="BE4" s="11"/>
      <c r="BF4" s="12"/>
      <c r="BG4" s="11"/>
      <c r="BH4" s="11"/>
      <c r="BI4" s="11"/>
      <c r="BJ4" s="11"/>
      <c r="BK4" s="11"/>
      <c r="BL4" s="11"/>
      <c r="BM4" s="11"/>
      <c r="BN4" s="12"/>
      <c r="BO4" s="11"/>
      <c r="BP4" s="11"/>
      <c r="BQ4" s="11"/>
      <c r="BR4" s="11"/>
      <c r="BS4" s="11"/>
      <c r="BT4" s="11"/>
      <c r="BU4" s="11"/>
      <c r="BV4" s="12"/>
      <c r="BW4" s="11"/>
      <c r="BX4" s="11"/>
      <c r="BY4" s="11"/>
      <c r="BZ4" s="11"/>
      <c r="CA4" s="11"/>
      <c r="CB4" s="11"/>
      <c r="CC4" s="11"/>
      <c r="CD4" s="12"/>
      <c r="CE4" s="11"/>
      <c r="CF4" s="11"/>
      <c r="CG4" s="11"/>
      <c r="CH4" s="11"/>
      <c r="CI4" s="11"/>
      <c r="CJ4" s="11"/>
      <c r="CK4" s="11"/>
      <c r="CL4" s="12"/>
      <c r="CM4" s="11"/>
      <c r="CN4" s="11"/>
      <c r="CO4" s="11"/>
      <c r="CP4" s="11"/>
      <c r="CQ4" s="11"/>
      <c r="CR4" s="11"/>
      <c r="CS4" s="11"/>
      <c r="CT4" s="12"/>
      <c r="CU4" s="11"/>
      <c r="CV4" s="11"/>
      <c r="CW4" s="11"/>
      <c r="CX4" s="11"/>
      <c r="CY4" s="11"/>
      <c r="CZ4" s="11"/>
      <c r="DA4" s="11"/>
      <c r="DB4" s="12"/>
      <c r="DC4" s="11"/>
      <c r="DD4" s="11"/>
      <c r="DE4" s="11"/>
      <c r="DF4" s="11"/>
      <c r="DG4" s="11"/>
      <c r="DH4" s="11"/>
      <c r="DI4" s="11"/>
      <c r="DJ4" s="12"/>
      <c r="DK4" s="11"/>
      <c r="DL4" s="11"/>
      <c r="DM4" s="11"/>
      <c r="DN4" s="11"/>
      <c r="DO4" s="11"/>
      <c r="DP4" s="11"/>
      <c r="DQ4" s="11"/>
      <c r="DR4" s="12"/>
      <c r="DS4" s="11"/>
      <c r="DT4" s="11"/>
      <c r="DU4" s="11"/>
      <c r="DV4" s="11"/>
      <c r="DW4" s="11"/>
      <c r="DX4" s="11"/>
      <c r="DY4" s="11"/>
      <c r="DZ4" s="12"/>
      <c r="EA4" s="11"/>
      <c r="EB4" s="11"/>
      <c r="EC4" s="11"/>
      <c r="ED4" s="11"/>
      <c r="EE4" s="11"/>
      <c r="EF4" s="11"/>
      <c r="EG4" s="11"/>
      <c r="EH4" s="12"/>
      <c r="EI4" s="11"/>
      <c r="EJ4" s="11"/>
      <c r="EK4" s="11"/>
      <c r="EL4" s="11"/>
      <c r="EM4" s="11"/>
      <c r="EN4" s="11"/>
      <c r="EO4" s="11"/>
      <c r="EP4" s="12"/>
      <c r="EQ4" s="11"/>
      <c r="ER4" s="11"/>
      <c r="ES4" s="11"/>
      <c r="ET4" s="11"/>
      <c r="EU4" s="11"/>
      <c r="EV4" s="11"/>
      <c r="EW4" s="11"/>
      <c r="EX4" s="12"/>
      <c r="EY4" s="11"/>
      <c r="EZ4" s="11"/>
      <c r="FA4" s="11"/>
      <c r="FB4" s="11"/>
      <c r="FC4" s="11"/>
      <c r="FD4" s="11"/>
      <c r="FE4" s="11"/>
      <c r="FF4" s="12"/>
      <c r="FG4" s="11"/>
      <c r="FH4" s="11"/>
      <c r="FI4" s="11"/>
      <c r="FJ4" s="11"/>
      <c r="FK4" s="11"/>
      <c r="FL4" s="11"/>
      <c r="FM4" s="11"/>
      <c r="FN4" s="12"/>
      <c r="FO4" s="11"/>
      <c r="FP4" s="11"/>
      <c r="FQ4" s="11"/>
      <c r="FR4" s="11"/>
      <c r="FS4" s="11"/>
      <c r="FT4" s="11"/>
      <c r="FU4" s="11"/>
      <c r="FV4" s="12"/>
      <c r="FW4" s="11"/>
      <c r="FX4" s="11"/>
      <c r="FY4" s="11"/>
      <c r="FZ4" s="11"/>
      <c r="GA4" s="11"/>
      <c r="GB4" s="11"/>
      <c r="GC4" s="11"/>
      <c r="GD4" s="12"/>
      <c r="GE4" s="11"/>
      <c r="GF4" s="11"/>
      <c r="GG4" s="11"/>
      <c r="GH4" s="11"/>
      <c r="GI4" s="11"/>
      <c r="GJ4" s="11"/>
      <c r="GK4" s="11"/>
      <c r="GL4" s="12"/>
      <c r="GM4" s="11"/>
      <c r="GN4" s="11"/>
      <c r="GO4" s="11"/>
      <c r="GP4" s="11"/>
      <c r="GQ4" s="11"/>
      <c r="GR4" s="11"/>
      <c r="GS4" s="11"/>
      <c r="GT4" s="12"/>
    </row>
    <row r="5" spans="1:202" s="13" customFormat="1" ht="33.75" customHeight="1" x14ac:dyDescent="0.2">
      <c r="A5" s="208" t="s">
        <v>52</v>
      </c>
      <c r="B5" s="208"/>
      <c r="C5" s="208"/>
      <c r="D5" s="208"/>
      <c r="E5" s="208"/>
      <c r="F5" s="208"/>
      <c r="G5" s="208"/>
      <c r="H5" s="208"/>
      <c r="I5" s="208"/>
      <c r="J5" s="208"/>
      <c r="K5" s="12"/>
      <c r="L5" s="11"/>
      <c r="M5" s="11"/>
      <c r="N5" s="11"/>
      <c r="O5" s="11"/>
      <c r="P5" s="11"/>
      <c r="Q5" s="11"/>
      <c r="R5" s="12"/>
      <c r="S5" s="11"/>
      <c r="T5" s="11"/>
      <c r="U5" s="11"/>
      <c r="V5" s="11"/>
      <c r="W5" s="11"/>
      <c r="X5" s="11"/>
      <c r="Y5" s="11"/>
      <c r="Z5" s="12"/>
      <c r="AA5" s="11"/>
      <c r="AB5" s="11"/>
      <c r="AC5" s="11"/>
      <c r="AD5" s="11"/>
      <c r="AE5" s="11"/>
      <c r="AF5" s="11"/>
      <c r="AG5" s="11"/>
      <c r="AH5" s="12"/>
      <c r="AI5" s="11"/>
      <c r="AJ5" s="11"/>
      <c r="AK5" s="11"/>
      <c r="AL5" s="11"/>
      <c r="AM5" s="11"/>
      <c r="AN5" s="11"/>
      <c r="AO5" s="11"/>
      <c r="AP5" s="12"/>
      <c r="AQ5" s="11"/>
      <c r="AR5" s="11"/>
      <c r="AS5" s="11"/>
      <c r="AT5" s="11"/>
      <c r="AU5" s="11"/>
      <c r="AV5" s="11"/>
      <c r="AW5" s="11"/>
      <c r="AX5" s="12"/>
      <c r="AY5" s="11"/>
      <c r="AZ5" s="11"/>
      <c r="BA5" s="11"/>
      <c r="BB5" s="11"/>
      <c r="BC5" s="11"/>
      <c r="BD5" s="11"/>
      <c r="BE5" s="11"/>
      <c r="BF5" s="12"/>
      <c r="BG5" s="11"/>
      <c r="BH5" s="11"/>
      <c r="BI5" s="11"/>
      <c r="BJ5" s="11"/>
      <c r="BK5" s="11"/>
      <c r="BL5" s="11"/>
      <c r="BM5" s="11"/>
      <c r="BN5" s="12"/>
      <c r="BO5" s="11"/>
      <c r="BP5" s="11"/>
      <c r="BQ5" s="11"/>
      <c r="BR5" s="11"/>
      <c r="BS5" s="11"/>
      <c r="BT5" s="11"/>
      <c r="BU5" s="11"/>
      <c r="BV5" s="12"/>
      <c r="BW5" s="11"/>
      <c r="BX5" s="11"/>
      <c r="BY5" s="11"/>
      <c r="BZ5" s="11"/>
      <c r="CA5" s="11"/>
      <c r="CB5" s="11"/>
      <c r="CC5" s="11"/>
      <c r="CD5" s="12"/>
      <c r="CE5" s="11"/>
      <c r="CF5" s="11"/>
      <c r="CG5" s="11"/>
      <c r="CH5" s="11"/>
      <c r="CI5" s="11"/>
      <c r="CJ5" s="11"/>
      <c r="CK5" s="11"/>
      <c r="CL5" s="12"/>
      <c r="CM5" s="11"/>
      <c r="CN5" s="11"/>
      <c r="CO5" s="11"/>
      <c r="CP5" s="11"/>
      <c r="CQ5" s="11"/>
      <c r="CR5" s="11"/>
      <c r="CS5" s="11"/>
      <c r="CT5" s="12"/>
      <c r="CU5" s="11"/>
      <c r="CV5" s="11"/>
      <c r="CW5" s="11"/>
      <c r="CX5" s="11"/>
      <c r="CY5" s="11"/>
      <c r="CZ5" s="11"/>
      <c r="DA5" s="11"/>
      <c r="DB5" s="12"/>
      <c r="DC5" s="11"/>
      <c r="DD5" s="11"/>
      <c r="DE5" s="11"/>
      <c r="DF5" s="11"/>
      <c r="DG5" s="11"/>
      <c r="DH5" s="11"/>
      <c r="DI5" s="11"/>
      <c r="DJ5" s="12"/>
      <c r="DK5" s="11"/>
      <c r="DL5" s="11"/>
      <c r="DM5" s="11"/>
      <c r="DN5" s="11"/>
      <c r="DO5" s="11"/>
      <c r="DP5" s="11"/>
      <c r="DQ5" s="11"/>
      <c r="DR5" s="12"/>
      <c r="DS5" s="11"/>
      <c r="DT5" s="11"/>
      <c r="DU5" s="11"/>
      <c r="DV5" s="11"/>
      <c r="DW5" s="11"/>
      <c r="DX5" s="11"/>
      <c r="DY5" s="11"/>
      <c r="DZ5" s="12"/>
      <c r="EA5" s="11"/>
      <c r="EB5" s="11"/>
      <c r="EC5" s="11"/>
      <c r="ED5" s="11"/>
      <c r="EE5" s="11"/>
      <c r="EF5" s="11"/>
      <c r="EG5" s="11"/>
      <c r="EH5" s="12"/>
      <c r="EI5" s="11"/>
      <c r="EJ5" s="11"/>
      <c r="EK5" s="11"/>
      <c r="EL5" s="11"/>
      <c r="EM5" s="11"/>
      <c r="EN5" s="11"/>
      <c r="EO5" s="11"/>
      <c r="EP5" s="12"/>
      <c r="EQ5" s="11"/>
      <c r="ER5" s="11"/>
      <c r="ES5" s="11"/>
      <c r="ET5" s="11"/>
      <c r="EU5" s="11"/>
      <c r="EV5" s="11"/>
      <c r="EW5" s="11"/>
      <c r="EX5" s="12"/>
      <c r="EY5" s="11"/>
      <c r="EZ5" s="11"/>
      <c r="FA5" s="11"/>
      <c r="FB5" s="11"/>
      <c r="FC5" s="11"/>
      <c r="FD5" s="11"/>
      <c r="FE5" s="11"/>
      <c r="FF5" s="12"/>
      <c r="FG5" s="11"/>
      <c r="FH5" s="11"/>
      <c r="FI5" s="11"/>
      <c r="FJ5" s="11"/>
      <c r="FK5" s="11"/>
      <c r="FL5" s="11"/>
      <c r="FM5" s="11"/>
      <c r="FN5" s="12"/>
      <c r="FO5" s="11"/>
      <c r="FP5" s="11"/>
      <c r="FQ5" s="11"/>
      <c r="FR5" s="11"/>
      <c r="FS5" s="11"/>
      <c r="FT5" s="11"/>
      <c r="FU5" s="11"/>
      <c r="FV5" s="12"/>
      <c r="FW5" s="11"/>
      <c r="FX5" s="11"/>
      <c r="FY5" s="11"/>
      <c r="FZ5" s="11"/>
      <c r="GA5" s="11"/>
      <c r="GB5" s="11"/>
      <c r="GC5" s="11"/>
      <c r="GD5" s="12"/>
      <c r="GE5" s="11"/>
      <c r="GF5" s="11"/>
      <c r="GG5" s="11"/>
      <c r="GH5" s="11"/>
      <c r="GI5" s="11"/>
      <c r="GJ5" s="11"/>
      <c r="GK5" s="11"/>
      <c r="GL5" s="12"/>
      <c r="GM5" s="11"/>
      <c r="GN5" s="11"/>
      <c r="GO5" s="11"/>
      <c r="GP5" s="11"/>
      <c r="GQ5" s="11"/>
      <c r="GR5" s="11"/>
      <c r="GS5" s="11"/>
      <c r="GT5" s="12"/>
    </row>
    <row r="6" spans="1:202" ht="18" customHeight="1" x14ac:dyDescent="0.2">
      <c r="A6" s="198" t="s">
        <v>24</v>
      </c>
      <c r="B6" s="199"/>
      <c r="C6" s="199"/>
      <c r="D6" s="199"/>
      <c r="E6" s="199"/>
      <c r="F6" s="199"/>
      <c r="G6" s="199"/>
      <c r="H6" s="199"/>
      <c r="I6" s="199"/>
      <c r="J6" s="199"/>
      <c r="K6" s="4"/>
      <c r="L6" s="3"/>
      <c r="M6" s="3"/>
      <c r="N6" s="3"/>
      <c r="O6" s="3"/>
      <c r="P6" s="3"/>
      <c r="Q6" s="3"/>
      <c r="R6" s="4"/>
      <c r="S6" s="3"/>
      <c r="T6" s="3"/>
      <c r="U6" s="3"/>
      <c r="V6" s="3"/>
      <c r="W6" s="3"/>
      <c r="X6" s="3"/>
      <c r="Y6" s="3"/>
      <c r="Z6" s="4"/>
      <c r="AA6" s="3"/>
      <c r="AB6" s="3"/>
      <c r="AC6" s="3"/>
      <c r="AD6" s="3"/>
      <c r="AE6" s="3"/>
      <c r="AF6" s="3"/>
      <c r="AG6" s="3"/>
      <c r="AH6" s="4"/>
      <c r="AI6" s="3"/>
      <c r="AJ6" s="3"/>
      <c r="AK6" s="3"/>
      <c r="AL6" s="3"/>
      <c r="AM6" s="3"/>
      <c r="AN6" s="3"/>
      <c r="AO6" s="3"/>
      <c r="AP6" s="4"/>
      <c r="AQ6" s="3"/>
      <c r="AR6" s="3"/>
      <c r="AS6" s="3"/>
      <c r="AT6" s="3"/>
      <c r="AU6" s="3"/>
      <c r="AV6" s="3"/>
      <c r="AW6" s="3"/>
      <c r="AX6" s="4"/>
      <c r="AY6" s="3"/>
      <c r="AZ6" s="3"/>
      <c r="BA6" s="3"/>
      <c r="BB6" s="3"/>
      <c r="BC6" s="3"/>
      <c r="BD6" s="3"/>
      <c r="BE6" s="3"/>
      <c r="BF6" s="4"/>
      <c r="BG6" s="3"/>
      <c r="BH6" s="3"/>
      <c r="BI6" s="3"/>
      <c r="BJ6" s="3"/>
      <c r="BK6" s="3"/>
      <c r="BL6" s="3"/>
      <c r="BM6" s="3"/>
      <c r="BN6" s="4"/>
      <c r="BO6" s="3"/>
      <c r="BP6" s="3"/>
      <c r="BQ6" s="3"/>
      <c r="BR6" s="3"/>
      <c r="BS6" s="3"/>
      <c r="BT6" s="3"/>
      <c r="BU6" s="3"/>
      <c r="BV6" s="4"/>
      <c r="BW6" s="3"/>
      <c r="BX6" s="3"/>
      <c r="BY6" s="3"/>
      <c r="BZ6" s="3"/>
      <c r="CA6" s="3"/>
      <c r="CB6" s="3"/>
      <c r="CC6" s="3"/>
      <c r="CD6" s="4"/>
      <c r="CE6" s="3"/>
      <c r="CF6" s="3"/>
      <c r="CG6" s="3"/>
      <c r="CH6" s="3"/>
      <c r="CI6" s="3"/>
      <c r="CJ6" s="3"/>
      <c r="CK6" s="3"/>
      <c r="CL6" s="4"/>
      <c r="CM6" s="3"/>
      <c r="CN6" s="3"/>
      <c r="CO6" s="3"/>
      <c r="CP6" s="3"/>
      <c r="CQ6" s="3"/>
      <c r="CR6" s="3"/>
      <c r="CS6" s="3"/>
      <c r="CT6" s="4"/>
      <c r="CU6" s="3"/>
      <c r="CV6" s="3"/>
      <c r="CW6" s="3"/>
      <c r="CX6" s="3"/>
      <c r="CY6" s="3"/>
      <c r="CZ6" s="3"/>
      <c r="DA6" s="3"/>
      <c r="DB6" s="4"/>
      <c r="DC6" s="3"/>
      <c r="DD6" s="3"/>
      <c r="DE6" s="3"/>
      <c r="DF6" s="3"/>
      <c r="DG6" s="3"/>
      <c r="DH6" s="3"/>
      <c r="DI6" s="3"/>
      <c r="DJ6" s="4"/>
      <c r="DK6" s="3"/>
      <c r="DL6" s="3"/>
      <c r="DM6" s="3"/>
      <c r="DN6" s="3"/>
      <c r="DO6" s="3"/>
      <c r="DP6" s="3"/>
      <c r="DQ6" s="3"/>
      <c r="DR6" s="4"/>
      <c r="DS6" s="3"/>
      <c r="DT6" s="3"/>
      <c r="DU6" s="3"/>
      <c r="DV6" s="3"/>
      <c r="DW6" s="3"/>
      <c r="DX6" s="3"/>
      <c r="DY6" s="3"/>
      <c r="DZ6" s="4"/>
      <c r="EA6" s="3"/>
      <c r="EB6" s="3"/>
      <c r="EC6" s="3"/>
      <c r="ED6" s="3"/>
      <c r="EE6" s="3"/>
      <c r="EF6" s="3"/>
      <c r="EG6" s="3"/>
      <c r="EH6" s="4"/>
      <c r="EI6" s="3"/>
      <c r="EJ6" s="3"/>
      <c r="EK6" s="3"/>
      <c r="EL6" s="3"/>
      <c r="EM6" s="3"/>
      <c r="EN6" s="3"/>
      <c r="EO6" s="3"/>
      <c r="EP6" s="4"/>
      <c r="EQ6" s="3"/>
      <c r="ER6" s="3"/>
      <c r="ES6" s="3"/>
      <c r="ET6" s="3"/>
      <c r="EU6" s="3"/>
      <c r="EV6" s="3"/>
      <c r="EW6" s="3"/>
      <c r="EX6" s="4"/>
      <c r="EY6" s="3"/>
      <c r="EZ6" s="3"/>
      <c r="FA6" s="3"/>
      <c r="FB6" s="3"/>
      <c r="FC6" s="3"/>
      <c r="FD6" s="3"/>
      <c r="FE6" s="3"/>
      <c r="FF6" s="4"/>
      <c r="FG6" s="3"/>
      <c r="FH6" s="3"/>
      <c r="FI6" s="3"/>
      <c r="FJ6" s="3"/>
      <c r="FK6" s="3"/>
      <c r="FL6" s="3"/>
      <c r="FM6" s="3"/>
      <c r="FN6" s="4"/>
      <c r="FO6" s="3"/>
      <c r="FP6" s="3"/>
      <c r="FQ6" s="3"/>
      <c r="FR6" s="3"/>
      <c r="FS6" s="3"/>
      <c r="FT6" s="3"/>
      <c r="FU6" s="3"/>
      <c r="FV6" s="4"/>
      <c r="FW6" s="3"/>
      <c r="FX6" s="3"/>
      <c r="FY6" s="3"/>
      <c r="FZ6" s="3"/>
      <c r="GA6" s="3"/>
      <c r="GB6" s="3"/>
      <c r="GC6" s="3"/>
      <c r="GD6" s="4"/>
      <c r="GE6" s="3"/>
      <c r="GF6" s="3"/>
      <c r="GG6" s="3"/>
      <c r="GH6" s="3"/>
      <c r="GI6" s="3"/>
      <c r="GJ6" s="3"/>
      <c r="GK6" s="3"/>
      <c r="GL6" s="4"/>
      <c r="GM6" s="3"/>
      <c r="GN6" s="3"/>
      <c r="GO6" s="3"/>
      <c r="GP6" s="3"/>
      <c r="GQ6" s="3"/>
      <c r="GR6" s="3"/>
      <c r="GS6" s="3"/>
      <c r="GT6" s="4"/>
    </row>
    <row r="7" spans="1:202" s="31" customFormat="1" ht="42" customHeight="1" x14ac:dyDescent="0.2">
      <c r="A7" s="200" t="s">
        <v>4</v>
      </c>
      <c r="B7" s="201"/>
      <c r="C7" s="202"/>
      <c r="D7" s="200" t="s">
        <v>1</v>
      </c>
      <c r="E7" s="201"/>
      <c r="F7" s="203" t="s">
        <v>3</v>
      </c>
      <c r="G7" s="197" t="s">
        <v>21</v>
      </c>
      <c r="H7" s="197"/>
      <c r="I7" s="197"/>
      <c r="J7" s="197"/>
    </row>
    <row r="8" spans="1:202" s="31" customFormat="1" ht="33" customHeight="1" x14ac:dyDescent="0.2">
      <c r="A8" s="147" t="s">
        <v>5</v>
      </c>
      <c r="B8" s="147" t="s">
        <v>6</v>
      </c>
      <c r="C8" s="147" t="s">
        <v>7</v>
      </c>
      <c r="D8" s="147" t="s">
        <v>8</v>
      </c>
      <c r="E8" s="147" t="s">
        <v>9</v>
      </c>
      <c r="F8" s="204"/>
      <c r="G8" s="141" t="s">
        <v>47</v>
      </c>
      <c r="H8" s="141" t="s">
        <v>48</v>
      </c>
      <c r="I8" s="141" t="s">
        <v>49</v>
      </c>
      <c r="J8" s="141" t="s">
        <v>41</v>
      </c>
    </row>
    <row r="9" spans="1:202" x14ac:dyDescent="0.2">
      <c r="A9" s="205" t="s">
        <v>10</v>
      </c>
      <c r="B9" s="206"/>
      <c r="C9" s="206"/>
      <c r="D9" s="206"/>
      <c r="E9" s="206"/>
      <c r="F9" s="207"/>
      <c r="G9" s="41">
        <f>+G10+G218</f>
        <v>0</v>
      </c>
      <c r="H9" s="41">
        <f t="shared" ref="H9:J9" si="0">+H10+H218</f>
        <v>0</v>
      </c>
      <c r="I9" s="41">
        <f t="shared" si="0"/>
        <v>0</v>
      </c>
      <c r="J9" s="41">
        <f t="shared" si="0"/>
        <v>0</v>
      </c>
    </row>
    <row r="10" spans="1:202" x14ac:dyDescent="0.2">
      <c r="A10" s="148" t="s">
        <v>12</v>
      </c>
      <c r="B10" s="149"/>
      <c r="C10" s="149"/>
      <c r="D10" s="149"/>
      <c r="E10" s="149"/>
      <c r="F10" s="43" t="s">
        <v>13</v>
      </c>
      <c r="G10" s="30">
        <f>+G12+G29+G61+G184+G201</f>
        <v>1640000.0000000002</v>
      </c>
      <c r="H10" s="30">
        <f>+H12+H29+H61+H184+H201</f>
        <v>2500000</v>
      </c>
      <c r="I10" s="30">
        <f>+I12+I29+I61+I184+I201</f>
        <v>2500000</v>
      </c>
      <c r="J10" s="30">
        <f>+J12+J29+J61+J184+J201</f>
        <v>2500000</v>
      </c>
    </row>
    <row r="11" spans="1:202" x14ac:dyDescent="0.2">
      <c r="A11" s="148"/>
      <c r="B11" s="149"/>
      <c r="C11" s="149"/>
      <c r="D11" s="149"/>
      <c r="E11" s="149"/>
      <c r="F11" s="44" t="s">
        <v>2</v>
      </c>
      <c r="G11" s="32"/>
      <c r="H11" s="33"/>
      <c r="I11" s="33"/>
      <c r="J11" s="33"/>
    </row>
    <row r="12" spans="1:202" s="1" customFormat="1" x14ac:dyDescent="0.2">
      <c r="A12" s="150"/>
      <c r="B12" s="151" t="s">
        <v>57</v>
      </c>
      <c r="C12" s="150"/>
      <c r="D12" s="150"/>
      <c r="E12" s="150"/>
      <c r="F12" s="45" t="s">
        <v>252</v>
      </c>
      <c r="G12" s="46">
        <f>+G14</f>
        <v>-80000</v>
      </c>
      <c r="H12" s="46">
        <f t="shared" ref="H12:J12" si="1">+H14</f>
        <v>-100078</v>
      </c>
      <c r="I12" s="46">
        <f t="shared" si="1"/>
        <v>-100078</v>
      </c>
      <c r="J12" s="46">
        <f t="shared" si="1"/>
        <v>-100078</v>
      </c>
    </row>
    <row r="13" spans="1:202" s="1" customFormat="1" x14ac:dyDescent="0.2">
      <c r="A13" s="150"/>
      <c r="B13" s="150"/>
      <c r="C13" s="150"/>
      <c r="D13" s="150"/>
      <c r="E13" s="150"/>
      <c r="F13" s="25" t="s">
        <v>53</v>
      </c>
      <c r="G13" s="21"/>
      <c r="H13" s="21"/>
      <c r="I13" s="21"/>
      <c r="J13" s="21"/>
    </row>
    <row r="14" spans="1:202" s="1" customFormat="1" x14ac:dyDescent="0.2">
      <c r="A14" s="150"/>
      <c r="B14" s="150"/>
      <c r="C14" s="151" t="s">
        <v>57</v>
      </c>
      <c r="D14" s="150"/>
      <c r="E14" s="150"/>
      <c r="F14" s="45" t="s">
        <v>253</v>
      </c>
      <c r="G14" s="46">
        <f>+G16</f>
        <v>-80000</v>
      </c>
      <c r="H14" s="46">
        <f t="shared" ref="H14:J14" si="2">+H16</f>
        <v>-100078</v>
      </c>
      <c r="I14" s="46">
        <f t="shared" si="2"/>
        <v>-100078</v>
      </c>
      <c r="J14" s="46">
        <f t="shared" si="2"/>
        <v>-100078</v>
      </c>
    </row>
    <row r="15" spans="1:202" s="1" customFormat="1" x14ac:dyDescent="0.2">
      <c r="A15" s="150"/>
      <c r="B15" s="150"/>
      <c r="C15" s="150"/>
      <c r="D15" s="150"/>
      <c r="E15" s="150"/>
      <c r="F15" s="25" t="s">
        <v>53</v>
      </c>
      <c r="G15" s="21"/>
      <c r="H15" s="21"/>
      <c r="I15" s="21"/>
      <c r="J15" s="21"/>
    </row>
    <row r="16" spans="1:202" s="1" customFormat="1" x14ac:dyDescent="0.2">
      <c r="A16" s="150"/>
      <c r="B16" s="150"/>
      <c r="C16" s="150"/>
      <c r="D16" s="150"/>
      <c r="E16" s="150"/>
      <c r="F16" s="25" t="s">
        <v>20</v>
      </c>
      <c r="G16" s="21">
        <f>+G18</f>
        <v>-80000</v>
      </c>
      <c r="H16" s="21">
        <f t="shared" ref="H16:J16" si="3">+H18</f>
        <v>-100078</v>
      </c>
      <c r="I16" s="21">
        <f t="shared" si="3"/>
        <v>-100078</v>
      </c>
      <c r="J16" s="21">
        <f t="shared" si="3"/>
        <v>-100078</v>
      </c>
    </row>
    <row r="17" spans="1:10" s="1" customFormat="1" x14ac:dyDescent="0.2">
      <c r="A17" s="150"/>
      <c r="B17" s="150"/>
      <c r="C17" s="150"/>
      <c r="D17" s="150"/>
      <c r="E17" s="150"/>
      <c r="F17" s="25" t="s">
        <v>53</v>
      </c>
      <c r="G17" s="21"/>
      <c r="H17" s="21"/>
      <c r="I17" s="21"/>
      <c r="J17" s="21"/>
    </row>
    <row r="18" spans="1:10" s="53" customFormat="1" x14ac:dyDescent="0.2">
      <c r="A18" s="151"/>
      <c r="B18" s="151"/>
      <c r="C18" s="151"/>
      <c r="D18" s="151" t="s">
        <v>254</v>
      </c>
      <c r="E18" s="151"/>
      <c r="F18" s="45" t="s">
        <v>260</v>
      </c>
      <c r="G18" s="48">
        <f>+G20</f>
        <v>-80000</v>
      </c>
      <c r="H18" s="48">
        <f t="shared" ref="H18:J18" si="4">+H20</f>
        <v>-100078</v>
      </c>
      <c r="I18" s="48">
        <f t="shared" si="4"/>
        <v>-100078</v>
      </c>
      <c r="J18" s="48">
        <f t="shared" si="4"/>
        <v>-100078</v>
      </c>
    </row>
    <row r="19" spans="1:10" s="1" customFormat="1" x14ac:dyDescent="0.2">
      <c r="A19" s="150"/>
      <c r="B19" s="150"/>
      <c r="C19" s="150"/>
      <c r="D19" s="150"/>
      <c r="E19" s="150"/>
      <c r="F19" s="25" t="s">
        <v>53</v>
      </c>
      <c r="G19" s="50"/>
      <c r="H19" s="50"/>
      <c r="I19" s="50"/>
      <c r="J19" s="50"/>
    </row>
    <row r="20" spans="1:10" s="49" customFormat="1" ht="32.25" customHeight="1" x14ac:dyDescent="0.2">
      <c r="A20" s="148"/>
      <c r="B20" s="148"/>
      <c r="C20" s="148"/>
      <c r="D20" s="148"/>
      <c r="E20" s="151" t="s">
        <v>255</v>
      </c>
      <c r="F20" s="36" t="s">
        <v>256</v>
      </c>
      <c r="G20" s="48">
        <f>+G22</f>
        <v>-80000</v>
      </c>
      <c r="H20" s="48">
        <f t="shared" ref="H20:J20" si="5">+H22</f>
        <v>-100078</v>
      </c>
      <c r="I20" s="48">
        <f t="shared" si="5"/>
        <v>-100078</v>
      </c>
      <c r="J20" s="48">
        <f t="shared" si="5"/>
        <v>-100078</v>
      </c>
    </row>
    <row r="21" spans="1:10" x14ac:dyDescent="0.2">
      <c r="A21" s="148"/>
      <c r="B21" s="148"/>
      <c r="C21" s="148"/>
      <c r="D21" s="148"/>
      <c r="E21" s="150"/>
      <c r="F21" s="8" t="s">
        <v>35</v>
      </c>
      <c r="G21" s="33"/>
      <c r="H21" s="33"/>
      <c r="I21" s="33"/>
      <c r="J21" s="33"/>
    </row>
    <row r="22" spans="1:10" s="13" customFormat="1" x14ac:dyDescent="0.2">
      <c r="A22" s="152"/>
      <c r="B22" s="152"/>
      <c r="C22" s="152"/>
      <c r="D22" s="152"/>
      <c r="E22" s="153"/>
      <c r="F22" s="26" t="s">
        <v>20</v>
      </c>
      <c r="G22" s="52">
        <f>+G24</f>
        <v>-80000</v>
      </c>
      <c r="H22" s="52">
        <f t="shared" ref="H22:J22" si="6">+H24</f>
        <v>-100078</v>
      </c>
      <c r="I22" s="52">
        <f t="shared" si="6"/>
        <v>-100078</v>
      </c>
      <c r="J22" s="52">
        <f t="shared" si="6"/>
        <v>-100078</v>
      </c>
    </row>
    <row r="23" spans="1:10" x14ac:dyDescent="0.2">
      <c r="A23" s="148"/>
      <c r="B23" s="148"/>
      <c r="C23" s="148"/>
      <c r="D23" s="148"/>
      <c r="E23" s="150"/>
      <c r="F23" s="37" t="s">
        <v>19</v>
      </c>
      <c r="G23" s="32"/>
      <c r="H23" s="32"/>
      <c r="I23" s="32"/>
      <c r="J23" s="32"/>
    </row>
    <row r="24" spans="1:10" s="9" customFormat="1" x14ac:dyDescent="0.2">
      <c r="A24" s="148"/>
      <c r="B24" s="148"/>
      <c r="C24" s="148"/>
      <c r="D24" s="148"/>
      <c r="E24" s="150"/>
      <c r="F24" s="37" t="s">
        <v>16</v>
      </c>
      <c r="G24" s="50">
        <f>+G25</f>
        <v>-80000</v>
      </c>
      <c r="H24" s="50">
        <f t="shared" ref="H24:J27" si="7">+H25</f>
        <v>-100078</v>
      </c>
      <c r="I24" s="50">
        <f t="shared" si="7"/>
        <v>-100078</v>
      </c>
      <c r="J24" s="50">
        <f t="shared" si="7"/>
        <v>-100078</v>
      </c>
    </row>
    <row r="25" spans="1:10" s="9" customFormat="1" x14ac:dyDescent="0.2">
      <c r="A25" s="148"/>
      <c r="B25" s="148"/>
      <c r="C25" s="148"/>
      <c r="D25" s="148"/>
      <c r="E25" s="150"/>
      <c r="F25" s="37" t="s">
        <v>43</v>
      </c>
      <c r="G25" s="50">
        <f>+G26</f>
        <v>-80000</v>
      </c>
      <c r="H25" s="50">
        <f t="shared" si="7"/>
        <v>-100078</v>
      </c>
      <c r="I25" s="50">
        <f t="shared" si="7"/>
        <v>-100078</v>
      </c>
      <c r="J25" s="50">
        <f t="shared" si="7"/>
        <v>-100078</v>
      </c>
    </row>
    <row r="26" spans="1:10" s="9" customFormat="1" x14ac:dyDescent="0.2">
      <c r="A26" s="148"/>
      <c r="B26" s="148"/>
      <c r="C26" s="148"/>
      <c r="D26" s="148"/>
      <c r="E26" s="150"/>
      <c r="F26" s="37" t="s">
        <v>257</v>
      </c>
      <c r="G26" s="50">
        <f>+G27</f>
        <v>-80000</v>
      </c>
      <c r="H26" s="50">
        <f t="shared" si="7"/>
        <v>-100078</v>
      </c>
      <c r="I26" s="50">
        <f t="shared" si="7"/>
        <v>-100078</v>
      </c>
      <c r="J26" s="50">
        <f t="shared" si="7"/>
        <v>-100078</v>
      </c>
    </row>
    <row r="27" spans="1:10" s="9" customFormat="1" x14ac:dyDescent="0.2">
      <c r="A27" s="148"/>
      <c r="B27" s="148"/>
      <c r="C27" s="148"/>
      <c r="D27" s="148"/>
      <c r="E27" s="150"/>
      <c r="F27" s="37" t="s">
        <v>258</v>
      </c>
      <c r="G27" s="50">
        <f>+G28</f>
        <v>-80000</v>
      </c>
      <c r="H27" s="50">
        <f t="shared" si="7"/>
        <v>-100078</v>
      </c>
      <c r="I27" s="50">
        <f t="shared" si="7"/>
        <v>-100078</v>
      </c>
      <c r="J27" s="50">
        <f t="shared" si="7"/>
        <v>-100078</v>
      </c>
    </row>
    <row r="28" spans="1:10" s="23" customFormat="1" x14ac:dyDescent="0.2">
      <c r="A28" s="154"/>
      <c r="B28" s="154"/>
      <c r="C28" s="154"/>
      <c r="D28" s="154"/>
      <c r="E28" s="153"/>
      <c r="F28" s="26" t="s">
        <v>259</v>
      </c>
      <c r="G28" s="51">
        <f>+'2'!G18</f>
        <v>-80000</v>
      </c>
      <c r="H28" s="51">
        <f>+'2'!H18</f>
        <v>-100078</v>
      </c>
      <c r="I28" s="51">
        <f>+'2'!I18</f>
        <v>-100078</v>
      </c>
      <c r="J28" s="51">
        <f>+'2'!J18</f>
        <v>-100078</v>
      </c>
    </row>
    <row r="29" spans="1:10" s="1" customFormat="1" x14ac:dyDescent="0.2">
      <c r="A29" s="150"/>
      <c r="B29" s="151" t="s">
        <v>137</v>
      </c>
      <c r="C29" s="150"/>
      <c r="D29" s="150"/>
      <c r="E29" s="150"/>
      <c r="F29" s="45" t="s">
        <v>138</v>
      </c>
      <c r="G29" s="46">
        <f>+G31+G46</f>
        <v>940000</v>
      </c>
      <c r="H29" s="46">
        <f t="shared" ref="H29:J29" si="8">+H31+H46</f>
        <v>440000</v>
      </c>
      <c r="I29" s="46">
        <f t="shared" si="8"/>
        <v>0</v>
      </c>
      <c r="J29" s="46">
        <f t="shared" si="8"/>
        <v>0</v>
      </c>
    </row>
    <row r="30" spans="1:10" s="1" customFormat="1" x14ac:dyDescent="0.2">
      <c r="A30" s="150"/>
      <c r="B30" s="150"/>
      <c r="C30" s="150"/>
      <c r="D30" s="150"/>
      <c r="E30" s="150"/>
      <c r="F30" s="25" t="s">
        <v>53</v>
      </c>
      <c r="G30" s="21"/>
      <c r="H30" s="21"/>
      <c r="I30" s="21"/>
      <c r="J30" s="21"/>
    </row>
    <row r="31" spans="1:10" s="1" customFormat="1" x14ac:dyDescent="0.2">
      <c r="A31" s="150"/>
      <c r="B31" s="150"/>
      <c r="C31" s="151" t="s">
        <v>57</v>
      </c>
      <c r="D31" s="150"/>
      <c r="E31" s="150"/>
      <c r="F31" s="45" t="s">
        <v>139</v>
      </c>
      <c r="G31" s="46">
        <f>+G33</f>
        <v>850000</v>
      </c>
      <c r="H31" s="46">
        <f t="shared" ref="H31:J31" si="9">+H33</f>
        <v>440000</v>
      </c>
      <c r="I31" s="46">
        <f t="shared" si="9"/>
        <v>0</v>
      </c>
      <c r="J31" s="46">
        <f t="shared" si="9"/>
        <v>0</v>
      </c>
    </row>
    <row r="32" spans="1:10" s="1" customFormat="1" x14ac:dyDescent="0.2">
      <c r="A32" s="150"/>
      <c r="B32" s="150"/>
      <c r="C32" s="150"/>
      <c r="D32" s="150"/>
      <c r="E32" s="150"/>
      <c r="F32" s="25" t="s">
        <v>53</v>
      </c>
      <c r="G32" s="21"/>
      <c r="H32" s="21"/>
      <c r="I32" s="21"/>
      <c r="J32" s="21"/>
    </row>
    <row r="33" spans="1:10" s="1" customFormat="1" x14ac:dyDescent="0.2">
      <c r="A33" s="150"/>
      <c r="B33" s="150"/>
      <c r="C33" s="150"/>
      <c r="D33" s="150"/>
      <c r="E33" s="150"/>
      <c r="F33" s="25" t="s">
        <v>20</v>
      </c>
      <c r="G33" s="21">
        <f>+G35</f>
        <v>850000</v>
      </c>
      <c r="H33" s="21">
        <f t="shared" ref="H33:J33" si="10">+H35</f>
        <v>440000</v>
      </c>
      <c r="I33" s="21">
        <f t="shared" si="10"/>
        <v>0</v>
      </c>
      <c r="J33" s="21">
        <f t="shared" si="10"/>
        <v>0</v>
      </c>
    </row>
    <row r="34" spans="1:10" s="1" customFormat="1" x14ac:dyDescent="0.2">
      <c r="A34" s="150"/>
      <c r="B34" s="150"/>
      <c r="C34" s="150"/>
      <c r="D34" s="150"/>
      <c r="E34" s="150"/>
      <c r="F34" s="25" t="s">
        <v>53</v>
      </c>
      <c r="G34" s="21"/>
      <c r="H34" s="21"/>
      <c r="I34" s="21"/>
      <c r="J34" s="21"/>
    </row>
    <row r="35" spans="1:10" s="1" customFormat="1" x14ac:dyDescent="0.2">
      <c r="A35" s="150"/>
      <c r="B35" s="150"/>
      <c r="C35" s="150"/>
      <c r="D35" s="151" t="s">
        <v>140</v>
      </c>
      <c r="E35" s="150"/>
      <c r="F35" s="45" t="s">
        <v>167</v>
      </c>
      <c r="G35" s="50">
        <f>+G37</f>
        <v>850000</v>
      </c>
      <c r="H35" s="50">
        <f t="shared" ref="H35:J35" si="11">+H37</f>
        <v>440000</v>
      </c>
      <c r="I35" s="50">
        <f t="shared" si="11"/>
        <v>0</v>
      </c>
      <c r="J35" s="50">
        <f t="shared" si="11"/>
        <v>0</v>
      </c>
    </row>
    <row r="36" spans="1:10" s="1" customFormat="1" x14ac:dyDescent="0.2">
      <c r="A36" s="150"/>
      <c r="B36" s="150"/>
      <c r="C36" s="150"/>
      <c r="D36" s="150"/>
      <c r="E36" s="150"/>
      <c r="F36" s="25" t="s">
        <v>53</v>
      </c>
      <c r="G36" s="50"/>
      <c r="H36" s="50"/>
      <c r="I36" s="50"/>
      <c r="J36" s="50"/>
    </row>
    <row r="37" spans="1:10" s="49" customFormat="1" x14ac:dyDescent="0.2">
      <c r="A37" s="148"/>
      <c r="B37" s="148"/>
      <c r="C37" s="148"/>
      <c r="D37" s="148"/>
      <c r="E37" s="151" t="s">
        <v>58</v>
      </c>
      <c r="F37" s="36" t="s">
        <v>141</v>
      </c>
      <c r="G37" s="48">
        <f>+G39</f>
        <v>850000</v>
      </c>
      <c r="H37" s="48">
        <f t="shared" ref="H37:J37" si="12">+H39</f>
        <v>440000</v>
      </c>
      <c r="I37" s="48">
        <f t="shared" si="12"/>
        <v>0</v>
      </c>
      <c r="J37" s="48">
        <f t="shared" si="12"/>
        <v>0</v>
      </c>
    </row>
    <row r="38" spans="1:10" x14ac:dyDescent="0.2">
      <c r="A38" s="148"/>
      <c r="B38" s="148"/>
      <c r="C38" s="148"/>
      <c r="D38" s="148"/>
      <c r="E38" s="150"/>
      <c r="F38" s="8" t="s">
        <v>35</v>
      </c>
      <c r="G38" s="33"/>
      <c r="H38" s="33"/>
      <c r="I38" s="33"/>
      <c r="J38" s="33"/>
    </row>
    <row r="39" spans="1:10" s="13" customFormat="1" x14ac:dyDescent="0.2">
      <c r="A39" s="152"/>
      <c r="B39" s="152"/>
      <c r="C39" s="152"/>
      <c r="D39" s="152"/>
      <c r="E39" s="153"/>
      <c r="F39" s="26" t="s">
        <v>20</v>
      </c>
      <c r="G39" s="52">
        <f>+G41</f>
        <v>850000</v>
      </c>
      <c r="H39" s="52">
        <f t="shared" ref="H39:J39" si="13">+H41</f>
        <v>440000</v>
      </c>
      <c r="I39" s="52">
        <f t="shared" si="13"/>
        <v>0</v>
      </c>
      <c r="J39" s="52">
        <f t="shared" si="13"/>
        <v>0</v>
      </c>
    </row>
    <row r="40" spans="1:10" x14ac:dyDescent="0.2">
      <c r="A40" s="148"/>
      <c r="B40" s="148"/>
      <c r="C40" s="148"/>
      <c r="D40" s="148"/>
      <c r="E40" s="150"/>
      <c r="F40" s="37" t="s">
        <v>19</v>
      </c>
      <c r="G40" s="32"/>
      <c r="H40" s="32"/>
      <c r="I40" s="32"/>
      <c r="J40" s="32"/>
    </row>
    <row r="41" spans="1:10" s="9" customFormat="1" x14ac:dyDescent="0.2">
      <c r="A41" s="148"/>
      <c r="B41" s="148"/>
      <c r="C41" s="148"/>
      <c r="D41" s="148"/>
      <c r="E41" s="150"/>
      <c r="F41" s="37" t="s">
        <v>16</v>
      </c>
      <c r="G41" s="50">
        <f>+G42</f>
        <v>850000</v>
      </c>
      <c r="H41" s="50">
        <f t="shared" ref="H41:J44" si="14">+H42</f>
        <v>440000</v>
      </c>
      <c r="I41" s="50">
        <f t="shared" si="14"/>
        <v>0</v>
      </c>
      <c r="J41" s="50">
        <f t="shared" si="14"/>
        <v>0</v>
      </c>
    </row>
    <row r="42" spans="1:10" s="9" customFormat="1" x14ac:dyDescent="0.2">
      <c r="A42" s="148"/>
      <c r="B42" s="148"/>
      <c r="C42" s="148"/>
      <c r="D42" s="148"/>
      <c r="E42" s="150"/>
      <c r="F42" s="37" t="s">
        <v>43</v>
      </c>
      <c r="G42" s="50">
        <f>+G43</f>
        <v>850000</v>
      </c>
      <c r="H42" s="50">
        <f t="shared" si="14"/>
        <v>440000</v>
      </c>
      <c r="I42" s="50">
        <f t="shared" si="14"/>
        <v>0</v>
      </c>
      <c r="J42" s="50">
        <f t="shared" si="14"/>
        <v>0</v>
      </c>
    </row>
    <row r="43" spans="1:10" s="9" customFormat="1" x14ac:dyDescent="0.2">
      <c r="A43" s="148"/>
      <c r="B43" s="148"/>
      <c r="C43" s="148"/>
      <c r="D43" s="148"/>
      <c r="E43" s="150"/>
      <c r="F43" s="37" t="s">
        <v>168</v>
      </c>
      <c r="G43" s="50">
        <f>+G44</f>
        <v>850000</v>
      </c>
      <c r="H43" s="50">
        <f t="shared" si="14"/>
        <v>440000</v>
      </c>
      <c r="I43" s="50">
        <f t="shared" si="14"/>
        <v>0</v>
      </c>
      <c r="J43" s="50">
        <f t="shared" si="14"/>
        <v>0</v>
      </c>
    </row>
    <row r="44" spans="1:10" s="9" customFormat="1" x14ac:dyDescent="0.2">
      <c r="A44" s="148"/>
      <c r="B44" s="148"/>
      <c r="C44" s="148"/>
      <c r="D44" s="148"/>
      <c r="E44" s="150"/>
      <c r="F44" s="37" t="s">
        <v>169</v>
      </c>
      <c r="G44" s="50">
        <f>+G45</f>
        <v>850000</v>
      </c>
      <c r="H44" s="50">
        <f t="shared" si="14"/>
        <v>440000</v>
      </c>
      <c r="I44" s="50">
        <f t="shared" si="14"/>
        <v>0</v>
      </c>
      <c r="J44" s="50">
        <f t="shared" si="14"/>
        <v>0</v>
      </c>
    </row>
    <row r="45" spans="1:10" s="23" customFormat="1" x14ac:dyDescent="0.2">
      <c r="A45" s="154"/>
      <c r="B45" s="154"/>
      <c r="C45" s="154"/>
      <c r="D45" s="154"/>
      <c r="E45" s="153"/>
      <c r="F45" s="26" t="s">
        <v>170</v>
      </c>
      <c r="G45" s="51">
        <f>+'2'!G14</f>
        <v>850000</v>
      </c>
      <c r="H45" s="51">
        <f>+'2'!H14</f>
        <v>440000</v>
      </c>
      <c r="I45" s="51">
        <f>+'2'!I14</f>
        <v>0</v>
      </c>
      <c r="J45" s="51">
        <f>+'2'!J14</f>
        <v>0</v>
      </c>
    </row>
    <row r="46" spans="1:10" s="1" customFormat="1" x14ac:dyDescent="0.2">
      <c r="A46" s="150"/>
      <c r="B46" s="150"/>
      <c r="C46" s="151" t="s">
        <v>151</v>
      </c>
      <c r="D46" s="150"/>
      <c r="E46" s="150"/>
      <c r="F46" s="45" t="s">
        <v>152</v>
      </c>
      <c r="G46" s="46">
        <f>+G48</f>
        <v>90000</v>
      </c>
      <c r="H46" s="46">
        <f t="shared" ref="H46:J46" si="15">+H48</f>
        <v>0</v>
      </c>
      <c r="I46" s="46">
        <f t="shared" si="15"/>
        <v>0</v>
      </c>
      <c r="J46" s="46">
        <f t="shared" si="15"/>
        <v>0</v>
      </c>
    </row>
    <row r="47" spans="1:10" s="1" customFormat="1" x14ac:dyDescent="0.2">
      <c r="A47" s="150"/>
      <c r="B47" s="150"/>
      <c r="C47" s="150"/>
      <c r="D47" s="150"/>
      <c r="E47" s="150"/>
      <c r="F47" s="25" t="s">
        <v>53</v>
      </c>
      <c r="G47" s="21"/>
      <c r="H47" s="21"/>
      <c r="I47" s="21"/>
      <c r="J47" s="21"/>
    </row>
    <row r="48" spans="1:10" s="1" customFormat="1" x14ac:dyDescent="0.2">
      <c r="A48" s="150"/>
      <c r="B48" s="150"/>
      <c r="C48" s="150"/>
      <c r="D48" s="150"/>
      <c r="E48" s="150"/>
      <c r="F48" s="25" t="s">
        <v>20</v>
      </c>
      <c r="G48" s="21">
        <f>+G50</f>
        <v>90000</v>
      </c>
      <c r="H48" s="21">
        <f t="shared" ref="H48:J48" si="16">+H50</f>
        <v>0</v>
      </c>
      <c r="I48" s="21">
        <f t="shared" si="16"/>
        <v>0</v>
      </c>
      <c r="J48" s="21">
        <f t="shared" si="16"/>
        <v>0</v>
      </c>
    </row>
    <row r="49" spans="1:10" s="1" customFormat="1" x14ac:dyDescent="0.2">
      <c r="A49" s="150"/>
      <c r="B49" s="150"/>
      <c r="C49" s="150"/>
      <c r="D49" s="150"/>
      <c r="E49" s="150"/>
      <c r="F49" s="25" t="s">
        <v>53</v>
      </c>
      <c r="G49" s="21"/>
      <c r="H49" s="21"/>
      <c r="I49" s="21"/>
      <c r="J49" s="21"/>
    </row>
    <row r="50" spans="1:10" s="124" customFormat="1" x14ac:dyDescent="0.2">
      <c r="A50" s="155"/>
      <c r="B50" s="155"/>
      <c r="C50" s="155"/>
      <c r="D50" s="156">
        <v>1201</v>
      </c>
      <c r="E50" s="155"/>
      <c r="F50" s="122" t="s">
        <v>235</v>
      </c>
      <c r="G50" s="123">
        <f>+G52</f>
        <v>90000</v>
      </c>
      <c r="H50" s="123">
        <f t="shared" ref="H50:J50" si="17">+H52</f>
        <v>0</v>
      </c>
      <c r="I50" s="123">
        <f t="shared" si="17"/>
        <v>0</v>
      </c>
      <c r="J50" s="123">
        <f t="shared" si="17"/>
        <v>0</v>
      </c>
    </row>
    <row r="51" spans="1:10" s="124" customFormat="1" x14ac:dyDescent="0.2">
      <c r="A51" s="155"/>
      <c r="B51" s="155"/>
      <c r="C51" s="155"/>
      <c r="D51" s="155"/>
      <c r="E51" s="155"/>
      <c r="F51" s="125" t="s">
        <v>53</v>
      </c>
      <c r="G51" s="123"/>
      <c r="H51" s="123"/>
      <c r="I51" s="123"/>
      <c r="J51" s="123"/>
    </row>
    <row r="52" spans="1:10" s="127" customFormat="1" x14ac:dyDescent="0.2">
      <c r="A52" s="156"/>
      <c r="B52" s="156"/>
      <c r="C52" s="156"/>
      <c r="D52" s="156"/>
      <c r="E52" s="156" t="s">
        <v>58</v>
      </c>
      <c r="F52" s="122" t="s">
        <v>153</v>
      </c>
      <c r="G52" s="126">
        <f>+G54</f>
        <v>90000</v>
      </c>
      <c r="H52" s="126">
        <f t="shared" ref="H52:J52" si="18">+H54</f>
        <v>0</v>
      </c>
      <c r="I52" s="126">
        <f t="shared" si="18"/>
        <v>0</v>
      </c>
      <c r="J52" s="126">
        <f t="shared" si="18"/>
        <v>0</v>
      </c>
    </row>
    <row r="53" spans="1:10" s="130" customFormat="1" x14ac:dyDescent="0.2">
      <c r="A53" s="157"/>
      <c r="B53" s="157"/>
      <c r="C53" s="157"/>
      <c r="D53" s="157"/>
      <c r="E53" s="155"/>
      <c r="F53" s="128" t="s">
        <v>35</v>
      </c>
      <c r="G53" s="129"/>
      <c r="H53" s="129"/>
      <c r="I53" s="129"/>
      <c r="J53" s="129"/>
    </row>
    <row r="54" spans="1:10" s="133" customFormat="1" x14ac:dyDescent="0.2">
      <c r="A54" s="158"/>
      <c r="B54" s="158"/>
      <c r="C54" s="158"/>
      <c r="D54" s="158"/>
      <c r="E54" s="159"/>
      <c r="F54" s="131" t="s">
        <v>20</v>
      </c>
      <c r="G54" s="132">
        <f>+G56</f>
        <v>90000</v>
      </c>
      <c r="H54" s="132">
        <f t="shared" ref="H54:J54" si="19">+H56</f>
        <v>0</v>
      </c>
      <c r="I54" s="132">
        <f t="shared" si="19"/>
        <v>0</v>
      </c>
      <c r="J54" s="132">
        <f t="shared" si="19"/>
        <v>0</v>
      </c>
    </row>
    <row r="55" spans="1:10" s="130" customFormat="1" x14ac:dyDescent="0.2">
      <c r="A55" s="157"/>
      <c r="B55" s="157"/>
      <c r="C55" s="157"/>
      <c r="D55" s="157"/>
      <c r="E55" s="155"/>
      <c r="F55" s="128" t="s">
        <v>19</v>
      </c>
      <c r="G55" s="134"/>
      <c r="H55" s="134"/>
      <c r="I55" s="134"/>
      <c r="J55" s="134"/>
    </row>
    <row r="56" spans="1:10" s="135" customFormat="1" x14ac:dyDescent="0.2">
      <c r="A56" s="157"/>
      <c r="B56" s="157"/>
      <c r="C56" s="157"/>
      <c r="D56" s="157"/>
      <c r="E56" s="155"/>
      <c r="F56" s="128" t="s">
        <v>16</v>
      </c>
      <c r="G56" s="123">
        <f>+G57</f>
        <v>90000</v>
      </c>
      <c r="H56" s="123">
        <f t="shared" ref="H56:J59" si="20">+H57</f>
        <v>0</v>
      </c>
      <c r="I56" s="123">
        <f t="shared" si="20"/>
        <v>0</v>
      </c>
      <c r="J56" s="123">
        <f t="shared" si="20"/>
        <v>0</v>
      </c>
    </row>
    <row r="57" spans="1:10" s="135" customFormat="1" x14ac:dyDescent="0.2">
      <c r="A57" s="157"/>
      <c r="B57" s="157"/>
      <c r="C57" s="157"/>
      <c r="D57" s="157"/>
      <c r="E57" s="155"/>
      <c r="F57" s="128" t="s">
        <v>43</v>
      </c>
      <c r="G57" s="123">
        <f>+G58</f>
        <v>90000</v>
      </c>
      <c r="H57" s="123">
        <f t="shared" si="20"/>
        <v>0</v>
      </c>
      <c r="I57" s="123">
        <f t="shared" si="20"/>
        <v>0</v>
      </c>
      <c r="J57" s="123">
        <f t="shared" si="20"/>
        <v>0</v>
      </c>
    </row>
    <row r="58" spans="1:10" s="135" customFormat="1" x14ac:dyDescent="0.2">
      <c r="A58" s="157"/>
      <c r="B58" s="157"/>
      <c r="C58" s="157"/>
      <c r="D58" s="157"/>
      <c r="E58" s="155"/>
      <c r="F58" s="128" t="s">
        <v>168</v>
      </c>
      <c r="G58" s="123">
        <f>+G59</f>
        <v>90000</v>
      </c>
      <c r="H58" s="123">
        <f t="shared" si="20"/>
        <v>0</v>
      </c>
      <c r="I58" s="123">
        <f t="shared" si="20"/>
        <v>0</v>
      </c>
      <c r="J58" s="123">
        <f t="shared" si="20"/>
        <v>0</v>
      </c>
    </row>
    <row r="59" spans="1:10" s="9" customFormat="1" x14ac:dyDescent="0.2">
      <c r="A59" s="148"/>
      <c r="B59" s="148"/>
      <c r="C59" s="148"/>
      <c r="D59" s="148"/>
      <c r="E59" s="150"/>
      <c r="F59" s="37" t="s">
        <v>169</v>
      </c>
      <c r="G59" s="50">
        <f>+G60</f>
        <v>90000</v>
      </c>
      <c r="H59" s="50">
        <f t="shared" si="20"/>
        <v>0</v>
      </c>
      <c r="I59" s="50">
        <f t="shared" si="20"/>
        <v>0</v>
      </c>
      <c r="J59" s="50">
        <f t="shared" si="20"/>
        <v>0</v>
      </c>
    </row>
    <row r="60" spans="1:10" s="23" customFormat="1" x14ac:dyDescent="0.2">
      <c r="A60" s="154"/>
      <c r="B60" s="154"/>
      <c r="C60" s="154"/>
      <c r="D60" s="154"/>
      <c r="E60" s="153"/>
      <c r="F60" s="26" t="s">
        <v>170</v>
      </c>
      <c r="G60" s="51">
        <f>+'2'!G23</f>
        <v>90000</v>
      </c>
      <c r="H60" s="51">
        <f>+'2'!H23</f>
        <v>0</v>
      </c>
      <c r="I60" s="51">
        <f>+'2'!I23</f>
        <v>0</v>
      </c>
      <c r="J60" s="51">
        <f>+'2'!J23</f>
        <v>0</v>
      </c>
    </row>
    <row r="61" spans="1:10" s="1" customFormat="1" x14ac:dyDescent="0.2">
      <c r="A61" s="150"/>
      <c r="B61" s="151" t="s">
        <v>143</v>
      </c>
      <c r="C61" s="150"/>
      <c r="D61" s="150"/>
      <c r="E61" s="150"/>
      <c r="F61" s="45" t="s">
        <v>144</v>
      </c>
      <c r="G61" s="46">
        <f>+G63+G125+G160</f>
        <v>801352.70000000019</v>
      </c>
      <c r="H61" s="46">
        <f t="shared" ref="H61:J61" si="21">+H63+H125+H160</f>
        <v>2425000</v>
      </c>
      <c r="I61" s="46">
        <f t="shared" si="21"/>
        <v>2900000</v>
      </c>
      <c r="J61" s="46">
        <f t="shared" si="21"/>
        <v>2900000</v>
      </c>
    </row>
    <row r="62" spans="1:10" s="1" customFormat="1" x14ac:dyDescent="0.2">
      <c r="A62" s="150"/>
      <c r="B62" s="150"/>
      <c r="C62" s="150"/>
      <c r="D62" s="150"/>
      <c r="E62" s="150"/>
      <c r="F62" s="25" t="s">
        <v>53</v>
      </c>
      <c r="G62" s="21"/>
      <c r="H62" s="21"/>
      <c r="I62" s="21"/>
      <c r="J62" s="21"/>
    </row>
    <row r="63" spans="1:10" s="1" customFormat="1" x14ac:dyDescent="0.2">
      <c r="A63" s="150"/>
      <c r="B63" s="150"/>
      <c r="C63" s="151" t="s">
        <v>57</v>
      </c>
      <c r="D63" s="150"/>
      <c r="E63" s="150"/>
      <c r="F63" s="45" t="s">
        <v>145</v>
      </c>
      <c r="G63" s="46">
        <f>+G67+G87</f>
        <v>-1768647.2999999998</v>
      </c>
      <c r="H63" s="46">
        <f t="shared" ref="H63:J63" si="22">+H67+H87</f>
        <v>-2029000</v>
      </c>
      <c r="I63" s="46">
        <f t="shared" si="22"/>
        <v>-323791</v>
      </c>
      <c r="J63" s="46">
        <f t="shared" si="22"/>
        <v>400000</v>
      </c>
    </row>
    <row r="64" spans="1:10" s="1" customFormat="1" x14ac:dyDescent="0.2">
      <c r="A64" s="150"/>
      <c r="B64" s="150"/>
      <c r="C64" s="150"/>
      <c r="D64" s="150"/>
      <c r="E64" s="150"/>
      <c r="F64" s="25" t="s">
        <v>53</v>
      </c>
      <c r="G64" s="21"/>
      <c r="H64" s="21"/>
      <c r="I64" s="21"/>
      <c r="J64" s="21"/>
    </row>
    <row r="65" spans="1:10" s="1" customFormat="1" x14ac:dyDescent="0.2">
      <c r="A65" s="150"/>
      <c r="B65" s="150"/>
      <c r="C65" s="150"/>
      <c r="D65" s="150"/>
      <c r="E65" s="150"/>
      <c r="F65" s="25" t="s">
        <v>20</v>
      </c>
      <c r="G65" s="21">
        <f>+G67</f>
        <v>-2466647.2999999998</v>
      </c>
      <c r="H65" s="21">
        <f t="shared" ref="H65:J65" si="23">+H67</f>
        <v>-4461980</v>
      </c>
      <c r="I65" s="21">
        <f t="shared" si="23"/>
        <v>-730281.9</v>
      </c>
      <c r="J65" s="21">
        <f t="shared" si="23"/>
        <v>0</v>
      </c>
    </row>
    <row r="66" spans="1:10" s="1" customFormat="1" x14ac:dyDescent="0.2">
      <c r="A66" s="150"/>
      <c r="B66" s="150"/>
      <c r="C66" s="150"/>
      <c r="D66" s="150"/>
      <c r="E66" s="150"/>
      <c r="F66" s="25" t="s">
        <v>53</v>
      </c>
      <c r="G66" s="21"/>
      <c r="H66" s="21"/>
      <c r="I66" s="21"/>
      <c r="J66" s="21"/>
    </row>
    <row r="67" spans="1:10" s="53" customFormat="1" x14ac:dyDescent="0.2">
      <c r="A67" s="151"/>
      <c r="B67" s="151"/>
      <c r="C67" s="151"/>
      <c r="D67" s="151">
        <v>1202</v>
      </c>
      <c r="E67" s="151"/>
      <c r="F67" s="45" t="s">
        <v>171</v>
      </c>
      <c r="G67" s="48">
        <f>+G69+G78</f>
        <v>-2466647.2999999998</v>
      </c>
      <c r="H67" s="48">
        <f t="shared" ref="H67:J67" si="24">+H69+H78</f>
        <v>-4461980</v>
      </c>
      <c r="I67" s="48">
        <f t="shared" si="24"/>
        <v>-730281.9</v>
      </c>
      <c r="J67" s="48">
        <f t="shared" si="24"/>
        <v>0</v>
      </c>
    </row>
    <row r="68" spans="1:10" s="1" customFormat="1" x14ac:dyDescent="0.2">
      <c r="A68" s="150"/>
      <c r="B68" s="150"/>
      <c r="C68" s="150"/>
      <c r="D68" s="150"/>
      <c r="E68" s="150"/>
      <c r="F68" s="25" t="s">
        <v>53</v>
      </c>
      <c r="G68" s="50"/>
      <c r="H68" s="50"/>
      <c r="I68" s="50"/>
      <c r="J68" s="50"/>
    </row>
    <row r="69" spans="1:10" s="53" customFormat="1" x14ac:dyDescent="0.2">
      <c r="A69" s="151"/>
      <c r="B69" s="151"/>
      <c r="C69" s="151"/>
      <c r="D69" s="151"/>
      <c r="E69" s="151" t="s">
        <v>154</v>
      </c>
      <c r="F69" s="45" t="s">
        <v>155</v>
      </c>
      <c r="G69" s="48">
        <f>+G71</f>
        <v>560000</v>
      </c>
      <c r="H69" s="48">
        <f t="shared" ref="H69:J69" si="25">+H71</f>
        <v>710000</v>
      </c>
      <c r="I69" s="48">
        <f t="shared" si="25"/>
        <v>255661.4</v>
      </c>
      <c r="J69" s="48">
        <f t="shared" si="25"/>
        <v>0</v>
      </c>
    </row>
    <row r="70" spans="1:10" x14ac:dyDescent="0.2">
      <c r="A70" s="148"/>
      <c r="B70" s="148"/>
      <c r="C70" s="148"/>
      <c r="D70" s="148"/>
      <c r="E70" s="150"/>
      <c r="F70" s="8" t="s">
        <v>35</v>
      </c>
      <c r="G70" s="33"/>
      <c r="H70" s="33"/>
      <c r="I70" s="33"/>
      <c r="J70" s="33"/>
    </row>
    <row r="71" spans="1:10" s="13" customFormat="1" x14ac:dyDescent="0.2">
      <c r="A71" s="152"/>
      <c r="B71" s="152"/>
      <c r="C71" s="152"/>
      <c r="D71" s="152"/>
      <c r="E71" s="153"/>
      <c r="F71" s="26" t="s">
        <v>20</v>
      </c>
      <c r="G71" s="52">
        <f>+G73</f>
        <v>560000</v>
      </c>
      <c r="H71" s="52">
        <f t="shared" ref="H71:J71" si="26">+H73</f>
        <v>710000</v>
      </c>
      <c r="I71" s="52">
        <f t="shared" si="26"/>
        <v>255661.4</v>
      </c>
      <c r="J71" s="52">
        <f t="shared" si="26"/>
        <v>0</v>
      </c>
    </row>
    <row r="72" spans="1:10" x14ac:dyDescent="0.2">
      <c r="A72" s="148"/>
      <c r="B72" s="148"/>
      <c r="C72" s="148"/>
      <c r="D72" s="148"/>
      <c r="E72" s="150"/>
      <c r="F72" s="37" t="s">
        <v>19</v>
      </c>
      <c r="G72" s="32"/>
      <c r="H72" s="32"/>
      <c r="I72" s="32"/>
      <c r="J72" s="32"/>
    </row>
    <row r="73" spans="1:10" s="9" customFormat="1" x14ac:dyDescent="0.2">
      <c r="A73" s="148"/>
      <c r="B73" s="148"/>
      <c r="C73" s="148"/>
      <c r="D73" s="148"/>
      <c r="E73" s="150"/>
      <c r="F73" s="37" t="s">
        <v>16</v>
      </c>
      <c r="G73" s="50">
        <f>+G74</f>
        <v>560000</v>
      </c>
      <c r="H73" s="50">
        <f t="shared" ref="H73:J76" si="27">+H74</f>
        <v>710000</v>
      </c>
      <c r="I73" s="50">
        <f t="shared" si="27"/>
        <v>255661.4</v>
      </c>
      <c r="J73" s="50">
        <f t="shared" si="27"/>
        <v>0</v>
      </c>
    </row>
    <row r="74" spans="1:10" s="9" customFormat="1" x14ac:dyDescent="0.2">
      <c r="A74" s="148"/>
      <c r="B74" s="148"/>
      <c r="C74" s="148"/>
      <c r="D74" s="148"/>
      <c r="E74" s="150"/>
      <c r="F74" s="37" t="s">
        <v>43</v>
      </c>
      <c r="G74" s="50">
        <f>+G75</f>
        <v>560000</v>
      </c>
      <c r="H74" s="50">
        <f t="shared" si="27"/>
        <v>710000</v>
      </c>
      <c r="I74" s="50">
        <f t="shared" si="27"/>
        <v>255661.4</v>
      </c>
      <c r="J74" s="50">
        <f t="shared" si="27"/>
        <v>0</v>
      </c>
    </row>
    <row r="75" spans="1:10" s="9" customFormat="1" x14ac:dyDescent="0.2">
      <c r="A75" s="148"/>
      <c r="B75" s="148"/>
      <c r="C75" s="148"/>
      <c r="D75" s="148"/>
      <c r="E75" s="150"/>
      <c r="F75" s="37" t="s">
        <v>168</v>
      </c>
      <c r="G75" s="50">
        <f>+G76</f>
        <v>560000</v>
      </c>
      <c r="H75" s="50">
        <f t="shared" si="27"/>
        <v>710000</v>
      </c>
      <c r="I75" s="50">
        <f t="shared" si="27"/>
        <v>255661.4</v>
      </c>
      <c r="J75" s="50">
        <f t="shared" si="27"/>
        <v>0</v>
      </c>
    </row>
    <row r="76" spans="1:10" s="9" customFormat="1" x14ac:dyDescent="0.2">
      <c r="A76" s="148"/>
      <c r="B76" s="148"/>
      <c r="C76" s="148"/>
      <c r="D76" s="148"/>
      <c r="E76" s="150"/>
      <c r="F76" s="37" t="s">
        <v>169</v>
      </c>
      <c r="G76" s="50">
        <f>+G77</f>
        <v>560000</v>
      </c>
      <c r="H76" s="50">
        <f t="shared" si="27"/>
        <v>710000</v>
      </c>
      <c r="I76" s="50">
        <f t="shared" si="27"/>
        <v>255661.4</v>
      </c>
      <c r="J76" s="50">
        <f t="shared" si="27"/>
        <v>0</v>
      </c>
    </row>
    <row r="77" spans="1:10" s="23" customFormat="1" x14ac:dyDescent="0.2">
      <c r="A77" s="154"/>
      <c r="B77" s="154"/>
      <c r="C77" s="154"/>
      <c r="D77" s="154"/>
      <c r="E77" s="153"/>
      <c r="F77" s="26" t="s">
        <v>170</v>
      </c>
      <c r="G77" s="51">
        <f>+'2'!G25</f>
        <v>560000</v>
      </c>
      <c r="H77" s="51">
        <f>+'2'!H25</f>
        <v>710000</v>
      </c>
      <c r="I77" s="51">
        <f>+'2'!I25</f>
        <v>255661.4</v>
      </c>
      <c r="J77" s="51">
        <f>+'2'!J25</f>
        <v>0</v>
      </c>
    </row>
    <row r="78" spans="1:10" s="53" customFormat="1" ht="27" x14ac:dyDescent="0.2">
      <c r="A78" s="151"/>
      <c r="B78" s="151"/>
      <c r="C78" s="151"/>
      <c r="D78" s="151"/>
      <c r="E78" s="151" t="s">
        <v>150</v>
      </c>
      <c r="F78" s="45" t="s">
        <v>156</v>
      </c>
      <c r="G78" s="48">
        <f>+G80</f>
        <v>-3026647.3</v>
      </c>
      <c r="H78" s="48">
        <f t="shared" ref="H78:J78" si="28">+H80</f>
        <v>-5171980</v>
      </c>
      <c r="I78" s="48">
        <f t="shared" si="28"/>
        <v>-985943.3</v>
      </c>
      <c r="J78" s="48">
        <f t="shared" si="28"/>
        <v>0</v>
      </c>
    </row>
    <row r="79" spans="1:10" x14ac:dyDescent="0.2">
      <c r="A79" s="148"/>
      <c r="B79" s="148"/>
      <c r="C79" s="148"/>
      <c r="D79" s="148"/>
      <c r="E79" s="150"/>
      <c r="F79" s="8" t="s">
        <v>35</v>
      </c>
      <c r="G79" s="33"/>
      <c r="H79" s="33"/>
      <c r="I79" s="33"/>
      <c r="J79" s="33"/>
    </row>
    <row r="80" spans="1:10" s="13" customFormat="1" x14ac:dyDescent="0.2">
      <c r="A80" s="152"/>
      <c r="B80" s="152"/>
      <c r="C80" s="152"/>
      <c r="D80" s="152"/>
      <c r="E80" s="153"/>
      <c r="F80" s="26" t="s">
        <v>20</v>
      </c>
      <c r="G80" s="52">
        <f>+G82</f>
        <v>-3026647.3</v>
      </c>
      <c r="H80" s="52">
        <f t="shared" ref="H80:J80" si="29">+H82</f>
        <v>-5171980</v>
      </c>
      <c r="I80" s="52">
        <f t="shared" si="29"/>
        <v>-985943.3</v>
      </c>
      <c r="J80" s="52">
        <f t="shared" si="29"/>
        <v>0</v>
      </c>
    </row>
    <row r="81" spans="1:10" x14ac:dyDescent="0.2">
      <c r="A81" s="148"/>
      <c r="B81" s="148"/>
      <c r="C81" s="148"/>
      <c r="D81" s="148"/>
      <c r="E81" s="150"/>
      <c r="F81" s="37" t="s">
        <v>19</v>
      </c>
      <c r="G81" s="32"/>
      <c r="H81" s="32"/>
      <c r="I81" s="32"/>
      <c r="J81" s="32"/>
    </row>
    <row r="82" spans="1:10" s="9" customFormat="1" x14ac:dyDescent="0.2">
      <c r="A82" s="148"/>
      <c r="B82" s="148"/>
      <c r="C82" s="148"/>
      <c r="D82" s="148"/>
      <c r="E82" s="150"/>
      <c r="F82" s="37" t="s">
        <v>16</v>
      </c>
      <c r="G82" s="50">
        <f>+G83</f>
        <v>-3026647.3</v>
      </c>
      <c r="H82" s="50">
        <f t="shared" ref="H82:J85" si="30">+H83</f>
        <v>-5171980</v>
      </c>
      <c r="I82" s="50">
        <f t="shared" si="30"/>
        <v>-985943.3</v>
      </c>
      <c r="J82" s="50">
        <f t="shared" si="30"/>
        <v>0</v>
      </c>
    </row>
    <row r="83" spans="1:10" s="9" customFormat="1" x14ac:dyDescent="0.2">
      <c r="A83" s="148"/>
      <c r="B83" s="148"/>
      <c r="C83" s="148"/>
      <c r="D83" s="148"/>
      <c r="E83" s="150"/>
      <c r="F83" s="37" t="s">
        <v>43</v>
      </c>
      <c r="G83" s="50">
        <f>+G84</f>
        <v>-3026647.3</v>
      </c>
      <c r="H83" s="50">
        <f t="shared" si="30"/>
        <v>-5171980</v>
      </c>
      <c r="I83" s="50">
        <f t="shared" si="30"/>
        <v>-985943.3</v>
      </c>
      <c r="J83" s="50">
        <f t="shared" si="30"/>
        <v>0</v>
      </c>
    </row>
    <row r="84" spans="1:10" s="9" customFormat="1" x14ac:dyDescent="0.2">
      <c r="A84" s="148"/>
      <c r="B84" s="148"/>
      <c r="C84" s="148"/>
      <c r="D84" s="148"/>
      <c r="E84" s="150"/>
      <c r="F84" s="37" t="s">
        <v>168</v>
      </c>
      <c r="G84" s="50">
        <f>+G85</f>
        <v>-3026647.3</v>
      </c>
      <c r="H84" s="50">
        <f t="shared" si="30"/>
        <v>-5171980</v>
      </c>
      <c r="I84" s="50">
        <f t="shared" si="30"/>
        <v>-985943.3</v>
      </c>
      <c r="J84" s="50">
        <f t="shared" si="30"/>
        <v>0</v>
      </c>
    </row>
    <row r="85" spans="1:10" s="9" customFormat="1" x14ac:dyDescent="0.2">
      <c r="A85" s="148"/>
      <c r="B85" s="148"/>
      <c r="C85" s="148"/>
      <c r="D85" s="148"/>
      <c r="E85" s="150"/>
      <c r="F85" s="37" t="s">
        <v>169</v>
      </c>
      <c r="G85" s="50">
        <f>+G86</f>
        <v>-3026647.3</v>
      </c>
      <c r="H85" s="50">
        <f t="shared" si="30"/>
        <v>-5171980</v>
      </c>
      <c r="I85" s="50">
        <f t="shared" si="30"/>
        <v>-985943.3</v>
      </c>
      <c r="J85" s="50">
        <f t="shared" si="30"/>
        <v>0</v>
      </c>
    </row>
    <row r="86" spans="1:10" s="23" customFormat="1" x14ac:dyDescent="0.2">
      <c r="A86" s="154"/>
      <c r="B86" s="154"/>
      <c r="C86" s="154"/>
      <c r="D86" s="154"/>
      <c r="E86" s="153"/>
      <c r="F86" s="26" t="s">
        <v>170</v>
      </c>
      <c r="G86" s="51">
        <f>+'2'!G28</f>
        <v>-3026647.3</v>
      </c>
      <c r="H86" s="51">
        <f>+'2'!H28</f>
        <v>-5171980</v>
      </c>
      <c r="I86" s="51">
        <f>+'2'!I28</f>
        <v>-985943.3</v>
      </c>
      <c r="J86" s="51">
        <f>+'2'!J28</f>
        <v>0</v>
      </c>
    </row>
    <row r="87" spans="1:10" s="1" customFormat="1" x14ac:dyDescent="0.2">
      <c r="A87" s="150"/>
      <c r="B87" s="150"/>
      <c r="C87" s="150"/>
      <c r="D87" s="151" t="s">
        <v>157</v>
      </c>
      <c r="E87" s="151"/>
      <c r="F87" s="36" t="s">
        <v>172</v>
      </c>
      <c r="G87" s="48">
        <f>+G89+G98+G116+G107</f>
        <v>698000</v>
      </c>
      <c r="H87" s="48">
        <f t="shared" ref="H87:J87" si="31">+H89+H98+H116+H107</f>
        <v>2432980</v>
      </c>
      <c r="I87" s="48">
        <f t="shared" si="31"/>
        <v>406490.9</v>
      </c>
      <c r="J87" s="48">
        <f t="shared" si="31"/>
        <v>400000</v>
      </c>
    </row>
    <row r="88" spans="1:10" s="1" customFormat="1" x14ac:dyDescent="0.2">
      <c r="A88" s="150"/>
      <c r="B88" s="150"/>
      <c r="C88" s="150"/>
      <c r="D88" s="150"/>
      <c r="E88" s="150"/>
      <c r="F88" s="25" t="s">
        <v>53</v>
      </c>
      <c r="G88" s="50"/>
      <c r="H88" s="50"/>
      <c r="I88" s="50"/>
      <c r="J88" s="50"/>
    </row>
    <row r="89" spans="1:10" s="53" customFormat="1" ht="27" x14ac:dyDescent="0.2">
      <c r="A89" s="151"/>
      <c r="B89" s="151"/>
      <c r="C89" s="151"/>
      <c r="D89" s="151"/>
      <c r="E89" s="151" t="s">
        <v>58</v>
      </c>
      <c r="F89" s="45" t="s">
        <v>158</v>
      </c>
      <c r="G89" s="48">
        <f>+G91</f>
        <v>300000</v>
      </c>
      <c r="H89" s="48">
        <f t="shared" ref="H89:J89" si="32">+H91</f>
        <v>1720000</v>
      </c>
      <c r="I89" s="48">
        <f t="shared" si="32"/>
        <v>0</v>
      </c>
      <c r="J89" s="48">
        <f t="shared" si="32"/>
        <v>0</v>
      </c>
    </row>
    <row r="90" spans="1:10" x14ac:dyDescent="0.2">
      <c r="A90" s="148"/>
      <c r="B90" s="148"/>
      <c r="C90" s="148"/>
      <c r="D90" s="148"/>
      <c r="E90" s="150"/>
      <c r="F90" s="8" t="s">
        <v>35</v>
      </c>
      <c r="G90" s="33"/>
      <c r="H90" s="33"/>
      <c r="I90" s="33"/>
      <c r="J90" s="33"/>
    </row>
    <row r="91" spans="1:10" s="13" customFormat="1" x14ac:dyDescent="0.2">
      <c r="A91" s="152"/>
      <c r="B91" s="152"/>
      <c r="C91" s="152"/>
      <c r="D91" s="152"/>
      <c r="E91" s="153"/>
      <c r="F91" s="26" t="s">
        <v>20</v>
      </c>
      <c r="G91" s="52">
        <f>+G93</f>
        <v>300000</v>
      </c>
      <c r="H91" s="52">
        <f t="shared" ref="H91:J91" si="33">+H93</f>
        <v>1720000</v>
      </c>
      <c r="I91" s="52">
        <f t="shared" si="33"/>
        <v>0</v>
      </c>
      <c r="J91" s="52">
        <f t="shared" si="33"/>
        <v>0</v>
      </c>
    </row>
    <row r="92" spans="1:10" x14ac:dyDescent="0.2">
      <c r="A92" s="148"/>
      <c r="B92" s="148"/>
      <c r="C92" s="148"/>
      <c r="D92" s="148"/>
      <c r="E92" s="150"/>
      <c r="F92" s="37" t="s">
        <v>19</v>
      </c>
      <c r="G92" s="32"/>
      <c r="H92" s="32"/>
      <c r="I92" s="32"/>
      <c r="J92" s="32"/>
    </row>
    <row r="93" spans="1:10" s="9" customFormat="1" x14ac:dyDescent="0.2">
      <c r="A93" s="148"/>
      <c r="B93" s="148"/>
      <c r="C93" s="148"/>
      <c r="D93" s="148"/>
      <c r="E93" s="150"/>
      <c r="F93" s="37" t="s">
        <v>16</v>
      </c>
      <c r="G93" s="50">
        <f>+G94</f>
        <v>300000</v>
      </c>
      <c r="H93" s="50">
        <f t="shared" ref="H93:J96" si="34">+H94</f>
        <v>1720000</v>
      </c>
      <c r="I93" s="50">
        <f t="shared" si="34"/>
        <v>0</v>
      </c>
      <c r="J93" s="50">
        <f t="shared" si="34"/>
        <v>0</v>
      </c>
    </row>
    <row r="94" spans="1:10" s="9" customFormat="1" x14ac:dyDescent="0.2">
      <c r="A94" s="148"/>
      <c r="B94" s="148"/>
      <c r="C94" s="148"/>
      <c r="D94" s="148"/>
      <c r="E94" s="150"/>
      <c r="F94" s="37" t="s">
        <v>43</v>
      </c>
      <c r="G94" s="50">
        <f>+G95</f>
        <v>300000</v>
      </c>
      <c r="H94" s="50">
        <f t="shared" si="34"/>
        <v>1720000</v>
      </c>
      <c r="I94" s="50">
        <f t="shared" si="34"/>
        <v>0</v>
      </c>
      <c r="J94" s="50">
        <f t="shared" si="34"/>
        <v>0</v>
      </c>
    </row>
    <row r="95" spans="1:10" s="9" customFormat="1" x14ac:dyDescent="0.2">
      <c r="A95" s="148"/>
      <c r="B95" s="148"/>
      <c r="C95" s="148"/>
      <c r="D95" s="148"/>
      <c r="E95" s="150"/>
      <c r="F95" s="37" t="s">
        <v>168</v>
      </c>
      <c r="G95" s="50">
        <f>+G96</f>
        <v>300000</v>
      </c>
      <c r="H95" s="50">
        <f t="shared" si="34"/>
        <v>1720000</v>
      </c>
      <c r="I95" s="50">
        <f t="shared" si="34"/>
        <v>0</v>
      </c>
      <c r="J95" s="50">
        <f t="shared" si="34"/>
        <v>0</v>
      </c>
    </row>
    <row r="96" spans="1:10" s="9" customFormat="1" x14ac:dyDescent="0.2">
      <c r="A96" s="148"/>
      <c r="B96" s="148"/>
      <c r="C96" s="148"/>
      <c r="D96" s="148"/>
      <c r="E96" s="150"/>
      <c r="F96" s="37" t="s">
        <v>169</v>
      </c>
      <c r="G96" s="50">
        <f>+G97</f>
        <v>300000</v>
      </c>
      <c r="H96" s="50">
        <f t="shared" si="34"/>
        <v>1720000</v>
      </c>
      <c r="I96" s="50">
        <f t="shared" si="34"/>
        <v>0</v>
      </c>
      <c r="J96" s="50">
        <f t="shared" si="34"/>
        <v>0</v>
      </c>
    </row>
    <row r="97" spans="1:10" s="23" customFormat="1" x14ac:dyDescent="0.2">
      <c r="A97" s="154"/>
      <c r="B97" s="154"/>
      <c r="C97" s="154"/>
      <c r="D97" s="154"/>
      <c r="E97" s="153"/>
      <c r="F97" s="26" t="s">
        <v>170</v>
      </c>
      <c r="G97" s="51">
        <f>+'2'!G30</f>
        <v>300000</v>
      </c>
      <c r="H97" s="51">
        <f>+'2'!H30</f>
        <v>1720000</v>
      </c>
      <c r="I97" s="51">
        <f>+'2'!I30</f>
        <v>0</v>
      </c>
      <c r="J97" s="51">
        <f>+'2'!J30</f>
        <v>0</v>
      </c>
    </row>
    <row r="98" spans="1:10" s="53" customFormat="1" x14ac:dyDescent="0.2">
      <c r="A98" s="151"/>
      <c r="B98" s="151"/>
      <c r="C98" s="151"/>
      <c r="D98" s="151"/>
      <c r="E98" s="151">
        <v>11002</v>
      </c>
      <c r="F98" s="45" t="s">
        <v>285</v>
      </c>
      <c r="G98" s="48">
        <f>+G100</f>
        <v>8000</v>
      </c>
      <c r="H98" s="48">
        <f t="shared" ref="H98:J98" si="35">+H100</f>
        <v>12980</v>
      </c>
      <c r="I98" s="48">
        <f t="shared" si="35"/>
        <v>6490.9</v>
      </c>
      <c r="J98" s="48">
        <f t="shared" si="35"/>
        <v>0</v>
      </c>
    </row>
    <row r="99" spans="1:10" x14ac:dyDescent="0.2">
      <c r="A99" s="148"/>
      <c r="B99" s="148"/>
      <c r="C99" s="148"/>
      <c r="D99" s="148"/>
      <c r="E99" s="150"/>
      <c r="F99" s="8" t="s">
        <v>35</v>
      </c>
      <c r="G99" s="33"/>
      <c r="H99" s="33"/>
      <c r="I99" s="33"/>
      <c r="J99" s="33"/>
    </row>
    <row r="100" spans="1:10" s="13" customFormat="1" x14ac:dyDescent="0.2">
      <c r="A100" s="152"/>
      <c r="B100" s="152"/>
      <c r="C100" s="152"/>
      <c r="D100" s="152"/>
      <c r="E100" s="153"/>
      <c r="F100" s="26" t="s">
        <v>20</v>
      </c>
      <c r="G100" s="52">
        <f>+G102</f>
        <v>8000</v>
      </c>
      <c r="H100" s="52">
        <f t="shared" ref="H100:J100" si="36">+H102</f>
        <v>12980</v>
      </c>
      <c r="I100" s="52">
        <f t="shared" si="36"/>
        <v>6490.9</v>
      </c>
      <c r="J100" s="52">
        <f t="shared" si="36"/>
        <v>0</v>
      </c>
    </row>
    <row r="101" spans="1:10" x14ac:dyDescent="0.2">
      <c r="A101" s="148"/>
      <c r="B101" s="148"/>
      <c r="C101" s="148"/>
      <c r="D101" s="148"/>
      <c r="E101" s="150"/>
      <c r="F101" s="37" t="s">
        <v>19</v>
      </c>
      <c r="G101" s="32"/>
      <c r="H101" s="32"/>
      <c r="I101" s="32"/>
      <c r="J101" s="32"/>
    </row>
    <row r="102" spans="1:10" s="9" customFormat="1" x14ac:dyDescent="0.2">
      <c r="A102" s="148"/>
      <c r="B102" s="148"/>
      <c r="C102" s="148"/>
      <c r="D102" s="148"/>
      <c r="E102" s="150"/>
      <c r="F102" s="37" t="s">
        <v>16</v>
      </c>
      <c r="G102" s="50">
        <f>+G103</f>
        <v>8000</v>
      </c>
      <c r="H102" s="50">
        <f t="shared" ref="H102:J105" si="37">+H103</f>
        <v>12980</v>
      </c>
      <c r="I102" s="50">
        <f t="shared" si="37"/>
        <v>6490.9</v>
      </c>
      <c r="J102" s="50">
        <f t="shared" si="37"/>
        <v>0</v>
      </c>
    </row>
    <row r="103" spans="1:10" s="9" customFormat="1" x14ac:dyDescent="0.2">
      <c r="A103" s="148"/>
      <c r="B103" s="148"/>
      <c r="C103" s="148"/>
      <c r="D103" s="148"/>
      <c r="E103" s="150"/>
      <c r="F103" s="37" t="s">
        <v>43</v>
      </c>
      <c r="G103" s="50">
        <f>+G104</f>
        <v>8000</v>
      </c>
      <c r="H103" s="50">
        <f t="shared" si="37"/>
        <v>12980</v>
      </c>
      <c r="I103" s="50">
        <f t="shared" si="37"/>
        <v>6490.9</v>
      </c>
      <c r="J103" s="50">
        <f t="shared" si="37"/>
        <v>0</v>
      </c>
    </row>
    <row r="104" spans="1:10" s="9" customFormat="1" x14ac:dyDescent="0.2">
      <c r="A104" s="148"/>
      <c r="B104" s="148"/>
      <c r="C104" s="148"/>
      <c r="D104" s="148"/>
      <c r="E104" s="150"/>
      <c r="F104" s="37" t="s">
        <v>168</v>
      </c>
      <c r="G104" s="50">
        <f>+G105</f>
        <v>8000</v>
      </c>
      <c r="H104" s="50">
        <f t="shared" si="37"/>
        <v>12980</v>
      </c>
      <c r="I104" s="50">
        <f t="shared" si="37"/>
        <v>6490.9</v>
      </c>
      <c r="J104" s="50">
        <f t="shared" si="37"/>
        <v>0</v>
      </c>
    </row>
    <row r="105" spans="1:10" s="9" customFormat="1" x14ac:dyDescent="0.2">
      <c r="A105" s="148"/>
      <c r="B105" s="148"/>
      <c r="C105" s="148"/>
      <c r="D105" s="148"/>
      <c r="E105" s="150"/>
      <c r="F105" s="37" t="s">
        <v>169</v>
      </c>
      <c r="G105" s="50">
        <f>+G106</f>
        <v>8000</v>
      </c>
      <c r="H105" s="50">
        <f t="shared" si="37"/>
        <v>12980</v>
      </c>
      <c r="I105" s="50">
        <f t="shared" si="37"/>
        <v>6490.9</v>
      </c>
      <c r="J105" s="50">
        <f t="shared" si="37"/>
        <v>0</v>
      </c>
    </row>
    <row r="106" spans="1:10" s="23" customFormat="1" x14ac:dyDescent="0.2">
      <c r="A106" s="154"/>
      <c r="B106" s="154"/>
      <c r="C106" s="154"/>
      <c r="D106" s="154"/>
      <c r="E106" s="153"/>
      <c r="F106" s="26" t="s">
        <v>170</v>
      </c>
      <c r="G106" s="51">
        <f>+'2'!G31</f>
        <v>8000</v>
      </c>
      <c r="H106" s="51">
        <f>+'2'!H31</f>
        <v>12980</v>
      </c>
      <c r="I106" s="51">
        <f>+'2'!I31</f>
        <v>6490.9</v>
      </c>
      <c r="J106" s="51">
        <f>+'2'!J31</f>
        <v>0</v>
      </c>
    </row>
    <row r="107" spans="1:10" s="53" customFormat="1" ht="27" x14ac:dyDescent="0.2">
      <c r="A107" s="151"/>
      <c r="B107" s="151"/>
      <c r="C107" s="151"/>
      <c r="D107" s="151"/>
      <c r="E107" s="151" t="s">
        <v>148</v>
      </c>
      <c r="F107" s="45" t="s">
        <v>159</v>
      </c>
      <c r="G107" s="48">
        <f>+G109</f>
        <v>185000</v>
      </c>
      <c r="H107" s="48">
        <f t="shared" ref="H107:J107" si="38">+H109</f>
        <v>300000</v>
      </c>
      <c r="I107" s="48">
        <f t="shared" si="38"/>
        <v>0</v>
      </c>
      <c r="J107" s="48">
        <f t="shared" si="38"/>
        <v>0</v>
      </c>
    </row>
    <row r="108" spans="1:10" x14ac:dyDescent="0.2">
      <c r="A108" s="148"/>
      <c r="B108" s="148"/>
      <c r="C108" s="148"/>
      <c r="D108" s="148"/>
      <c r="E108" s="150"/>
      <c r="F108" s="8" t="s">
        <v>35</v>
      </c>
      <c r="G108" s="33"/>
      <c r="H108" s="33"/>
      <c r="I108" s="33"/>
      <c r="J108" s="33"/>
    </row>
    <row r="109" spans="1:10" s="13" customFormat="1" x14ac:dyDescent="0.2">
      <c r="A109" s="152"/>
      <c r="B109" s="152"/>
      <c r="C109" s="152"/>
      <c r="D109" s="152"/>
      <c r="E109" s="153"/>
      <c r="F109" s="26" t="s">
        <v>20</v>
      </c>
      <c r="G109" s="52">
        <f>+G111</f>
        <v>185000</v>
      </c>
      <c r="H109" s="52">
        <f t="shared" ref="H109:J109" si="39">+H111</f>
        <v>300000</v>
      </c>
      <c r="I109" s="52">
        <f t="shared" si="39"/>
        <v>0</v>
      </c>
      <c r="J109" s="52">
        <f t="shared" si="39"/>
        <v>0</v>
      </c>
    </row>
    <row r="110" spans="1:10" x14ac:dyDescent="0.2">
      <c r="A110" s="148"/>
      <c r="B110" s="148"/>
      <c r="C110" s="148"/>
      <c r="D110" s="148"/>
      <c r="E110" s="150"/>
      <c r="F110" s="37" t="s">
        <v>19</v>
      </c>
      <c r="G110" s="32"/>
      <c r="H110" s="32"/>
      <c r="I110" s="32"/>
      <c r="J110" s="32"/>
    </row>
    <row r="111" spans="1:10" s="9" customFormat="1" x14ac:dyDescent="0.2">
      <c r="A111" s="148"/>
      <c r="B111" s="148"/>
      <c r="C111" s="148"/>
      <c r="D111" s="148"/>
      <c r="E111" s="150"/>
      <c r="F111" s="37" t="s">
        <v>16</v>
      </c>
      <c r="G111" s="50">
        <f>+G112</f>
        <v>185000</v>
      </c>
      <c r="H111" s="50">
        <f t="shared" ref="H111:J114" si="40">+H112</f>
        <v>300000</v>
      </c>
      <c r="I111" s="50">
        <f t="shared" si="40"/>
        <v>0</v>
      </c>
      <c r="J111" s="50">
        <f t="shared" si="40"/>
        <v>0</v>
      </c>
    </row>
    <row r="112" spans="1:10" s="9" customFormat="1" x14ac:dyDescent="0.2">
      <c r="A112" s="148"/>
      <c r="B112" s="148"/>
      <c r="C112" s="148"/>
      <c r="D112" s="148"/>
      <c r="E112" s="150"/>
      <c r="F112" s="37" t="s">
        <v>43</v>
      </c>
      <c r="G112" s="50">
        <f>+G113</f>
        <v>185000</v>
      </c>
      <c r="H112" s="50">
        <f t="shared" si="40"/>
        <v>300000</v>
      </c>
      <c r="I112" s="50">
        <f t="shared" si="40"/>
        <v>0</v>
      </c>
      <c r="J112" s="50">
        <f t="shared" si="40"/>
        <v>0</v>
      </c>
    </row>
    <row r="113" spans="1:10" s="9" customFormat="1" x14ac:dyDescent="0.2">
      <c r="A113" s="148"/>
      <c r="B113" s="148"/>
      <c r="C113" s="148"/>
      <c r="D113" s="148"/>
      <c r="E113" s="150"/>
      <c r="F113" s="37" t="s">
        <v>168</v>
      </c>
      <c r="G113" s="50">
        <f>+G114</f>
        <v>185000</v>
      </c>
      <c r="H113" s="50">
        <f t="shared" si="40"/>
        <v>300000</v>
      </c>
      <c r="I113" s="50">
        <f t="shared" si="40"/>
        <v>0</v>
      </c>
      <c r="J113" s="50">
        <f t="shared" si="40"/>
        <v>0</v>
      </c>
    </row>
    <row r="114" spans="1:10" s="9" customFormat="1" x14ac:dyDescent="0.2">
      <c r="A114" s="148"/>
      <c r="B114" s="148"/>
      <c r="C114" s="148"/>
      <c r="D114" s="148"/>
      <c r="E114" s="150"/>
      <c r="F114" s="37" t="s">
        <v>169</v>
      </c>
      <c r="G114" s="50">
        <f>+G115</f>
        <v>185000</v>
      </c>
      <c r="H114" s="50">
        <f t="shared" si="40"/>
        <v>300000</v>
      </c>
      <c r="I114" s="50">
        <f t="shared" si="40"/>
        <v>0</v>
      </c>
      <c r="J114" s="50">
        <f t="shared" si="40"/>
        <v>0</v>
      </c>
    </row>
    <row r="115" spans="1:10" s="23" customFormat="1" x14ac:dyDescent="0.2">
      <c r="A115" s="154"/>
      <c r="B115" s="154"/>
      <c r="C115" s="154"/>
      <c r="D115" s="154"/>
      <c r="E115" s="153"/>
      <c r="F115" s="26" t="s">
        <v>170</v>
      </c>
      <c r="G115" s="51">
        <f>+'2'!G32</f>
        <v>185000</v>
      </c>
      <c r="H115" s="51">
        <f>+'2'!H32</f>
        <v>300000</v>
      </c>
      <c r="I115" s="51">
        <f>+'2'!I32</f>
        <v>0</v>
      </c>
      <c r="J115" s="51">
        <f>+'2'!J32</f>
        <v>0</v>
      </c>
    </row>
    <row r="116" spans="1:10" s="53" customFormat="1" x14ac:dyDescent="0.2">
      <c r="A116" s="151"/>
      <c r="B116" s="151"/>
      <c r="C116" s="151"/>
      <c r="D116" s="151"/>
      <c r="E116" s="151" t="s">
        <v>161</v>
      </c>
      <c r="F116" s="45" t="s">
        <v>162</v>
      </c>
      <c r="G116" s="48">
        <f>+G118</f>
        <v>205000</v>
      </c>
      <c r="H116" s="48">
        <f t="shared" ref="H116:J116" si="41">+H118</f>
        <v>400000</v>
      </c>
      <c r="I116" s="48">
        <f t="shared" si="41"/>
        <v>400000</v>
      </c>
      <c r="J116" s="48">
        <f t="shared" si="41"/>
        <v>400000</v>
      </c>
    </row>
    <row r="117" spans="1:10" x14ac:dyDescent="0.2">
      <c r="A117" s="148"/>
      <c r="B117" s="148"/>
      <c r="C117" s="148"/>
      <c r="D117" s="148"/>
      <c r="E117" s="150"/>
      <c r="F117" s="8" t="s">
        <v>35</v>
      </c>
      <c r="G117" s="33"/>
      <c r="H117" s="33"/>
      <c r="I117" s="33"/>
      <c r="J117" s="33"/>
    </row>
    <row r="118" spans="1:10" s="13" customFormat="1" x14ac:dyDescent="0.2">
      <c r="A118" s="152"/>
      <c r="B118" s="152"/>
      <c r="C118" s="152"/>
      <c r="D118" s="152"/>
      <c r="E118" s="153"/>
      <c r="F118" s="26" t="s">
        <v>20</v>
      </c>
      <c r="G118" s="52">
        <f>+G120</f>
        <v>205000</v>
      </c>
      <c r="H118" s="52">
        <f t="shared" ref="H118:J118" si="42">+H120</f>
        <v>400000</v>
      </c>
      <c r="I118" s="52">
        <f t="shared" si="42"/>
        <v>400000</v>
      </c>
      <c r="J118" s="52">
        <f t="shared" si="42"/>
        <v>400000</v>
      </c>
    </row>
    <row r="119" spans="1:10" x14ac:dyDescent="0.2">
      <c r="A119" s="148"/>
      <c r="B119" s="148"/>
      <c r="C119" s="148"/>
      <c r="D119" s="148"/>
      <c r="E119" s="150"/>
      <c r="F119" s="37" t="s">
        <v>19</v>
      </c>
      <c r="G119" s="32"/>
      <c r="H119" s="32"/>
      <c r="I119" s="32"/>
      <c r="J119" s="32"/>
    </row>
    <row r="120" spans="1:10" s="9" customFormat="1" x14ac:dyDescent="0.2">
      <c r="A120" s="148"/>
      <c r="B120" s="148"/>
      <c r="C120" s="148"/>
      <c r="D120" s="148"/>
      <c r="E120" s="150"/>
      <c r="F120" s="37" t="s">
        <v>16</v>
      </c>
      <c r="G120" s="50">
        <f>+G121</f>
        <v>205000</v>
      </c>
      <c r="H120" s="50">
        <f t="shared" ref="H120:J123" si="43">+H121</f>
        <v>400000</v>
      </c>
      <c r="I120" s="50">
        <f t="shared" si="43"/>
        <v>400000</v>
      </c>
      <c r="J120" s="50">
        <f t="shared" si="43"/>
        <v>400000</v>
      </c>
    </row>
    <row r="121" spans="1:10" s="9" customFormat="1" x14ac:dyDescent="0.2">
      <c r="A121" s="148"/>
      <c r="B121" s="148"/>
      <c r="C121" s="148"/>
      <c r="D121" s="148"/>
      <c r="E121" s="150"/>
      <c r="F121" s="37" t="s">
        <v>43</v>
      </c>
      <c r="G121" s="50">
        <f>+G122</f>
        <v>205000</v>
      </c>
      <c r="H121" s="50">
        <f t="shared" si="43"/>
        <v>400000</v>
      </c>
      <c r="I121" s="50">
        <f t="shared" si="43"/>
        <v>400000</v>
      </c>
      <c r="J121" s="50">
        <f t="shared" si="43"/>
        <v>400000</v>
      </c>
    </row>
    <row r="122" spans="1:10" s="9" customFormat="1" x14ac:dyDescent="0.2">
      <c r="A122" s="148"/>
      <c r="B122" s="148"/>
      <c r="C122" s="148"/>
      <c r="D122" s="148"/>
      <c r="E122" s="150"/>
      <c r="F122" s="37" t="s">
        <v>168</v>
      </c>
      <c r="G122" s="50">
        <f>+G123</f>
        <v>205000</v>
      </c>
      <c r="H122" s="50">
        <f t="shared" si="43"/>
        <v>400000</v>
      </c>
      <c r="I122" s="50">
        <f t="shared" si="43"/>
        <v>400000</v>
      </c>
      <c r="J122" s="50">
        <f t="shared" si="43"/>
        <v>400000</v>
      </c>
    </row>
    <row r="123" spans="1:10" s="9" customFormat="1" x14ac:dyDescent="0.2">
      <c r="A123" s="148"/>
      <c r="B123" s="148"/>
      <c r="C123" s="148"/>
      <c r="D123" s="148"/>
      <c r="E123" s="150"/>
      <c r="F123" s="37" t="s">
        <v>169</v>
      </c>
      <c r="G123" s="50">
        <f>+G124</f>
        <v>205000</v>
      </c>
      <c r="H123" s="50">
        <f t="shared" si="43"/>
        <v>400000</v>
      </c>
      <c r="I123" s="50">
        <f t="shared" si="43"/>
        <v>400000</v>
      </c>
      <c r="J123" s="50">
        <f t="shared" si="43"/>
        <v>400000</v>
      </c>
    </row>
    <row r="124" spans="1:10" s="23" customFormat="1" x14ac:dyDescent="0.2">
      <c r="A124" s="154"/>
      <c r="B124" s="154"/>
      <c r="C124" s="154"/>
      <c r="D124" s="154"/>
      <c r="E124" s="153"/>
      <c r="F124" s="26" t="s">
        <v>170</v>
      </c>
      <c r="G124" s="51">
        <f>+'2'!G33</f>
        <v>205000</v>
      </c>
      <c r="H124" s="51">
        <f>+'2'!H33</f>
        <v>400000</v>
      </c>
      <c r="I124" s="51">
        <f>+'2'!I33</f>
        <v>400000</v>
      </c>
      <c r="J124" s="51">
        <f>+'2'!J33</f>
        <v>400000</v>
      </c>
    </row>
    <row r="125" spans="1:10" s="1" customFormat="1" x14ac:dyDescent="0.2">
      <c r="A125" s="150"/>
      <c r="B125" s="150"/>
      <c r="C125" s="151" t="s">
        <v>137</v>
      </c>
      <c r="D125" s="150"/>
      <c r="E125" s="150"/>
      <c r="F125" s="45" t="s">
        <v>163</v>
      </c>
      <c r="G125" s="46">
        <f>+G129+G149</f>
        <v>585000</v>
      </c>
      <c r="H125" s="46">
        <f t="shared" ref="H125:J125" si="44">+H129+H149</f>
        <v>1140000</v>
      </c>
      <c r="I125" s="46">
        <f t="shared" si="44"/>
        <v>323791</v>
      </c>
      <c r="J125" s="46">
        <f t="shared" si="44"/>
        <v>0</v>
      </c>
    </row>
    <row r="126" spans="1:10" s="1" customFormat="1" x14ac:dyDescent="0.2">
      <c r="A126" s="150"/>
      <c r="B126" s="150"/>
      <c r="C126" s="150"/>
      <c r="D126" s="150"/>
      <c r="E126" s="150"/>
      <c r="F126" s="25" t="s">
        <v>53</v>
      </c>
      <c r="G126" s="21"/>
      <c r="H126" s="21"/>
      <c r="I126" s="21"/>
      <c r="J126" s="21"/>
    </row>
    <row r="127" spans="1:10" s="1" customFormat="1" x14ac:dyDescent="0.2">
      <c r="A127" s="150"/>
      <c r="B127" s="150"/>
      <c r="C127" s="150"/>
      <c r="D127" s="150"/>
      <c r="E127" s="150"/>
      <c r="F127" s="25" t="s">
        <v>20</v>
      </c>
      <c r="G127" s="21">
        <f>+G129</f>
        <v>560000</v>
      </c>
      <c r="H127" s="21">
        <f t="shared" ref="H127:J127" si="45">+H129</f>
        <v>1140000</v>
      </c>
      <c r="I127" s="21">
        <f t="shared" si="45"/>
        <v>323791</v>
      </c>
      <c r="J127" s="21">
        <f t="shared" si="45"/>
        <v>0</v>
      </c>
    </row>
    <row r="128" spans="1:10" s="1" customFormat="1" x14ac:dyDescent="0.2">
      <c r="A128" s="150"/>
      <c r="B128" s="150"/>
      <c r="C128" s="150"/>
      <c r="D128" s="150"/>
      <c r="E128" s="150"/>
      <c r="F128" s="25" t="s">
        <v>53</v>
      </c>
      <c r="G128" s="21"/>
      <c r="H128" s="21"/>
      <c r="I128" s="21"/>
      <c r="J128" s="21"/>
    </row>
    <row r="129" spans="1:10" s="1" customFormat="1" x14ac:dyDescent="0.2">
      <c r="A129" s="150"/>
      <c r="B129" s="150"/>
      <c r="C129" s="150"/>
      <c r="D129" s="151">
        <v>1202</v>
      </c>
      <c r="E129" s="150"/>
      <c r="F129" s="45" t="s">
        <v>171</v>
      </c>
      <c r="G129" s="48">
        <f>+G131+G140</f>
        <v>560000</v>
      </c>
      <c r="H129" s="48">
        <f t="shared" ref="H129:J129" si="46">+H131+H140</f>
        <v>1140000</v>
      </c>
      <c r="I129" s="48">
        <f t="shared" si="46"/>
        <v>323791</v>
      </c>
      <c r="J129" s="48">
        <f t="shared" si="46"/>
        <v>0</v>
      </c>
    </row>
    <row r="130" spans="1:10" s="1" customFormat="1" x14ac:dyDescent="0.2">
      <c r="A130" s="150"/>
      <c r="B130" s="150"/>
      <c r="C130" s="150"/>
      <c r="D130" s="150"/>
      <c r="E130" s="150"/>
      <c r="F130" s="25" t="s">
        <v>53</v>
      </c>
      <c r="G130" s="50"/>
      <c r="H130" s="50"/>
      <c r="I130" s="50"/>
      <c r="J130" s="50"/>
    </row>
    <row r="131" spans="1:10" s="53" customFormat="1" ht="27" x14ac:dyDescent="0.2">
      <c r="A131" s="151"/>
      <c r="B131" s="151"/>
      <c r="C131" s="151"/>
      <c r="D131" s="151"/>
      <c r="E131" s="151" t="s">
        <v>148</v>
      </c>
      <c r="F131" s="45" t="s">
        <v>164</v>
      </c>
      <c r="G131" s="48">
        <f>+G133</f>
        <v>180000</v>
      </c>
      <c r="H131" s="48">
        <f t="shared" ref="H131:J131" si="47">+H133</f>
        <v>230000</v>
      </c>
      <c r="I131" s="48">
        <f t="shared" si="47"/>
        <v>0</v>
      </c>
      <c r="J131" s="48">
        <f t="shared" si="47"/>
        <v>0</v>
      </c>
    </row>
    <row r="132" spans="1:10" x14ac:dyDescent="0.2">
      <c r="A132" s="148"/>
      <c r="B132" s="148"/>
      <c r="C132" s="148"/>
      <c r="D132" s="148"/>
      <c r="E132" s="150"/>
      <c r="F132" s="8" t="s">
        <v>35</v>
      </c>
      <c r="G132" s="33"/>
      <c r="H132" s="33"/>
      <c r="I132" s="33"/>
      <c r="J132" s="33"/>
    </row>
    <row r="133" spans="1:10" s="13" customFormat="1" x14ac:dyDescent="0.2">
      <c r="A133" s="152"/>
      <c r="B133" s="152"/>
      <c r="C133" s="152"/>
      <c r="D133" s="152"/>
      <c r="E133" s="153"/>
      <c r="F133" s="26" t="s">
        <v>20</v>
      </c>
      <c r="G133" s="52">
        <f>+G135</f>
        <v>180000</v>
      </c>
      <c r="H133" s="52">
        <f t="shared" ref="H133:J133" si="48">+H135</f>
        <v>230000</v>
      </c>
      <c r="I133" s="52">
        <f t="shared" si="48"/>
        <v>0</v>
      </c>
      <c r="J133" s="52">
        <f t="shared" si="48"/>
        <v>0</v>
      </c>
    </row>
    <row r="134" spans="1:10" x14ac:dyDescent="0.2">
      <c r="A134" s="148"/>
      <c r="B134" s="148"/>
      <c r="C134" s="148"/>
      <c r="D134" s="148"/>
      <c r="E134" s="150"/>
      <c r="F134" s="37" t="s">
        <v>19</v>
      </c>
      <c r="G134" s="32"/>
      <c r="H134" s="32"/>
      <c r="I134" s="32"/>
      <c r="J134" s="32"/>
    </row>
    <row r="135" spans="1:10" s="9" customFormat="1" x14ac:dyDescent="0.2">
      <c r="A135" s="148"/>
      <c r="B135" s="148"/>
      <c r="C135" s="148"/>
      <c r="D135" s="148"/>
      <c r="E135" s="150"/>
      <c r="F135" s="37" t="s">
        <v>16</v>
      </c>
      <c r="G135" s="50">
        <f>+G136</f>
        <v>180000</v>
      </c>
      <c r="H135" s="50">
        <f t="shared" ref="H135:J138" si="49">+H136</f>
        <v>230000</v>
      </c>
      <c r="I135" s="50">
        <f t="shared" si="49"/>
        <v>0</v>
      </c>
      <c r="J135" s="50">
        <f t="shared" si="49"/>
        <v>0</v>
      </c>
    </row>
    <row r="136" spans="1:10" s="9" customFormat="1" x14ac:dyDescent="0.2">
      <c r="A136" s="148"/>
      <c r="B136" s="148"/>
      <c r="C136" s="148"/>
      <c r="D136" s="148"/>
      <c r="E136" s="150"/>
      <c r="F136" s="37" t="s">
        <v>43</v>
      </c>
      <c r="G136" s="50">
        <f>+G137</f>
        <v>180000</v>
      </c>
      <c r="H136" s="50">
        <f t="shared" si="49"/>
        <v>230000</v>
      </c>
      <c r="I136" s="50">
        <f t="shared" si="49"/>
        <v>0</v>
      </c>
      <c r="J136" s="50">
        <f t="shared" si="49"/>
        <v>0</v>
      </c>
    </row>
    <row r="137" spans="1:10" s="9" customFormat="1" x14ac:dyDescent="0.2">
      <c r="A137" s="148"/>
      <c r="B137" s="148"/>
      <c r="C137" s="148"/>
      <c r="D137" s="148"/>
      <c r="E137" s="150"/>
      <c r="F137" s="37" t="s">
        <v>168</v>
      </c>
      <c r="G137" s="50">
        <f>+G138</f>
        <v>180000</v>
      </c>
      <c r="H137" s="50">
        <f t="shared" si="49"/>
        <v>230000</v>
      </c>
      <c r="I137" s="50">
        <f t="shared" si="49"/>
        <v>0</v>
      </c>
      <c r="J137" s="50">
        <f t="shared" si="49"/>
        <v>0</v>
      </c>
    </row>
    <row r="138" spans="1:10" s="9" customFormat="1" x14ac:dyDescent="0.2">
      <c r="A138" s="148"/>
      <c r="B138" s="148"/>
      <c r="C138" s="148"/>
      <c r="D138" s="148"/>
      <c r="E138" s="150"/>
      <c r="F138" s="37" t="s">
        <v>169</v>
      </c>
      <c r="G138" s="50">
        <f>+G139</f>
        <v>180000</v>
      </c>
      <c r="H138" s="50">
        <f t="shared" si="49"/>
        <v>230000</v>
      </c>
      <c r="I138" s="50">
        <f t="shared" si="49"/>
        <v>0</v>
      </c>
      <c r="J138" s="50">
        <f t="shared" si="49"/>
        <v>0</v>
      </c>
    </row>
    <row r="139" spans="1:10" s="23" customFormat="1" x14ac:dyDescent="0.2">
      <c r="A139" s="154"/>
      <c r="B139" s="154"/>
      <c r="C139" s="154"/>
      <c r="D139" s="154"/>
      <c r="E139" s="153"/>
      <c r="F139" s="26" t="s">
        <v>170</v>
      </c>
      <c r="G139" s="51">
        <f>+'2'!G26</f>
        <v>180000</v>
      </c>
      <c r="H139" s="51">
        <f>+'2'!H26</f>
        <v>230000</v>
      </c>
      <c r="I139" s="51">
        <f>+'2'!I26</f>
        <v>0</v>
      </c>
      <c r="J139" s="51">
        <f>+'2'!J26</f>
        <v>0</v>
      </c>
    </row>
    <row r="140" spans="1:10" s="53" customFormat="1" ht="27" x14ac:dyDescent="0.2">
      <c r="A140" s="151"/>
      <c r="B140" s="151"/>
      <c r="C140" s="151"/>
      <c r="D140" s="151"/>
      <c r="E140" s="151" t="s">
        <v>160</v>
      </c>
      <c r="F140" s="45" t="s">
        <v>165</v>
      </c>
      <c r="G140" s="48">
        <f>+G142</f>
        <v>380000</v>
      </c>
      <c r="H140" s="48">
        <f t="shared" ref="H140:J140" si="50">+H142</f>
        <v>910000</v>
      </c>
      <c r="I140" s="48">
        <f t="shared" si="50"/>
        <v>323791</v>
      </c>
      <c r="J140" s="48">
        <f t="shared" si="50"/>
        <v>0</v>
      </c>
    </row>
    <row r="141" spans="1:10" x14ac:dyDescent="0.2">
      <c r="A141" s="148"/>
      <c r="B141" s="148"/>
      <c r="C141" s="148"/>
      <c r="D141" s="148"/>
      <c r="E141" s="150"/>
      <c r="F141" s="8" t="s">
        <v>35</v>
      </c>
      <c r="G141" s="33"/>
      <c r="H141" s="33"/>
      <c r="I141" s="33"/>
      <c r="J141" s="33"/>
    </row>
    <row r="142" spans="1:10" s="13" customFormat="1" x14ac:dyDescent="0.2">
      <c r="A142" s="152"/>
      <c r="B142" s="152"/>
      <c r="C142" s="152"/>
      <c r="D142" s="152"/>
      <c r="E142" s="153"/>
      <c r="F142" s="26" t="s">
        <v>20</v>
      </c>
      <c r="G142" s="52">
        <f>+G144</f>
        <v>380000</v>
      </c>
      <c r="H142" s="52">
        <f t="shared" ref="H142:J142" si="51">+H144</f>
        <v>910000</v>
      </c>
      <c r="I142" s="52">
        <f t="shared" si="51"/>
        <v>323791</v>
      </c>
      <c r="J142" s="52">
        <f t="shared" si="51"/>
        <v>0</v>
      </c>
    </row>
    <row r="143" spans="1:10" x14ac:dyDescent="0.2">
      <c r="A143" s="148"/>
      <c r="B143" s="148"/>
      <c r="C143" s="148"/>
      <c r="D143" s="148"/>
      <c r="E143" s="150"/>
      <c r="F143" s="37" t="s">
        <v>19</v>
      </c>
      <c r="G143" s="32"/>
      <c r="H143" s="32"/>
      <c r="I143" s="32"/>
      <c r="J143" s="32"/>
    </row>
    <row r="144" spans="1:10" s="9" customFormat="1" x14ac:dyDescent="0.2">
      <c r="A144" s="148"/>
      <c r="B144" s="148"/>
      <c r="C144" s="148"/>
      <c r="D144" s="148"/>
      <c r="E144" s="150"/>
      <c r="F144" s="37" t="s">
        <v>16</v>
      </c>
      <c r="G144" s="50">
        <f>+G145</f>
        <v>380000</v>
      </c>
      <c r="H144" s="50">
        <f t="shared" ref="H144:J147" si="52">+H145</f>
        <v>910000</v>
      </c>
      <c r="I144" s="50">
        <f t="shared" si="52"/>
        <v>323791</v>
      </c>
      <c r="J144" s="50">
        <f t="shared" si="52"/>
        <v>0</v>
      </c>
    </row>
    <row r="145" spans="1:10" s="9" customFormat="1" x14ac:dyDescent="0.2">
      <c r="A145" s="148"/>
      <c r="B145" s="148"/>
      <c r="C145" s="148"/>
      <c r="D145" s="148"/>
      <c r="E145" s="150"/>
      <c r="F145" s="37" t="s">
        <v>43</v>
      </c>
      <c r="G145" s="50">
        <f>+G146</f>
        <v>380000</v>
      </c>
      <c r="H145" s="50">
        <f t="shared" si="52"/>
        <v>910000</v>
      </c>
      <c r="I145" s="50">
        <f t="shared" si="52"/>
        <v>323791</v>
      </c>
      <c r="J145" s="50">
        <f t="shared" si="52"/>
        <v>0</v>
      </c>
    </row>
    <row r="146" spans="1:10" s="9" customFormat="1" x14ac:dyDescent="0.2">
      <c r="A146" s="148"/>
      <c r="B146" s="148"/>
      <c r="C146" s="148"/>
      <c r="D146" s="148"/>
      <c r="E146" s="150"/>
      <c r="F146" s="37" t="s">
        <v>168</v>
      </c>
      <c r="G146" s="50">
        <f>+G147</f>
        <v>380000</v>
      </c>
      <c r="H146" s="50">
        <f t="shared" si="52"/>
        <v>910000</v>
      </c>
      <c r="I146" s="50">
        <f t="shared" si="52"/>
        <v>323791</v>
      </c>
      <c r="J146" s="50">
        <f t="shared" si="52"/>
        <v>0</v>
      </c>
    </row>
    <row r="147" spans="1:10" s="9" customFormat="1" x14ac:dyDescent="0.2">
      <c r="A147" s="148"/>
      <c r="B147" s="148"/>
      <c r="C147" s="148"/>
      <c r="D147" s="148"/>
      <c r="E147" s="150"/>
      <c r="F147" s="37" t="s">
        <v>169</v>
      </c>
      <c r="G147" s="50">
        <f>+G148</f>
        <v>380000</v>
      </c>
      <c r="H147" s="50">
        <f t="shared" si="52"/>
        <v>910000</v>
      </c>
      <c r="I147" s="50">
        <f t="shared" si="52"/>
        <v>323791</v>
      </c>
      <c r="J147" s="50">
        <f t="shared" si="52"/>
        <v>0</v>
      </c>
    </row>
    <row r="148" spans="1:10" s="23" customFormat="1" x14ac:dyDescent="0.2">
      <c r="A148" s="154"/>
      <c r="B148" s="154"/>
      <c r="C148" s="154"/>
      <c r="D148" s="154"/>
      <c r="E148" s="153"/>
      <c r="F148" s="26" t="s">
        <v>170</v>
      </c>
      <c r="G148" s="51">
        <f>+'2'!G27</f>
        <v>380000</v>
      </c>
      <c r="H148" s="51">
        <f>+'2'!H27</f>
        <v>910000</v>
      </c>
      <c r="I148" s="51">
        <f>+'2'!I27</f>
        <v>323791</v>
      </c>
      <c r="J148" s="51">
        <f>+'2'!J27</f>
        <v>0</v>
      </c>
    </row>
    <row r="149" spans="1:10" s="1" customFormat="1" x14ac:dyDescent="0.2">
      <c r="A149" s="150"/>
      <c r="B149" s="150"/>
      <c r="C149" s="150"/>
      <c r="D149" s="151">
        <v>1208</v>
      </c>
      <c r="E149" s="150"/>
      <c r="F149" s="45" t="s">
        <v>233</v>
      </c>
      <c r="G149" s="48">
        <f>+G151</f>
        <v>25000</v>
      </c>
      <c r="H149" s="48">
        <f t="shared" ref="H149:J149" si="53">+H151</f>
        <v>0</v>
      </c>
      <c r="I149" s="48">
        <f t="shared" si="53"/>
        <v>0</v>
      </c>
      <c r="J149" s="48">
        <f t="shared" si="53"/>
        <v>0</v>
      </c>
    </row>
    <row r="150" spans="1:10" s="1" customFormat="1" x14ac:dyDescent="0.2">
      <c r="A150" s="150"/>
      <c r="B150" s="150"/>
      <c r="C150" s="150"/>
      <c r="D150" s="150"/>
      <c r="E150" s="150"/>
      <c r="F150" s="25" t="s">
        <v>53</v>
      </c>
      <c r="G150" s="50"/>
      <c r="H150" s="50"/>
      <c r="I150" s="50"/>
      <c r="J150" s="50"/>
    </row>
    <row r="151" spans="1:10" s="53" customFormat="1" ht="40.5" x14ac:dyDescent="0.2">
      <c r="A151" s="151"/>
      <c r="B151" s="151"/>
      <c r="C151" s="151"/>
      <c r="D151" s="151"/>
      <c r="E151" s="151" t="s">
        <v>148</v>
      </c>
      <c r="F151" s="45" t="s">
        <v>166</v>
      </c>
      <c r="G151" s="48">
        <f>+G153</f>
        <v>25000</v>
      </c>
      <c r="H151" s="48">
        <f t="shared" ref="H151:J151" si="54">+H153</f>
        <v>0</v>
      </c>
      <c r="I151" s="48">
        <f t="shared" si="54"/>
        <v>0</v>
      </c>
      <c r="J151" s="48">
        <f t="shared" si="54"/>
        <v>0</v>
      </c>
    </row>
    <row r="152" spans="1:10" x14ac:dyDescent="0.2">
      <c r="A152" s="148"/>
      <c r="B152" s="148"/>
      <c r="C152" s="148"/>
      <c r="D152" s="148"/>
      <c r="E152" s="150"/>
      <c r="F152" s="8" t="s">
        <v>35</v>
      </c>
      <c r="G152" s="33"/>
      <c r="H152" s="33"/>
      <c r="I152" s="33"/>
      <c r="J152" s="33"/>
    </row>
    <row r="153" spans="1:10" s="13" customFormat="1" x14ac:dyDescent="0.2">
      <c r="A153" s="152"/>
      <c r="B153" s="152"/>
      <c r="C153" s="152"/>
      <c r="D153" s="152"/>
      <c r="E153" s="153"/>
      <c r="F153" s="26" t="s">
        <v>20</v>
      </c>
      <c r="G153" s="52">
        <f>+G155</f>
        <v>25000</v>
      </c>
      <c r="H153" s="52">
        <f t="shared" ref="H153:J153" si="55">+H155</f>
        <v>0</v>
      </c>
      <c r="I153" s="52">
        <f t="shared" si="55"/>
        <v>0</v>
      </c>
      <c r="J153" s="52">
        <f t="shared" si="55"/>
        <v>0</v>
      </c>
    </row>
    <row r="154" spans="1:10" x14ac:dyDescent="0.2">
      <c r="A154" s="148"/>
      <c r="B154" s="148"/>
      <c r="C154" s="148"/>
      <c r="D154" s="148"/>
      <c r="E154" s="150"/>
      <c r="F154" s="37" t="s">
        <v>19</v>
      </c>
      <c r="G154" s="32"/>
      <c r="H154" s="32"/>
      <c r="I154" s="32"/>
      <c r="J154" s="32"/>
    </row>
    <row r="155" spans="1:10" s="9" customFormat="1" x14ac:dyDescent="0.2">
      <c r="A155" s="148"/>
      <c r="B155" s="148"/>
      <c r="C155" s="148"/>
      <c r="D155" s="148"/>
      <c r="E155" s="150"/>
      <c r="F155" s="37" t="s">
        <v>16</v>
      </c>
      <c r="G155" s="50">
        <f>+G156</f>
        <v>25000</v>
      </c>
      <c r="H155" s="50">
        <f t="shared" ref="H155:J158" si="56">+H156</f>
        <v>0</v>
      </c>
      <c r="I155" s="50">
        <f t="shared" si="56"/>
        <v>0</v>
      </c>
      <c r="J155" s="50">
        <f t="shared" si="56"/>
        <v>0</v>
      </c>
    </row>
    <row r="156" spans="1:10" s="9" customFormat="1" x14ac:dyDescent="0.2">
      <c r="A156" s="148"/>
      <c r="B156" s="148"/>
      <c r="C156" s="148"/>
      <c r="D156" s="148"/>
      <c r="E156" s="150"/>
      <c r="F156" s="37" t="s">
        <v>43</v>
      </c>
      <c r="G156" s="50">
        <f>+G157</f>
        <v>25000</v>
      </c>
      <c r="H156" s="50">
        <f t="shared" si="56"/>
        <v>0</v>
      </c>
      <c r="I156" s="50">
        <f t="shared" si="56"/>
        <v>0</v>
      </c>
      <c r="J156" s="50">
        <f t="shared" si="56"/>
        <v>0</v>
      </c>
    </row>
    <row r="157" spans="1:10" s="9" customFormat="1" x14ac:dyDescent="0.2">
      <c r="A157" s="148"/>
      <c r="B157" s="148"/>
      <c r="C157" s="148"/>
      <c r="D157" s="148"/>
      <c r="E157" s="150"/>
      <c r="F157" s="37" t="s">
        <v>168</v>
      </c>
      <c r="G157" s="50">
        <f>+G158</f>
        <v>25000</v>
      </c>
      <c r="H157" s="50">
        <f t="shared" si="56"/>
        <v>0</v>
      </c>
      <c r="I157" s="50">
        <f t="shared" si="56"/>
        <v>0</v>
      </c>
      <c r="J157" s="50">
        <f t="shared" si="56"/>
        <v>0</v>
      </c>
    </row>
    <row r="158" spans="1:10" s="9" customFormat="1" x14ac:dyDescent="0.2">
      <c r="A158" s="148"/>
      <c r="B158" s="148"/>
      <c r="C158" s="148"/>
      <c r="D158" s="148"/>
      <c r="E158" s="150"/>
      <c r="F158" s="37" t="s">
        <v>169</v>
      </c>
      <c r="G158" s="50">
        <f>+G159</f>
        <v>25000</v>
      </c>
      <c r="H158" s="50">
        <f t="shared" si="56"/>
        <v>0</v>
      </c>
      <c r="I158" s="50">
        <f t="shared" si="56"/>
        <v>0</v>
      </c>
      <c r="J158" s="50">
        <f t="shared" si="56"/>
        <v>0</v>
      </c>
    </row>
    <row r="159" spans="1:10" s="23" customFormat="1" x14ac:dyDescent="0.2">
      <c r="A159" s="154"/>
      <c r="B159" s="154"/>
      <c r="C159" s="154"/>
      <c r="D159" s="154"/>
      <c r="E159" s="153"/>
      <c r="F159" s="26" t="s">
        <v>170</v>
      </c>
      <c r="G159" s="51">
        <f>+'2'!G35</f>
        <v>25000</v>
      </c>
      <c r="H159" s="51">
        <f>+'2'!H35</f>
        <v>0</v>
      </c>
      <c r="I159" s="51">
        <f>+'2'!I35</f>
        <v>0</v>
      </c>
      <c r="J159" s="51">
        <f>+'2'!J35</f>
        <v>0</v>
      </c>
    </row>
    <row r="160" spans="1:10" s="1" customFormat="1" x14ac:dyDescent="0.2">
      <c r="A160" s="150"/>
      <c r="B160" s="150"/>
      <c r="C160" s="151" t="s">
        <v>143</v>
      </c>
      <c r="D160" s="150"/>
      <c r="E160" s="150"/>
      <c r="F160" s="45" t="s">
        <v>146</v>
      </c>
      <c r="G160" s="46">
        <f>+G162</f>
        <v>1985000</v>
      </c>
      <c r="H160" s="46">
        <f t="shared" ref="H160:J160" si="57">+H162</f>
        <v>3314000</v>
      </c>
      <c r="I160" s="46">
        <f t="shared" si="57"/>
        <v>2900000</v>
      </c>
      <c r="J160" s="46">
        <f t="shared" si="57"/>
        <v>2500000</v>
      </c>
    </row>
    <row r="161" spans="1:10" s="1" customFormat="1" x14ac:dyDescent="0.2">
      <c r="A161" s="150"/>
      <c r="B161" s="150"/>
      <c r="C161" s="150"/>
      <c r="D161" s="150"/>
      <c r="E161" s="150"/>
      <c r="F161" s="25" t="s">
        <v>53</v>
      </c>
      <c r="G161" s="21"/>
      <c r="H161" s="21"/>
      <c r="I161" s="21"/>
      <c r="J161" s="21"/>
    </row>
    <row r="162" spans="1:10" s="1" customFormat="1" x14ac:dyDescent="0.2">
      <c r="A162" s="150"/>
      <c r="B162" s="150"/>
      <c r="C162" s="150"/>
      <c r="D162" s="150"/>
      <c r="E162" s="150"/>
      <c r="F162" s="25" t="s">
        <v>20</v>
      </c>
      <c r="G162" s="21">
        <f>+G164</f>
        <v>1985000</v>
      </c>
      <c r="H162" s="21">
        <f t="shared" ref="H162:J162" si="58">+H164</f>
        <v>3314000</v>
      </c>
      <c r="I162" s="21">
        <f t="shared" si="58"/>
        <v>2900000</v>
      </c>
      <c r="J162" s="21">
        <f t="shared" si="58"/>
        <v>2500000</v>
      </c>
    </row>
    <row r="163" spans="1:10" s="1" customFormat="1" x14ac:dyDescent="0.2">
      <c r="A163" s="150"/>
      <c r="B163" s="150"/>
      <c r="C163" s="150"/>
      <c r="D163" s="150"/>
      <c r="E163" s="150"/>
      <c r="F163" s="25" t="s">
        <v>53</v>
      </c>
      <c r="G163" s="21"/>
      <c r="H163" s="21"/>
      <c r="I163" s="21"/>
      <c r="J163" s="21"/>
    </row>
    <row r="164" spans="1:10" s="1" customFormat="1" x14ac:dyDescent="0.2">
      <c r="A164" s="150"/>
      <c r="B164" s="150"/>
      <c r="C164" s="150"/>
      <c r="D164" s="151">
        <v>1200</v>
      </c>
      <c r="E164" s="150"/>
      <c r="F164" s="45" t="s">
        <v>234</v>
      </c>
      <c r="G164" s="50">
        <f>+G166+G175</f>
        <v>1985000</v>
      </c>
      <c r="H164" s="50">
        <f t="shared" ref="H164:J164" si="59">+H166+H175</f>
        <v>3314000</v>
      </c>
      <c r="I164" s="50">
        <f t="shared" si="59"/>
        <v>2900000</v>
      </c>
      <c r="J164" s="50">
        <f t="shared" si="59"/>
        <v>2500000</v>
      </c>
    </row>
    <row r="165" spans="1:10" s="1" customFormat="1" x14ac:dyDescent="0.2">
      <c r="A165" s="150"/>
      <c r="B165" s="150"/>
      <c r="C165" s="150"/>
      <c r="D165" s="150"/>
      <c r="E165" s="150"/>
      <c r="F165" s="25" t="s">
        <v>53</v>
      </c>
      <c r="G165" s="50"/>
      <c r="H165" s="50"/>
      <c r="I165" s="50"/>
      <c r="J165" s="50"/>
    </row>
    <row r="166" spans="1:10" s="53" customFormat="1" x14ac:dyDescent="0.2">
      <c r="A166" s="151"/>
      <c r="B166" s="151"/>
      <c r="C166" s="151"/>
      <c r="D166" s="151"/>
      <c r="E166" s="151" t="s">
        <v>58</v>
      </c>
      <c r="F166" s="45" t="s">
        <v>147</v>
      </c>
      <c r="G166" s="48">
        <f>+G168</f>
        <v>345000</v>
      </c>
      <c r="H166" s="48">
        <f t="shared" ref="H166:J166" si="60">+H168</f>
        <v>814000</v>
      </c>
      <c r="I166" s="48">
        <f t="shared" si="60"/>
        <v>400000</v>
      </c>
      <c r="J166" s="48">
        <f t="shared" si="60"/>
        <v>0</v>
      </c>
    </row>
    <row r="167" spans="1:10" x14ac:dyDescent="0.2">
      <c r="A167" s="148"/>
      <c r="B167" s="148"/>
      <c r="C167" s="148"/>
      <c r="D167" s="148"/>
      <c r="E167" s="150"/>
      <c r="F167" s="8" t="s">
        <v>35</v>
      </c>
      <c r="G167" s="33"/>
      <c r="H167" s="33"/>
      <c r="I167" s="33"/>
      <c r="J167" s="33"/>
    </row>
    <row r="168" spans="1:10" s="13" customFormat="1" x14ac:dyDescent="0.2">
      <c r="A168" s="152"/>
      <c r="B168" s="152"/>
      <c r="C168" s="152"/>
      <c r="D168" s="152"/>
      <c r="E168" s="153"/>
      <c r="F168" s="26" t="s">
        <v>20</v>
      </c>
      <c r="G168" s="52">
        <f>+G170</f>
        <v>345000</v>
      </c>
      <c r="H168" s="52">
        <f t="shared" ref="H168:J168" si="61">+H170</f>
        <v>814000</v>
      </c>
      <c r="I168" s="52">
        <f t="shared" si="61"/>
        <v>400000</v>
      </c>
      <c r="J168" s="52">
        <f t="shared" si="61"/>
        <v>0</v>
      </c>
    </row>
    <row r="169" spans="1:10" x14ac:dyDescent="0.2">
      <c r="A169" s="148"/>
      <c r="B169" s="148"/>
      <c r="C169" s="148"/>
      <c r="D169" s="148"/>
      <c r="E169" s="150"/>
      <c r="F169" s="37" t="s">
        <v>19</v>
      </c>
      <c r="G169" s="32"/>
      <c r="H169" s="32"/>
      <c r="I169" s="32"/>
      <c r="J169" s="32"/>
    </row>
    <row r="170" spans="1:10" s="9" customFormat="1" x14ac:dyDescent="0.2">
      <c r="A170" s="148"/>
      <c r="B170" s="148"/>
      <c r="C170" s="148"/>
      <c r="D170" s="148"/>
      <c r="E170" s="150"/>
      <c r="F170" s="37" t="s">
        <v>16</v>
      </c>
      <c r="G170" s="50">
        <f>+G171</f>
        <v>345000</v>
      </c>
      <c r="H170" s="50">
        <f t="shared" ref="H170:J173" si="62">+H171</f>
        <v>814000</v>
      </c>
      <c r="I170" s="50">
        <f t="shared" si="62"/>
        <v>400000</v>
      </c>
      <c r="J170" s="50">
        <f t="shared" si="62"/>
        <v>0</v>
      </c>
    </row>
    <row r="171" spans="1:10" s="9" customFormat="1" x14ac:dyDescent="0.2">
      <c r="A171" s="148"/>
      <c r="B171" s="148"/>
      <c r="C171" s="148"/>
      <c r="D171" s="148"/>
      <c r="E171" s="150"/>
      <c r="F171" s="37" t="s">
        <v>43</v>
      </c>
      <c r="G171" s="50">
        <f>+G172</f>
        <v>345000</v>
      </c>
      <c r="H171" s="50">
        <f t="shared" si="62"/>
        <v>814000</v>
      </c>
      <c r="I171" s="50">
        <f t="shared" si="62"/>
        <v>400000</v>
      </c>
      <c r="J171" s="50">
        <f t="shared" si="62"/>
        <v>0</v>
      </c>
    </row>
    <row r="172" spans="1:10" s="9" customFormat="1" x14ac:dyDescent="0.2">
      <c r="A172" s="148"/>
      <c r="B172" s="148"/>
      <c r="C172" s="148"/>
      <c r="D172" s="148"/>
      <c r="E172" s="150"/>
      <c r="F172" s="37" t="s">
        <v>168</v>
      </c>
      <c r="G172" s="50">
        <f>+G173</f>
        <v>345000</v>
      </c>
      <c r="H172" s="50">
        <f t="shared" si="62"/>
        <v>814000</v>
      </c>
      <c r="I172" s="50">
        <f t="shared" si="62"/>
        <v>400000</v>
      </c>
      <c r="J172" s="50">
        <f t="shared" si="62"/>
        <v>0</v>
      </c>
    </row>
    <row r="173" spans="1:10" s="9" customFormat="1" x14ac:dyDescent="0.2">
      <c r="A173" s="148"/>
      <c r="B173" s="148"/>
      <c r="C173" s="148"/>
      <c r="D173" s="148"/>
      <c r="E173" s="150"/>
      <c r="F173" s="37" t="s">
        <v>169</v>
      </c>
      <c r="G173" s="50">
        <f>+G174</f>
        <v>345000</v>
      </c>
      <c r="H173" s="50">
        <f t="shared" si="62"/>
        <v>814000</v>
      </c>
      <c r="I173" s="50">
        <f t="shared" si="62"/>
        <v>400000</v>
      </c>
      <c r="J173" s="50">
        <f t="shared" si="62"/>
        <v>0</v>
      </c>
    </row>
    <row r="174" spans="1:10" s="23" customFormat="1" x14ac:dyDescent="0.2">
      <c r="A174" s="154"/>
      <c r="B174" s="154"/>
      <c r="C174" s="154"/>
      <c r="D174" s="154"/>
      <c r="E174" s="153"/>
      <c r="F174" s="26" t="s">
        <v>170</v>
      </c>
      <c r="G174" s="51">
        <f>+'2'!G20</f>
        <v>345000</v>
      </c>
      <c r="H174" s="51">
        <f>+'2'!H20</f>
        <v>814000</v>
      </c>
      <c r="I174" s="51">
        <f>+'2'!I20</f>
        <v>400000</v>
      </c>
      <c r="J174" s="51">
        <f>+'2'!J20</f>
        <v>0</v>
      </c>
    </row>
    <row r="175" spans="1:10" s="53" customFormat="1" x14ac:dyDescent="0.2">
      <c r="A175" s="151"/>
      <c r="B175" s="151"/>
      <c r="C175" s="151"/>
      <c r="D175" s="151"/>
      <c r="E175" s="151" t="s">
        <v>148</v>
      </c>
      <c r="F175" s="45" t="s">
        <v>149</v>
      </c>
      <c r="G175" s="48">
        <f>+G177</f>
        <v>1640000</v>
      </c>
      <c r="H175" s="48">
        <f t="shared" ref="H175:J175" si="63">+H177</f>
        <v>2500000</v>
      </c>
      <c r="I175" s="48">
        <f t="shared" si="63"/>
        <v>2500000</v>
      </c>
      <c r="J175" s="48">
        <f t="shared" si="63"/>
        <v>2500000</v>
      </c>
    </row>
    <row r="176" spans="1:10" x14ac:dyDescent="0.2">
      <c r="A176" s="148"/>
      <c r="B176" s="148"/>
      <c r="C176" s="148"/>
      <c r="D176" s="148"/>
      <c r="E176" s="150"/>
      <c r="F176" s="8" t="s">
        <v>35</v>
      </c>
      <c r="G176" s="33"/>
      <c r="H176" s="33"/>
      <c r="I176" s="33"/>
      <c r="J176" s="33"/>
    </row>
    <row r="177" spans="1:10" s="13" customFormat="1" x14ac:dyDescent="0.2">
      <c r="A177" s="152"/>
      <c r="B177" s="152"/>
      <c r="C177" s="152"/>
      <c r="D177" s="152"/>
      <c r="E177" s="153"/>
      <c r="F177" s="26" t="s">
        <v>20</v>
      </c>
      <c r="G177" s="52">
        <f>+G179</f>
        <v>1640000</v>
      </c>
      <c r="H177" s="52">
        <f t="shared" ref="H177:J177" si="64">+H179</f>
        <v>2500000</v>
      </c>
      <c r="I177" s="52">
        <f t="shared" si="64"/>
        <v>2500000</v>
      </c>
      <c r="J177" s="52">
        <f t="shared" si="64"/>
        <v>2500000</v>
      </c>
    </row>
    <row r="178" spans="1:10" x14ac:dyDescent="0.2">
      <c r="A178" s="148"/>
      <c r="B178" s="148"/>
      <c r="C178" s="148"/>
      <c r="D178" s="148"/>
      <c r="E178" s="150"/>
      <c r="F178" s="37" t="s">
        <v>19</v>
      </c>
      <c r="G178" s="32"/>
      <c r="H178" s="32"/>
      <c r="I178" s="32"/>
      <c r="J178" s="32"/>
    </row>
    <row r="179" spans="1:10" s="9" customFormat="1" x14ac:dyDescent="0.2">
      <c r="A179" s="148"/>
      <c r="B179" s="148"/>
      <c r="C179" s="148"/>
      <c r="D179" s="148"/>
      <c r="E179" s="150"/>
      <c r="F179" s="37" t="s">
        <v>16</v>
      </c>
      <c r="G179" s="50">
        <f>+G180</f>
        <v>1640000</v>
      </c>
      <c r="H179" s="50">
        <f t="shared" ref="H179:J182" si="65">+H180</f>
        <v>2500000</v>
      </c>
      <c r="I179" s="50">
        <f t="shared" si="65"/>
        <v>2500000</v>
      </c>
      <c r="J179" s="50">
        <f t="shared" si="65"/>
        <v>2500000</v>
      </c>
    </row>
    <row r="180" spans="1:10" s="9" customFormat="1" x14ac:dyDescent="0.2">
      <c r="A180" s="148"/>
      <c r="B180" s="148"/>
      <c r="C180" s="148"/>
      <c r="D180" s="148"/>
      <c r="E180" s="150"/>
      <c r="F180" s="37" t="s">
        <v>43</v>
      </c>
      <c r="G180" s="50">
        <f>+G181</f>
        <v>1640000</v>
      </c>
      <c r="H180" s="50">
        <f t="shared" si="65"/>
        <v>2500000</v>
      </c>
      <c r="I180" s="50">
        <f t="shared" si="65"/>
        <v>2500000</v>
      </c>
      <c r="J180" s="50">
        <f t="shared" si="65"/>
        <v>2500000</v>
      </c>
    </row>
    <row r="181" spans="1:10" s="9" customFormat="1" x14ac:dyDescent="0.2">
      <c r="A181" s="148"/>
      <c r="B181" s="148"/>
      <c r="C181" s="148"/>
      <c r="D181" s="148"/>
      <c r="E181" s="150"/>
      <c r="F181" s="37" t="s">
        <v>168</v>
      </c>
      <c r="G181" s="50">
        <f>+G182</f>
        <v>1640000</v>
      </c>
      <c r="H181" s="50">
        <f t="shared" si="65"/>
        <v>2500000</v>
      </c>
      <c r="I181" s="50">
        <f t="shared" si="65"/>
        <v>2500000</v>
      </c>
      <c r="J181" s="50">
        <f t="shared" si="65"/>
        <v>2500000</v>
      </c>
    </row>
    <row r="182" spans="1:10" s="9" customFormat="1" x14ac:dyDescent="0.2">
      <c r="A182" s="148"/>
      <c r="B182" s="148"/>
      <c r="C182" s="148"/>
      <c r="D182" s="148"/>
      <c r="E182" s="150"/>
      <c r="F182" s="37" t="s">
        <v>169</v>
      </c>
      <c r="G182" s="50">
        <f>+G183</f>
        <v>1640000</v>
      </c>
      <c r="H182" s="50">
        <f t="shared" si="65"/>
        <v>2500000</v>
      </c>
      <c r="I182" s="50">
        <f t="shared" si="65"/>
        <v>2500000</v>
      </c>
      <c r="J182" s="50">
        <f t="shared" si="65"/>
        <v>2500000</v>
      </c>
    </row>
    <row r="183" spans="1:10" s="23" customFormat="1" x14ac:dyDescent="0.2">
      <c r="A183" s="154"/>
      <c r="B183" s="154"/>
      <c r="C183" s="154"/>
      <c r="D183" s="154"/>
      <c r="E183" s="153"/>
      <c r="F183" s="26" t="s">
        <v>170</v>
      </c>
      <c r="G183" s="51">
        <f>+'2'!G21</f>
        <v>1640000</v>
      </c>
      <c r="H183" s="51">
        <f>+'2'!H21</f>
        <v>2500000</v>
      </c>
      <c r="I183" s="51">
        <f>+'2'!I21</f>
        <v>2500000</v>
      </c>
      <c r="J183" s="51">
        <f>+'2'!J21</f>
        <v>2500000</v>
      </c>
    </row>
    <row r="184" spans="1:10" s="1" customFormat="1" x14ac:dyDescent="0.2">
      <c r="A184" s="150"/>
      <c r="B184" s="151" t="s">
        <v>151</v>
      </c>
      <c r="C184" s="150"/>
      <c r="D184" s="150"/>
      <c r="E184" s="150"/>
      <c r="F184" s="45" t="s">
        <v>261</v>
      </c>
      <c r="G184" s="46">
        <f>+G186</f>
        <v>-76352.7</v>
      </c>
      <c r="H184" s="46">
        <f t="shared" ref="H184:J184" si="66">+H186</f>
        <v>-299922</v>
      </c>
      <c r="I184" s="46">
        <f t="shared" si="66"/>
        <v>-299922</v>
      </c>
      <c r="J184" s="46">
        <f t="shared" si="66"/>
        <v>-299922</v>
      </c>
    </row>
    <row r="185" spans="1:10" s="1" customFormat="1" x14ac:dyDescent="0.2">
      <c r="A185" s="150"/>
      <c r="B185" s="150"/>
      <c r="C185" s="150"/>
      <c r="D185" s="150"/>
      <c r="E185" s="150"/>
      <c r="F185" s="25" t="s">
        <v>53</v>
      </c>
      <c r="G185" s="21"/>
      <c r="H185" s="21"/>
      <c r="I185" s="21"/>
      <c r="J185" s="21"/>
    </row>
    <row r="186" spans="1:10" s="1" customFormat="1" x14ac:dyDescent="0.2">
      <c r="A186" s="150"/>
      <c r="B186" s="150"/>
      <c r="C186" s="151" t="s">
        <v>57</v>
      </c>
      <c r="D186" s="150"/>
      <c r="E186" s="150"/>
      <c r="F186" s="45" t="s">
        <v>261</v>
      </c>
      <c r="G186" s="46">
        <f>+G188</f>
        <v>-76352.7</v>
      </c>
      <c r="H186" s="46">
        <f t="shared" ref="H186:J186" si="67">+H188</f>
        <v>-299922</v>
      </c>
      <c r="I186" s="46">
        <f t="shared" si="67"/>
        <v>-299922</v>
      </c>
      <c r="J186" s="46">
        <f t="shared" si="67"/>
        <v>-299922</v>
      </c>
    </row>
    <row r="187" spans="1:10" s="1" customFormat="1" x14ac:dyDescent="0.2">
      <c r="A187" s="150"/>
      <c r="B187" s="150"/>
      <c r="C187" s="150"/>
      <c r="D187" s="150"/>
      <c r="E187" s="150"/>
      <c r="F187" s="25" t="s">
        <v>53</v>
      </c>
      <c r="G187" s="21"/>
      <c r="H187" s="21"/>
      <c r="I187" s="21"/>
      <c r="J187" s="21"/>
    </row>
    <row r="188" spans="1:10" s="1" customFormat="1" x14ac:dyDescent="0.2">
      <c r="A188" s="150"/>
      <c r="B188" s="150"/>
      <c r="C188" s="150"/>
      <c r="D188" s="150"/>
      <c r="E188" s="150"/>
      <c r="F188" s="25" t="s">
        <v>20</v>
      </c>
      <c r="G188" s="50">
        <f>+G190</f>
        <v>-76352.7</v>
      </c>
      <c r="H188" s="50">
        <f t="shared" ref="H188:J188" si="68">+H190</f>
        <v>-299922</v>
      </c>
      <c r="I188" s="50">
        <f t="shared" si="68"/>
        <v>-299922</v>
      </c>
      <c r="J188" s="50">
        <f t="shared" si="68"/>
        <v>-299922</v>
      </c>
    </row>
    <row r="189" spans="1:10" s="1" customFormat="1" x14ac:dyDescent="0.2">
      <c r="A189" s="150"/>
      <c r="B189" s="150"/>
      <c r="C189" s="150"/>
      <c r="D189" s="150"/>
      <c r="E189" s="150"/>
      <c r="F189" s="25" t="s">
        <v>53</v>
      </c>
      <c r="G189" s="21"/>
      <c r="H189" s="21"/>
      <c r="I189" s="21"/>
      <c r="J189" s="21"/>
    </row>
    <row r="190" spans="1:10" s="1" customFormat="1" x14ac:dyDescent="0.2">
      <c r="A190" s="150"/>
      <c r="B190" s="150"/>
      <c r="C190" s="150"/>
      <c r="D190" s="151">
        <v>1003</v>
      </c>
      <c r="E190" s="150"/>
      <c r="F190" s="45" t="s">
        <v>263</v>
      </c>
      <c r="G190" s="50">
        <f>+G192</f>
        <v>-76352.7</v>
      </c>
      <c r="H190" s="50">
        <f t="shared" ref="H190:J190" si="69">+H192</f>
        <v>-299922</v>
      </c>
      <c r="I190" s="50">
        <f t="shared" si="69"/>
        <v>-299922</v>
      </c>
      <c r="J190" s="50">
        <f t="shared" si="69"/>
        <v>-299922</v>
      </c>
    </row>
    <row r="191" spans="1:10" s="1" customFormat="1" x14ac:dyDescent="0.2">
      <c r="A191" s="150"/>
      <c r="B191" s="150"/>
      <c r="C191" s="150"/>
      <c r="D191" s="150"/>
      <c r="E191" s="150"/>
      <c r="F191" s="25" t="s">
        <v>53</v>
      </c>
      <c r="G191" s="50"/>
      <c r="H191" s="50"/>
      <c r="I191" s="50"/>
      <c r="J191" s="50"/>
    </row>
    <row r="192" spans="1:10" s="53" customFormat="1" x14ac:dyDescent="0.2">
      <c r="A192" s="151"/>
      <c r="B192" s="151"/>
      <c r="C192" s="151"/>
      <c r="D192" s="151"/>
      <c r="E192" s="151" t="s">
        <v>154</v>
      </c>
      <c r="F192" s="45" t="s">
        <v>262</v>
      </c>
      <c r="G192" s="48">
        <f>+G194</f>
        <v>-76352.7</v>
      </c>
      <c r="H192" s="48">
        <f t="shared" ref="H192:J192" si="70">+H194</f>
        <v>-299922</v>
      </c>
      <c r="I192" s="48">
        <f t="shared" si="70"/>
        <v>-299922</v>
      </c>
      <c r="J192" s="48">
        <f t="shared" si="70"/>
        <v>-299922</v>
      </c>
    </row>
    <row r="193" spans="1:10" x14ac:dyDescent="0.2">
      <c r="A193" s="148"/>
      <c r="B193" s="148"/>
      <c r="C193" s="148"/>
      <c r="D193" s="148"/>
      <c r="E193" s="150"/>
      <c r="F193" s="8" t="s">
        <v>35</v>
      </c>
      <c r="G193" s="33"/>
      <c r="H193" s="33"/>
      <c r="I193" s="33"/>
      <c r="J193" s="33"/>
    </row>
    <row r="194" spans="1:10" s="13" customFormat="1" x14ac:dyDescent="0.2">
      <c r="A194" s="152"/>
      <c r="B194" s="152"/>
      <c r="C194" s="152"/>
      <c r="D194" s="152"/>
      <c r="E194" s="153"/>
      <c r="F194" s="26" t="s">
        <v>20</v>
      </c>
      <c r="G194" s="52">
        <f>+G196</f>
        <v>-76352.7</v>
      </c>
      <c r="H194" s="52">
        <f t="shared" ref="H194:J194" si="71">+H196</f>
        <v>-299922</v>
      </c>
      <c r="I194" s="52">
        <f t="shared" si="71"/>
        <v>-299922</v>
      </c>
      <c r="J194" s="52">
        <f t="shared" si="71"/>
        <v>-299922</v>
      </c>
    </row>
    <row r="195" spans="1:10" x14ac:dyDescent="0.2">
      <c r="A195" s="148"/>
      <c r="B195" s="148"/>
      <c r="C195" s="148"/>
      <c r="D195" s="148"/>
      <c r="E195" s="150"/>
      <c r="F195" s="37" t="s">
        <v>19</v>
      </c>
      <c r="G195" s="32"/>
      <c r="H195" s="32"/>
      <c r="I195" s="32"/>
      <c r="J195" s="32"/>
    </row>
    <row r="196" spans="1:10" s="9" customFormat="1" x14ac:dyDescent="0.2">
      <c r="A196" s="148"/>
      <c r="B196" s="148"/>
      <c r="C196" s="148"/>
      <c r="D196" s="148"/>
      <c r="E196" s="150"/>
      <c r="F196" s="37" t="s">
        <v>16</v>
      </c>
      <c r="G196" s="50">
        <f>+G197</f>
        <v>-76352.7</v>
      </c>
      <c r="H196" s="50">
        <f t="shared" ref="H196:J199" si="72">+H197</f>
        <v>-299922</v>
      </c>
      <c r="I196" s="50">
        <f t="shared" si="72"/>
        <v>-299922</v>
      </c>
      <c r="J196" s="50">
        <f t="shared" si="72"/>
        <v>-299922</v>
      </c>
    </row>
    <row r="197" spans="1:10" s="9" customFormat="1" x14ac:dyDescent="0.2">
      <c r="A197" s="148"/>
      <c r="B197" s="148"/>
      <c r="C197" s="148"/>
      <c r="D197" s="148"/>
      <c r="E197" s="150"/>
      <c r="F197" s="37" t="s">
        <v>43</v>
      </c>
      <c r="G197" s="50">
        <f>+G198</f>
        <v>-76352.7</v>
      </c>
      <c r="H197" s="50">
        <f t="shared" si="72"/>
        <v>-299922</v>
      </c>
      <c r="I197" s="50">
        <f t="shared" si="72"/>
        <v>-299922</v>
      </c>
      <c r="J197" s="50">
        <f t="shared" si="72"/>
        <v>-299922</v>
      </c>
    </row>
    <row r="198" spans="1:10" s="9" customFormat="1" x14ac:dyDescent="0.2">
      <c r="A198" s="148"/>
      <c r="B198" s="148"/>
      <c r="C198" s="148"/>
      <c r="D198" s="148"/>
      <c r="E198" s="150"/>
      <c r="F198" s="37" t="s">
        <v>44</v>
      </c>
      <c r="G198" s="50">
        <f>+G199</f>
        <v>-76352.7</v>
      </c>
      <c r="H198" s="50">
        <f t="shared" si="72"/>
        <v>-299922</v>
      </c>
      <c r="I198" s="50">
        <f t="shared" si="72"/>
        <v>-299922</v>
      </c>
      <c r="J198" s="50">
        <f t="shared" si="72"/>
        <v>-299922</v>
      </c>
    </row>
    <row r="199" spans="1:10" s="9" customFormat="1" x14ac:dyDescent="0.2">
      <c r="A199" s="148"/>
      <c r="B199" s="148"/>
      <c r="C199" s="148"/>
      <c r="D199" s="148"/>
      <c r="E199" s="150"/>
      <c r="F199" s="37" t="s">
        <v>45</v>
      </c>
      <c r="G199" s="50">
        <f>+G200</f>
        <v>-76352.7</v>
      </c>
      <c r="H199" s="50">
        <f t="shared" si="72"/>
        <v>-299922</v>
      </c>
      <c r="I199" s="50">
        <f t="shared" si="72"/>
        <v>-299922</v>
      </c>
      <c r="J199" s="50">
        <f t="shared" si="72"/>
        <v>-299922</v>
      </c>
    </row>
    <row r="200" spans="1:10" s="23" customFormat="1" ht="27" x14ac:dyDescent="0.2">
      <c r="A200" s="154"/>
      <c r="B200" s="154"/>
      <c r="C200" s="154"/>
      <c r="D200" s="154"/>
      <c r="E200" s="153"/>
      <c r="F200" s="26" t="s">
        <v>264</v>
      </c>
      <c r="G200" s="51">
        <f>+'2'!G12</f>
        <v>-76352.7</v>
      </c>
      <c r="H200" s="51">
        <f>+'2'!H12</f>
        <v>-299922</v>
      </c>
      <c r="I200" s="51">
        <f>+'2'!I12</f>
        <v>-299922</v>
      </c>
      <c r="J200" s="51">
        <f>+'2'!J12</f>
        <v>-299922</v>
      </c>
    </row>
    <row r="201" spans="1:10" x14ac:dyDescent="0.2">
      <c r="A201" s="148"/>
      <c r="B201" s="148" t="s">
        <v>15</v>
      </c>
      <c r="C201" s="149"/>
      <c r="D201" s="149"/>
      <c r="E201" s="149"/>
      <c r="F201" s="43" t="s">
        <v>14</v>
      </c>
      <c r="G201" s="30">
        <f>+G203</f>
        <v>55000</v>
      </c>
      <c r="H201" s="30">
        <f t="shared" ref="H201:J201" si="73">+H203</f>
        <v>35000</v>
      </c>
      <c r="I201" s="30">
        <f t="shared" si="73"/>
        <v>0</v>
      </c>
      <c r="J201" s="30">
        <f t="shared" si="73"/>
        <v>0</v>
      </c>
    </row>
    <row r="202" spans="1:10" x14ac:dyDescent="0.2">
      <c r="A202" s="148"/>
      <c r="B202" s="148"/>
      <c r="C202" s="149"/>
      <c r="D202" s="149"/>
      <c r="E202" s="149"/>
      <c r="F202" s="44" t="s">
        <v>2</v>
      </c>
      <c r="G202" s="32"/>
      <c r="H202" s="32"/>
      <c r="I202" s="32"/>
      <c r="J202" s="32"/>
    </row>
    <row r="203" spans="1:10" s="9" customFormat="1" x14ac:dyDescent="0.2">
      <c r="A203" s="148"/>
      <c r="B203" s="148"/>
      <c r="C203" s="151" t="s">
        <v>57</v>
      </c>
      <c r="D203" s="150"/>
      <c r="E203" s="150"/>
      <c r="F203" s="36" t="s">
        <v>61</v>
      </c>
      <c r="G203" s="46">
        <f>+G205</f>
        <v>55000</v>
      </c>
      <c r="H203" s="46">
        <f t="shared" ref="H203:J203" si="74">+H205</f>
        <v>35000</v>
      </c>
      <c r="I203" s="46">
        <f t="shared" si="74"/>
        <v>0</v>
      </c>
      <c r="J203" s="46">
        <f t="shared" si="74"/>
        <v>0</v>
      </c>
    </row>
    <row r="204" spans="1:10" s="9" customFormat="1" x14ac:dyDescent="0.2">
      <c r="A204" s="148"/>
      <c r="B204" s="148"/>
      <c r="C204" s="150"/>
      <c r="D204" s="150"/>
      <c r="E204" s="150"/>
      <c r="F204" s="37" t="s">
        <v>53</v>
      </c>
      <c r="G204" s="21"/>
      <c r="H204" s="21"/>
      <c r="I204" s="21"/>
      <c r="J204" s="21"/>
    </row>
    <row r="205" spans="1:10" s="1" customFormat="1" x14ac:dyDescent="0.2">
      <c r="A205" s="150"/>
      <c r="B205" s="150"/>
      <c r="C205" s="150"/>
      <c r="D205" s="150"/>
      <c r="E205" s="150"/>
      <c r="F205" s="25" t="s">
        <v>20</v>
      </c>
      <c r="G205" s="21">
        <f>+G207</f>
        <v>55000</v>
      </c>
      <c r="H205" s="21">
        <f t="shared" ref="H205:J205" si="75">+H207</f>
        <v>35000</v>
      </c>
      <c r="I205" s="21">
        <f t="shared" si="75"/>
        <v>0</v>
      </c>
      <c r="J205" s="21">
        <f t="shared" si="75"/>
        <v>0</v>
      </c>
    </row>
    <row r="206" spans="1:10" s="1" customFormat="1" x14ac:dyDescent="0.2">
      <c r="A206" s="150"/>
      <c r="B206" s="150"/>
      <c r="C206" s="150"/>
      <c r="D206" s="150"/>
      <c r="E206" s="150"/>
      <c r="F206" s="25" t="s">
        <v>53</v>
      </c>
      <c r="G206" s="21"/>
      <c r="H206" s="21"/>
      <c r="I206" s="21"/>
      <c r="J206" s="21"/>
    </row>
    <row r="207" spans="1:10" s="1" customFormat="1" x14ac:dyDescent="0.2">
      <c r="A207" s="150"/>
      <c r="B207" s="150"/>
      <c r="C207" s="150"/>
      <c r="D207" s="151">
        <v>1142</v>
      </c>
      <c r="E207" s="150"/>
      <c r="F207" s="45" t="s">
        <v>236</v>
      </c>
      <c r="G207" s="50">
        <f>+G209</f>
        <v>55000</v>
      </c>
      <c r="H207" s="50">
        <f t="shared" ref="H207:J207" si="76">+H209</f>
        <v>35000</v>
      </c>
      <c r="I207" s="50">
        <f t="shared" si="76"/>
        <v>0</v>
      </c>
      <c r="J207" s="50">
        <f t="shared" si="76"/>
        <v>0</v>
      </c>
    </row>
    <row r="208" spans="1:10" s="1" customFormat="1" x14ac:dyDescent="0.2">
      <c r="A208" s="150"/>
      <c r="B208" s="150"/>
      <c r="C208" s="150"/>
      <c r="D208" s="150"/>
      <c r="E208" s="150"/>
      <c r="F208" s="25" t="s">
        <v>53</v>
      </c>
      <c r="G208" s="50"/>
      <c r="H208" s="50"/>
      <c r="I208" s="50"/>
      <c r="J208" s="50"/>
    </row>
    <row r="209" spans="1:10" s="53" customFormat="1" ht="27" x14ac:dyDescent="0.2">
      <c r="A209" s="151"/>
      <c r="B209" s="151"/>
      <c r="C209" s="151"/>
      <c r="D209" s="151"/>
      <c r="E209" s="151" t="s">
        <v>58</v>
      </c>
      <c r="F209" s="45" t="s">
        <v>142</v>
      </c>
      <c r="G209" s="48">
        <f>+G211</f>
        <v>55000</v>
      </c>
      <c r="H209" s="48">
        <f t="shared" ref="H209:J209" si="77">+H211</f>
        <v>35000</v>
      </c>
      <c r="I209" s="48">
        <f t="shared" si="77"/>
        <v>0</v>
      </c>
      <c r="J209" s="48">
        <f t="shared" si="77"/>
        <v>0</v>
      </c>
    </row>
    <row r="210" spans="1:10" x14ac:dyDescent="0.2">
      <c r="A210" s="148"/>
      <c r="B210" s="148"/>
      <c r="C210" s="148"/>
      <c r="D210" s="148"/>
      <c r="E210" s="150"/>
      <c r="F210" s="8" t="s">
        <v>35</v>
      </c>
      <c r="G210" s="33"/>
      <c r="H210" s="33"/>
      <c r="I210" s="33"/>
      <c r="J210" s="33"/>
    </row>
    <row r="211" spans="1:10" s="13" customFormat="1" x14ac:dyDescent="0.2">
      <c r="A211" s="152"/>
      <c r="B211" s="152"/>
      <c r="C211" s="152"/>
      <c r="D211" s="152"/>
      <c r="E211" s="153"/>
      <c r="F211" s="26" t="s">
        <v>20</v>
      </c>
      <c r="G211" s="52">
        <f>+G213</f>
        <v>55000</v>
      </c>
      <c r="H211" s="52">
        <f t="shared" ref="H211:J211" si="78">+H213</f>
        <v>35000</v>
      </c>
      <c r="I211" s="52">
        <f t="shared" si="78"/>
        <v>0</v>
      </c>
      <c r="J211" s="52">
        <f t="shared" si="78"/>
        <v>0</v>
      </c>
    </row>
    <row r="212" spans="1:10" x14ac:dyDescent="0.2">
      <c r="A212" s="148"/>
      <c r="B212" s="148"/>
      <c r="C212" s="148"/>
      <c r="D212" s="148"/>
      <c r="E212" s="150"/>
      <c r="F212" s="37" t="s">
        <v>19</v>
      </c>
      <c r="G212" s="32"/>
      <c r="H212" s="32"/>
      <c r="I212" s="32"/>
      <c r="J212" s="32"/>
    </row>
    <row r="213" spans="1:10" s="9" customFormat="1" x14ac:dyDescent="0.2">
      <c r="A213" s="148"/>
      <c r="B213" s="148"/>
      <c r="C213" s="148"/>
      <c r="D213" s="148"/>
      <c r="E213" s="150"/>
      <c r="F213" s="37" t="s">
        <v>16</v>
      </c>
      <c r="G213" s="50">
        <f>+G214</f>
        <v>55000</v>
      </c>
      <c r="H213" s="50">
        <f t="shared" ref="H213:J216" si="79">+H214</f>
        <v>35000</v>
      </c>
      <c r="I213" s="50">
        <f t="shared" si="79"/>
        <v>0</v>
      </c>
      <c r="J213" s="50">
        <f t="shared" si="79"/>
        <v>0</v>
      </c>
    </row>
    <row r="214" spans="1:10" s="9" customFormat="1" x14ac:dyDescent="0.2">
      <c r="A214" s="148"/>
      <c r="B214" s="148"/>
      <c r="C214" s="148"/>
      <c r="D214" s="148"/>
      <c r="E214" s="150"/>
      <c r="F214" s="37" t="s">
        <v>43</v>
      </c>
      <c r="G214" s="50">
        <f>+G215</f>
        <v>55000</v>
      </c>
      <c r="H214" s="50">
        <f t="shared" si="79"/>
        <v>35000</v>
      </c>
      <c r="I214" s="50">
        <f t="shared" si="79"/>
        <v>0</v>
      </c>
      <c r="J214" s="50">
        <f t="shared" si="79"/>
        <v>0</v>
      </c>
    </row>
    <row r="215" spans="1:10" s="9" customFormat="1" x14ac:dyDescent="0.2">
      <c r="A215" s="148"/>
      <c r="B215" s="148"/>
      <c r="C215" s="148"/>
      <c r="D215" s="148"/>
      <c r="E215" s="150"/>
      <c r="F215" s="37" t="s">
        <v>168</v>
      </c>
      <c r="G215" s="50">
        <f>+G216</f>
        <v>55000</v>
      </c>
      <c r="H215" s="50">
        <f t="shared" si="79"/>
        <v>35000</v>
      </c>
      <c r="I215" s="50">
        <f t="shared" si="79"/>
        <v>0</v>
      </c>
      <c r="J215" s="50">
        <f t="shared" si="79"/>
        <v>0</v>
      </c>
    </row>
    <row r="216" spans="1:10" s="9" customFormat="1" x14ac:dyDescent="0.2">
      <c r="A216" s="148"/>
      <c r="B216" s="148"/>
      <c r="C216" s="148"/>
      <c r="D216" s="148"/>
      <c r="E216" s="150"/>
      <c r="F216" s="37" t="s">
        <v>169</v>
      </c>
      <c r="G216" s="50">
        <f>+G217</f>
        <v>55000</v>
      </c>
      <c r="H216" s="50">
        <f t="shared" si="79"/>
        <v>35000</v>
      </c>
      <c r="I216" s="50">
        <f t="shared" si="79"/>
        <v>0</v>
      </c>
      <c r="J216" s="50">
        <f t="shared" si="79"/>
        <v>0</v>
      </c>
    </row>
    <row r="217" spans="1:10" s="23" customFormat="1" x14ac:dyDescent="0.2">
      <c r="A217" s="154"/>
      <c r="B217" s="154"/>
      <c r="C217" s="154"/>
      <c r="D217" s="154"/>
      <c r="E217" s="153"/>
      <c r="F217" s="26" t="s">
        <v>170</v>
      </c>
      <c r="G217" s="51">
        <f>+'2'!G16</f>
        <v>55000</v>
      </c>
      <c r="H217" s="51">
        <f>+'2'!H16</f>
        <v>35000</v>
      </c>
      <c r="I217" s="51">
        <f>+'2'!I16</f>
        <v>0</v>
      </c>
      <c r="J217" s="51">
        <f>+'2'!J16</f>
        <v>0</v>
      </c>
    </row>
    <row r="218" spans="1:10" s="162" customFormat="1" x14ac:dyDescent="0.2">
      <c r="A218" s="151" t="s">
        <v>370</v>
      </c>
      <c r="B218" s="150"/>
      <c r="C218" s="150"/>
      <c r="D218" s="150"/>
      <c r="E218" s="150"/>
      <c r="F218" s="161" t="s">
        <v>371</v>
      </c>
      <c r="G218" s="172">
        <f>+G220</f>
        <v>-1640000</v>
      </c>
      <c r="H218" s="172">
        <f t="shared" ref="H218:J218" si="80">+H220</f>
        <v>-2500000</v>
      </c>
      <c r="I218" s="172">
        <f t="shared" si="80"/>
        <v>-2500000</v>
      </c>
      <c r="J218" s="172">
        <f t="shared" si="80"/>
        <v>-2500000</v>
      </c>
    </row>
    <row r="219" spans="1:10" s="162" customFormat="1" x14ac:dyDescent="0.2">
      <c r="A219" s="150"/>
      <c r="B219" s="150"/>
      <c r="C219" s="150"/>
      <c r="D219" s="150"/>
      <c r="E219" s="150"/>
      <c r="F219" s="163" t="s">
        <v>53</v>
      </c>
      <c r="G219" s="150"/>
      <c r="H219" s="150"/>
      <c r="I219" s="150"/>
      <c r="J219" s="150"/>
    </row>
    <row r="220" spans="1:10" s="162" customFormat="1" x14ac:dyDescent="0.2">
      <c r="A220" s="150"/>
      <c r="B220" s="151" t="s">
        <v>57</v>
      </c>
      <c r="C220" s="150"/>
      <c r="D220" s="150"/>
      <c r="E220" s="150"/>
      <c r="F220" s="161" t="s">
        <v>372</v>
      </c>
      <c r="G220" s="164">
        <f>+G222</f>
        <v>-1640000</v>
      </c>
      <c r="H220" s="164">
        <f t="shared" ref="H220:J220" si="81">+H222</f>
        <v>-2500000</v>
      </c>
      <c r="I220" s="164">
        <f t="shared" si="81"/>
        <v>-2500000</v>
      </c>
      <c r="J220" s="164">
        <f t="shared" si="81"/>
        <v>-2500000</v>
      </c>
    </row>
    <row r="221" spans="1:10" s="162" customFormat="1" x14ac:dyDescent="0.2">
      <c r="A221" s="150"/>
      <c r="B221" s="150"/>
      <c r="C221" s="150"/>
      <c r="D221" s="150"/>
      <c r="E221" s="150"/>
      <c r="F221" s="163" t="s">
        <v>53</v>
      </c>
      <c r="G221" s="165"/>
      <c r="H221" s="165"/>
      <c r="I221" s="165"/>
      <c r="J221" s="165"/>
    </row>
    <row r="222" spans="1:10" s="162" customFormat="1" x14ac:dyDescent="0.2">
      <c r="A222" s="150"/>
      <c r="B222" s="150"/>
      <c r="C222" s="151" t="s">
        <v>57</v>
      </c>
      <c r="D222" s="150"/>
      <c r="E222" s="150"/>
      <c r="F222" s="161" t="s">
        <v>373</v>
      </c>
      <c r="G222" s="177">
        <f>+G224</f>
        <v>-1640000</v>
      </c>
      <c r="H222" s="177">
        <f t="shared" ref="H222:J222" si="82">+H224</f>
        <v>-2500000</v>
      </c>
      <c r="I222" s="177">
        <f t="shared" si="82"/>
        <v>-2500000</v>
      </c>
      <c r="J222" s="177">
        <f t="shared" si="82"/>
        <v>-2500000</v>
      </c>
    </row>
    <row r="223" spans="1:10" s="162" customFormat="1" x14ac:dyDescent="0.2">
      <c r="A223" s="150"/>
      <c r="B223" s="150"/>
      <c r="C223" s="150"/>
      <c r="D223" s="150"/>
      <c r="E223" s="150"/>
      <c r="F223" s="163" t="s">
        <v>53</v>
      </c>
      <c r="G223" s="165"/>
      <c r="H223" s="165"/>
      <c r="I223" s="165"/>
      <c r="J223" s="165"/>
    </row>
    <row r="224" spans="1:10" s="162" customFormat="1" x14ac:dyDescent="0.2">
      <c r="A224" s="150"/>
      <c r="B224" s="150"/>
      <c r="C224" s="150"/>
      <c r="D224" s="150"/>
      <c r="E224" s="150"/>
      <c r="F224" s="163" t="s">
        <v>375</v>
      </c>
      <c r="G224" s="166">
        <f>+G226</f>
        <v>-1640000</v>
      </c>
      <c r="H224" s="166">
        <f t="shared" ref="H224:J224" si="83">+H226</f>
        <v>-2500000</v>
      </c>
      <c r="I224" s="166">
        <f t="shared" si="83"/>
        <v>-2500000</v>
      </c>
      <c r="J224" s="166">
        <f t="shared" si="83"/>
        <v>-2500000</v>
      </c>
    </row>
    <row r="225" spans="1:10" s="162" customFormat="1" x14ac:dyDescent="0.2">
      <c r="A225" s="150"/>
      <c r="B225" s="150"/>
      <c r="C225" s="150"/>
      <c r="D225" s="150"/>
      <c r="E225" s="150"/>
      <c r="F225" s="163" t="s">
        <v>53</v>
      </c>
      <c r="G225" s="166"/>
      <c r="H225" s="166"/>
      <c r="I225" s="166"/>
      <c r="J225" s="166"/>
    </row>
    <row r="226" spans="1:10" s="168" customFormat="1" x14ac:dyDescent="0.2">
      <c r="A226" s="151"/>
      <c r="B226" s="151"/>
      <c r="C226" s="151"/>
      <c r="D226" s="151" t="s">
        <v>374</v>
      </c>
      <c r="E226" s="151"/>
      <c r="F226" s="161" t="s">
        <v>373</v>
      </c>
      <c r="G226" s="167">
        <f>+G228</f>
        <v>-1640000</v>
      </c>
      <c r="H226" s="167">
        <f t="shared" ref="H226:J226" si="84">+H228</f>
        <v>-2500000</v>
      </c>
      <c r="I226" s="167">
        <f t="shared" si="84"/>
        <v>-2500000</v>
      </c>
      <c r="J226" s="167">
        <f t="shared" si="84"/>
        <v>-2500000</v>
      </c>
    </row>
    <row r="227" spans="1:10" s="162" customFormat="1" x14ac:dyDescent="0.2">
      <c r="A227" s="150"/>
      <c r="B227" s="150"/>
      <c r="C227" s="150"/>
      <c r="D227" s="150"/>
      <c r="E227" s="150"/>
      <c r="F227" s="163" t="s">
        <v>53</v>
      </c>
      <c r="G227" s="169"/>
      <c r="H227" s="169"/>
      <c r="I227" s="169"/>
      <c r="J227" s="169"/>
    </row>
    <row r="228" spans="1:10" s="168" customFormat="1" x14ac:dyDescent="0.2">
      <c r="A228" s="151"/>
      <c r="B228" s="151"/>
      <c r="C228" s="151"/>
      <c r="D228" s="151"/>
      <c r="E228" s="151" t="s">
        <v>58</v>
      </c>
      <c r="F228" s="161" t="s">
        <v>373</v>
      </c>
      <c r="G228" s="176">
        <f>+G230</f>
        <v>-1640000</v>
      </c>
      <c r="H228" s="176">
        <f t="shared" ref="H228:J228" si="85">+H230</f>
        <v>-2500000</v>
      </c>
      <c r="I228" s="176">
        <f t="shared" si="85"/>
        <v>-2500000</v>
      </c>
      <c r="J228" s="176">
        <f t="shared" si="85"/>
        <v>-2500000</v>
      </c>
    </row>
    <row r="229" spans="1:10" s="162" customFormat="1" x14ac:dyDescent="0.2">
      <c r="A229" s="150"/>
      <c r="B229" s="150"/>
      <c r="C229" s="150"/>
      <c r="D229" s="150"/>
      <c r="E229" s="150"/>
      <c r="F229" s="163" t="s">
        <v>35</v>
      </c>
      <c r="G229" s="170"/>
      <c r="H229" s="150"/>
      <c r="I229" s="150"/>
      <c r="J229" s="150"/>
    </row>
    <row r="230" spans="1:10" s="162" customFormat="1" x14ac:dyDescent="0.2">
      <c r="A230" s="150"/>
      <c r="B230" s="150"/>
      <c r="C230" s="153"/>
      <c r="D230" s="150"/>
      <c r="E230" s="150"/>
      <c r="F230" s="171" t="s">
        <v>375</v>
      </c>
      <c r="G230" s="166">
        <f>+G231</f>
        <v>-1640000</v>
      </c>
      <c r="H230" s="166">
        <f t="shared" ref="H230:J234" si="86">+H231</f>
        <v>-2500000</v>
      </c>
      <c r="I230" s="166">
        <f t="shared" si="86"/>
        <v>-2500000</v>
      </c>
      <c r="J230" s="166">
        <f t="shared" si="86"/>
        <v>-2500000</v>
      </c>
    </row>
    <row r="231" spans="1:10" s="162" customFormat="1" x14ac:dyDescent="0.2">
      <c r="A231" s="150"/>
      <c r="B231" s="150"/>
      <c r="C231" s="150"/>
      <c r="D231" s="150"/>
      <c r="E231" s="150"/>
      <c r="F231" s="163" t="s">
        <v>19</v>
      </c>
      <c r="G231" s="166">
        <f>+G232</f>
        <v>-1640000</v>
      </c>
      <c r="H231" s="166">
        <f t="shared" si="86"/>
        <v>-2500000</v>
      </c>
      <c r="I231" s="166">
        <f t="shared" si="86"/>
        <v>-2500000</v>
      </c>
      <c r="J231" s="166">
        <f t="shared" si="86"/>
        <v>-2500000</v>
      </c>
    </row>
    <row r="232" spans="1:10" s="162" customFormat="1" x14ac:dyDescent="0.2">
      <c r="A232" s="150"/>
      <c r="B232" s="150"/>
      <c r="C232" s="150"/>
      <c r="D232" s="150"/>
      <c r="E232" s="150"/>
      <c r="F232" s="163" t="s">
        <v>16</v>
      </c>
      <c r="G232" s="166">
        <f>+G233</f>
        <v>-1640000</v>
      </c>
      <c r="H232" s="166">
        <f t="shared" si="86"/>
        <v>-2500000</v>
      </c>
      <c r="I232" s="166">
        <f t="shared" si="86"/>
        <v>-2500000</v>
      </c>
      <c r="J232" s="166">
        <f t="shared" si="86"/>
        <v>-2500000</v>
      </c>
    </row>
    <row r="233" spans="1:10" s="162" customFormat="1" x14ac:dyDescent="0.2">
      <c r="A233" s="150"/>
      <c r="B233" s="150"/>
      <c r="C233" s="150"/>
      <c r="D233" s="150"/>
      <c r="E233" s="150"/>
      <c r="F233" s="163" t="s">
        <v>43</v>
      </c>
      <c r="G233" s="166">
        <f>+G234</f>
        <v>-1640000</v>
      </c>
      <c r="H233" s="166">
        <f t="shared" si="86"/>
        <v>-2500000</v>
      </c>
      <c r="I233" s="166">
        <f t="shared" si="86"/>
        <v>-2500000</v>
      </c>
      <c r="J233" s="166">
        <f t="shared" si="86"/>
        <v>-2500000</v>
      </c>
    </row>
    <row r="234" spans="1:10" s="162" customFormat="1" x14ac:dyDescent="0.2">
      <c r="A234" s="150"/>
      <c r="B234" s="150"/>
      <c r="C234" s="150"/>
      <c r="D234" s="150"/>
      <c r="E234" s="150"/>
      <c r="F234" s="163" t="s">
        <v>376</v>
      </c>
      <c r="G234" s="173">
        <f>+G235</f>
        <v>-1640000</v>
      </c>
      <c r="H234" s="173">
        <f t="shared" si="86"/>
        <v>-2500000</v>
      </c>
      <c r="I234" s="173">
        <f t="shared" si="86"/>
        <v>-2500000</v>
      </c>
      <c r="J234" s="173">
        <f t="shared" si="86"/>
        <v>-2500000</v>
      </c>
    </row>
    <row r="235" spans="1:10" s="175" customFormat="1" x14ac:dyDescent="0.2">
      <c r="A235" s="153"/>
      <c r="B235" s="153"/>
      <c r="C235" s="153"/>
      <c r="D235" s="153"/>
      <c r="E235" s="153"/>
      <c r="F235" s="171" t="s">
        <v>390</v>
      </c>
      <c r="G235" s="174">
        <f>+'2'!G38</f>
        <v>-1640000</v>
      </c>
      <c r="H235" s="174">
        <f>+'2'!H38</f>
        <v>-2500000</v>
      </c>
      <c r="I235" s="174">
        <f>+'2'!I38</f>
        <v>-2500000</v>
      </c>
      <c r="J235" s="174">
        <f>+'2'!J38</f>
        <v>-2500000</v>
      </c>
    </row>
  </sheetData>
  <mergeCells count="11">
    <mergeCell ref="A1:J1"/>
    <mergeCell ref="A2:J2"/>
    <mergeCell ref="A3:J3"/>
    <mergeCell ref="A4:J4"/>
    <mergeCell ref="A5:J5"/>
    <mergeCell ref="A6:J6"/>
    <mergeCell ref="A7:C7"/>
    <mergeCell ref="F7:F8"/>
    <mergeCell ref="D7:E7"/>
    <mergeCell ref="A9:F9"/>
    <mergeCell ref="G7:J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E192 A10:C31 D18:E37 B61:E78 D87:E97 C125:E131 E116 E140:E151 C160:E166 E175:E183 B184:C186 B201:E209 E107 D98 C46 E52 B226:D226 A218 B220:E223 E22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38097-9D26-45EA-A19C-7141368329E2}">
  <dimension ref="A1:GR13"/>
  <sheetViews>
    <sheetView zoomScaleNormal="100" workbookViewId="0">
      <selection activeCell="E13" sqref="E13"/>
    </sheetView>
  </sheetViews>
  <sheetFormatPr defaultColWidth="9.140625" defaultRowHeight="13.5" x14ac:dyDescent="0.25"/>
  <cols>
    <col min="1" max="1" width="10.28515625" style="56" customWidth="1"/>
    <col min="2" max="2" width="11.42578125" style="56" customWidth="1"/>
    <col min="3" max="3" width="36.28515625" style="57" customWidth="1"/>
    <col min="4" max="4" width="43.28515625" style="56" customWidth="1"/>
    <col min="5" max="5" width="26.42578125" style="70" customWidth="1"/>
    <col min="6" max="16384" width="9.140625" style="58"/>
  </cols>
  <sheetData>
    <row r="1" spans="1:200" x14ac:dyDescent="0.25">
      <c r="A1" s="209" t="s">
        <v>286</v>
      </c>
      <c r="B1" s="209"/>
      <c r="C1" s="209"/>
      <c r="D1" s="209"/>
      <c r="E1" s="209"/>
    </row>
    <row r="2" spans="1:200" s="13" customFormat="1" ht="13.5" customHeight="1" x14ac:dyDescent="0.2">
      <c r="A2" s="187" t="s">
        <v>46</v>
      </c>
      <c r="B2" s="187"/>
      <c r="C2" s="187"/>
      <c r="D2" s="187"/>
      <c r="E2" s="187"/>
      <c r="F2" s="55"/>
      <c r="G2" s="55"/>
      <c r="H2" s="55"/>
      <c r="I2" s="12"/>
      <c r="J2" s="11"/>
      <c r="K2" s="11"/>
      <c r="L2" s="11"/>
      <c r="M2" s="11"/>
      <c r="N2" s="11"/>
      <c r="O2" s="11"/>
      <c r="P2" s="12"/>
      <c r="Q2" s="11"/>
      <c r="R2" s="11"/>
      <c r="S2" s="11"/>
      <c r="T2" s="11"/>
      <c r="U2" s="11"/>
      <c r="V2" s="11"/>
      <c r="W2" s="11"/>
      <c r="X2" s="12"/>
      <c r="Y2" s="11"/>
      <c r="Z2" s="11"/>
      <c r="AA2" s="11"/>
      <c r="AB2" s="11"/>
      <c r="AC2" s="11"/>
      <c r="AD2" s="11"/>
      <c r="AE2" s="11"/>
      <c r="AF2" s="12"/>
      <c r="AG2" s="11"/>
      <c r="AH2" s="11"/>
      <c r="AI2" s="11"/>
      <c r="AJ2" s="11"/>
      <c r="AK2" s="11"/>
      <c r="AL2" s="11"/>
      <c r="AM2" s="11"/>
      <c r="AN2" s="12"/>
      <c r="AO2" s="11"/>
      <c r="AP2" s="11"/>
      <c r="AQ2" s="11"/>
      <c r="AR2" s="11"/>
      <c r="AS2" s="11"/>
      <c r="AT2" s="11"/>
      <c r="AU2" s="11"/>
      <c r="AV2" s="12"/>
      <c r="AW2" s="11"/>
      <c r="AX2" s="11"/>
      <c r="AY2" s="11"/>
      <c r="AZ2" s="11"/>
      <c r="BA2" s="11"/>
      <c r="BB2" s="11"/>
      <c r="BC2" s="11"/>
      <c r="BD2" s="12"/>
      <c r="BE2" s="11"/>
      <c r="BF2" s="11"/>
      <c r="BG2" s="11"/>
      <c r="BH2" s="11"/>
      <c r="BI2" s="11"/>
      <c r="BJ2" s="11"/>
      <c r="BK2" s="11"/>
      <c r="BL2" s="12"/>
      <c r="BM2" s="11"/>
      <c r="BN2" s="11"/>
      <c r="BO2" s="11"/>
      <c r="BP2" s="11"/>
      <c r="BQ2" s="11"/>
      <c r="BR2" s="11"/>
      <c r="BS2" s="11"/>
      <c r="BT2" s="12"/>
      <c r="BU2" s="11"/>
      <c r="BV2" s="11"/>
      <c r="BW2" s="11"/>
      <c r="BX2" s="11"/>
      <c r="BY2" s="11"/>
      <c r="BZ2" s="11"/>
      <c r="CA2" s="11"/>
      <c r="CB2" s="12"/>
      <c r="CC2" s="11"/>
      <c r="CD2" s="11"/>
      <c r="CE2" s="11"/>
      <c r="CF2" s="11"/>
      <c r="CG2" s="11"/>
      <c r="CH2" s="11"/>
      <c r="CI2" s="11"/>
      <c r="CJ2" s="12"/>
      <c r="CK2" s="11"/>
      <c r="CL2" s="11"/>
      <c r="CM2" s="11"/>
      <c r="CN2" s="11"/>
      <c r="CO2" s="11"/>
      <c r="CP2" s="11"/>
      <c r="CQ2" s="11"/>
      <c r="CR2" s="12"/>
      <c r="CS2" s="11"/>
      <c r="CT2" s="11"/>
      <c r="CU2" s="11"/>
      <c r="CV2" s="11"/>
      <c r="CW2" s="11"/>
      <c r="CX2" s="11"/>
      <c r="CY2" s="11"/>
      <c r="CZ2" s="12"/>
      <c r="DA2" s="11"/>
      <c r="DB2" s="11"/>
      <c r="DC2" s="11"/>
      <c r="DD2" s="11"/>
      <c r="DE2" s="11"/>
      <c r="DF2" s="11"/>
      <c r="DG2" s="11"/>
      <c r="DH2" s="12"/>
      <c r="DI2" s="11"/>
      <c r="DJ2" s="11"/>
      <c r="DK2" s="11"/>
      <c r="DL2" s="11"/>
      <c r="DM2" s="11"/>
      <c r="DN2" s="11"/>
      <c r="DO2" s="11"/>
      <c r="DP2" s="12"/>
      <c r="DQ2" s="11"/>
      <c r="DR2" s="11"/>
      <c r="DS2" s="11"/>
      <c r="DT2" s="11"/>
      <c r="DU2" s="11"/>
      <c r="DV2" s="11"/>
      <c r="DW2" s="11"/>
      <c r="DX2" s="12"/>
      <c r="DY2" s="11"/>
      <c r="DZ2" s="11"/>
      <c r="EA2" s="11"/>
      <c r="EB2" s="11"/>
      <c r="EC2" s="11"/>
      <c r="ED2" s="11"/>
      <c r="EE2" s="11"/>
      <c r="EF2" s="12"/>
      <c r="EG2" s="11"/>
      <c r="EH2" s="11"/>
      <c r="EI2" s="11"/>
      <c r="EJ2" s="11"/>
      <c r="EK2" s="11"/>
      <c r="EL2" s="11"/>
      <c r="EM2" s="11"/>
      <c r="EN2" s="12"/>
      <c r="EO2" s="11"/>
      <c r="EP2" s="11"/>
      <c r="EQ2" s="11"/>
      <c r="ER2" s="11"/>
      <c r="ES2" s="11"/>
      <c r="ET2" s="11"/>
      <c r="EU2" s="11"/>
      <c r="EV2" s="12"/>
      <c r="EW2" s="11"/>
      <c r="EX2" s="11"/>
      <c r="EY2" s="11"/>
      <c r="EZ2" s="11"/>
      <c r="FA2" s="11"/>
      <c r="FB2" s="11"/>
      <c r="FC2" s="11"/>
      <c r="FD2" s="12"/>
      <c r="FE2" s="11"/>
      <c r="FF2" s="11"/>
      <c r="FG2" s="11"/>
      <c r="FH2" s="11"/>
      <c r="FI2" s="11"/>
      <c r="FJ2" s="11"/>
      <c r="FK2" s="11"/>
      <c r="FL2" s="12"/>
      <c r="FM2" s="11"/>
      <c r="FN2" s="11"/>
      <c r="FO2" s="11"/>
      <c r="FP2" s="11"/>
      <c r="FQ2" s="11"/>
      <c r="FR2" s="11"/>
      <c r="FS2" s="11"/>
      <c r="FT2" s="12"/>
      <c r="FU2" s="11"/>
      <c r="FV2" s="11"/>
      <c r="FW2" s="11"/>
      <c r="FX2" s="11"/>
      <c r="FY2" s="11"/>
      <c r="FZ2" s="11"/>
      <c r="GA2" s="11"/>
      <c r="GB2" s="12"/>
      <c r="GC2" s="11"/>
      <c r="GD2" s="11"/>
      <c r="GE2" s="11"/>
      <c r="GF2" s="11"/>
      <c r="GG2" s="11"/>
      <c r="GH2" s="11"/>
      <c r="GI2" s="11"/>
      <c r="GJ2" s="12"/>
      <c r="GK2" s="11"/>
      <c r="GL2" s="11"/>
      <c r="GM2" s="11"/>
      <c r="GN2" s="11"/>
      <c r="GO2" s="11"/>
      <c r="GP2" s="11"/>
      <c r="GQ2" s="11"/>
      <c r="GR2" s="12"/>
    </row>
    <row r="3" spans="1:200" s="13" customFormat="1" ht="13.5" customHeight="1" x14ac:dyDescent="0.2">
      <c r="A3" s="187" t="s">
        <v>18</v>
      </c>
      <c r="B3" s="187"/>
      <c r="C3" s="187"/>
      <c r="D3" s="187"/>
      <c r="E3" s="187"/>
      <c r="F3" s="55"/>
      <c r="G3" s="55"/>
      <c r="H3" s="55"/>
      <c r="I3" s="12"/>
      <c r="J3" s="11"/>
      <c r="K3" s="11"/>
      <c r="L3" s="11"/>
      <c r="M3" s="11"/>
      <c r="N3" s="11"/>
      <c r="O3" s="11"/>
      <c r="P3" s="12"/>
      <c r="Q3" s="11"/>
      <c r="R3" s="11"/>
      <c r="S3" s="11"/>
      <c r="T3" s="11"/>
      <c r="U3" s="11"/>
      <c r="V3" s="11"/>
      <c r="W3" s="11"/>
      <c r="X3" s="12"/>
      <c r="Y3" s="11"/>
      <c r="Z3" s="11"/>
      <c r="AA3" s="11"/>
      <c r="AB3" s="11"/>
      <c r="AC3" s="11"/>
      <c r="AD3" s="11"/>
      <c r="AE3" s="11"/>
      <c r="AF3" s="12"/>
      <c r="AG3" s="11"/>
      <c r="AH3" s="11"/>
      <c r="AI3" s="11"/>
      <c r="AJ3" s="11"/>
      <c r="AK3" s="11"/>
      <c r="AL3" s="11"/>
      <c r="AM3" s="11"/>
      <c r="AN3" s="12"/>
      <c r="AO3" s="11"/>
      <c r="AP3" s="11"/>
      <c r="AQ3" s="11"/>
      <c r="AR3" s="11"/>
      <c r="AS3" s="11"/>
      <c r="AT3" s="11"/>
      <c r="AU3" s="11"/>
      <c r="AV3" s="12"/>
      <c r="AW3" s="11"/>
      <c r="AX3" s="11"/>
      <c r="AY3" s="11"/>
      <c r="AZ3" s="11"/>
      <c r="BA3" s="11"/>
      <c r="BB3" s="11"/>
      <c r="BC3" s="11"/>
      <c r="BD3" s="12"/>
      <c r="BE3" s="11"/>
      <c r="BF3" s="11"/>
      <c r="BG3" s="11"/>
      <c r="BH3" s="11"/>
      <c r="BI3" s="11"/>
      <c r="BJ3" s="11"/>
      <c r="BK3" s="11"/>
      <c r="BL3" s="12"/>
      <c r="BM3" s="11"/>
      <c r="BN3" s="11"/>
      <c r="BO3" s="11"/>
      <c r="BP3" s="11"/>
      <c r="BQ3" s="11"/>
      <c r="BR3" s="11"/>
      <c r="BS3" s="11"/>
      <c r="BT3" s="12"/>
      <c r="BU3" s="11"/>
      <c r="BV3" s="11"/>
      <c r="BW3" s="11"/>
      <c r="BX3" s="11"/>
      <c r="BY3" s="11"/>
      <c r="BZ3" s="11"/>
      <c r="CA3" s="11"/>
      <c r="CB3" s="12"/>
      <c r="CC3" s="11"/>
      <c r="CD3" s="11"/>
      <c r="CE3" s="11"/>
      <c r="CF3" s="11"/>
      <c r="CG3" s="11"/>
      <c r="CH3" s="11"/>
      <c r="CI3" s="11"/>
      <c r="CJ3" s="12"/>
      <c r="CK3" s="11"/>
      <c r="CL3" s="11"/>
      <c r="CM3" s="11"/>
      <c r="CN3" s="11"/>
      <c r="CO3" s="11"/>
      <c r="CP3" s="11"/>
      <c r="CQ3" s="11"/>
      <c r="CR3" s="12"/>
      <c r="CS3" s="11"/>
      <c r="CT3" s="11"/>
      <c r="CU3" s="11"/>
      <c r="CV3" s="11"/>
      <c r="CW3" s="11"/>
      <c r="CX3" s="11"/>
      <c r="CY3" s="11"/>
      <c r="CZ3" s="12"/>
      <c r="DA3" s="11"/>
      <c r="DB3" s="11"/>
      <c r="DC3" s="11"/>
      <c r="DD3" s="11"/>
      <c r="DE3" s="11"/>
      <c r="DF3" s="11"/>
      <c r="DG3" s="11"/>
      <c r="DH3" s="12"/>
      <c r="DI3" s="11"/>
      <c r="DJ3" s="11"/>
      <c r="DK3" s="11"/>
      <c r="DL3" s="11"/>
      <c r="DM3" s="11"/>
      <c r="DN3" s="11"/>
      <c r="DO3" s="11"/>
      <c r="DP3" s="12"/>
      <c r="DQ3" s="11"/>
      <c r="DR3" s="11"/>
      <c r="DS3" s="11"/>
      <c r="DT3" s="11"/>
      <c r="DU3" s="11"/>
      <c r="DV3" s="11"/>
      <c r="DW3" s="11"/>
      <c r="DX3" s="12"/>
      <c r="DY3" s="11"/>
      <c r="DZ3" s="11"/>
      <c r="EA3" s="11"/>
      <c r="EB3" s="11"/>
      <c r="EC3" s="11"/>
      <c r="ED3" s="11"/>
      <c r="EE3" s="11"/>
      <c r="EF3" s="12"/>
      <c r="EG3" s="11"/>
      <c r="EH3" s="11"/>
      <c r="EI3" s="11"/>
      <c r="EJ3" s="11"/>
      <c r="EK3" s="11"/>
      <c r="EL3" s="11"/>
      <c r="EM3" s="11"/>
      <c r="EN3" s="12"/>
      <c r="EO3" s="11"/>
      <c r="EP3" s="11"/>
      <c r="EQ3" s="11"/>
      <c r="ER3" s="11"/>
      <c r="ES3" s="11"/>
      <c r="ET3" s="11"/>
      <c r="EU3" s="11"/>
      <c r="EV3" s="12"/>
      <c r="EW3" s="11"/>
      <c r="EX3" s="11"/>
      <c r="EY3" s="11"/>
      <c r="EZ3" s="11"/>
      <c r="FA3" s="11"/>
      <c r="FB3" s="11"/>
      <c r="FC3" s="11"/>
      <c r="FD3" s="12"/>
      <c r="FE3" s="11"/>
      <c r="FF3" s="11"/>
      <c r="FG3" s="11"/>
      <c r="FH3" s="11"/>
      <c r="FI3" s="11"/>
      <c r="FJ3" s="11"/>
      <c r="FK3" s="11"/>
      <c r="FL3" s="12"/>
      <c r="FM3" s="11"/>
      <c r="FN3" s="11"/>
      <c r="FO3" s="11"/>
      <c r="FP3" s="11"/>
      <c r="FQ3" s="11"/>
      <c r="FR3" s="11"/>
      <c r="FS3" s="11"/>
      <c r="FT3" s="12"/>
      <c r="FU3" s="11"/>
      <c r="FV3" s="11"/>
      <c r="FW3" s="11"/>
      <c r="FX3" s="11"/>
      <c r="FY3" s="11"/>
      <c r="FZ3" s="11"/>
      <c r="GA3" s="11"/>
      <c r="GB3" s="12"/>
      <c r="GC3" s="11"/>
      <c r="GD3" s="11"/>
      <c r="GE3" s="11"/>
      <c r="GF3" s="11"/>
      <c r="GG3" s="11"/>
      <c r="GH3" s="11"/>
      <c r="GI3" s="11"/>
      <c r="GJ3" s="12"/>
      <c r="GK3" s="11"/>
      <c r="GL3" s="11"/>
      <c r="GM3" s="11"/>
      <c r="GN3" s="11"/>
      <c r="GO3" s="11"/>
      <c r="GP3" s="11"/>
      <c r="GQ3" s="11"/>
      <c r="GR3" s="12"/>
    </row>
    <row r="4" spans="1:200" s="13" customFormat="1" ht="13.5" customHeight="1" x14ac:dyDescent="0.2">
      <c r="A4" s="187" t="s">
        <v>17</v>
      </c>
      <c r="B4" s="187"/>
      <c r="C4" s="187"/>
      <c r="D4" s="187"/>
      <c r="E4" s="187"/>
      <c r="F4" s="55"/>
      <c r="G4" s="55"/>
      <c r="H4" s="55"/>
      <c r="I4" s="12"/>
      <c r="J4" s="11"/>
      <c r="K4" s="11"/>
      <c r="L4" s="11"/>
      <c r="M4" s="11"/>
      <c r="N4" s="11"/>
      <c r="O4" s="11"/>
      <c r="P4" s="12"/>
      <c r="Q4" s="11"/>
      <c r="R4" s="11"/>
      <c r="S4" s="11"/>
      <c r="T4" s="11"/>
      <c r="U4" s="11"/>
      <c r="V4" s="11"/>
      <c r="W4" s="11"/>
      <c r="X4" s="12"/>
      <c r="Y4" s="11"/>
      <c r="Z4" s="11"/>
      <c r="AA4" s="11"/>
      <c r="AB4" s="11"/>
      <c r="AC4" s="11"/>
      <c r="AD4" s="11"/>
      <c r="AE4" s="11"/>
      <c r="AF4" s="12"/>
      <c r="AG4" s="11"/>
      <c r="AH4" s="11"/>
      <c r="AI4" s="11"/>
      <c r="AJ4" s="11"/>
      <c r="AK4" s="11"/>
      <c r="AL4" s="11"/>
      <c r="AM4" s="11"/>
      <c r="AN4" s="12"/>
      <c r="AO4" s="11"/>
      <c r="AP4" s="11"/>
      <c r="AQ4" s="11"/>
      <c r="AR4" s="11"/>
      <c r="AS4" s="11"/>
      <c r="AT4" s="11"/>
      <c r="AU4" s="11"/>
      <c r="AV4" s="12"/>
      <c r="AW4" s="11"/>
      <c r="AX4" s="11"/>
      <c r="AY4" s="11"/>
      <c r="AZ4" s="11"/>
      <c r="BA4" s="11"/>
      <c r="BB4" s="11"/>
      <c r="BC4" s="11"/>
      <c r="BD4" s="12"/>
      <c r="BE4" s="11"/>
      <c r="BF4" s="11"/>
      <c r="BG4" s="11"/>
      <c r="BH4" s="11"/>
      <c r="BI4" s="11"/>
      <c r="BJ4" s="11"/>
      <c r="BK4" s="11"/>
      <c r="BL4" s="12"/>
      <c r="BM4" s="11"/>
      <c r="BN4" s="11"/>
      <c r="BO4" s="11"/>
      <c r="BP4" s="11"/>
      <c r="BQ4" s="11"/>
      <c r="BR4" s="11"/>
      <c r="BS4" s="11"/>
      <c r="BT4" s="12"/>
      <c r="BU4" s="11"/>
      <c r="BV4" s="11"/>
      <c r="BW4" s="11"/>
      <c r="BX4" s="11"/>
      <c r="BY4" s="11"/>
      <c r="BZ4" s="11"/>
      <c r="CA4" s="11"/>
      <c r="CB4" s="12"/>
      <c r="CC4" s="11"/>
      <c r="CD4" s="11"/>
      <c r="CE4" s="11"/>
      <c r="CF4" s="11"/>
      <c r="CG4" s="11"/>
      <c r="CH4" s="11"/>
      <c r="CI4" s="11"/>
      <c r="CJ4" s="12"/>
      <c r="CK4" s="11"/>
      <c r="CL4" s="11"/>
      <c r="CM4" s="11"/>
      <c r="CN4" s="11"/>
      <c r="CO4" s="11"/>
      <c r="CP4" s="11"/>
      <c r="CQ4" s="11"/>
      <c r="CR4" s="12"/>
      <c r="CS4" s="11"/>
      <c r="CT4" s="11"/>
      <c r="CU4" s="11"/>
      <c r="CV4" s="11"/>
      <c r="CW4" s="11"/>
      <c r="CX4" s="11"/>
      <c r="CY4" s="11"/>
      <c r="CZ4" s="12"/>
      <c r="DA4" s="11"/>
      <c r="DB4" s="11"/>
      <c r="DC4" s="11"/>
      <c r="DD4" s="11"/>
      <c r="DE4" s="11"/>
      <c r="DF4" s="11"/>
      <c r="DG4" s="11"/>
      <c r="DH4" s="12"/>
      <c r="DI4" s="11"/>
      <c r="DJ4" s="11"/>
      <c r="DK4" s="11"/>
      <c r="DL4" s="11"/>
      <c r="DM4" s="11"/>
      <c r="DN4" s="11"/>
      <c r="DO4" s="11"/>
      <c r="DP4" s="12"/>
      <c r="DQ4" s="11"/>
      <c r="DR4" s="11"/>
      <c r="DS4" s="11"/>
      <c r="DT4" s="11"/>
      <c r="DU4" s="11"/>
      <c r="DV4" s="11"/>
      <c r="DW4" s="11"/>
      <c r="DX4" s="12"/>
      <c r="DY4" s="11"/>
      <c r="DZ4" s="11"/>
      <c r="EA4" s="11"/>
      <c r="EB4" s="11"/>
      <c r="EC4" s="11"/>
      <c r="ED4" s="11"/>
      <c r="EE4" s="11"/>
      <c r="EF4" s="12"/>
      <c r="EG4" s="11"/>
      <c r="EH4" s="11"/>
      <c r="EI4" s="11"/>
      <c r="EJ4" s="11"/>
      <c r="EK4" s="11"/>
      <c r="EL4" s="11"/>
      <c r="EM4" s="11"/>
      <c r="EN4" s="12"/>
      <c r="EO4" s="11"/>
      <c r="EP4" s="11"/>
      <c r="EQ4" s="11"/>
      <c r="ER4" s="11"/>
      <c r="ES4" s="11"/>
      <c r="ET4" s="11"/>
      <c r="EU4" s="11"/>
      <c r="EV4" s="12"/>
      <c r="EW4" s="11"/>
      <c r="EX4" s="11"/>
      <c r="EY4" s="11"/>
      <c r="EZ4" s="11"/>
      <c r="FA4" s="11"/>
      <c r="FB4" s="11"/>
      <c r="FC4" s="11"/>
      <c r="FD4" s="12"/>
      <c r="FE4" s="11"/>
      <c r="FF4" s="11"/>
      <c r="FG4" s="11"/>
      <c r="FH4" s="11"/>
      <c r="FI4" s="11"/>
      <c r="FJ4" s="11"/>
      <c r="FK4" s="11"/>
      <c r="FL4" s="12"/>
      <c r="FM4" s="11"/>
      <c r="FN4" s="11"/>
      <c r="FO4" s="11"/>
      <c r="FP4" s="11"/>
      <c r="FQ4" s="11"/>
      <c r="FR4" s="11"/>
      <c r="FS4" s="11"/>
      <c r="FT4" s="12"/>
      <c r="FU4" s="11"/>
      <c r="FV4" s="11"/>
      <c r="FW4" s="11"/>
      <c r="FX4" s="11"/>
      <c r="FY4" s="11"/>
      <c r="FZ4" s="11"/>
      <c r="GA4" s="11"/>
      <c r="GB4" s="12"/>
      <c r="GC4" s="11"/>
      <c r="GD4" s="11"/>
      <c r="GE4" s="11"/>
      <c r="GF4" s="11"/>
      <c r="GG4" s="11"/>
      <c r="GH4" s="11"/>
      <c r="GI4" s="11"/>
      <c r="GJ4" s="12"/>
      <c r="GK4" s="11"/>
      <c r="GL4" s="11"/>
      <c r="GM4" s="11"/>
      <c r="GN4" s="11"/>
      <c r="GO4" s="11"/>
      <c r="GP4" s="11"/>
      <c r="GQ4" s="11"/>
      <c r="GR4" s="12"/>
    </row>
    <row r="5" spans="1:200" s="13" customFormat="1" ht="33.75" customHeight="1" x14ac:dyDescent="0.2">
      <c r="A5" s="208" t="s">
        <v>269</v>
      </c>
      <c r="B5" s="208"/>
      <c r="C5" s="208"/>
      <c r="D5" s="208"/>
      <c r="E5" s="208"/>
      <c r="F5" s="54"/>
      <c r="G5" s="54"/>
      <c r="H5" s="54"/>
      <c r="I5" s="12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V5" s="11"/>
      <c r="W5" s="11"/>
      <c r="X5" s="12"/>
      <c r="Y5" s="11"/>
      <c r="Z5" s="11"/>
      <c r="AA5" s="11"/>
      <c r="AB5" s="11"/>
      <c r="AC5" s="11"/>
      <c r="AD5" s="11"/>
      <c r="AE5" s="11"/>
      <c r="AF5" s="12"/>
      <c r="AG5" s="11"/>
      <c r="AH5" s="11"/>
      <c r="AI5" s="11"/>
      <c r="AJ5" s="11"/>
      <c r="AK5" s="11"/>
      <c r="AL5" s="11"/>
      <c r="AM5" s="11"/>
      <c r="AN5" s="12"/>
      <c r="AO5" s="11"/>
      <c r="AP5" s="11"/>
      <c r="AQ5" s="11"/>
      <c r="AR5" s="11"/>
      <c r="AS5" s="11"/>
      <c r="AT5" s="11"/>
      <c r="AU5" s="11"/>
      <c r="AV5" s="12"/>
      <c r="AW5" s="11"/>
      <c r="AX5" s="11"/>
      <c r="AY5" s="11"/>
      <c r="AZ5" s="11"/>
      <c r="BA5" s="11"/>
      <c r="BB5" s="11"/>
      <c r="BC5" s="11"/>
      <c r="BD5" s="12"/>
      <c r="BE5" s="11"/>
      <c r="BF5" s="11"/>
      <c r="BG5" s="11"/>
      <c r="BH5" s="11"/>
      <c r="BI5" s="11"/>
      <c r="BJ5" s="11"/>
      <c r="BK5" s="11"/>
      <c r="BL5" s="12"/>
      <c r="BM5" s="11"/>
      <c r="BN5" s="11"/>
      <c r="BO5" s="11"/>
      <c r="BP5" s="11"/>
      <c r="BQ5" s="11"/>
      <c r="BR5" s="11"/>
      <c r="BS5" s="11"/>
      <c r="BT5" s="12"/>
      <c r="BU5" s="11"/>
      <c r="BV5" s="11"/>
      <c r="BW5" s="11"/>
      <c r="BX5" s="11"/>
      <c r="BY5" s="11"/>
      <c r="BZ5" s="11"/>
      <c r="CA5" s="11"/>
      <c r="CB5" s="12"/>
      <c r="CC5" s="11"/>
      <c r="CD5" s="11"/>
      <c r="CE5" s="11"/>
      <c r="CF5" s="11"/>
      <c r="CG5" s="11"/>
      <c r="CH5" s="11"/>
      <c r="CI5" s="11"/>
      <c r="CJ5" s="12"/>
      <c r="CK5" s="11"/>
      <c r="CL5" s="11"/>
      <c r="CM5" s="11"/>
      <c r="CN5" s="11"/>
      <c r="CO5" s="11"/>
      <c r="CP5" s="11"/>
      <c r="CQ5" s="11"/>
      <c r="CR5" s="12"/>
      <c r="CS5" s="11"/>
      <c r="CT5" s="11"/>
      <c r="CU5" s="11"/>
      <c r="CV5" s="11"/>
      <c r="CW5" s="11"/>
      <c r="CX5" s="11"/>
      <c r="CY5" s="11"/>
      <c r="CZ5" s="12"/>
      <c r="DA5" s="11"/>
      <c r="DB5" s="11"/>
      <c r="DC5" s="11"/>
      <c r="DD5" s="11"/>
      <c r="DE5" s="11"/>
      <c r="DF5" s="11"/>
      <c r="DG5" s="11"/>
      <c r="DH5" s="12"/>
      <c r="DI5" s="11"/>
      <c r="DJ5" s="11"/>
      <c r="DK5" s="11"/>
      <c r="DL5" s="11"/>
      <c r="DM5" s="11"/>
      <c r="DN5" s="11"/>
      <c r="DO5" s="11"/>
      <c r="DP5" s="12"/>
      <c r="DQ5" s="11"/>
      <c r="DR5" s="11"/>
      <c r="DS5" s="11"/>
      <c r="DT5" s="11"/>
      <c r="DU5" s="11"/>
      <c r="DV5" s="11"/>
      <c r="DW5" s="11"/>
      <c r="DX5" s="12"/>
      <c r="DY5" s="11"/>
      <c r="DZ5" s="11"/>
      <c r="EA5" s="11"/>
      <c r="EB5" s="11"/>
      <c r="EC5" s="11"/>
      <c r="ED5" s="11"/>
      <c r="EE5" s="11"/>
      <c r="EF5" s="12"/>
      <c r="EG5" s="11"/>
      <c r="EH5" s="11"/>
      <c r="EI5" s="11"/>
      <c r="EJ5" s="11"/>
      <c r="EK5" s="11"/>
      <c r="EL5" s="11"/>
      <c r="EM5" s="11"/>
      <c r="EN5" s="12"/>
      <c r="EO5" s="11"/>
      <c r="EP5" s="11"/>
      <c r="EQ5" s="11"/>
      <c r="ER5" s="11"/>
      <c r="ES5" s="11"/>
      <c r="ET5" s="11"/>
      <c r="EU5" s="11"/>
      <c r="EV5" s="12"/>
      <c r="EW5" s="11"/>
      <c r="EX5" s="11"/>
      <c r="EY5" s="11"/>
      <c r="EZ5" s="11"/>
      <c r="FA5" s="11"/>
      <c r="FB5" s="11"/>
      <c r="FC5" s="11"/>
      <c r="FD5" s="12"/>
      <c r="FE5" s="11"/>
      <c r="FF5" s="11"/>
      <c r="FG5" s="11"/>
      <c r="FH5" s="11"/>
      <c r="FI5" s="11"/>
      <c r="FJ5" s="11"/>
      <c r="FK5" s="11"/>
      <c r="FL5" s="12"/>
      <c r="FM5" s="11"/>
      <c r="FN5" s="11"/>
      <c r="FO5" s="11"/>
      <c r="FP5" s="11"/>
      <c r="FQ5" s="11"/>
      <c r="FR5" s="11"/>
      <c r="FS5" s="11"/>
      <c r="FT5" s="12"/>
      <c r="FU5" s="11"/>
      <c r="FV5" s="11"/>
      <c r="FW5" s="11"/>
      <c r="FX5" s="11"/>
      <c r="FY5" s="11"/>
      <c r="FZ5" s="11"/>
      <c r="GA5" s="11"/>
      <c r="GB5" s="12"/>
      <c r="GC5" s="11"/>
      <c r="GD5" s="11"/>
      <c r="GE5" s="11"/>
      <c r="GF5" s="11"/>
      <c r="GG5" s="11"/>
      <c r="GH5" s="11"/>
      <c r="GI5" s="11"/>
      <c r="GJ5" s="12"/>
      <c r="GK5" s="11"/>
      <c r="GL5" s="11"/>
      <c r="GM5" s="11"/>
      <c r="GN5" s="11"/>
      <c r="GO5" s="11"/>
      <c r="GP5" s="11"/>
      <c r="GQ5" s="11"/>
      <c r="GR5" s="12"/>
    </row>
    <row r="6" spans="1:200" ht="16.5" customHeight="1" x14ac:dyDescent="0.25">
      <c r="E6" s="71" t="s">
        <v>24</v>
      </c>
    </row>
    <row r="7" spans="1:200" ht="64.5" customHeight="1" x14ac:dyDescent="0.25">
      <c r="A7" s="212" t="s">
        <v>265</v>
      </c>
      <c r="B7" s="213"/>
      <c r="C7" s="214" t="s">
        <v>266</v>
      </c>
      <c r="D7" s="216" t="s">
        <v>267</v>
      </c>
      <c r="E7" s="73" t="s">
        <v>270</v>
      </c>
    </row>
    <row r="8" spans="1:200" ht="29.25" customHeight="1" x14ac:dyDescent="0.25">
      <c r="A8" s="59" t="s">
        <v>8</v>
      </c>
      <c r="B8" s="59" t="s">
        <v>9</v>
      </c>
      <c r="C8" s="215"/>
      <c r="D8" s="217"/>
      <c r="E8" s="74" t="s">
        <v>0</v>
      </c>
    </row>
    <row r="9" spans="1:200" ht="18" customHeight="1" x14ac:dyDescent="0.25">
      <c r="A9" s="72">
        <v>1</v>
      </c>
      <c r="B9" s="72">
        <v>2</v>
      </c>
      <c r="C9" s="72">
        <v>3</v>
      </c>
      <c r="D9" s="72">
        <v>4</v>
      </c>
      <c r="E9" s="72">
        <v>5</v>
      </c>
    </row>
    <row r="10" spans="1:200" ht="19.5" customHeight="1" x14ac:dyDescent="0.25">
      <c r="A10" s="218" t="s">
        <v>11</v>
      </c>
      <c r="B10" s="219"/>
      <c r="C10" s="219"/>
      <c r="D10" s="220"/>
      <c r="E10" s="76">
        <f>+E11</f>
        <v>-299922</v>
      </c>
    </row>
    <row r="11" spans="1:200" ht="19.5" customHeight="1" x14ac:dyDescent="0.25">
      <c r="A11" s="60">
        <v>1003</v>
      </c>
      <c r="B11" s="210" t="s">
        <v>238</v>
      </c>
      <c r="C11" s="211"/>
      <c r="D11" s="61"/>
      <c r="E11" s="77">
        <f>+E12</f>
        <v>-299922</v>
      </c>
    </row>
    <row r="12" spans="1:200" ht="27" x14ac:dyDescent="0.25">
      <c r="A12" s="67"/>
      <c r="B12" s="62">
        <v>11002</v>
      </c>
      <c r="C12" s="68" t="s">
        <v>262</v>
      </c>
      <c r="D12" s="63" t="s">
        <v>11</v>
      </c>
      <c r="E12" s="77">
        <f>+E13</f>
        <v>-299922</v>
      </c>
    </row>
    <row r="13" spans="1:200" ht="34.15" customHeight="1" x14ac:dyDescent="0.25">
      <c r="A13" s="69"/>
      <c r="B13" s="64"/>
      <c r="C13" s="65"/>
      <c r="D13" s="66" t="s">
        <v>268</v>
      </c>
      <c r="E13" s="75">
        <f>+'2'!J12</f>
        <v>-299922</v>
      </c>
    </row>
  </sheetData>
  <mergeCells count="10">
    <mergeCell ref="B11:C11"/>
    <mergeCell ref="A7:B7"/>
    <mergeCell ref="C7:C8"/>
    <mergeCell ref="D7:D8"/>
    <mergeCell ref="A10:D10"/>
    <mergeCell ref="A2:E2"/>
    <mergeCell ref="A3:E3"/>
    <mergeCell ref="A4:E4"/>
    <mergeCell ref="A5:E5"/>
    <mergeCell ref="A1:E1"/>
  </mergeCells>
  <pageMargins left="0.25" right="0.25" top="0.25" bottom="0.25" header="0.3" footer="0.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G109"/>
  <sheetViews>
    <sheetView topLeftCell="A85" zoomScaleNormal="100" workbookViewId="0">
      <selection activeCell="M50" sqref="M50"/>
    </sheetView>
  </sheetViews>
  <sheetFormatPr defaultColWidth="9.140625" defaultRowHeight="13.5" x14ac:dyDescent="0.2"/>
  <cols>
    <col min="1" max="1" width="5.28515625" style="22" customWidth="1"/>
    <col min="2" max="2" width="10.85546875" style="22" customWidth="1"/>
    <col min="3" max="3" width="10.5703125" style="22" customWidth="1"/>
    <col min="4" max="4" width="12.140625" style="22" customWidth="1"/>
    <col min="5" max="5" width="10.85546875" style="10" customWidth="1"/>
    <col min="6" max="6" width="11.42578125" style="10" customWidth="1"/>
    <col min="7" max="7" width="9.28515625" style="10" customWidth="1"/>
    <col min="8" max="8" width="16.7109375" style="10" customWidth="1"/>
    <col min="9" max="9" width="56" style="10" customWidth="1"/>
    <col min="10" max="13" width="13.85546875" style="22" customWidth="1"/>
    <col min="14" max="16384" width="9.140625" style="10"/>
  </cols>
  <sheetData>
    <row r="1" spans="1:241" s="24" customFormat="1" ht="15" customHeight="1" x14ac:dyDescent="0.2">
      <c r="A1" s="109"/>
      <c r="B1" s="187" t="s">
        <v>22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  <c r="GV1" s="23"/>
      <c r="GW1" s="23"/>
      <c r="GX1" s="23"/>
      <c r="GY1" s="23"/>
      <c r="GZ1" s="23"/>
      <c r="HA1" s="23"/>
      <c r="HB1" s="23"/>
      <c r="HC1" s="23"/>
      <c r="HD1" s="23"/>
      <c r="HE1" s="23"/>
      <c r="HF1" s="23"/>
      <c r="HG1" s="23"/>
      <c r="HH1" s="23"/>
      <c r="HI1" s="23"/>
      <c r="HJ1" s="23"/>
      <c r="HK1" s="23"/>
      <c r="HL1" s="23"/>
      <c r="HM1" s="23"/>
      <c r="HN1" s="23"/>
      <c r="HO1" s="23"/>
      <c r="HP1" s="23"/>
      <c r="HQ1" s="23"/>
      <c r="HR1" s="23"/>
      <c r="HS1" s="23"/>
      <c r="HT1" s="23"/>
      <c r="HU1" s="23"/>
      <c r="HV1" s="23"/>
      <c r="HW1" s="23"/>
      <c r="HX1" s="23"/>
      <c r="HY1" s="23"/>
      <c r="HZ1" s="23"/>
      <c r="IA1" s="23"/>
      <c r="IB1" s="23"/>
      <c r="IC1" s="23"/>
      <c r="ID1" s="23"/>
      <c r="IE1" s="23"/>
      <c r="IF1" s="23"/>
      <c r="IG1" s="23"/>
    </row>
    <row r="2" spans="1:241" s="24" customFormat="1" ht="15" customHeight="1" x14ac:dyDescent="0.2">
      <c r="A2" s="109"/>
      <c r="B2" s="187" t="s">
        <v>46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</row>
    <row r="3" spans="1:241" s="24" customFormat="1" ht="15" customHeight="1" x14ac:dyDescent="0.2">
      <c r="A3" s="109"/>
      <c r="B3" s="187" t="s">
        <v>18</v>
      </c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3"/>
      <c r="HF3" s="23"/>
      <c r="HG3" s="23"/>
      <c r="HH3" s="23"/>
      <c r="HI3" s="23"/>
      <c r="HJ3" s="23"/>
      <c r="HK3" s="23"/>
      <c r="HL3" s="23"/>
      <c r="HM3" s="23"/>
      <c r="HN3" s="23"/>
      <c r="HO3" s="23"/>
      <c r="HP3" s="23"/>
      <c r="HQ3" s="23"/>
      <c r="HR3" s="23"/>
      <c r="HS3" s="23"/>
      <c r="HT3" s="23"/>
      <c r="HU3" s="23"/>
      <c r="HV3" s="23"/>
      <c r="HW3" s="23"/>
      <c r="HX3" s="23"/>
      <c r="HY3" s="23"/>
      <c r="HZ3" s="23"/>
      <c r="IA3" s="23"/>
      <c r="IB3" s="23"/>
      <c r="IC3" s="23"/>
      <c r="ID3" s="23"/>
      <c r="IE3" s="23"/>
      <c r="IF3" s="23"/>
      <c r="IG3" s="23"/>
    </row>
    <row r="4" spans="1:241" s="24" customFormat="1" ht="15" customHeight="1" x14ac:dyDescent="0.2">
      <c r="A4" s="109"/>
      <c r="B4" s="187" t="s">
        <v>17</v>
      </c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23"/>
      <c r="IF4" s="23"/>
      <c r="IG4" s="23"/>
    </row>
    <row r="5" spans="1:241" s="9" customFormat="1" ht="26.25" customHeight="1" x14ac:dyDescent="0.2">
      <c r="A5" s="84"/>
      <c r="B5" s="226" t="s">
        <v>368</v>
      </c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</row>
    <row r="6" spans="1:241" ht="19.5" customHeight="1" x14ac:dyDescent="0.2">
      <c r="A6" s="223" t="s">
        <v>24</v>
      </c>
      <c r="B6" s="223"/>
      <c r="C6" s="223"/>
      <c r="D6" s="223"/>
      <c r="E6" s="223"/>
      <c r="F6" s="223"/>
      <c r="G6" s="223"/>
      <c r="H6" s="223"/>
      <c r="I6" s="223"/>
      <c r="J6" s="223"/>
      <c r="K6" s="223"/>
      <c r="L6" s="223"/>
      <c r="M6" s="223"/>
    </row>
    <row r="7" spans="1:241" s="9" customFormat="1" ht="60" customHeight="1" x14ac:dyDescent="0.2">
      <c r="A7" s="197" t="s">
        <v>25</v>
      </c>
      <c r="B7" s="197" t="s">
        <v>26</v>
      </c>
      <c r="C7" s="197"/>
      <c r="D7" s="197" t="s">
        <v>27</v>
      </c>
      <c r="E7" s="197"/>
      <c r="F7" s="197"/>
      <c r="G7" s="197"/>
      <c r="H7" s="197" t="s">
        <v>28</v>
      </c>
      <c r="I7" s="197" t="s">
        <v>29</v>
      </c>
      <c r="J7" s="224" t="s">
        <v>62</v>
      </c>
      <c r="K7" s="224"/>
      <c r="L7" s="224"/>
      <c r="M7" s="224"/>
    </row>
    <row r="8" spans="1:241" s="9" customFormat="1" ht="51.75" customHeight="1" x14ac:dyDescent="0.2">
      <c r="A8" s="197"/>
      <c r="B8" s="110" t="s">
        <v>30</v>
      </c>
      <c r="C8" s="110" t="s">
        <v>33</v>
      </c>
      <c r="D8" s="110" t="s">
        <v>30</v>
      </c>
      <c r="E8" s="110" t="s">
        <v>33</v>
      </c>
      <c r="F8" s="110" t="s">
        <v>34</v>
      </c>
      <c r="G8" s="110" t="s">
        <v>31</v>
      </c>
      <c r="H8" s="197"/>
      <c r="I8" s="197"/>
      <c r="J8" s="85" t="s">
        <v>47</v>
      </c>
      <c r="K8" s="85" t="s">
        <v>48</v>
      </c>
      <c r="L8" s="85" t="s">
        <v>49</v>
      </c>
      <c r="M8" s="86" t="s">
        <v>0</v>
      </c>
    </row>
    <row r="9" spans="1:241" s="9" customFormat="1" x14ac:dyDescent="0.2">
      <c r="A9" s="225" t="s">
        <v>63</v>
      </c>
      <c r="B9" s="225"/>
      <c r="C9" s="225"/>
      <c r="D9" s="225"/>
      <c r="E9" s="225"/>
      <c r="F9" s="225"/>
      <c r="G9" s="225"/>
      <c r="H9" s="225"/>
      <c r="I9" s="225"/>
      <c r="J9" s="136">
        <f>+J10+J104</f>
        <v>0</v>
      </c>
      <c r="K9" s="136">
        <f t="shared" ref="K9:M9" si="0">+K10+K104</f>
        <v>0</v>
      </c>
      <c r="L9" s="136">
        <f t="shared" si="0"/>
        <v>0</v>
      </c>
      <c r="M9" s="136">
        <f t="shared" si="0"/>
        <v>0</v>
      </c>
    </row>
    <row r="10" spans="1:241" s="9" customFormat="1" x14ac:dyDescent="0.2">
      <c r="A10" s="225" t="s">
        <v>32</v>
      </c>
      <c r="B10" s="225"/>
      <c r="C10" s="225"/>
      <c r="D10" s="225"/>
      <c r="E10" s="225"/>
      <c r="F10" s="225"/>
      <c r="G10" s="225"/>
      <c r="H10" s="225"/>
      <c r="I10" s="225"/>
      <c r="J10" s="136">
        <f>+J11+J16+J22+J27+J32+J45+J50+J75+J98</f>
        <v>1640000</v>
      </c>
      <c r="K10" s="136">
        <f>+K11+K16+K22+K27+K32+K45+K50+K75+K98</f>
        <v>2500000</v>
      </c>
      <c r="L10" s="136">
        <f>+L11+L16+L22+L27+L32+L45+L50+L75+L98</f>
        <v>2500000</v>
      </c>
      <c r="M10" s="136">
        <f>+M11+M16+M22+M27+M32+M45+M50+M75+M98</f>
        <v>2500000</v>
      </c>
    </row>
    <row r="11" spans="1:241" s="9" customFormat="1" ht="16.5" customHeight="1" x14ac:dyDescent="0.2">
      <c r="A11" s="79"/>
      <c r="B11" s="112" t="s">
        <v>271</v>
      </c>
      <c r="C11" s="227" t="s">
        <v>272</v>
      </c>
      <c r="D11" s="227"/>
      <c r="E11" s="227"/>
      <c r="F11" s="227"/>
      <c r="G11" s="227"/>
      <c r="H11" s="227"/>
      <c r="I11" s="227"/>
      <c r="J11" s="78">
        <f>+J12</f>
        <v>-76352.7</v>
      </c>
      <c r="K11" s="78">
        <f t="shared" ref="K11:M11" si="1">+K12</f>
        <v>-299922</v>
      </c>
      <c r="L11" s="78">
        <f t="shared" si="1"/>
        <v>-299922</v>
      </c>
      <c r="M11" s="78">
        <f t="shared" si="1"/>
        <v>-299922</v>
      </c>
    </row>
    <row r="12" spans="1:241" s="9" customFormat="1" ht="16.5" customHeight="1" x14ac:dyDescent="0.2">
      <c r="A12" s="79"/>
      <c r="B12" s="79"/>
      <c r="C12" s="79"/>
      <c r="D12" s="112" t="s">
        <v>274</v>
      </c>
      <c r="E12" s="227" t="s">
        <v>242</v>
      </c>
      <c r="F12" s="227"/>
      <c r="G12" s="227"/>
      <c r="H12" s="227"/>
      <c r="I12" s="227"/>
      <c r="J12" s="78">
        <f>+'2'!G12</f>
        <v>-76352.7</v>
      </c>
      <c r="K12" s="78">
        <f>+'2'!H12</f>
        <v>-299922</v>
      </c>
      <c r="L12" s="78">
        <f>+'2'!I12</f>
        <v>-299922</v>
      </c>
      <c r="M12" s="78">
        <f>+'2'!J12</f>
        <v>-299922</v>
      </c>
    </row>
    <row r="13" spans="1:241" s="9" customFormat="1" ht="29.25" customHeight="1" x14ac:dyDescent="0.2">
      <c r="A13" s="79"/>
      <c r="B13" s="79"/>
      <c r="C13" s="79"/>
      <c r="D13" s="79"/>
      <c r="E13" s="79"/>
      <c r="F13" s="227" t="s">
        <v>275</v>
      </c>
      <c r="G13" s="227"/>
      <c r="H13" s="227"/>
      <c r="I13" s="227"/>
      <c r="J13" s="227"/>
      <c r="K13" s="227"/>
      <c r="L13" s="227"/>
      <c r="M13" s="227"/>
    </row>
    <row r="14" spans="1:241" s="9" customFormat="1" ht="16.5" customHeight="1" x14ac:dyDescent="0.2">
      <c r="A14" s="79"/>
      <c r="B14" s="79"/>
      <c r="C14" s="79"/>
      <c r="D14" s="79"/>
      <c r="E14" s="79"/>
      <c r="F14" s="79"/>
      <c r="G14" s="227" t="s">
        <v>60</v>
      </c>
      <c r="H14" s="227"/>
      <c r="I14" s="227"/>
      <c r="J14" s="227"/>
      <c r="K14" s="227"/>
      <c r="L14" s="227"/>
      <c r="M14" s="227"/>
    </row>
    <row r="15" spans="1:241" s="9" customFormat="1" ht="16.5" customHeight="1" x14ac:dyDescent="0.2">
      <c r="A15" s="79"/>
      <c r="B15" s="79"/>
      <c r="C15" s="79"/>
      <c r="D15" s="79"/>
      <c r="E15" s="79"/>
      <c r="F15" s="79"/>
      <c r="G15" s="79"/>
      <c r="H15" s="227" t="s">
        <v>273</v>
      </c>
      <c r="I15" s="227"/>
      <c r="J15" s="227"/>
      <c r="K15" s="227"/>
      <c r="L15" s="227"/>
      <c r="M15" s="227"/>
    </row>
    <row r="16" spans="1:241" s="9" customFormat="1" x14ac:dyDescent="0.2">
      <c r="A16" s="79"/>
      <c r="B16" s="112" t="s">
        <v>173</v>
      </c>
      <c r="C16" s="227" t="s">
        <v>174</v>
      </c>
      <c r="D16" s="227"/>
      <c r="E16" s="227"/>
      <c r="F16" s="227"/>
      <c r="G16" s="227"/>
      <c r="H16" s="227"/>
      <c r="I16" s="227"/>
      <c r="J16" s="137">
        <f>+J17</f>
        <v>850000</v>
      </c>
      <c r="K16" s="137">
        <f t="shared" ref="K16:M16" si="2">+K17</f>
        <v>440000</v>
      </c>
      <c r="L16" s="136">
        <f t="shared" si="2"/>
        <v>0</v>
      </c>
      <c r="M16" s="136">
        <f t="shared" si="2"/>
        <v>0</v>
      </c>
    </row>
    <row r="17" spans="1:13" s="9" customFormat="1" x14ac:dyDescent="0.2">
      <c r="A17" s="79"/>
      <c r="B17" s="79"/>
      <c r="C17" s="79"/>
      <c r="D17" s="112" t="s">
        <v>175</v>
      </c>
      <c r="E17" s="227" t="s">
        <v>72</v>
      </c>
      <c r="F17" s="227"/>
      <c r="G17" s="227"/>
      <c r="H17" s="227"/>
      <c r="I17" s="227"/>
      <c r="J17" s="137">
        <f>+'2'!G14</f>
        <v>850000</v>
      </c>
      <c r="K17" s="137">
        <f>+'2'!H14</f>
        <v>440000</v>
      </c>
      <c r="L17" s="136">
        <f>+'2'!I14</f>
        <v>0</v>
      </c>
      <c r="M17" s="136">
        <f>+'2'!J14</f>
        <v>0</v>
      </c>
    </row>
    <row r="18" spans="1:13" s="9" customFormat="1" x14ac:dyDescent="0.2">
      <c r="A18" s="79"/>
      <c r="B18" s="79"/>
      <c r="C18" s="79"/>
      <c r="D18" s="79"/>
      <c r="E18" s="79"/>
      <c r="F18" s="227" t="s">
        <v>176</v>
      </c>
      <c r="G18" s="227"/>
      <c r="H18" s="227"/>
      <c r="I18" s="227"/>
      <c r="J18" s="227"/>
      <c r="K18" s="227"/>
      <c r="L18" s="227"/>
      <c r="M18" s="227"/>
    </row>
    <row r="19" spans="1:13" s="9" customFormat="1" x14ac:dyDescent="0.2">
      <c r="A19" s="79"/>
      <c r="B19" s="79"/>
      <c r="C19" s="79"/>
      <c r="D19" s="79"/>
      <c r="E19" s="79"/>
      <c r="F19" s="79"/>
      <c r="G19" s="227" t="s">
        <v>60</v>
      </c>
      <c r="H19" s="227"/>
      <c r="I19" s="227"/>
      <c r="J19" s="227"/>
      <c r="K19" s="227"/>
      <c r="L19" s="227"/>
      <c r="M19" s="227"/>
    </row>
    <row r="20" spans="1:13" s="9" customFormat="1" x14ac:dyDescent="0.2">
      <c r="A20" s="79"/>
      <c r="B20" s="79"/>
      <c r="C20" s="79"/>
      <c r="D20" s="79"/>
      <c r="E20" s="79"/>
      <c r="F20" s="79"/>
      <c r="G20" s="79"/>
      <c r="H20" s="227" t="s">
        <v>177</v>
      </c>
      <c r="I20" s="227"/>
      <c r="J20" s="227"/>
      <c r="K20" s="227"/>
      <c r="L20" s="227"/>
      <c r="M20" s="227"/>
    </row>
    <row r="21" spans="1:13" s="9" customFormat="1" ht="40.5" x14ac:dyDescent="0.2">
      <c r="A21" s="79"/>
      <c r="B21" s="79"/>
      <c r="C21" s="79"/>
      <c r="D21" s="79"/>
      <c r="E21" s="79"/>
      <c r="F21" s="79"/>
      <c r="G21" s="79"/>
      <c r="H21" s="79"/>
      <c r="I21" s="79" t="s">
        <v>178</v>
      </c>
      <c r="J21" s="111"/>
      <c r="K21" s="111">
        <v>43400</v>
      </c>
      <c r="L21" s="111"/>
      <c r="M21" s="111"/>
    </row>
    <row r="22" spans="1:13" s="9" customFormat="1" x14ac:dyDescent="0.2">
      <c r="A22" s="79"/>
      <c r="B22" s="112" t="s">
        <v>179</v>
      </c>
      <c r="C22" s="227" t="s">
        <v>180</v>
      </c>
      <c r="D22" s="227"/>
      <c r="E22" s="227"/>
      <c r="F22" s="227"/>
      <c r="G22" s="227"/>
      <c r="H22" s="227"/>
      <c r="I22" s="227"/>
      <c r="J22" s="137">
        <f>+J23</f>
        <v>55000</v>
      </c>
      <c r="K22" s="137">
        <f t="shared" ref="K22:M22" si="3">+K23</f>
        <v>35000</v>
      </c>
      <c r="L22" s="137">
        <f t="shared" si="3"/>
        <v>0</v>
      </c>
      <c r="M22" s="137">
        <f t="shared" si="3"/>
        <v>0</v>
      </c>
    </row>
    <row r="23" spans="1:13" s="9" customFormat="1" x14ac:dyDescent="0.2">
      <c r="A23" s="79"/>
      <c r="B23" s="79"/>
      <c r="C23" s="79"/>
      <c r="D23" s="112" t="s">
        <v>181</v>
      </c>
      <c r="E23" s="227" t="s">
        <v>79</v>
      </c>
      <c r="F23" s="227"/>
      <c r="G23" s="227"/>
      <c r="H23" s="227"/>
      <c r="I23" s="227"/>
      <c r="J23" s="137">
        <f>+'2'!G16</f>
        <v>55000</v>
      </c>
      <c r="K23" s="137">
        <f>+'2'!H16</f>
        <v>35000</v>
      </c>
      <c r="L23" s="137">
        <f>+'2'!I16</f>
        <v>0</v>
      </c>
      <c r="M23" s="137">
        <f>+'2'!J16</f>
        <v>0</v>
      </c>
    </row>
    <row r="24" spans="1:13" s="9" customFormat="1" x14ac:dyDescent="0.2">
      <c r="A24" s="79"/>
      <c r="B24" s="79"/>
      <c r="C24" s="79"/>
      <c r="D24" s="79"/>
      <c r="E24" s="79"/>
      <c r="F24" s="227" t="s">
        <v>182</v>
      </c>
      <c r="G24" s="227"/>
      <c r="H24" s="227"/>
      <c r="I24" s="227"/>
      <c r="J24" s="227"/>
      <c r="K24" s="227"/>
      <c r="L24" s="227"/>
      <c r="M24" s="227"/>
    </row>
    <row r="25" spans="1:13" s="9" customFormat="1" x14ac:dyDescent="0.2">
      <c r="A25" s="79"/>
      <c r="B25" s="79"/>
      <c r="C25" s="79"/>
      <c r="D25" s="79"/>
      <c r="E25" s="79"/>
      <c r="F25" s="79"/>
      <c r="G25" s="227" t="s">
        <v>60</v>
      </c>
      <c r="H25" s="227"/>
      <c r="I25" s="227"/>
      <c r="J25" s="227"/>
      <c r="K25" s="227"/>
      <c r="L25" s="227"/>
      <c r="M25" s="227"/>
    </row>
    <row r="26" spans="1:13" s="9" customFormat="1" x14ac:dyDescent="0.2">
      <c r="A26" s="79"/>
      <c r="B26" s="79"/>
      <c r="C26" s="79"/>
      <c r="D26" s="79"/>
      <c r="E26" s="79"/>
      <c r="F26" s="79"/>
      <c r="G26" s="79"/>
      <c r="H26" s="227" t="s">
        <v>183</v>
      </c>
      <c r="I26" s="227"/>
      <c r="J26" s="227"/>
      <c r="K26" s="227"/>
      <c r="L26" s="227"/>
      <c r="M26" s="227"/>
    </row>
    <row r="27" spans="1:13" s="9" customFormat="1" ht="16.5" customHeight="1" x14ac:dyDescent="0.2">
      <c r="A27" s="79"/>
      <c r="B27" s="112" t="s">
        <v>276</v>
      </c>
      <c r="C27" s="227" t="s">
        <v>277</v>
      </c>
      <c r="D27" s="227"/>
      <c r="E27" s="227"/>
      <c r="F27" s="227"/>
      <c r="G27" s="227"/>
      <c r="H27" s="227"/>
      <c r="I27" s="227"/>
      <c r="J27" s="78">
        <f>+J28</f>
        <v>-80000</v>
      </c>
      <c r="K27" s="78">
        <f t="shared" ref="K27:M27" si="4">+K28</f>
        <v>-100078</v>
      </c>
      <c r="L27" s="78">
        <f t="shared" si="4"/>
        <v>-100078</v>
      </c>
      <c r="M27" s="78">
        <f t="shared" si="4"/>
        <v>-100078</v>
      </c>
    </row>
    <row r="28" spans="1:13" s="9" customFormat="1" ht="33" customHeight="1" x14ac:dyDescent="0.2">
      <c r="A28" s="79"/>
      <c r="B28" s="79"/>
      <c r="C28" s="79"/>
      <c r="D28" s="112" t="s">
        <v>278</v>
      </c>
      <c r="E28" s="227" t="s">
        <v>249</v>
      </c>
      <c r="F28" s="227"/>
      <c r="G28" s="227"/>
      <c r="H28" s="227"/>
      <c r="I28" s="227"/>
      <c r="J28" s="78">
        <f>+'2'!G18</f>
        <v>-80000</v>
      </c>
      <c r="K28" s="78">
        <f>+'2'!H18</f>
        <v>-100078</v>
      </c>
      <c r="L28" s="78">
        <f>+'2'!I18</f>
        <v>-100078</v>
      </c>
      <c r="M28" s="78">
        <f>+'2'!J18</f>
        <v>-100078</v>
      </c>
    </row>
    <row r="29" spans="1:13" s="9" customFormat="1" ht="33" customHeight="1" x14ac:dyDescent="0.2">
      <c r="A29" s="79"/>
      <c r="B29" s="79"/>
      <c r="C29" s="79"/>
      <c r="D29" s="79"/>
      <c r="E29" s="79"/>
      <c r="F29" s="227" t="s">
        <v>279</v>
      </c>
      <c r="G29" s="227"/>
      <c r="H29" s="227"/>
      <c r="I29" s="227"/>
      <c r="J29" s="227"/>
      <c r="K29" s="227"/>
      <c r="L29" s="227"/>
      <c r="M29" s="227"/>
    </row>
    <row r="30" spans="1:13" s="9" customFormat="1" ht="16.5" customHeight="1" x14ac:dyDescent="0.2">
      <c r="A30" s="79"/>
      <c r="B30" s="79"/>
      <c r="C30" s="79"/>
      <c r="D30" s="79"/>
      <c r="E30" s="79"/>
      <c r="F30" s="79"/>
      <c r="G30" s="227" t="s">
        <v>280</v>
      </c>
      <c r="H30" s="227"/>
      <c r="I30" s="227"/>
      <c r="J30" s="227"/>
      <c r="K30" s="227"/>
      <c r="L30" s="227"/>
      <c r="M30" s="227"/>
    </row>
    <row r="31" spans="1:13" s="9" customFormat="1" ht="25.5" customHeight="1" x14ac:dyDescent="0.2">
      <c r="A31" s="79"/>
      <c r="B31" s="79"/>
      <c r="C31" s="79"/>
      <c r="D31" s="79"/>
      <c r="E31" s="79"/>
      <c r="F31" s="79"/>
      <c r="G31" s="79"/>
      <c r="H31" s="227" t="s">
        <v>281</v>
      </c>
      <c r="I31" s="227"/>
      <c r="J31" s="227"/>
      <c r="K31" s="227"/>
      <c r="L31" s="227"/>
      <c r="M31" s="227"/>
    </row>
    <row r="32" spans="1:13" s="9" customFormat="1" x14ac:dyDescent="0.2">
      <c r="A32" s="79"/>
      <c r="B32" s="112" t="s">
        <v>184</v>
      </c>
      <c r="C32" s="227" t="s">
        <v>185</v>
      </c>
      <c r="D32" s="227"/>
      <c r="E32" s="227"/>
      <c r="F32" s="227"/>
      <c r="G32" s="227"/>
      <c r="H32" s="227"/>
      <c r="I32" s="227"/>
      <c r="J32" s="137">
        <f>+J33+J38</f>
        <v>1985000</v>
      </c>
      <c r="K32" s="137">
        <f t="shared" ref="K32:M32" si="5">+K33+K38</f>
        <v>3314000</v>
      </c>
      <c r="L32" s="137">
        <f t="shared" si="5"/>
        <v>2900000</v>
      </c>
      <c r="M32" s="137">
        <f t="shared" si="5"/>
        <v>2500000</v>
      </c>
    </row>
    <row r="33" spans="1:13" s="9" customFormat="1" x14ac:dyDescent="0.2">
      <c r="A33" s="79"/>
      <c r="B33" s="79"/>
      <c r="C33" s="79"/>
      <c r="D33" s="112" t="s">
        <v>186</v>
      </c>
      <c r="E33" s="227" t="s">
        <v>86</v>
      </c>
      <c r="F33" s="227"/>
      <c r="G33" s="227"/>
      <c r="H33" s="227"/>
      <c r="I33" s="227"/>
      <c r="J33" s="137">
        <f>+'2'!G20</f>
        <v>345000</v>
      </c>
      <c r="K33" s="137">
        <f>+'2'!H20</f>
        <v>814000</v>
      </c>
      <c r="L33" s="137">
        <f>+'2'!I20</f>
        <v>400000</v>
      </c>
      <c r="M33" s="137">
        <f>+'2'!J20</f>
        <v>0</v>
      </c>
    </row>
    <row r="34" spans="1:13" s="9" customFormat="1" x14ac:dyDescent="0.2">
      <c r="A34" s="79"/>
      <c r="B34" s="79"/>
      <c r="C34" s="79"/>
      <c r="D34" s="79"/>
      <c r="E34" s="79"/>
      <c r="F34" s="227" t="s">
        <v>187</v>
      </c>
      <c r="G34" s="227"/>
      <c r="H34" s="227"/>
      <c r="I34" s="227"/>
      <c r="J34" s="227"/>
      <c r="K34" s="227"/>
      <c r="L34" s="227"/>
      <c r="M34" s="227"/>
    </row>
    <row r="35" spans="1:13" s="9" customFormat="1" x14ac:dyDescent="0.2">
      <c r="A35" s="79"/>
      <c r="B35" s="79"/>
      <c r="C35" s="79"/>
      <c r="D35" s="79"/>
      <c r="E35" s="79"/>
      <c r="F35" s="79"/>
      <c r="G35" s="227" t="s">
        <v>60</v>
      </c>
      <c r="H35" s="227"/>
      <c r="I35" s="227"/>
      <c r="J35" s="227"/>
      <c r="K35" s="227"/>
      <c r="L35" s="227"/>
      <c r="M35" s="227"/>
    </row>
    <row r="36" spans="1:13" s="9" customFormat="1" x14ac:dyDescent="0.2">
      <c r="A36" s="79"/>
      <c r="B36" s="79"/>
      <c r="C36" s="79"/>
      <c r="D36" s="79"/>
      <c r="E36" s="79"/>
      <c r="F36" s="79"/>
      <c r="G36" s="79"/>
      <c r="H36" s="227" t="s">
        <v>177</v>
      </c>
      <c r="I36" s="227"/>
      <c r="J36" s="227"/>
      <c r="K36" s="227"/>
      <c r="L36" s="227"/>
      <c r="M36" s="227"/>
    </row>
    <row r="37" spans="1:13" s="9" customFormat="1" x14ac:dyDescent="0.2">
      <c r="A37" s="79"/>
      <c r="B37" s="79"/>
      <c r="C37" s="79"/>
      <c r="D37" s="79"/>
      <c r="E37" s="79"/>
      <c r="F37" s="79"/>
      <c r="G37" s="79"/>
      <c r="H37" s="79"/>
      <c r="I37" s="79" t="s">
        <v>188</v>
      </c>
      <c r="J37" s="111"/>
      <c r="K37" s="111">
        <v>4200</v>
      </c>
      <c r="L37" s="111"/>
      <c r="M37" s="111"/>
    </row>
    <row r="38" spans="1:13" s="9" customFormat="1" x14ac:dyDescent="0.2">
      <c r="A38" s="79"/>
      <c r="B38" s="79"/>
      <c r="C38" s="79"/>
      <c r="D38" s="112" t="s">
        <v>189</v>
      </c>
      <c r="E38" s="227" t="s">
        <v>89</v>
      </c>
      <c r="F38" s="227"/>
      <c r="G38" s="227"/>
      <c r="H38" s="227"/>
      <c r="I38" s="227"/>
      <c r="J38" s="78">
        <f>+'2'!G21</f>
        <v>1640000</v>
      </c>
      <c r="K38" s="78">
        <f>+'2'!H21</f>
        <v>2500000</v>
      </c>
      <c r="L38" s="78">
        <f>+'2'!I21</f>
        <v>2500000</v>
      </c>
      <c r="M38" s="78">
        <f>+'2'!J21</f>
        <v>2500000</v>
      </c>
    </row>
    <row r="39" spans="1:13" s="9" customFormat="1" x14ac:dyDescent="0.2">
      <c r="A39" s="79"/>
      <c r="B39" s="79"/>
      <c r="C39" s="79"/>
      <c r="D39" s="79"/>
      <c r="E39" s="79"/>
      <c r="F39" s="227" t="s">
        <v>190</v>
      </c>
      <c r="G39" s="227"/>
      <c r="H39" s="227"/>
      <c r="I39" s="227"/>
      <c r="J39" s="227"/>
      <c r="K39" s="227"/>
      <c r="L39" s="227"/>
      <c r="M39" s="227"/>
    </row>
    <row r="40" spans="1:13" s="9" customFormat="1" x14ac:dyDescent="0.2">
      <c r="A40" s="79"/>
      <c r="B40" s="79"/>
      <c r="C40" s="79"/>
      <c r="D40" s="79"/>
      <c r="E40" s="79"/>
      <c r="F40" s="79"/>
      <c r="G40" s="227" t="s">
        <v>60</v>
      </c>
      <c r="H40" s="227"/>
      <c r="I40" s="227"/>
      <c r="J40" s="227"/>
      <c r="K40" s="227"/>
      <c r="L40" s="227"/>
      <c r="M40" s="227"/>
    </row>
    <row r="41" spans="1:13" s="9" customFormat="1" x14ac:dyDescent="0.2">
      <c r="A41" s="79"/>
      <c r="B41" s="79"/>
      <c r="C41" s="79"/>
      <c r="D41" s="79"/>
      <c r="E41" s="79"/>
      <c r="F41" s="79"/>
      <c r="G41" s="79"/>
      <c r="H41" s="227" t="s">
        <v>177</v>
      </c>
      <c r="I41" s="227"/>
      <c r="J41" s="227"/>
      <c r="K41" s="227"/>
      <c r="L41" s="227"/>
      <c r="M41" s="227"/>
    </row>
    <row r="42" spans="1:13" s="9" customFormat="1" ht="27" x14ac:dyDescent="0.2">
      <c r="A42" s="79"/>
      <c r="B42" s="79"/>
      <c r="C42" s="79"/>
      <c r="D42" s="79"/>
      <c r="E42" s="79"/>
      <c r="F42" s="79"/>
      <c r="G42" s="79"/>
      <c r="H42" s="79"/>
      <c r="I42" s="79" t="s">
        <v>191</v>
      </c>
      <c r="J42" s="111"/>
      <c r="K42" s="111">
        <v>6670</v>
      </c>
      <c r="L42" s="111"/>
      <c r="M42" s="111">
        <v>6670</v>
      </c>
    </row>
    <row r="43" spans="1:13" s="9" customFormat="1" ht="54" x14ac:dyDescent="0.2">
      <c r="A43" s="79"/>
      <c r="B43" s="79"/>
      <c r="C43" s="79"/>
      <c r="D43" s="79"/>
      <c r="E43" s="79"/>
      <c r="F43" s="79"/>
      <c r="G43" s="79"/>
      <c r="H43" s="79"/>
      <c r="I43" s="79" t="s">
        <v>192</v>
      </c>
      <c r="J43" s="111"/>
      <c r="K43" s="111">
        <v>35300</v>
      </c>
      <c r="L43" s="111"/>
      <c r="M43" s="111">
        <v>35300</v>
      </c>
    </row>
    <row r="44" spans="1:13" s="9" customFormat="1" ht="40.5" x14ac:dyDescent="0.2">
      <c r="A44" s="79"/>
      <c r="B44" s="79"/>
      <c r="C44" s="79"/>
      <c r="D44" s="79"/>
      <c r="E44" s="79"/>
      <c r="F44" s="79"/>
      <c r="G44" s="79"/>
      <c r="H44" s="79"/>
      <c r="I44" s="79" t="s">
        <v>193</v>
      </c>
      <c r="J44" s="111"/>
      <c r="K44" s="111">
        <v>36900</v>
      </c>
      <c r="L44" s="111"/>
      <c r="M44" s="111">
        <v>36900</v>
      </c>
    </row>
    <row r="45" spans="1:13" s="9" customFormat="1" x14ac:dyDescent="0.2">
      <c r="A45" s="79"/>
      <c r="B45" s="112" t="s">
        <v>194</v>
      </c>
      <c r="C45" s="227" t="s">
        <v>195</v>
      </c>
      <c r="D45" s="227"/>
      <c r="E45" s="227"/>
      <c r="F45" s="227"/>
      <c r="G45" s="227"/>
      <c r="H45" s="227"/>
      <c r="I45" s="227"/>
      <c r="J45" s="137">
        <f>+J46</f>
        <v>90000</v>
      </c>
      <c r="K45" s="137">
        <f t="shared" ref="K45:M45" si="6">+K46</f>
        <v>0</v>
      </c>
      <c r="L45" s="137">
        <f t="shared" si="6"/>
        <v>0</v>
      </c>
      <c r="M45" s="137">
        <f t="shared" si="6"/>
        <v>0</v>
      </c>
    </row>
    <row r="46" spans="1:13" s="9" customFormat="1" x14ac:dyDescent="0.2">
      <c r="A46" s="79"/>
      <c r="B46" s="79"/>
      <c r="C46" s="79"/>
      <c r="D46" s="112" t="s">
        <v>196</v>
      </c>
      <c r="E46" s="227" t="s">
        <v>96</v>
      </c>
      <c r="F46" s="227"/>
      <c r="G46" s="227"/>
      <c r="H46" s="227"/>
      <c r="I46" s="227"/>
      <c r="J46" s="137">
        <f>+'2'!G23</f>
        <v>90000</v>
      </c>
      <c r="K46" s="137">
        <f>+'2'!H23</f>
        <v>0</v>
      </c>
      <c r="L46" s="137">
        <f>+'2'!I23</f>
        <v>0</v>
      </c>
      <c r="M46" s="137">
        <f>+'2'!J23</f>
        <v>0</v>
      </c>
    </row>
    <row r="47" spans="1:13" s="9" customFormat="1" x14ac:dyDescent="0.2">
      <c r="A47" s="79"/>
      <c r="B47" s="79"/>
      <c r="C47" s="79"/>
      <c r="D47" s="79"/>
      <c r="E47" s="79"/>
      <c r="F47" s="227" t="s">
        <v>197</v>
      </c>
      <c r="G47" s="227"/>
      <c r="H47" s="227"/>
      <c r="I47" s="227"/>
      <c r="J47" s="227"/>
      <c r="K47" s="227"/>
      <c r="L47" s="227"/>
      <c r="M47" s="227"/>
    </row>
    <row r="48" spans="1:13" s="9" customFormat="1" x14ac:dyDescent="0.2">
      <c r="A48" s="79"/>
      <c r="B48" s="79"/>
      <c r="C48" s="79"/>
      <c r="D48" s="79"/>
      <c r="E48" s="79"/>
      <c r="F48" s="79"/>
      <c r="G48" s="227" t="s">
        <v>60</v>
      </c>
      <c r="H48" s="227"/>
      <c r="I48" s="227"/>
      <c r="J48" s="227"/>
      <c r="K48" s="227"/>
      <c r="L48" s="227"/>
      <c r="M48" s="227"/>
    </row>
    <row r="49" spans="1:13" s="9" customFormat="1" x14ac:dyDescent="0.2">
      <c r="A49" s="79"/>
      <c r="B49" s="79"/>
      <c r="C49" s="79"/>
      <c r="D49" s="79"/>
      <c r="E49" s="79"/>
      <c r="F49" s="79"/>
      <c r="G49" s="79"/>
      <c r="H49" s="227" t="s">
        <v>177</v>
      </c>
      <c r="I49" s="227"/>
      <c r="J49" s="227"/>
      <c r="K49" s="227"/>
      <c r="L49" s="227"/>
      <c r="M49" s="227"/>
    </row>
    <row r="50" spans="1:13" s="9" customFormat="1" x14ac:dyDescent="0.2">
      <c r="A50" s="79"/>
      <c r="B50" s="112" t="s">
        <v>198</v>
      </c>
      <c r="C50" s="227" t="s">
        <v>199</v>
      </c>
      <c r="D50" s="227"/>
      <c r="E50" s="227"/>
      <c r="F50" s="227"/>
      <c r="G50" s="227"/>
      <c r="H50" s="227"/>
      <c r="I50" s="227"/>
      <c r="J50" s="78">
        <f>+J51+J59+J64+J70</f>
        <v>-1906647.2999999998</v>
      </c>
      <c r="K50" s="78">
        <f t="shared" ref="K50:M50" si="7">+K51+K59+K64+K70</f>
        <v>-3321980</v>
      </c>
      <c r="L50" s="78">
        <f t="shared" si="7"/>
        <v>-406490.9</v>
      </c>
      <c r="M50" s="137">
        <f t="shared" si="7"/>
        <v>0</v>
      </c>
    </row>
    <row r="51" spans="1:13" s="9" customFormat="1" x14ac:dyDescent="0.2">
      <c r="A51" s="79"/>
      <c r="B51" s="79"/>
      <c r="C51" s="79"/>
      <c r="D51" s="112" t="s">
        <v>200</v>
      </c>
      <c r="E51" s="227" t="s">
        <v>103</v>
      </c>
      <c r="F51" s="227"/>
      <c r="G51" s="227"/>
      <c r="H51" s="227"/>
      <c r="I51" s="227"/>
      <c r="J51" s="137">
        <f>+'2'!G25</f>
        <v>560000</v>
      </c>
      <c r="K51" s="137">
        <f>+'2'!H25</f>
        <v>710000</v>
      </c>
      <c r="L51" s="137">
        <f>+'2'!I25</f>
        <v>255661.4</v>
      </c>
      <c r="M51" s="137">
        <f>+'2'!J25</f>
        <v>0</v>
      </c>
    </row>
    <row r="52" spans="1:13" s="9" customFormat="1" x14ac:dyDescent="0.2">
      <c r="A52" s="79"/>
      <c r="B52" s="79"/>
      <c r="C52" s="79"/>
      <c r="D52" s="79"/>
      <c r="E52" s="79"/>
      <c r="F52" s="227" t="s">
        <v>201</v>
      </c>
      <c r="G52" s="227"/>
      <c r="H52" s="227"/>
      <c r="I52" s="227"/>
      <c r="J52" s="227"/>
      <c r="K52" s="227"/>
      <c r="L52" s="227"/>
      <c r="M52" s="227"/>
    </row>
    <row r="53" spans="1:13" s="9" customFormat="1" x14ac:dyDescent="0.2">
      <c r="A53" s="79"/>
      <c r="B53" s="79"/>
      <c r="C53" s="79"/>
      <c r="D53" s="79"/>
      <c r="E53" s="79"/>
      <c r="F53" s="79"/>
      <c r="G53" s="227" t="s">
        <v>60</v>
      </c>
      <c r="H53" s="227"/>
      <c r="I53" s="227"/>
      <c r="J53" s="227"/>
      <c r="K53" s="227"/>
      <c r="L53" s="227"/>
      <c r="M53" s="227"/>
    </row>
    <row r="54" spans="1:13" s="9" customFormat="1" x14ac:dyDescent="0.2">
      <c r="A54" s="79"/>
      <c r="B54" s="79"/>
      <c r="C54" s="79"/>
      <c r="D54" s="79"/>
      <c r="E54" s="79"/>
      <c r="F54" s="79"/>
      <c r="G54" s="79"/>
      <c r="H54" s="227" t="s">
        <v>177</v>
      </c>
      <c r="I54" s="227"/>
      <c r="J54" s="227"/>
      <c r="K54" s="227"/>
      <c r="L54" s="227"/>
      <c r="M54" s="227"/>
    </row>
    <row r="55" spans="1:13" s="9" customFormat="1" x14ac:dyDescent="0.2">
      <c r="A55" s="79"/>
      <c r="B55" s="79"/>
      <c r="C55" s="79"/>
      <c r="D55" s="79"/>
      <c r="E55" s="79"/>
      <c r="F55" s="79"/>
      <c r="G55" s="79"/>
      <c r="H55" s="79"/>
      <c r="I55" s="79" t="s">
        <v>202</v>
      </c>
      <c r="J55" s="111"/>
      <c r="K55" s="111">
        <v>3400</v>
      </c>
      <c r="L55" s="111"/>
      <c r="M55" s="111"/>
    </row>
    <row r="56" spans="1:13" s="9" customFormat="1" x14ac:dyDescent="0.2">
      <c r="A56" s="79"/>
      <c r="B56" s="79"/>
      <c r="C56" s="79"/>
      <c r="D56" s="79"/>
      <c r="E56" s="79"/>
      <c r="F56" s="79"/>
      <c r="G56" s="79"/>
      <c r="H56" s="79"/>
      <c r="I56" s="79" t="s">
        <v>203</v>
      </c>
      <c r="J56" s="111"/>
      <c r="K56" s="111">
        <v>80</v>
      </c>
      <c r="L56" s="111"/>
      <c r="M56" s="111"/>
    </row>
    <row r="57" spans="1:13" s="9" customFormat="1" ht="27" x14ac:dyDescent="0.2">
      <c r="A57" s="79"/>
      <c r="B57" s="79"/>
      <c r="C57" s="79"/>
      <c r="D57" s="79"/>
      <c r="E57" s="79"/>
      <c r="F57" s="79"/>
      <c r="G57" s="79"/>
      <c r="H57" s="79"/>
      <c r="I57" s="79" t="s">
        <v>204</v>
      </c>
      <c r="J57" s="111"/>
      <c r="K57" s="111">
        <v>4800</v>
      </c>
      <c r="L57" s="111"/>
      <c r="M57" s="111"/>
    </row>
    <row r="58" spans="1:13" s="9" customFormat="1" x14ac:dyDescent="0.2">
      <c r="A58" s="79"/>
      <c r="B58" s="79"/>
      <c r="C58" s="79"/>
      <c r="D58" s="79"/>
      <c r="E58" s="79"/>
      <c r="F58" s="79"/>
      <c r="G58" s="79"/>
      <c r="H58" s="79"/>
      <c r="I58" s="79" t="s">
        <v>205</v>
      </c>
      <c r="J58" s="111"/>
      <c r="K58" s="111">
        <v>730</v>
      </c>
      <c r="L58" s="111"/>
      <c r="M58" s="111">
        <v>324</v>
      </c>
    </row>
    <row r="59" spans="1:13" s="9" customFormat="1" x14ac:dyDescent="0.2">
      <c r="A59" s="79"/>
      <c r="B59" s="79"/>
      <c r="C59" s="79"/>
      <c r="D59" s="112" t="s">
        <v>206</v>
      </c>
      <c r="E59" s="227" t="s">
        <v>106</v>
      </c>
      <c r="F59" s="227"/>
      <c r="G59" s="227"/>
      <c r="H59" s="227"/>
      <c r="I59" s="227"/>
      <c r="J59" s="137">
        <f>+'2'!G26</f>
        <v>180000</v>
      </c>
      <c r="K59" s="137">
        <f>+'2'!H26</f>
        <v>230000</v>
      </c>
      <c r="L59" s="137">
        <f>+'2'!I26</f>
        <v>0</v>
      </c>
      <c r="M59" s="137">
        <f>+'2'!J26</f>
        <v>0</v>
      </c>
    </row>
    <row r="60" spans="1:13" s="9" customFormat="1" x14ac:dyDescent="0.2">
      <c r="A60" s="79"/>
      <c r="B60" s="79"/>
      <c r="C60" s="79"/>
      <c r="D60" s="79"/>
      <c r="E60" s="79"/>
      <c r="F60" s="227" t="s">
        <v>207</v>
      </c>
      <c r="G60" s="227"/>
      <c r="H60" s="227"/>
      <c r="I60" s="227"/>
      <c r="J60" s="227"/>
      <c r="K60" s="227"/>
      <c r="L60" s="227"/>
      <c r="M60" s="227"/>
    </row>
    <row r="61" spans="1:13" s="9" customFormat="1" x14ac:dyDescent="0.2">
      <c r="A61" s="79"/>
      <c r="B61" s="79"/>
      <c r="C61" s="79"/>
      <c r="D61" s="79"/>
      <c r="E61" s="79"/>
      <c r="F61" s="79"/>
      <c r="G61" s="227" t="s">
        <v>60</v>
      </c>
      <c r="H61" s="227"/>
      <c r="I61" s="227"/>
      <c r="J61" s="227"/>
      <c r="K61" s="227"/>
      <c r="L61" s="227"/>
      <c r="M61" s="227"/>
    </row>
    <row r="62" spans="1:13" s="9" customFormat="1" x14ac:dyDescent="0.2">
      <c r="A62" s="79"/>
      <c r="B62" s="79"/>
      <c r="C62" s="79"/>
      <c r="D62" s="79"/>
      <c r="E62" s="79"/>
      <c r="F62" s="79"/>
      <c r="G62" s="79"/>
      <c r="H62" s="227" t="s">
        <v>177</v>
      </c>
      <c r="I62" s="227"/>
      <c r="J62" s="227"/>
      <c r="K62" s="227"/>
      <c r="L62" s="227"/>
      <c r="M62" s="227"/>
    </row>
    <row r="63" spans="1:13" s="9" customFormat="1" ht="40.5" x14ac:dyDescent="0.2">
      <c r="A63" s="79"/>
      <c r="B63" s="79"/>
      <c r="C63" s="79"/>
      <c r="D63" s="79"/>
      <c r="E63" s="79"/>
      <c r="F63" s="79"/>
      <c r="G63" s="79"/>
      <c r="H63" s="79"/>
      <c r="I63" s="79" t="s">
        <v>208</v>
      </c>
      <c r="J63" s="111"/>
      <c r="K63" s="111">
        <v>1300</v>
      </c>
      <c r="L63" s="111"/>
      <c r="M63" s="111"/>
    </row>
    <row r="64" spans="1:13" s="9" customFormat="1" x14ac:dyDescent="0.2">
      <c r="A64" s="79"/>
      <c r="B64" s="79"/>
      <c r="C64" s="79"/>
      <c r="D64" s="112" t="s">
        <v>209</v>
      </c>
      <c r="E64" s="227" t="s">
        <v>109</v>
      </c>
      <c r="F64" s="227"/>
      <c r="G64" s="227"/>
      <c r="H64" s="227"/>
      <c r="I64" s="227"/>
      <c r="J64" s="137">
        <f>+'2'!G27</f>
        <v>380000</v>
      </c>
      <c r="K64" s="137">
        <f>+'2'!H27</f>
        <v>910000</v>
      </c>
      <c r="L64" s="137">
        <f>+'2'!I27</f>
        <v>323791</v>
      </c>
      <c r="M64" s="137">
        <f>+'2'!J27</f>
        <v>0</v>
      </c>
    </row>
    <row r="65" spans="1:13" s="9" customFormat="1" x14ac:dyDescent="0.2">
      <c r="A65" s="79"/>
      <c r="B65" s="79"/>
      <c r="C65" s="79"/>
      <c r="D65" s="79"/>
      <c r="E65" s="79"/>
      <c r="F65" s="227" t="s">
        <v>210</v>
      </c>
      <c r="G65" s="227"/>
      <c r="H65" s="227"/>
      <c r="I65" s="227"/>
      <c r="J65" s="227"/>
      <c r="K65" s="227"/>
      <c r="L65" s="227"/>
      <c r="M65" s="227"/>
    </row>
    <row r="66" spans="1:13" s="9" customFormat="1" x14ac:dyDescent="0.2">
      <c r="A66" s="79"/>
      <c r="B66" s="79"/>
      <c r="C66" s="79"/>
      <c r="D66" s="79"/>
      <c r="E66" s="79"/>
      <c r="F66" s="79"/>
      <c r="G66" s="227" t="s">
        <v>60</v>
      </c>
      <c r="H66" s="227"/>
      <c r="I66" s="227"/>
      <c r="J66" s="227"/>
      <c r="K66" s="227"/>
      <c r="L66" s="227"/>
      <c r="M66" s="227"/>
    </row>
    <row r="67" spans="1:13" s="9" customFormat="1" x14ac:dyDescent="0.2">
      <c r="A67" s="79"/>
      <c r="B67" s="79"/>
      <c r="C67" s="79"/>
      <c r="D67" s="79"/>
      <c r="E67" s="79"/>
      <c r="F67" s="79"/>
      <c r="G67" s="79"/>
      <c r="H67" s="227" t="s">
        <v>177</v>
      </c>
      <c r="I67" s="227"/>
      <c r="J67" s="227"/>
      <c r="K67" s="227"/>
      <c r="L67" s="227"/>
      <c r="M67" s="227"/>
    </row>
    <row r="68" spans="1:13" s="9" customFormat="1" ht="27" x14ac:dyDescent="0.2">
      <c r="A68" s="79"/>
      <c r="B68" s="79"/>
      <c r="C68" s="79"/>
      <c r="D68" s="79"/>
      <c r="E68" s="79"/>
      <c r="F68" s="79"/>
      <c r="G68" s="79"/>
      <c r="H68" s="79"/>
      <c r="I68" s="79" t="s">
        <v>211</v>
      </c>
      <c r="J68" s="111"/>
      <c r="K68" s="111">
        <v>1900</v>
      </c>
      <c r="L68" s="111"/>
      <c r="M68" s="111"/>
    </row>
    <row r="69" spans="1:13" s="9" customFormat="1" ht="27" x14ac:dyDescent="0.2">
      <c r="A69" s="79"/>
      <c r="B69" s="79"/>
      <c r="C69" s="79"/>
      <c r="D69" s="79"/>
      <c r="E69" s="79"/>
      <c r="F69" s="79"/>
      <c r="G69" s="79"/>
      <c r="H69" s="79"/>
      <c r="I69" s="79" t="s">
        <v>212</v>
      </c>
      <c r="J69" s="111"/>
      <c r="K69" s="111">
        <v>900</v>
      </c>
      <c r="L69" s="111"/>
      <c r="M69" s="111"/>
    </row>
    <row r="70" spans="1:13" s="9" customFormat="1" x14ac:dyDescent="0.2">
      <c r="A70" s="79"/>
      <c r="B70" s="79"/>
      <c r="C70" s="79"/>
      <c r="D70" s="112" t="s">
        <v>213</v>
      </c>
      <c r="E70" s="227" t="s">
        <v>112</v>
      </c>
      <c r="F70" s="227"/>
      <c r="G70" s="227"/>
      <c r="H70" s="227"/>
      <c r="I70" s="227"/>
      <c r="J70" s="78">
        <f>+'2'!G28</f>
        <v>-3026647.3</v>
      </c>
      <c r="K70" s="78">
        <f>+'2'!H28</f>
        <v>-5171980</v>
      </c>
      <c r="L70" s="78">
        <f>+'2'!I28</f>
        <v>-985943.3</v>
      </c>
      <c r="M70" s="137">
        <f>+'2'!J28</f>
        <v>0</v>
      </c>
    </row>
    <row r="71" spans="1:13" s="9" customFormat="1" x14ac:dyDescent="0.2">
      <c r="A71" s="79"/>
      <c r="B71" s="79"/>
      <c r="C71" s="79"/>
      <c r="D71" s="79"/>
      <c r="E71" s="79"/>
      <c r="F71" s="227" t="s">
        <v>214</v>
      </c>
      <c r="G71" s="227"/>
      <c r="H71" s="227"/>
      <c r="I71" s="227"/>
      <c r="J71" s="227"/>
      <c r="K71" s="227"/>
      <c r="L71" s="227"/>
      <c r="M71" s="227"/>
    </row>
    <row r="72" spans="1:13" s="9" customFormat="1" x14ac:dyDescent="0.2">
      <c r="A72" s="79"/>
      <c r="B72" s="79"/>
      <c r="C72" s="79"/>
      <c r="D72" s="79"/>
      <c r="E72" s="79"/>
      <c r="F72" s="79"/>
      <c r="G72" s="227" t="s">
        <v>60</v>
      </c>
      <c r="H72" s="227"/>
      <c r="I72" s="227"/>
      <c r="J72" s="227"/>
      <c r="K72" s="227"/>
      <c r="L72" s="227"/>
      <c r="M72" s="227"/>
    </row>
    <row r="73" spans="1:13" s="9" customFormat="1" x14ac:dyDescent="0.2">
      <c r="A73" s="79"/>
      <c r="B73" s="79"/>
      <c r="C73" s="79"/>
      <c r="D73" s="79"/>
      <c r="E73" s="79"/>
      <c r="F73" s="79"/>
      <c r="G73" s="79"/>
      <c r="H73" s="227" t="s">
        <v>177</v>
      </c>
      <c r="I73" s="227"/>
      <c r="J73" s="227"/>
      <c r="K73" s="227"/>
      <c r="L73" s="227"/>
      <c r="M73" s="227"/>
    </row>
    <row r="74" spans="1:13" s="9" customFormat="1" x14ac:dyDescent="0.2">
      <c r="A74" s="79"/>
      <c r="B74" s="79"/>
      <c r="C74" s="79"/>
      <c r="D74" s="79"/>
      <c r="E74" s="79"/>
      <c r="F74" s="79"/>
      <c r="G74" s="79"/>
      <c r="H74" s="79"/>
      <c r="I74" s="79" t="s">
        <v>66</v>
      </c>
      <c r="J74" s="111"/>
      <c r="K74" s="111"/>
      <c r="L74" s="111"/>
      <c r="M74" s="111"/>
    </row>
    <row r="75" spans="1:13" s="9" customFormat="1" x14ac:dyDescent="0.2">
      <c r="A75" s="79"/>
      <c r="B75" s="112" t="s">
        <v>215</v>
      </c>
      <c r="C75" s="227" t="s">
        <v>216</v>
      </c>
      <c r="D75" s="227"/>
      <c r="E75" s="227"/>
      <c r="F75" s="227"/>
      <c r="G75" s="227"/>
      <c r="H75" s="227"/>
      <c r="I75" s="227"/>
      <c r="J75" s="137">
        <f>+J76+J84+J88+J93</f>
        <v>698000</v>
      </c>
      <c r="K75" s="137">
        <f>+K76+K84+K88+K93</f>
        <v>2432980</v>
      </c>
      <c r="L75" s="137">
        <f>+L76+L84+L88+L93</f>
        <v>406490.9</v>
      </c>
      <c r="M75" s="137">
        <f>+M76+M84+M88+M93</f>
        <v>400000</v>
      </c>
    </row>
    <row r="76" spans="1:13" s="9" customFormat="1" x14ac:dyDescent="0.2">
      <c r="A76" s="79"/>
      <c r="B76" s="79"/>
      <c r="C76" s="79"/>
      <c r="D76" s="112" t="s">
        <v>217</v>
      </c>
      <c r="E76" s="227" t="s">
        <v>119</v>
      </c>
      <c r="F76" s="227"/>
      <c r="G76" s="227"/>
      <c r="H76" s="227"/>
      <c r="I76" s="227"/>
      <c r="J76" s="137">
        <f>+'2'!G30</f>
        <v>300000</v>
      </c>
      <c r="K76" s="137">
        <f>+'2'!H30</f>
        <v>1720000</v>
      </c>
      <c r="L76" s="137">
        <f>+'2'!I30</f>
        <v>0</v>
      </c>
      <c r="M76" s="137">
        <f>+'2'!J30</f>
        <v>0</v>
      </c>
    </row>
    <row r="77" spans="1:13" s="9" customFormat="1" x14ac:dyDescent="0.2">
      <c r="A77" s="79"/>
      <c r="B77" s="79"/>
      <c r="C77" s="79"/>
      <c r="D77" s="79"/>
      <c r="E77" s="79"/>
      <c r="F77" s="227" t="s">
        <v>218</v>
      </c>
      <c r="G77" s="227"/>
      <c r="H77" s="227"/>
      <c r="I77" s="227"/>
      <c r="J77" s="227"/>
      <c r="K77" s="227"/>
      <c r="L77" s="227"/>
      <c r="M77" s="227"/>
    </row>
    <row r="78" spans="1:13" s="9" customFormat="1" x14ac:dyDescent="0.2">
      <c r="A78" s="79"/>
      <c r="B78" s="79"/>
      <c r="C78" s="79"/>
      <c r="D78" s="79"/>
      <c r="E78" s="79"/>
      <c r="F78" s="79"/>
      <c r="G78" s="227" t="s">
        <v>60</v>
      </c>
      <c r="H78" s="227"/>
      <c r="I78" s="227"/>
      <c r="J78" s="227"/>
      <c r="K78" s="227"/>
      <c r="L78" s="227"/>
      <c r="M78" s="227"/>
    </row>
    <row r="79" spans="1:13" s="9" customFormat="1" x14ac:dyDescent="0.2">
      <c r="A79" s="79"/>
      <c r="B79" s="79"/>
      <c r="C79" s="79"/>
      <c r="D79" s="79"/>
      <c r="E79" s="79"/>
      <c r="F79" s="79"/>
      <c r="G79" s="79"/>
      <c r="H79" s="227" t="s">
        <v>177</v>
      </c>
      <c r="I79" s="227"/>
      <c r="J79" s="227"/>
      <c r="K79" s="227"/>
      <c r="L79" s="227"/>
      <c r="M79" s="227"/>
    </row>
    <row r="80" spans="1:13" s="9" customFormat="1" ht="27" x14ac:dyDescent="0.2">
      <c r="A80" s="79"/>
      <c r="B80" s="79"/>
      <c r="C80" s="79"/>
      <c r="D80" s="79"/>
      <c r="E80" s="79"/>
      <c r="F80" s="79"/>
      <c r="G80" s="79"/>
      <c r="H80" s="79"/>
      <c r="I80" s="79" t="s">
        <v>119</v>
      </c>
      <c r="J80" s="111"/>
      <c r="K80" s="83">
        <v>8500</v>
      </c>
      <c r="L80" s="111"/>
      <c r="M80" s="111">
        <v>1235</v>
      </c>
    </row>
    <row r="81" spans="1:15" s="9" customFormat="1" ht="27" x14ac:dyDescent="0.2">
      <c r="A81" s="79"/>
      <c r="B81" s="79"/>
      <c r="C81" s="79"/>
      <c r="D81" s="79"/>
      <c r="E81" s="79"/>
      <c r="F81" s="79"/>
      <c r="G81" s="79"/>
      <c r="H81" s="79"/>
      <c r="I81" s="79" t="s">
        <v>219</v>
      </c>
      <c r="J81" s="111"/>
      <c r="K81" s="83">
        <v>700</v>
      </c>
      <c r="L81" s="111"/>
      <c r="M81" s="111">
        <v>47</v>
      </c>
    </row>
    <row r="82" spans="1:15" s="9" customFormat="1" ht="27" x14ac:dyDescent="0.2">
      <c r="A82" s="79"/>
      <c r="B82" s="79"/>
      <c r="C82" s="79"/>
      <c r="D82" s="79"/>
      <c r="E82" s="79"/>
      <c r="F82" s="79"/>
      <c r="G82" s="79"/>
      <c r="H82" s="79"/>
      <c r="I82" s="79" t="s">
        <v>220</v>
      </c>
      <c r="J82" s="111"/>
      <c r="K82" s="138">
        <v>5200</v>
      </c>
      <c r="L82" s="139"/>
      <c r="M82" s="111"/>
    </row>
    <row r="83" spans="1:15" s="9" customFormat="1" x14ac:dyDescent="0.2">
      <c r="A83" s="79"/>
      <c r="B83" s="79"/>
      <c r="C83" s="79"/>
      <c r="D83" s="79"/>
      <c r="E83" s="79"/>
      <c r="F83" s="79"/>
      <c r="G83" s="79"/>
      <c r="H83" s="79"/>
      <c r="I83" s="79" t="s">
        <v>221</v>
      </c>
      <c r="J83" s="111"/>
      <c r="K83" s="83">
        <v>1100</v>
      </c>
      <c r="L83" s="111"/>
      <c r="M83" s="111">
        <v>818</v>
      </c>
      <c r="O83" s="103"/>
    </row>
    <row r="84" spans="1:15" s="9" customFormat="1" x14ac:dyDescent="0.2">
      <c r="A84" s="79"/>
      <c r="B84" s="79"/>
      <c r="C84" s="79"/>
      <c r="D84" s="112" t="s">
        <v>222</v>
      </c>
      <c r="E84" s="227" t="s">
        <v>122</v>
      </c>
      <c r="F84" s="227"/>
      <c r="G84" s="227"/>
      <c r="H84" s="227"/>
      <c r="I84" s="227"/>
      <c r="J84" s="137">
        <f>+'2'!G31</f>
        <v>8000</v>
      </c>
      <c r="K84" s="137">
        <f>+'2'!H31</f>
        <v>12980</v>
      </c>
      <c r="L84" s="137">
        <f>+'2'!I31</f>
        <v>6490.9</v>
      </c>
      <c r="M84" s="137">
        <f>+'2'!J31</f>
        <v>0</v>
      </c>
      <c r="O84" s="103"/>
    </row>
    <row r="85" spans="1:15" s="9" customFormat="1" x14ac:dyDescent="0.2">
      <c r="A85" s="79"/>
      <c r="B85" s="79"/>
      <c r="C85" s="79"/>
      <c r="D85" s="79"/>
      <c r="E85" s="79"/>
      <c r="F85" s="227" t="s">
        <v>223</v>
      </c>
      <c r="G85" s="227"/>
      <c r="H85" s="227"/>
      <c r="I85" s="227"/>
      <c r="J85" s="227"/>
      <c r="K85" s="227"/>
      <c r="L85" s="227"/>
      <c r="M85" s="227"/>
      <c r="O85" s="103"/>
    </row>
    <row r="86" spans="1:15" s="9" customFormat="1" x14ac:dyDescent="0.2">
      <c r="A86" s="79"/>
      <c r="B86" s="79"/>
      <c r="C86" s="79"/>
      <c r="D86" s="79"/>
      <c r="E86" s="79"/>
      <c r="F86" s="79"/>
      <c r="G86" s="227" t="s">
        <v>60</v>
      </c>
      <c r="H86" s="227"/>
      <c r="I86" s="227"/>
      <c r="J86" s="227"/>
      <c r="K86" s="227"/>
      <c r="L86" s="227"/>
      <c r="M86" s="227"/>
      <c r="O86" s="103"/>
    </row>
    <row r="87" spans="1:15" s="9" customFormat="1" x14ac:dyDescent="0.2">
      <c r="A87" s="79"/>
      <c r="B87" s="79"/>
      <c r="C87" s="79"/>
      <c r="D87" s="79"/>
      <c r="E87" s="79"/>
      <c r="F87" s="79"/>
      <c r="G87" s="79"/>
      <c r="H87" s="227" t="s">
        <v>177</v>
      </c>
      <c r="I87" s="227"/>
      <c r="J87" s="227"/>
      <c r="K87" s="227"/>
      <c r="L87" s="227"/>
      <c r="M87" s="227"/>
      <c r="O87" s="103"/>
    </row>
    <row r="88" spans="1:15" s="9" customFormat="1" x14ac:dyDescent="0.2">
      <c r="A88" s="79"/>
      <c r="B88" s="79"/>
      <c r="C88" s="79"/>
      <c r="D88" s="112" t="s">
        <v>224</v>
      </c>
      <c r="E88" s="227" t="s">
        <v>125</v>
      </c>
      <c r="F88" s="227"/>
      <c r="G88" s="227"/>
      <c r="H88" s="227"/>
      <c r="I88" s="227"/>
      <c r="J88" s="137">
        <f>+'2'!G32</f>
        <v>185000</v>
      </c>
      <c r="K88" s="137">
        <f>+'2'!H32</f>
        <v>300000</v>
      </c>
      <c r="L88" s="137">
        <f>+'2'!I32</f>
        <v>0</v>
      </c>
      <c r="M88" s="137">
        <f>+'2'!J32</f>
        <v>0</v>
      </c>
      <c r="O88" s="103"/>
    </row>
    <row r="89" spans="1:15" s="9" customFormat="1" x14ac:dyDescent="0.2">
      <c r="A89" s="79"/>
      <c r="B89" s="79"/>
      <c r="C89" s="79"/>
      <c r="D89" s="79"/>
      <c r="E89" s="79"/>
      <c r="F89" s="227" t="s">
        <v>225</v>
      </c>
      <c r="G89" s="227"/>
      <c r="H89" s="227"/>
      <c r="I89" s="227"/>
      <c r="J89" s="227"/>
      <c r="K89" s="227"/>
      <c r="L89" s="227"/>
      <c r="M89" s="227"/>
    </row>
    <row r="90" spans="1:15" s="9" customFormat="1" x14ac:dyDescent="0.2">
      <c r="A90" s="79"/>
      <c r="B90" s="79"/>
      <c r="C90" s="79"/>
      <c r="D90" s="79"/>
      <c r="E90" s="79"/>
      <c r="F90" s="79"/>
      <c r="G90" s="227" t="s">
        <v>60</v>
      </c>
      <c r="H90" s="227"/>
      <c r="I90" s="227"/>
      <c r="J90" s="227"/>
      <c r="K90" s="227"/>
      <c r="L90" s="227"/>
      <c r="M90" s="227"/>
    </row>
    <row r="91" spans="1:15" s="9" customFormat="1" x14ac:dyDescent="0.2">
      <c r="A91" s="79"/>
      <c r="B91" s="79"/>
      <c r="C91" s="79"/>
      <c r="D91" s="79"/>
      <c r="E91" s="79"/>
      <c r="F91" s="79"/>
      <c r="G91" s="79"/>
      <c r="H91" s="227" t="s">
        <v>177</v>
      </c>
      <c r="I91" s="227"/>
      <c r="J91" s="227"/>
      <c r="K91" s="227"/>
      <c r="L91" s="227"/>
      <c r="M91" s="227"/>
    </row>
    <row r="92" spans="1:15" s="9" customFormat="1" ht="27" x14ac:dyDescent="0.2">
      <c r="A92" s="79"/>
      <c r="B92" s="79"/>
      <c r="C92" s="79"/>
      <c r="D92" s="79"/>
      <c r="E92" s="79"/>
      <c r="F92" s="79"/>
      <c r="G92" s="79"/>
      <c r="H92" s="79"/>
      <c r="I92" s="79" t="s">
        <v>226</v>
      </c>
      <c r="J92" s="111"/>
      <c r="K92" s="111">
        <v>2900</v>
      </c>
      <c r="L92" s="111"/>
      <c r="M92" s="111"/>
    </row>
    <row r="93" spans="1:15" s="9" customFormat="1" x14ac:dyDescent="0.2">
      <c r="A93" s="79"/>
      <c r="B93" s="79"/>
      <c r="C93" s="79"/>
      <c r="D93" s="112" t="s">
        <v>227</v>
      </c>
      <c r="E93" s="227" t="s">
        <v>128</v>
      </c>
      <c r="F93" s="227"/>
      <c r="G93" s="227"/>
      <c r="H93" s="227"/>
      <c r="I93" s="227"/>
      <c r="J93" s="78">
        <f>+'2'!G33</f>
        <v>205000</v>
      </c>
      <c r="K93" s="78">
        <f>+'2'!H33</f>
        <v>400000</v>
      </c>
      <c r="L93" s="78">
        <f>+'2'!I33</f>
        <v>400000</v>
      </c>
      <c r="M93" s="78">
        <f>+'2'!J33</f>
        <v>400000</v>
      </c>
    </row>
    <row r="94" spans="1:15" s="9" customFormat="1" x14ac:dyDescent="0.2">
      <c r="A94" s="79"/>
      <c r="B94" s="79"/>
      <c r="C94" s="79"/>
      <c r="D94" s="79"/>
      <c r="E94" s="79"/>
      <c r="F94" s="227" t="s">
        <v>228</v>
      </c>
      <c r="G94" s="227"/>
      <c r="H94" s="227"/>
      <c r="I94" s="227"/>
      <c r="J94" s="227"/>
      <c r="K94" s="227"/>
      <c r="L94" s="227"/>
      <c r="M94" s="227"/>
    </row>
    <row r="95" spans="1:15" s="9" customFormat="1" x14ac:dyDescent="0.2">
      <c r="A95" s="79"/>
      <c r="B95" s="79"/>
      <c r="C95" s="79"/>
      <c r="D95" s="79"/>
      <c r="E95" s="79"/>
      <c r="F95" s="79"/>
      <c r="G95" s="227" t="s">
        <v>60</v>
      </c>
      <c r="H95" s="227"/>
      <c r="I95" s="227"/>
      <c r="J95" s="227"/>
      <c r="K95" s="227"/>
      <c r="L95" s="227"/>
      <c r="M95" s="227"/>
    </row>
    <row r="96" spans="1:15" s="9" customFormat="1" x14ac:dyDescent="0.2">
      <c r="A96" s="79"/>
      <c r="B96" s="79"/>
      <c r="C96" s="79"/>
      <c r="D96" s="79"/>
      <c r="E96" s="79"/>
      <c r="F96" s="79"/>
      <c r="G96" s="79"/>
      <c r="H96" s="227" t="s">
        <v>177</v>
      </c>
      <c r="I96" s="227"/>
      <c r="J96" s="227"/>
      <c r="K96" s="227"/>
      <c r="L96" s="227"/>
      <c r="M96" s="227"/>
    </row>
    <row r="97" spans="1:13" s="9" customFormat="1" x14ac:dyDescent="0.2">
      <c r="A97" s="79"/>
      <c r="B97" s="79"/>
      <c r="C97" s="79"/>
      <c r="D97" s="79"/>
      <c r="E97" s="79"/>
      <c r="F97" s="79"/>
      <c r="G97" s="79"/>
      <c r="H97" s="79"/>
      <c r="I97" s="79" t="s">
        <v>128</v>
      </c>
      <c r="J97" s="111"/>
      <c r="K97" s="111">
        <v>30</v>
      </c>
      <c r="L97" s="111"/>
      <c r="M97" s="111">
        <v>25</v>
      </c>
    </row>
    <row r="98" spans="1:13" s="9" customFormat="1" x14ac:dyDescent="0.2">
      <c r="A98" s="79"/>
      <c r="B98" s="112" t="s">
        <v>229</v>
      </c>
      <c r="C98" s="227" t="s">
        <v>230</v>
      </c>
      <c r="D98" s="227"/>
      <c r="E98" s="227"/>
      <c r="F98" s="227"/>
      <c r="G98" s="227"/>
      <c r="H98" s="227"/>
      <c r="I98" s="227"/>
      <c r="J98" s="137">
        <f>+J99</f>
        <v>25000</v>
      </c>
      <c r="K98" s="137">
        <f t="shared" ref="K98:M98" si="8">+K99</f>
        <v>0</v>
      </c>
      <c r="L98" s="137">
        <f t="shared" si="8"/>
        <v>0</v>
      </c>
      <c r="M98" s="137">
        <f t="shared" si="8"/>
        <v>0</v>
      </c>
    </row>
    <row r="99" spans="1:13" s="9" customFormat="1" x14ac:dyDescent="0.2">
      <c r="A99" s="79"/>
      <c r="B99" s="79"/>
      <c r="C99" s="79"/>
      <c r="D99" s="112" t="s">
        <v>231</v>
      </c>
      <c r="E99" s="227" t="s">
        <v>135</v>
      </c>
      <c r="F99" s="227"/>
      <c r="G99" s="227"/>
      <c r="H99" s="227"/>
      <c r="I99" s="227"/>
      <c r="J99" s="137">
        <f>+'2'!G35</f>
        <v>25000</v>
      </c>
      <c r="K99" s="137">
        <f>+'2'!H35</f>
        <v>0</v>
      </c>
      <c r="L99" s="137">
        <f>+'2'!I35</f>
        <v>0</v>
      </c>
      <c r="M99" s="137">
        <f>+'2'!J35</f>
        <v>0</v>
      </c>
    </row>
    <row r="100" spans="1:13" s="9" customFormat="1" x14ac:dyDescent="0.2">
      <c r="A100" s="79"/>
      <c r="B100" s="79"/>
      <c r="C100" s="79"/>
      <c r="D100" s="79"/>
      <c r="E100" s="79"/>
      <c r="F100" s="227" t="s">
        <v>232</v>
      </c>
      <c r="G100" s="227"/>
      <c r="H100" s="227"/>
      <c r="I100" s="227"/>
      <c r="J100" s="227"/>
      <c r="K100" s="227"/>
      <c r="L100" s="227"/>
      <c r="M100" s="227"/>
    </row>
    <row r="101" spans="1:13" s="9" customFormat="1" x14ac:dyDescent="0.2">
      <c r="A101" s="79"/>
      <c r="B101" s="79"/>
      <c r="C101" s="79"/>
      <c r="D101" s="79"/>
      <c r="E101" s="79"/>
      <c r="F101" s="79"/>
      <c r="G101" s="227" t="s">
        <v>60</v>
      </c>
      <c r="H101" s="227"/>
      <c r="I101" s="227"/>
      <c r="J101" s="227"/>
      <c r="K101" s="227"/>
      <c r="L101" s="227"/>
      <c r="M101" s="227"/>
    </row>
    <row r="102" spans="1:13" s="9" customFormat="1" x14ac:dyDescent="0.2">
      <c r="A102" s="79"/>
      <c r="B102" s="79"/>
      <c r="C102" s="79"/>
      <c r="D102" s="79"/>
      <c r="E102" s="79"/>
      <c r="F102" s="79"/>
      <c r="G102" s="79"/>
      <c r="H102" s="227" t="s">
        <v>177</v>
      </c>
      <c r="I102" s="227"/>
      <c r="J102" s="227"/>
      <c r="K102" s="227"/>
      <c r="L102" s="227"/>
      <c r="M102" s="227"/>
    </row>
    <row r="104" spans="1:13" s="162" customFormat="1" x14ac:dyDescent="0.2">
      <c r="A104" s="222" t="s">
        <v>384</v>
      </c>
      <c r="B104" s="222"/>
      <c r="C104" s="222"/>
      <c r="D104" s="222"/>
      <c r="E104" s="222"/>
      <c r="F104" s="222"/>
      <c r="G104" s="222"/>
      <c r="H104" s="222"/>
      <c r="I104" s="222"/>
      <c r="J104" s="178">
        <f>+J105</f>
        <v>-1640000</v>
      </c>
      <c r="K104" s="178">
        <f t="shared" ref="K104:M104" si="9">+K105</f>
        <v>-2500000</v>
      </c>
      <c r="L104" s="178">
        <f t="shared" si="9"/>
        <v>-2500000</v>
      </c>
      <c r="M104" s="178">
        <f t="shared" si="9"/>
        <v>-2500000</v>
      </c>
    </row>
    <row r="105" spans="1:13" s="162" customFormat="1" ht="16.5" customHeight="1" x14ac:dyDescent="0.2">
      <c r="A105" s="163"/>
      <c r="B105" s="161" t="s">
        <v>385</v>
      </c>
      <c r="C105" s="221" t="s">
        <v>386</v>
      </c>
      <c r="D105" s="221"/>
      <c r="E105" s="221"/>
      <c r="F105" s="221"/>
      <c r="G105" s="221"/>
      <c r="H105" s="221"/>
      <c r="I105" s="221"/>
      <c r="J105" s="178">
        <f>+J106</f>
        <v>-1640000</v>
      </c>
      <c r="K105" s="178">
        <f t="shared" ref="K105:M105" si="10">+K106</f>
        <v>-2500000</v>
      </c>
      <c r="L105" s="178">
        <f t="shared" si="10"/>
        <v>-2500000</v>
      </c>
      <c r="M105" s="178">
        <f t="shared" si="10"/>
        <v>-2500000</v>
      </c>
    </row>
    <row r="106" spans="1:13" s="162" customFormat="1" ht="16.5" customHeight="1" x14ac:dyDescent="0.2">
      <c r="A106" s="163"/>
      <c r="B106" s="163"/>
      <c r="C106" s="163"/>
      <c r="D106" s="161" t="s">
        <v>387</v>
      </c>
      <c r="E106" s="221" t="s">
        <v>379</v>
      </c>
      <c r="F106" s="221"/>
      <c r="G106" s="221"/>
      <c r="H106" s="221"/>
      <c r="I106" s="221"/>
      <c r="J106" s="178">
        <f>+'2'!G38</f>
        <v>-1640000</v>
      </c>
      <c r="K106" s="178">
        <f>+'2'!H38</f>
        <v>-2500000</v>
      </c>
      <c r="L106" s="178">
        <f>+'2'!I38</f>
        <v>-2500000</v>
      </c>
      <c r="M106" s="178">
        <f>+'2'!J38</f>
        <v>-2500000</v>
      </c>
    </row>
    <row r="107" spans="1:13" s="162" customFormat="1" ht="16.5" customHeight="1" x14ac:dyDescent="0.2">
      <c r="A107" s="163"/>
      <c r="B107" s="163"/>
      <c r="C107" s="163"/>
      <c r="D107" s="163"/>
      <c r="E107" s="163"/>
      <c r="F107" s="221" t="s">
        <v>388</v>
      </c>
      <c r="G107" s="221"/>
      <c r="H107" s="221"/>
      <c r="I107" s="221"/>
      <c r="J107" s="221"/>
      <c r="K107" s="221"/>
      <c r="L107" s="221"/>
      <c r="M107" s="221"/>
    </row>
    <row r="108" spans="1:13" s="162" customFormat="1" ht="16.5" customHeight="1" x14ac:dyDescent="0.2">
      <c r="A108" s="163"/>
      <c r="B108" s="163"/>
      <c r="C108" s="163"/>
      <c r="D108" s="163"/>
      <c r="E108" s="163"/>
      <c r="F108" s="163"/>
      <c r="G108" s="221" t="s">
        <v>60</v>
      </c>
      <c r="H108" s="221"/>
      <c r="I108" s="221"/>
      <c r="J108" s="221"/>
      <c r="K108" s="221"/>
      <c r="L108" s="221"/>
      <c r="M108" s="221"/>
    </row>
    <row r="109" spans="1:13" s="162" customFormat="1" ht="16.5" customHeight="1" x14ac:dyDescent="0.2">
      <c r="A109" s="163"/>
      <c r="B109" s="163"/>
      <c r="C109" s="163"/>
      <c r="D109" s="163"/>
      <c r="E109" s="163"/>
      <c r="F109" s="163"/>
      <c r="G109" s="163"/>
      <c r="H109" s="221" t="s">
        <v>389</v>
      </c>
      <c r="I109" s="221"/>
      <c r="J109" s="221"/>
      <c r="K109" s="221"/>
      <c r="L109" s="221"/>
      <c r="M109" s="221"/>
    </row>
  </sheetData>
  <mergeCells count="93">
    <mergeCell ref="G101:M101"/>
    <mergeCell ref="H102:M102"/>
    <mergeCell ref="E99:I99"/>
    <mergeCell ref="F100:M100"/>
    <mergeCell ref="C98:I98"/>
    <mergeCell ref="E93:I93"/>
    <mergeCell ref="F94:M94"/>
    <mergeCell ref="G95:M95"/>
    <mergeCell ref="H96:M96"/>
    <mergeCell ref="G90:M90"/>
    <mergeCell ref="H91:M91"/>
    <mergeCell ref="F85:M85"/>
    <mergeCell ref="G86:M86"/>
    <mergeCell ref="H87:M87"/>
    <mergeCell ref="E88:I88"/>
    <mergeCell ref="F89:M89"/>
    <mergeCell ref="E76:I76"/>
    <mergeCell ref="F77:M77"/>
    <mergeCell ref="G78:M78"/>
    <mergeCell ref="H79:M79"/>
    <mergeCell ref="E84:I84"/>
    <mergeCell ref="C75:I75"/>
    <mergeCell ref="H67:M67"/>
    <mergeCell ref="E70:I70"/>
    <mergeCell ref="F71:M71"/>
    <mergeCell ref="G72:M72"/>
    <mergeCell ref="H73:M73"/>
    <mergeCell ref="G61:M61"/>
    <mergeCell ref="H62:M62"/>
    <mergeCell ref="E64:I64"/>
    <mergeCell ref="F65:M65"/>
    <mergeCell ref="G66:M66"/>
    <mergeCell ref="F52:M52"/>
    <mergeCell ref="G53:M53"/>
    <mergeCell ref="H54:M54"/>
    <mergeCell ref="E59:I59"/>
    <mergeCell ref="F60:M60"/>
    <mergeCell ref="E51:I51"/>
    <mergeCell ref="E46:I46"/>
    <mergeCell ref="F47:M47"/>
    <mergeCell ref="G48:M48"/>
    <mergeCell ref="H49:M49"/>
    <mergeCell ref="C50:I50"/>
    <mergeCell ref="C45:I45"/>
    <mergeCell ref="H36:M36"/>
    <mergeCell ref="E38:I38"/>
    <mergeCell ref="F39:M39"/>
    <mergeCell ref="G40:M40"/>
    <mergeCell ref="H41:M41"/>
    <mergeCell ref="C32:I32"/>
    <mergeCell ref="E33:I33"/>
    <mergeCell ref="F34:M34"/>
    <mergeCell ref="G35:M35"/>
    <mergeCell ref="C22:I22"/>
    <mergeCell ref="E23:I23"/>
    <mergeCell ref="F24:M24"/>
    <mergeCell ref="G25:M25"/>
    <mergeCell ref="H26:M26"/>
    <mergeCell ref="E28:I28"/>
    <mergeCell ref="F29:M29"/>
    <mergeCell ref="G30:M30"/>
    <mergeCell ref="H31:M31"/>
    <mergeCell ref="A10:I10"/>
    <mergeCell ref="A7:A8"/>
    <mergeCell ref="B7:C7"/>
    <mergeCell ref="D7:G7"/>
    <mergeCell ref="C16:I16"/>
    <mergeCell ref="C11:I11"/>
    <mergeCell ref="E12:I12"/>
    <mergeCell ref="F13:M13"/>
    <mergeCell ref="G14:M14"/>
    <mergeCell ref="H15:M15"/>
    <mergeCell ref="E17:I17"/>
    <mergeCell ref="F18:M18"/>
    <mergeCell ref="G19:M19"/>
    <mergeCell ref="H20:M20"/>
    <mergeCell ref="C27:I27"/>
    <mergeCell ref="B1:M1"/>
    <mergeCell ref="B2:M2"/>
    <mergeCell ref="B3:M3"/>
    <mergeCell ref="B4:M4"/>
    <mergeCell ref="B5:M5"/>
    <mergeCell ref="A6:M6"/>
    <mergeCell ref="J7:M7"/>
    <mergeCell ref="A9:I9"/>
    <mergeCell ref="H7:H8"/>
    <mergeCell ref="I7:I8"/>
    <mergeCell ref="H109:M109"/>
    <mergeCell ref="A104:I104"/>
    <mergeCell ref="C105:I105"/>
    <mergeCell ref="E106:I106"/>
    <mergeCell ref="F107:M107"/>
    <mergeCell ref="G108:M108"/>
  </mergeCells>
  <pageMargins left="0.15" right="0.04" top="0.24" bottom="0.23622047244094491" header="0.31496062992125984" footer="0.17"/>
  <pageSetup paperSize="9" scale="85" orientation="landscape" r:id="rId1"/>
  <ignoredErrors>
    <ignoredError sqref="B11:B26 B81 B84:B87 B88:B102 B50:B80 B83 B27:B49 B105" numberStoredAsText="1"/>
    <ignoredError sqref="J10:M11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3E119-DBD6-499B-95FA-D18A095B1FE5}">
  <dimension ref="A1:IG109"/>
  <sheetViews>
    <sheetView topLeftCell="A4" zoomScaleNormal="100" workbookViewId="0">
      <selection activeCell="M70" sqref="M70"/>
    </sheetView>
  </sheetViews>
  <sheetFormatPr defaultColWidth="9.140625" defaultRowHeight="13.5" x14ac:dyDescent="0.2"/>
  <cols>
    <col min="1" max="1" width="7.28515625" style="22" customWidth="1"/>
    <col min="2" max="2" width="10.85546875" style="22" customWidth="1"/>
    <col min="3" max="3" width="10.5703125" style="22" customWidth="1"/>
    <col min="4" max="4" width="12.140625" style="22" customWidth="1"/>
    <col min="5" max="5" width="10.85546875" style="10" customWidth="1"/>
    <col min="6" max="6" width="11.42578125" style="10" customWidth="1"/>
    <col min="7" max="7" width="9.28515625" style="10" customWidth="1"/>
    <col min="8" max="8" width="16.7109375" style="10" customWidth="1"/>
    <col min="9" max="9" width="56" style="10" customWidth="1"/>
    <col min="10" max="13" width="13.85546875" style="22" customWidth="1"/>
    <col min="14" max="16384" width="9.140625" style="10"/>
  </cols>
  <sheetData>
    <row r="1" spans="1:241" s="24" customFormat="1" ht="15" customHeight="1" x14ac:dyDescent="0.2">
      <c r="A1" s="106"/>
      <c r="B1" s="187" t="s">
        <v>23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  <c r="GV1" s="23"/>
      <c r="GW1" s="23"/>
      <c r="GX1" s="23"/>
      <c r="GY1" s="23"/>
      <c r="GZ1" s="23"/>
      <c r="HA1" s="23"/>
      <c r="HB1" s="23"/>
      <c r="HC1" s="23"/>
      <c r="HD1" s="23"/>
      <c r="HE1" s="23"/>
      <c r="HF1" s="23"/>
      <c r="HG1" s="23"/>
      <c r="HH1" s="23"/>
      <c r="HI1" s="23"/>
      <c r="HJ1" s="23"/>
      <c r="HK1" s="23"/>
      <c r="HL1" s="23"/>
      <c r="HM1" s="23"/>
      <c r="HN1" s="23"/>
      <c r="HO1" s="23"/>
      <c r="HP1" s="23"/>
      <c r="HQ1" s="23"/>
      <c r="HR1" s="23"/>
      <c r="HS1" s="23"/>
      <c r="HT1" s="23"/>
      <c r="HU1" s="23"/>
      <c r="HV1" s="23"/>
      <c r="HW1" s="23"/>
      <c r="HX1" s="23"/>
      <c r="HY1" s="23"/>
      <c r="HZ1" s="23"/>
      <c r="IA1" s="23"/>
      <c r="IB1" s="23"/>
      <c r="IC1" s="23"/>
      <c r="ID1" s="23"/>
      <c r="IE1" s="23"/>
      <c r="IF1" s="23"/>
      <c r="IG1" s="23"/>
    </row>
    <row r="2" spans="1:241" s="24" customFormat="1" ht="15" customHeight="1" x14ac:dyDescent="0.2">
      <c r="A2" s="106"/>
      <c r="B2" s="187" t="s">
        <v>46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</row>
    <row r="3" spans="1:241" s="24" customFormat="1" ht="15" customHeight="1" x14ac:dyDescent="0.2">
      <c r="A3" s="106"/>
      <c r="B3" s="187" t="s">
        <v>18</v>
      </c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3"/>
      <c r="HF3" s="23"/>
      <c r="HG3" s="23"/>
      <c r="HH3" s="23"/>
      <c r="HI3" s="23"/>
      <c r="HJ3" s="23"/>
      <c r="HK3" s="23"/>
      <c r="HL3" s="23"/>
      <c r="HM3" s="23"/>
      <c r="HN3" s="23"/>
      <c r="HO3" s="23"/>
      <c r="HP3" s="23"/>
      <c r="HQ3" s="23"/>
      <c r="HR3" s="23"/>
      <c r="HS3" s="23"/>
      <c r="HT3" s="23"/>
      <c r="HU3" s="23"/>
      <c r="HV3" s="23"/>
      <c r="HW3" s="23"/>
      <c r="HX3" s="23"/>
      <c r="HY3" s="23"/>
      <c r="HZ3" s="23"/>
      <c r="IA3" s="23"/>
      <c r="IB3" s="23"/>
      <c r="IC3" s="23"/>
      <c r="ID3" s="23"/>
      <c r="IE3" s="23"/>
      <c r="IF3" s="23"/>
      <c r="IG3" s="23"/>
    </row>
    <row r="4" spans="1:241" s="24" customFormat="1" ht="15" customHeight="1" x14ac:dyDescent="0.2">
      <c r="A4" s="106"/>
      <c r="B4" s="187" t="s">
        <v>17</v>
      </c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23"/>
      <c r="IF4" s="23"/>
      <c r="IG4" s="23"/>
    </row>
    <row r="5" spans="1:241" s="9" customFormat="1" ht="26.25" customHeight="1" x14ac:dyDescent="0.2">
      <c r="A5" s="84"/>
      <c r="B5" s="226" t="s">
        <v>369</v>
      </c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</row>
    <row r="6" spans="1:241" ht="19.5" customHeight="1" x14ac:dyDescent="0.2">
      <c r="A6" s="223" t="s">
        <v>24</v>
      </c>
      <c r="B6" s="223"/>
      <c r="C6" s="223"/>
      <c r="D6" s="223"/>
      <c r="E6" s="223"/>
      <c r="F6" s="223"/>
      <c r="G6" s="223"/>
      <c r="H6" s="223"/>
      <c r="I6" s="223"/>
      <c r="J6" s="223"/>
      <c r="K6" s="223"/>
      <c r="L6" s="223"/>
      <c r="M6" s="223"/>
    </row>
    <row r="7" spans="1:241" s="9" customFormat="1" ht="60" customHeight="1" x14ac:dyDescent="0.2">
      <c r="A7" s="197" t="s">
        <v>367</v>
      </c>
      <c r="B7" s="197" t="s">
        <v>26</v>
      </c>
      <c r="C7" s="197"/>
      <c r="D7" s="197" t="s">
        <v>27</v>
      </c>
      <c r="E7" s="197"/>
      <c r="F7" s="197"/>
      <c r="G7" s="197"/>
      <c r="H7" s="197" t="s">
        <v>28</v>
      </c>
      <c r="I7" s="197" t="s">
        <v>29</v>
      </c>
      <c r="J7" s="224" t="s">
        <v>62</v>
      </c>
      <c r="K7" s="224"/>
      <c r="L7" s="224"/>
      <c r="M7" s="224"/>
    </row>
    <row r="8" spans="1:241" s="9" customFormat="1" ht="51.75" customHeight="1" x14ac:dyDescent="0.2">
      <c r="A8" s="197"/>
      <c r="B8" s="107" t="s">
        <v>30</v>
      </c>
      <c r="C8" s="107" t="s">
        <v>33</v>
      </c>
      <c r="D8" s="107" t="s">
        <v>30</v>
      </c>
      <c r="E8" s="107" t="s">
        <v>33</v>
      </c>
      <c r="F8" s="107" t="s">
        <v>34</v>
      </c>
      <c r="G8" s="107" t="s">
        <v>31</v>
      </c>
      <c r="H8" s="197"/>
      <c r="I8" s="197"/>
      <c r="J8" s="85" t="s">
        <v>47</v>
      </c>
      <c r="K8" s="85" t="s">
        <v>48</v>
      </c>
      <c r="L8" s="85" t="s">
        <v>49</v>
      </c>
      <c r="M8" s="86" t="s">
        <v>0</v>
      </c>
    </row>
    <row r="9" spans="1:241" s="9" customFormat="1" x14ac:dyDescent="0.2">
      <c r="A9" s="225" t="s">
        <v>63</v>
      </c>
      <c r="B9" s="225"/>
      <c r="C9" s="225"/>
      <c r="D9" s="225"/>
      <c r="E9" s="225"/>
      <c r="F9" s="225"/>
      <c r="G9" s="225"/>
      <c r="H9" s="225"/>
      <c r="I9" s="225"/>
      <c r="J9" s="137">
        <f>+J10+J104</f>
        <v>0</v>
      </c>
      <c r="K9" s="137">
        <f t="shared" ref="K9:M9" si="0">+K10+K104</f>
        <v>0</v>
      </c>
      <c r="L9" s="137">
        <f t="shared" si="0"/>
        <v>0</v>
      </c>
      <c r="M9" s="137">
        <f t="shared" si="0"/>
        <v>0</v>
      </c>
    </row>
    <row r="10" spans="1:241" s="9" customFormat="1" x14ac:dyDescent="0.2">
      <c r="A10" s="225" t="s">
        <v>32</v>
      </c>
      <c r="B10" s="225"/>
      <c r="C10" s="225"/>
      <c r="D10" s="225"/>
      <c r="E10" s="225"/>
      <c r="F10" s="225"/>
      <c r="G10" s="225"/>
      <c r="H10" s="225"/>
      <c r="I10" s="225"/>
      <c r="J10" s="137">
        <f>+J11+J16+J22+J27+J32+J45+J50+J75+J98</f>
        <v>1640000</v>
      </c>
      <c r="K10" s="137">
        <f>+K11+K16+K22+K27+K32+K45+K50+K75+K98</f>
        <v>2500000</v>
      </c>
      <c r="L10" s="137">
        <f>+L11+L16+L22+L27+L32+L45+L50+L75+L98</f>
        <v>2500000</v>
      </c>
      <c r="M10" s="137">
        <f>+M11+M16+M22+M27+M32+M45+M50+M75+M98</f>
        <v>2500000</v>
      </c>
    </row>
    <row r="11" spans="1:241" s="9" customFormat="1" ht="16.5" customHeight="1" x14ac:dyDescent="0.2">
      <c r="A11" s="79"/>
      <c r="B11" s="108" t="s">
        <v>271</v>
      </c>
      <c r="C11" s="227" t="s">
        <v>272</v>
      </c>
      <c r="D11" s="227"/>
      <c r="E11" s="227"/>
      <c r="F11" s="227"/>
      <c r="G11" s="227"/>
      <c r="H11" s="227"/>
      <c r="I11" s="227"/>
      <c r="J11" s="78">
        <f>+J12</f>
        <v>-76352.7</v>
      </c>
      <c r="K11" s="78">
        <f t="shared" ref="K11:M11" si="1">+K12</f>
        <v>-299922</v>
      </c>
      <c r="L11" s="78">
        <f t="shared" si="1"/>
        <v>-299922</v>
      </c>
      <c r="M11" s="78">
        <f t="shared" si="1"/>
        <v>-299922</v>
      </c>
    </row>
    <row r="12" spans="1:241" s="9" customFormat="1" ht="16.5" customHeight="1" x14ac:dyDescent="0.2">
      <c r="A12" s="79"/>
      <c r="B12" s="79"/>
      <c r="C12" s="79"/>
      <c r="D12" s="108" t="s">
        <v>274</v>
      </c>
      <c r="E12" s="227" t="s">
        <v>242</v>
      </c>
      <c r="F12" s="227"/>
      <c r="G12" s="227"/>
      <c r="H12" s="227"/>
      <c r="I12" s="227"/>
      <c r="J12" s="78">
        <f>+'2'!G12</f>
        <v>-76352.7</v>
      </c>
      <c r="K12" s="78">
        <f>+'2'!H12</f>
        <v>-299922</v>
      </c>
      <c r="L12" s="78">
        <f>+'2'!I12</f>
        <v>-299922</v>
      </c>
      <c r="M12" s="78">
        <f>+'2'!J12</f>
        <v>-299922</v>
      </c>
    </row>
    <row r="13" spans="1:241" s="9" customFormat="1" ht="32.25" customHeight="1" x14ac:dyDescent="0.2">
      <c r="A13" s="79"/>
      <c r="B13" s="79"/>
      <c r="C13" s="79"/>
      <c r="D13" s="79"/>
      <c r="E13" s="79"/>
      <c r="F13" s="227" t="s">
        <v>275</v>
      </c>
      <c r="G13" s="227"/>
      <c r="H13" s="227"/>
      <c r="I13" s="227"/>
      <c r="J13" s="227"/>
      <c r="K13" s="227"/>
      <c r="L13" s="227"/>
      <c r="M13" s="227"/>
    </row>
    <row r="14" spans="1:241" s="9" customFormat="1" ht="16.5" customHeight="1" x14ac:dyDescent="0.2">
      <c r="A14" s="79"/>
      <c r="B14" s="79"/>
      <c r="C14" s="79"/>
      <c r="D14" s="79"/>
      <c r="E14" s="79"/>
      <c r="F14" s="79"/>
      <c r="G14" s="227" t="s">
        <v>60</v>
      </c>
      <c r="H14" s="227"/>
      <c r="I14" s="227"/>
      <c r="J14" s="227"/>
      <c r="K14" s="227"/>
      <c r="L14" s="227"/>
      <c r="M14" s="227"/>
    </row>
    <row r="15" spans="1:241" s="9" customFormat="1" ht="16.5" customHeight="1" x14ac:dyDescent="0.2">
      <c r="A15" s="79"/>
      <c r="B15" s="79"/>
      <c r="C15" s="79"/>
      <c r="D15" s="79"/>
      <c r="E15" s="79"/>
      <c r="F15" s="79"/>
      <c r="G15" s="79"/>
      <c r="H15" s="227" t="s">
        <v>273</v>
      </c>
      <c r="I15" s="227"/>
      <c r="J15" s="227"/>
      <c r="K15" s="227"/>
      <c r="L15" s="227"/>
      <c r="M15" s="227"/>
    </row>
    <row r="16" spans="1:241" s="9" customFormat="1" x14ac:dyDescent="0.2">
      <c r="A16" s="79"/>
      <c r="B16" s="108" t="s">
        <v>173</v>
      </c>
      <c r="C16" s="227" t="s">
        <v>174</v>
      </c>
      <c r="D16" s="227"/>
      <c r="E16" s="227"/>
      <c r="F16" s="227"/>
      <c r="G16" s="227"/>
      <c r="H16" s="227"/>
      <c r="I16" s="227"/>
      <c r="J16" s="137">
        <f>+J17</f>
        <v>850000</v>
      </c>
      <c r="K16" s="137">
        <f t="shared" ref="K16:M16" si="2">+K17</f>
        <v>440000</v>
      </c>
      <c r="L16" s="137">
        <f t="shared" si="2"/>
        <v>0</v>
      </c>
      <c r="M16" s="137">
        <f t="shared" si="2"/>
        <v>0</v>
      </c>
    </row>
    <row r="17" spans="1:13" s="9" customFormat="1" x14ac:dyDescent="0.2">
      <c r="A17" s="79"/>
      <c r="B17" s="79"/>
      <c r="C17" s="79"/>
      <c r="D17" s="108" t="s">
        <v>175</v>
      </c>
      <c r="E17" s="227" t="s">
        <v>72</v>
      </c>
      <c r="F17" s="227"/>
      <c r="G17" s="227"/>
      <c r="H17" s="227"/>
      <c r="I17" s="227"/>
      <c r="J17" s="137">
        <f>+'2'!G14</f>
        <v>850000</v>
      </c>
      <c r="K17" s="137">
        <f>+'2'!H14</f>
        <v>440000</v>
      </c>
      <c r="L17" s="137">
        <f>+'2'!I14</f>
        <v>0</v>
      </c>
      <c r="M17" s="137">
        <f>+'2'!J14</f>
        <v>0</v>
      </c>
    </row>
    <row r="18" spans="1:13" s="9" customFormat="1" x14ac:dyDescent="0.2">
      <c r="A18" s="79"/>
      <c r="B18" s="79"/>
      <c r="C18" s="79"/>
      <c r="D18" s="79"/>
      <c r="E18" s="79"/>
      <c r="F18" s="227" t="s">
        <v>176</v>
      </c>
      <c r="G18" s="227"/>
      <c r="H18" s="227"/>
      <c r="I18" s="227"/>
      <c r="J18" s="227"/>
      <c r="K18" s="227"/>
      <c r="L18" s="227"/>
      <c r="M18" s="227"/>
    </row>
    <row r="19" spans="1:13" s="9" customFormat="1" x14ac:dyDescent="0.2">
      <c r="A19" s="79"/>
      <c r="B19" s="79"/>
      <c r="C19" s="79"/>
      <c r="D19" s="79"/>
      <c r="E19" s="79"/>
      <c r="F19" s="79"/>
      <c r="G19" s="227" t="s">
        <v>60</v>
      </c>
      <c r="H19" s="227"/>
      <c r="I19" s="227"/>
      <c r="J19" s="227"/>
      <c r="K19" s="227"/>
      <c r="L19" s="227"/>
      <c r="M19" s="227"/>
    </row>
    <row r="20" spans="1:13" s="9" customFormat="1" x14ac:dyDescent="0.2">
      <c r="A20" s="79"/>
      <c r="B20" s="79"/>
      <c r="C20" s="79"/>
      <c r="D20" s="79"/>
      <c r="E20" s="79"/>
      <c r="F20" s="79"/>
      <c r="G20" s="79"/>
      <c r="H20" s="227" t="s">
        <v>177</v>
      </c>
      <c r="I20" s="227"/>
      <c r="J20" s="227"/>
      <c r="K20" s="227"/>
      <c r="L20" s="227"/>
      <c r="M20" s="227"/>
    </row>
    <row r="21" spans="1:13" s="9" customFormat="1" ht="40.5" x14ac:dyDescent="0.2">
      <c r="A21" s="79"/>
      <c r="B21" s="79"/>
      <c r="C21" s="79"/>
      <c r="D21" s="79"/>
      <c r="E21" s="79"/>
      <c r="F21" s="79"/>
      <c r="G21" s="79"/>
      <c r="H21" s="79"/>
      <c r="I21" s="79" t="s">
        <v>178</v>
      </c>
      <c r="J21" s="111"/>
      <c r="K21" s="111">
        <v>43400</v>
      </c>
      <c r="L21" s="111"/>
      <c r="M21" s="111"/>
    </row>
    <row r="22" spans="1:13" s="9" customFormat="1" x14ac:dyDescent="0.2">
      <c r="A22" s="79"/>
      <c r="B22" s="108" t="s">
        <v>179</v>
      </c>
      <c r="C22" s="227" t="s">
        <v>180</v>
      </c>
      <c r="D22" s="227"/>
      <c r="E22" s="227"/>
      <c r="F22" s="227"/>
      <c r="G22" s="227"/>
      <c r="H22" s="227"/>
      <c r="I22" s="227"/>
      <c r="J22" s="137">
        <f>+J23</f>
        <v>55000</v>
      </c>
      <c r="K22" s="137">
        <f t="shared" ref="K22:M22" si="3">+K23</f>
        <v>35000</v>
      </c>
      <c r="L22" s="137">
        <f t="shared" si="3"/>
        <v>0</v>
      </c>
      <c r="M22" s="137">
        <f t="shared" si="3"/>
        <v>0</v>
      </c>
    </row>
    <row r="23" spans="1:13" s="9" customFormat="1" x14ac:dyDescent="0.2">
      <c r="A23" s="79"/>
      <c r="B23" s="79"/>
      <c r="C23" s="79"/>
      <c r="D23" s="108" t="s">
        <v>181</v>
      </c>
      <c r="E23" s="227" t="s">
        <v>79</v>
      </c>
      <c r="F23" s="227"/>
      <c r="G23" s="227"/>
      <c r="H23" s="227"/>
      <c r="I23" s="227"/>
      <c r="J23" s="137">
        <f>+'2'!G16</f>
        <v>55000</v>
      </c>
      <c r="K23" s="137">
        <f>+'2'!H16</f>
        <v>35000</v>
      </c>
      <c r="L23" s="137">
        <f>+'2'!I16</f>
        <v>0</v>
      </c>
      <c r="M23" s="137">
        <f>+'2'!J16</f>
        <v>0</v>
      </c>
    </row>
    <row r="24" spans="1:13" s="9" customFormat="1" x14ac:dyDescent="0.2">
      <c r="A24" s="79"/>
      <c r="B24" s="79"/>
      <c r="C24" s="79"/>
      <c r="D24" s="79"/>
      <c r="E24" s="79"/>
      <c r="F24" s="227" t="s">
        <v>182</v>
      </c>
      <c r="G24" s="227"/>
      <c r="H24" s="227"/>
      <c r="I24" s="227"/>
      <c r="J24" s="227"/>
      <c r="K24" s="227"/>
      <c r="L24" s="227"/>
      <c r="M24" s="227"/>
    </row>
    <row r="25" spans="1:13" s="9" customFormat="1" x14ac:dyDescent="0.2">
      <c r="A25" s="79"/>
      <c r="B25" s="79"/>
      <c r="C25" s="79"/>
      <c r="D25" s="79"/>
      <c r="E25" s="79"/>
      <c r="F25" s="79"/>
      <c r="G25" s="227" t="s">
        <v>60</v>
      </c>
      <c r="H25" s="227"/>
      <c r="I25" s="227"/>
      <c r="J25" s="227"/>
      <c r="K25" s="227"/>
      <c r="L25" s="227"/>
      <c r="M25" s="227"/>
    </row>
    <row r="26" spans="1:13" s="9" customFormat="1" x14ac:dyDescent="0.2">
      <c r="A26" s="79"/>
      <c r="B26" s="79"/>
      <c r="C26" s="79"/>
      <c r="D26" s="79"/>
      <c r="E26" s="79"/>
      <c r="F26" s="79"/>
      <c r="G26" s="79"/>
      <c r="H26" s="227" t="s">
        <v>183</v>
      </c>
      <c r="I26" s="227"/>
      <c r="J26" s="227"/>
      <c r="K26" s="227"/>
      <c r="L26" s="227"/>
      <c r="M26" s="227"/>
    </row>
    <row r="27" spans="1:13" s="9" customFormat="1" ht="16.5" customHeight="1" x14ac:dyDescent="0.2">
      <c r="A27" s="79"/>
      <c r="B27" s="108" t="s">
        <v>276</v>
      </c>
      <c r="C27" s="227" t="s">
        <v>277</v>
      </c>
      <c r="D27" s="227"/>
      <c r="E27" s="227"/>
      <c r="F27" s="227"/>
      <c r="G27" s="227"/>
      <c r="H27" s="227"/>
      <c r="I27" s="227"/>
      <c r="J27" s="78">
        <f>+J28</f>
        <v>-80000</v>
      </c>
      <c r="K27" s="78">
        <f t="shared" ref="K27:M27" si="4">+K28</f>
        <v>-100078</v>
      </c>
      <c r="L27" s="78">
        <f t="shared" si="4"/>
        <v>-100078</v>
      </c>
      <c r="M27" s="78">
        <f t="shared" si="4"/>
        <v>-100078</v>
      </c>
    </row>
    <row r="28" spans="1:13" s="9" customFormat="1" ht="27.75" customHeight="1" x14ac:dyDescent="0.2">
      <c r="A28" s="79"/>
      <c r="B28" s="79"/>
      <c r="C28" s="79"/>
      <c r="D28" s="108" t="s">
        <v>278</v>
      </c>
      <c r="E28" s="227" t="s">
        <v>249</v>
      </c>
      <c r="F28" s="227"/>
      <c r="G28" s="227"/>
      <c r="H28" s="227"/>
      <c r="I28" s="227"/>
      <c r="J28" s="78">
        <f>+'2'!G18</f>
        <v>-80000</v>
      </c>
      <c r="K28" s="78">
        <f>+'2'!H18</f>
        <v>-100078</v>
      </c>
      <c r="L28" s="78">
        <f>+'2'!I18</f>
        <v>-100078</v>
      </c>
      <c r="M28" s="78">
        <f>+'2'!J18</f>
        <v>-100078</v>
      </c>
    </row>
    <row r="29" spans="1:13" s="9" customFormat="1" ht="24.75" customHeight="1" x14ac:dyDescent="0.2">
      <c r="A29" s="79"/>
      <c r="B29" s="79"/>
      <c r="C29" s="79"/>
      <c r="D29" s="79"/>
      <c r="E29" s="79"/>
      <c r="F29" s="227" t="s">
        <v>279</v>
      </c>
      <c r="G29" s="227"/>
      <c r="H29" s="227"/>
      <c r="I29" s="227"/>
      <c r="J29" s="227"/>
      <c r="K29" s="227"/>
      <c r="L29" s="227"/>
      <c r="M29" s="227"/>
    </row>
    <row r="30" spans="1:13" s="9" customFormat="1" ht="24.75" customHeight="1" x14ac:dyDescent="0.2">
      <c r="A30" s="79"/>
      <c r="B30" s="79"/>
      <c r="C30" s="79"/>
      <c r="D30" s="79"/>
      <c r="E30" s="79"/>
      <c r="F30" s="79"/>
      <c r="G30" s="227" t="s">
        <v>280</v>
      </c>
      <c r="H30" s="227"/>
      <c r="I30" s="227"/>
      <c r="J30" s="227"/>
      <c r="K30" s="227"/>
      <c r="L30" s="227"/>
      <c r="M30" s="227"/>
    </row>
    <row r="31" spans="1:13" s="9" customFormat="1" ht="23.25" customHeight="1" x14ac:dyDescent="0.2">
      <c r="A31" s="79"/>
      <c r="B31" s="79"/>
      <c r="C31" s="79"/>
      <c r="D31" s="79"/>
      <c r="E31" s="79"/>
      <c r="F31" s="79"/>
      <c r="G31" s="79"/>
      <c r="H31" s="227" t="s">
        <v>281</v>
      </c>
      <c r="I31" s="227"/>
      <c r="J31" s="227"/>
      <c r="K31" s="227"/>
      <c r="L31" s="227"/>
      <c r="M31" s="227"/>
    </row>
    <row r="32" spans="1:13" s="9" customFormat="1" x14ac:dyDescent="0.2">
      <c r="A32" s="79"/>
      <c r="B32" s="108" t="s">
        <v>184</v>
      </c>
      <c r="C32" s="227" t="s">
        <v>185</v>
      </c>
      <c r="D32" s="227"/>
      <c r="E32" s="227"/>
      <c r="F32" s="227"/>
      <c r="G32" s="227"/>
      <c r="H32" s="227"/>
      <c r="I32" s="227"/>
      <c r="J32" s="78">
        <f>+J33+J38</f>
        <v>1985000</v>
      </c>
      <c r="K32" s="78">
        <f t="shared" ref="K32:M32" si="5">+K33+K38</f>
        <v>3314000</v>
      </c>
      <c r="L32" s="78">
        <f t="shared" si="5"/>
        <v>2900000</v>
      </c>
      <c r="M32" s="78">
        <f t="shared" si="5"/>
        <v>2500000</v>
      </c>
    </row>
    <row r="33" spans="1:13" s="9" customFormat="1" x14ac:dyDescent="0.2">
      <c r="A33" s="79"/>
      <c r="B33" s="79"/>
      <c r="C33" s="79"/>
      <c r="D33" s="108" t="s">
        <v>186</v>
      </c>
      <c r="E33" s="227" t="s">
        <v>86</v>
      </c>
      <c r="F33" s="227"/>
      <c r="G33" s="227"/>
      <c r="H33" s="227"/>
      <c r="I33" s="227"/>
      <c r="J33" s="78">
        <f>+'2'!G20</f>
        <v>345000</v>
      </c>
      <c r="K33" s="78">
        <f>+'2'!H20</f>
        <v>814000</v>
      </c>
      <c r="L33" s="78">
        <f>+'2'!I20</f>
        <v>400000</v>
      </c>
      <c r="M33" s="137">
        <f>+'2'!J20</f>
        <v>0</v>
      </c>
    </row>
    <row r="34" spans="1:13" s="9" customFormat="1" x14ac:dyDescent="0.2">
      <c r="A34" s="79"/>
      <c r="B34" s="79"/>
      <c r="C34" s="79"/>
      <c r="D34" s="79"/>
      <c r="E34" s="79"/>
      <c r="F34" s="227" t="s">
        <v>187</v>
      </c>
      <c r="G34" s="227"/>
      <c r="H34" s="227"/>
      <c r="I34" s="227"/>
      <c r="J34" s="227"/>
      <c r="K34" s="227"/>
      <c r="L34" s="227"/>
      <c r="M34" s="227"/>
    </row>
    <row r="35" spans="1:13" s="9" customFormat="1" x14ac:dyDescent="0.2">
      <c r="A35" s="79"/>
      <c r="B35" s="79"/>
      <c r="C35" s="79"/>
      <c r="D35" s="79"/>
      <c r="E35" s="79"/>
      <c r="F35" s="79"/>
      <c r="G35" s="227" t="s">
        <v>60</v>
      </c>
      <c r="H35" s="227"/>
      <c r="I35" s="227"/>
      <c r="J35" s="227"/>
      <c r="K35" s="227"/>
      <c r="L35" s="227"/>
      <c r="M35" s="227"/>
    </row>
    <row r="36" spans="1:13" s="9" customFormat="1" x14ac:dyDescent="0.2">
      <c r="A36" s="79"/>
      <c r="B36" s="79"/>
      <c r="C36" s="79"/>
      <c r="D36" s="79"/>
      <c r="E36" s="79"/>
      <c r="F36" s="79"/>
      <c r="G36" s="79"/>
      <c r="H36" s="227" t="s">
        <v>177</v>
      </c>
      <c r="I36" s="227"/>
      <c r="J36" s="227"/>
      <c r="K36" s="227"/>
      <c r="L36" s="227"/>
      <c r="M36" s="227"/>
    </row>
    <row r="37" spans="1:13" s="9" customFormat="1" x14ac:dyDescent="0.2">
      <c r="A37" s="79"/>
      <c r="B37" s="79"/>
      <c r="C37" s="79"/>
      <c r="D37" s="79"/>
      <c r="E37" s="79"/>
      <c r="F37" s="79"/>
      <c r="G37" s="79"/>
      <c r="H37" s="79"/>
      <c r="I37" s="79" t="s">
        <v>188</v>
      </c>
      <c r="J37" s="111"/>
      <c r="K37" s="111">
        <v>4200</v>
      </c>
      <c r="L37" s="111"/>
      <c r="M37" s="111"/>
    </row>
    <row r="38" spans="1:13" s="9" customFormat="1" x14ac:dyDescent="0.2">
      <c r="A38" s="79"/>
      <c r="B38" s="79"/>
      <c r="C38" s="79"/>
      <c r="D38" s="108" t="s">
        <v>189</v>
      </c>
      <c r="E38" s="227" t="s">
        <v>89</v>
      </c>
      <c r="F38" s="227"/>
      <c r="G38" s="227"/>
      <c r="H38" s="227"/>
      <c r="I38" s="227"/>
      <c r="J38" s="78">
        <f>+'2'!G21</f>
        <v>1640000</v>
      </c>
      <c r="K38" s="78">
        <f>+'2'!H21</f>
        <v>2500000</v>
      </c>
      <c r="L38" s="78">
        <f>+'2'!I21</f>
        <v>2500000</v>
      </c>
      <c r="M38" s="78">
        <f>+'2'!J21</f>
        <v>2500000</v>
      </c>
    </row>
    <row r="39" spans="1:13" s="9" customFormat="1" x14ac:dyDescent="0.2">
      <c r="A39" s="79"/>
      <c r="B39" s="79"/>
      <c r="C39" s="79"/>
      <c r="D39" s="79"/>
      <c r="E39" s="79"/>
      <c r="F39" s="227" t="s">
        <v>190</v>
      </c>
      <c r="G39" s="227"/>
      <c r="H39" s="227"/>
      <c r="I39" s="227"/>
      <c r="J39" s="227"/>
      <c r="K39" s="227"/>
      <c r="L39" s="227"/>
      <c r="M39" s="227"/>
    </row>
    <row r="40" spans="1:13" s="9" customFormat="1" x14ac:dyDescent="0.2">
      <c r="A40" s="79"/>
      <c r="B40" s="79"/>
      <c r="C40" s="79"/>
      <c r="D40" s="79"/>
      <c r="E40" s="79"/>
      <c r="F40" s="79"/>
      <c r="G40" s="227" t="s">
        <v>60</v>
      </c>
      <c r="H40" s="227"/>
      <c r="I40" s="227"/>
      <c r="J40" s="227"/>
      <c r="K40" s="227"/>
      <c r="L40" s="227"/>
      <c r="M40" s="227"/>
    </row>
    <row r="41" spans="1:13" s="9" customFormat="1" x14ac:dyDescent="0.2">
      <c r="A41" s="79"/>
      <c r="B41" s="79"/>
      <c r="C41" s="79"/>
      <c r="D41" s="79"/>
      <c r="E41" s="79"/>
      <c r="F41" s="79"/>
      <c r="G41" s="79"/>
      <c r="H41" s="227" t="s">
        <v>177</v>
      </c>
      <c r="I41" s="227"/>
      <c r="J41" s="227"/>
      <c r="K41" s="227"/>
      <c r="L41" s="227"/>
      <c r="M41" s="227"/>
    </row>
    <row r="42" spans="1:13" s="9" customFormat="1" ht="27" x14ac:dyDescent="0.2">
      <c r="A42" s="79"/>
      <c r="B42" s="79"/>
      <c r="C42" s="79"/>
      <c r="D42" s="79"/>
      <c r="E42" s="79"/>
      <c r="F42" s="79"/>
      <c r="G42" s="79"/>
      <c r="H42" s="79"/>
      <c r="I42" s="79" t="s">
        <v>191</v>
      </c>
      <c r="J42" s="111"/>
      <c r="K42" s="111">
        <v>6670</v>
      </c>
      <c r="L42" s="111"/>
      <c r="M42" s="111">
        <v>6670</v>
      </c>
    </row>
    <row r="43" spans="1:13" s="9" customFormat="1" ht="54" x14ac:dyDescent="0.2">
      <c r="A43" s="79"/>
      <c r="B43" s="79"/>
      <c r="C43" s="79"/>
      <c r="D43" s="79"/>
      <c r="E43" s="79"/>
      <c r="F43" s="79"/>
      <c r="G43" s="79"/>
      <c r="H43" s="79"/>
      <c r="I43" s="79" t="s">
        <v>192</v>
      </c>
      <c r="J43" s="111"/>
      <c r="K43" s="111">
        <v>35300</v>
      </c>
      <c r="L43" s="111"/>
      <c r="M43" s="111">
        <v>35300</v>
      </c>
    </row>
    <row r="44" spans="1:13" s="9" customFormat="1" ht="40.5" x14ac:dyDescent="0.2">
      <c r="A44" s="79"/>
      <c r="B44" s="79"/>
      <c r="C44" s="79"/>
      <c r="D44" s="79"/>
      <c r="E44" s="79"/>
      <c r="F44" s="79"/>
      <c r="G44" s="79"/>
      <c r="H44" s="79"/>
      <c r="I44" s="79" t="s">
        <v>193</v>
      </c>
      <c r="J44" s="111"/>
      <c r="K44" s="111">
        <v>36900</v>
      </c>
      <c r="L44" s="111"/>
      <c r="M44" s="111">
        <v>36900</v>
      </c>
    </row>
    <row r="45" spans="1:13" s="9" customFormat="1" x14ac:dyDescent="0.2">
      <c r="A45" s="79"/>
      <c r="B45" s="108" t="s">
        <v>194</v>
      </c>
      <c r="C45" s="227" t="s">
        <v>195</v>
      </c>
      <c r="D45" s="227"/>
      <c r="E45" s="227"/>
      <c r="F45" s="227"/>
      <c r="G45" s="227"/>
      <c r="H45" s="227"/>
      <c r="I45" s="227"/>
      <c r="J45" s="137">
        <f>+J46</f>
        <v>90000</v>
      </c>
      <c r="K45" s="137">
        <f t="shared" ref="K45:M45" si="6">+K46</f>
        <v>0</v>
      </c>
      <c r="L45" s="137">
        <f t="shared" si="6"/>
        <v>0</v>
      </c>
      <c r="M45" s="137">
        <f t="shared" si="6"/>
        <v>0</v>
      </c>
    </row>
    <row r="46" spans="1:13" s="9" customFormat="1" x14ac:dyDescent="0.2">
      <c r="A46" s="79"/>
      <c r="B46" s="79"/>
      <c r="C46" s="79"/>
      <c r="D46" s="108" t="s">
        <v>196</v>
      </c>
      <c r="E46" s="227" t="s">
        <v>96</v>
      </c>
      <c r="F46" s="227"/>
      <c r="G46" s="227"/>
      <c r="H46" s="227"/>
      <c r="I46" s="227"/>
      <c r="J46" s="137">
        <f>+'2'!G23</f>
        <v>90000</v>
      </c>
      <c r="K46" s="137">
        <f>+'2'!H23</f>
        <v>0</v>
      </c>
      <c r="L46" s="137">
        <f>+'2'!I23</f>
        <v>0</v>
      </c>
      <c r="M46" s="137">
        <f>+'2'!J23</f>
        <v>0</v>
      </c>
    </row>
    <row r="47" spans="1:13" s="9" customFormat="1" x14ac:dyDescent="0.2">
      <c r="A47" s="79"/>
      <c r="B47" s="79"/>
      <c r="C47" s="79"/>
      <c r="D47" s="79"/>
      <c r="E47" s="79"/>
      <c r="F47" s="227" t="s">
        <v>197</v>
      </c>
      <c r="G47" s="227"/>
      <c r="H47" s="227"/>
      <c r="I47" s="227"/>
      <c r="J47" s="227"/>
      <c r="K47" s="227"/>
      <c r="L47" s="227"/>
      <c r="M47" s="227"/>
    </row>
    <row r="48" spans="1:13" s="9" customFormat="1" x14ac:dyDescent="0.2">
      <c r="A48" s="79"/>
      <c r="B48" s="79"/>
      <c r="C48" s="79"/>
      <c r="D48" s="79"/>
      <c r="E48" s="79"/>
      <c r="F48" s="79"/>
      <c r="G48" s="227" t="s">
        <v>60</v>
      </c>
      <c r="H48" s="227"/>
      <c r="I48" s="227"/>
      <c r="J48" s="227"/>
      <c r="K48" s="227"/>
      <c r="L48" s="227"/>
      <c r="M48" s="227"/>
    </row>
    <row r="49" spans="1:13" s="9" customFormat="1" x14ac:dyDescent="0.2">
      <c r="A49" s="79"/>
      <c r="B49" s="79"/>
      <c r="C49" s="79"/>
      <c r="D49" s="79"/>
      <c r="E49" s="79"/>
      <c r="F49" s="79"/>
      <c r="G49" s="79"/>
      <c r="H49" s="227" t="s">
        <v>177</v>
      </c>
      <c r="I49" s="227"/>
      <c r="J49" s="227"/>
      <c r="K49" s="227"/>
      <c r="L49" s="227"/>
      <c r="M49" s="227"/>
    </row>
    <row r="50" spans="1:13" s="9" customFormat="1" x14ac:dyDescent="0.2">
      <c r="A50" s="79"/>
      <c r="B50" s="108" t="s">
        <v>198</v>
      </c>
      <c r="C50" s="227" t="s">
        <v>199</v>
      </c>
      <c r="D50" s="227"/>
      <c r="E50" s="227"/>
      <c r="F50" s="227"/>
      <c r="G50" s="227"/>
      <c r="H50" s="227"/>
      <c r="I50" s="227"/>
      <c r="J50" s="137">
        <f>+J51+J59+J64+J70</f>
        <v>-1906647.2999999998</v>
      </c>
      <c r="K50" s="137">
        <f t="shared" ref="K50:M50" si="7">+K51+K59+K64+K70</f>
        <v>-3321980</v>
      </c>
      <c r="L50" s="137">
        <f t="shared" si="7"/>
        <v>-406490.9</v>
      </c>
      <c r="M50" s="137">
        <f t="shared" si="7"/>
        <v>0</v>
      </c>
    </row>
    <row r="51" spans="1:13" s="9" customFormat="1" x14ac:dyDescent="0.2">
      <c r="A51" s="79"/>
      <c r="B51" s="79"/>
      <c r="C51" s="79"/>
      <c r="D51" s="108" t="s">
        <v>200</v>
      </c>
      <c r="E51" s="227" t="s">
        <v>103</v>
      </c>
      <c r="F51" s="227"/>
      <c r="G51" s="227"/>
      <c r="H51" s="227"/>
      <c r="I51" s="227"/>
      <c r="J51" s="137">
        <f>+'2'!G25</f>
        <v>560000</v>
      </c>
      <c r="K51" s="137">
        <f>+'2'!H25</f>
        <v>710000</v>
      </c>
      <c r="L51" s="137">
        <f>+'2'!I25</f>
        <v>255661.4</v>
      </c>
      <c r="M51" s="137">
        <f>+'2'!J25</f>
        <v>0</v>
      </c>
    </row>
    <row r="52" spans="1:13" s="9" customFormat="1" x14ac:dyDescent="0.2">
      <c r="A52" s="79"/>
      <c r="B52" s="79"/>
      <c r="C52" s="79"/>
      <c r="D52" s="79"/>
      <c r="E52" s="79"/>
      <c r="F52" s="227" t="s">
        <v>201</v>
      </c>
      <c r="G52" s="227"/>
      <c r="H52" s="227"/>
      <c r="I52" s="227"/>
      <c r="J52" s="227"/>
      <c r="K52" s="227"/>
      <c r="L52" s="227"/>
      <c r="M52" s="227"/>
    </row>
    <row r="53" spans="1:13" s="9" customFormat="1" x14ac:dyDescent="0.2">
      <c r="A53" s="79"/>
      <c r="B53" s="79"/>
      <c r="C53" s="79"/>
      <c r="D53" s="79"/>
      <c r="E53" s="79"/>
      <c r="F53" s="79"/>
      <c r="G53" s="227" t="s">
        <v>60</v>
      </c>
      <c r="H53" s="227"/>
      <c r="I53" s="227"/>
      <c r="J53" s="227"/>
      <c r="K53" s="227"/>
      <c r="L53" s="227"/>
      <c r="M53" s="227"/>
    </row>
    <row r="54" spans="1:13" s="9" customFormat="1" x14ac:dyDescent="0.2">
      <c r="A54" s="79"/>
      <c r="B54" s="79"/>
      <c r="C54" s="79"/>
      <c r="D54" s="79"/>
      <c r="E54" s="79"/>
      <c r="F54" s="79"/>
      <c r="G54" s="79"/>
      <c r="H54" s="227" t="s">
        <v>177</v>
      </c>
      <c r="I54" s="227"/>
      <c r="J54" s="227"/>
      <c r="K54" s="227"/>
      <c r="L54" s="227"/>
      <c r="M54" s="227"/>
    </row>
    <row r="55" spans="1:13" s="9" customFormat="1" x14ac:dyDescent="0.2">
      <c r="A55" s="79"/>
      <c r="B55" s="79"/>
      <c r="C55" s="79"/>
      <c r="D55" s="79"/>
      <c r="E55" s="79"/>
      <c r="F55" s="79"/>
      <c r="G55" s="79"/>
      <c r="H55" s="79"/>
      <c r="I55" s="79" t="s">
        <v>202</v>
      </c>
      <c r="J55" s="111"/>
      <c r="K55" s="111">
        <v>3400</v>
      </c>
      <c r="L55" s="111"/>
      <c r="M55" s="111"/>
    </row>
    <row r="56" spans="1:13" s="9" customFormat="1" x14ac:dyDescent="0.2">
      <c r="A56" s="79"/>
      <c r="B56" s="79"/>
      <c r="C56" s="79"/>
      <c r="D56" s="79"/>
      <c r="E56" s="79"/>
      <c r="F56" s="79"/>
      <c r="G56" s="79"/>
      <c r="H56" s="79"/>
      <c r="I56" s="79" t="s">
        <v>203</v>
      </c>
      <c r="J56" s="111"/>
      <c r="K56" s="111">
        <v>80</v>
      </c>
      <c r="L56" s="111"/>
      <c r="M56" s="111"/>
    </row>
    <row r="57" spans="1:13" s="9" customFormat="1" ht="27" x14ac:dyDescent="0.2">
      <c r="A57" s="79"/>
      <c r="B57" s="79"/>
      <c r="C57" s="79"/>
      <c r="D57" s="79"/>
      <c r="E57" s="79"/>
      <c r="F57" s="79"/>
      <c r="G57" s="79"/>
      <c r="H57" s="79"/>
      <c r="I57" s="79" t="s">
        <v>204</v>
      </c>
      <c r="J57" s="111"/>
      <c r="K57" s="111">
        <v>4800</v>
      </c>
      <c r="L57" s="111"/>
      <c r="M57" s="111"/>
    </row>
    <row r="58" spans="1:13" s="9" customFormat="1" x14ac:dyDescent="0.2">
      <c r="A58" s="79"/>
      <c r="B58" s="79"/>
      <c r="C58" s="79"/>
      <c r="D58" s="79"/>
      <c r="E58" s="79"/>
      <c r="F58" s="79"/>
      <c r="G58" s="79"/>
      <c r="H58" s="79"/>
      <c r="I58" s="79" t="s">
        <v>205</v>
      </c>
      <c r="J58" s="111"/>
      <c r="K58" s="111">
        <v>730</v>
      </c>
      <c r="L58" s="111"/>
      <c r="M58" s="111">
        <v>324</v>
      </c>
    </row>
    <row r="59" spans="1:13" s="9" customFormat="1" x14ac:dyDescent="0.2">
      <c r="A59" s="79"/>
      <c r="B59" s="79"/>
      <c r="C59" s="79"/>
      <c r="D59" s="108" t="s">
        <v>206</v>
      </c>
      <c r="E59" s="227" t="s">
        <v>106</v>
      </c>
      <c r="F59" s="227"/>
      <c r="G59" s="227"/>
      <c r="H59" s="227"/>
      <c r="I59" s="227"/>
      <c r="J59" s="137">
        <f>+'2'!G26</f>
        <v>180000</v>
      </c>
      <c r="K59" s="137">
        <f>+'2'!H26</f>
        <v>230000</v>
      </c>
      <c r="L59" s="137">
        <f>+'2'!I26</f>
        <v>0</v>
      </c>
      <c r="M59" s="137">
        <f>+'2'!J26</f>
        <v>0</v>
      </c>
    </row>
    <row r="60" spans="1:13" s="9" customFormat="1" x14ac:dyDescent="0.2">
      <c r="A60" s="79"/>
      <c r="B60" s="79"/>
      <c r="C60" s="79"/>
      <c r="D60" s="79"/>
      <c r="E60" s="79"/>
      <c r="F60" s="227" t="s">
        <v>207</v>
      </c>
      <c r="G60" s="227"/>
      <c r="H60" s="227"/>
      <c r="I60" s="227"/>
      <c r="J60" s="227"/>
      <c r="K60" s="227"/>
      <c r="L60" s="227"/>
      <c r="M60" s="227"/>
    </row>
    <row r="61" spans="1:13" s="9" customFormat="1" x14ac:dyDescent="0.2">
      <c r="A61" s="79"/>
      <c r="B61" s="79"/>
      <c r="C61" s="79"/>
      <c r="D61" s="79"/>
      <c r="E61" s="79"/>
      <c r="F61" s="79"/>
      <c r="G61" s="227" t="s">
        <v>60</v>
      </c>
      <c r="H61" s="227"/>
      <c r="I61" s="227"/>
      <c r="J61" s="227"/>
      <c r="K61" s="227"/>
      <c r="L61" s="227"/>
      <c r="M61" s="227"/>
    </row>
    <row r="62" spans="1:13" s="9" customFormat="1" x14ac:dyDescent="0.2">
      <c r="A62" s="79"/>
      <c r="B62" s="79"/>
      <c r="C62" s="79"/>
      <c r="D62" s="79"/>
      <c r="E62" s="79"/>
      <c r="F62" s="79"/>
      <c r="G62" s="79"/>
      <c r="H62" s="227" t="s">
        <v>177</v>
      </c>
      <c r="I62" s="227"/>
      <c r="J62" s="227"/>
      <c r="K62" s="227"/>
      <c r="L62" s="227"/>
      <c r="M62" s="227"/>
    </row>
    <row r="63" spans="1:13" s="9" customFormat="1" ht="40.5" x14ac:dyDescent="0.2">
      <c r="A63" s="79"/>
      <c r="B63" s="79"/>
      <c r="C63" s="79"/>
      <c r="D63" s="79"/>
      <c r="E63" s="79"/>
      <c r="F63" s="79"/>
      <c r="G63" s="79"/>
      <c r="H63" s="79"/>
      <c r="I63" s="79" t="s">
        <v>208</v>
      </c>
      <c r="J63" s="111"/>
      <c r="K63" s="111">
        <v>1300</v>
      </c>
      <c r="L63" s="111"/>
      <c r="M63" s="111"/>
    </row>
    <row r="64" spans="1:13" s="9" customFormat="1" x14ac:dyDescent="0.2">
      <c r="A64" s="79"/>
      <c r="B64" s="79"/>
      <c r="C64" s="79"/>
      <c r="D64" s="108" t="s">
        <v>209</v>
      </c>
      <c r="E64" s="227" t="s">
        <v>109</v>
      </c>
      <c r="F64" s="227"/>
      <c r="G64" s="227"/>
      <c r="H64" s="227"/>
      <c r="I64" s="227"/>
      <c r="J64" s="137">
        <f>+'2'!G27</f>
        <v>380000</v>
      </c>
      <c r="K64" s="137">
        <f>+'2'!H27</f>
        <v>910000</v>
      </c>
      <c r="L64" s="137">
        <f>+'2'!I27</f>
        <v>323791</v>
      </c>
      <c r="M64" s="137">
        <f>+'2'!J27</f>
        <v>0</v>
      </c>
    </row>
    <row r="65" spans="1:13" s="9" customFormat="1" x14ac:dyDescent="0.2">
      <c r="A65" s="79"/>
      <c r="B65" s="79"/>
      <c r="C65" s="79"/>
      <c r="D65" s="79"/>
      <c r="E65" s="79"/>
      <c r="F65" s="227" t="s">
        <v>210</v>
      </c>
      <c r="G65" s="227"/>
      <c r="H65" s="227"/>
      <c r="I65" s="227"/>
      <c r="J65" s="227"/>
      <c r="K65" s="227"/>
      <c r="L65" s="227"/>
      <c r="M65" s="227"/>
    </row>
    <row r="66" spans="1:13" s="9" customFormat="1" x14ac:dyDescent="0.2">
      <c r="A66" s="79"/>
      <c r="B66" s="79"/>
      <c r="C66" s="79"/>
      <c r="D66" s="79"/>
      <c r="E66" s="79"/>
      <c r="F66" s="79"/>
      <c r="G66" s="227" t="s">
        <v>60</v>
      </c>
      <c r="H66" s="227"/>
      <c r="I66" s="227"/>
      <c r="J66" s="227"/>
      <c r="K66" s="227"/>
      <c r="L66" s="227"/>
      <c r="M66" s="227"/>
    </row>
    <row r="67" spans="1:13" s="9" customFormat="1" x14ac:dyDescent="0.2">
      <c r="A67" s="79"/>
      <c r="B67" s="79"/>
      <c r="C67" s="79"/>
      <c r="D67" s="79"/>
      <c r="E67" s="79"/>
      <c r="F67" s="79"/>
      <c r="G67" s="79"/>
      <c r="H67" s="227" t="s">
        <v>177</v>
      </c>
      <c r="I67" s="227"/>
      <c r="J67" s="227"/>
      <c r="K67" s="227"/>
      <c r="L67" s="227"/>
      <c r="M67" s="227"/>
    </row>
    <row r="68" spans="1:13" s="9" customFormat="1" ht="27" x14ac:dyDescent="0.2">
      <c r="A68" s="79"/>
      <c r="B68" s="79"/>
      <c r="C68" s="79"/>
      <c r="D68" s="79"/>
      <c r="E68" s="79"/>
      <c r="F68" s="79"/>
      <c r="G68" s="79"/>
      <c r="H68" s="79"/>
      <c r="I68" s="79" t="s">
        <v>211</v>
      </c>
      <c r="J68" s="111"/>
      <c r="K68" s="111">
        <v>1900</v>
      </c>
      <c r="L68" s="111"/>
      <c r="M68" s="111"/>
    </row>
    <row r="69" spans="1:13" s="9" customFormat="1" ht="27" x14ac:dyDescent="0.2">
      <c r="A69" s="79"/>
      <c r="B69" s="79"/>
      <c r="C69" s="79"/>
      <c r="D69" s="79"/>
      <c r="E69" s="79"/>
      <c r="F69" s="79"/>
      <c r="G69" s="79"/>
      <c r="H69" s="79"/>
      <c r="I69" s="79" t="s">
        <v>212</v>
      </c>
      <c r="J69" s="111"/>
      <c r="K69" s="111">
        <v>900</v>
      </c>
      <c r="L69" s="111"/>
      <c r="M69" s="111"/>
    </row>
    <row r="70" spans="1:13" s="9" customFormat="1" x14ac:dyDescent="0.2">
      <c r="A70" s="79"/>
      <c r="B70" s="79"/>
      <c r="C70" s="79"/>
      <c r="D70" s="108" t="s">
        <v>213</v>
      </c>
      <c r="E70" s="227" t="s">
        <v>112</v>
      </c>
      <c r="F70" s="227"/>
      <c r="G70" s="227"/>
      <c r="H70" s="227"/>
      <c r="I70" s="227"/>
      <c r="J70" s="78">
        <f>+'2'!G28</f>
        <v>-3026647.3</v>
      </c>
      <c r="K70" s="78">
        <f>+'2'!H28</f>
        <v>-5171980</v>
      </c>
      <c r="L70" s="78">
        <f>+'2'!I28</f>
        <v>-985943.3</v>
      </c>
      <c r="M70" s="137">
        <f>+'2'!J28</f>
        <v>0</v>
      </c>
    </row>
    <row r="71" spans="1:13" s="9" customFormat="1" x14ac:dyDescent="0.2">
      <c r="A71" s="79"/>
      <c r="B71" s="79"/>
      <c r="C71" s="79"/>
      <c r="D71" s="79"/>
      <c r="E71" s="79"/>
      <c r="F71" s="227" t="s">
        <v>214</v>
      </c>
      <c r="G71" s="227"/>
      <c r="H71" s="227"/>
      <c r="I71" s="227"/>
      <c r="J71" s="227"/>
      <c r="K71" s="227"/>
      <c r="L71" s="227"/>
      <c r="M71" s="227"/>
    </row>
    <row r="72" spans="1:13" s="9" customFormat="1" x14ac:dyDescent="0.2">
      <c r="A72" s="79"/>
      <c r="B72" s="79"/>
      <c r="C72" s="79"/>
      <c r="D72" s="79"/>
      <c r="E72" s="79"/>
      <c r="F72" s="79"/>
      <c r="G72" s="227" t="s">
        <v>60</v>
      </c>
      <c r="H72" s="227"/>
      <c r="I72" s="227"/>
      <c r="J72" s="227"/>
      <c r="K72" s="227"/>
      <c r="L72" s="227"/>
      <c r="M72" s="227"/>
    </row>
    <row r="73" spans="1:13" s="9" customFormat="1" x14ac:dyDescent="0.2">
      <c r="A73" s="79"/>
      <c r="B73" s="79"/>
      <c r="C73" s="79"/>
      <c r="D73" s="79"/>
      <c r="E73" s="79"/>
      <c r="F73" s="79"/>
      <c r="G73" s="79"/>
      <c r="H73" s="227" t="s">
        <v>177</v>
      </c>
      <c r="I73" s="227"/>
      <c r="J73" s="227"/>
      <c r="K73" s="227"/>
      <c r="L73" s="227"/>
      <c r="M73" s="227"/>
    </row>
    <row r="74" spans="1:13" s="9" customFormat="1" x14ac:dyDescent="0.2">
      <c r="A74" s="79"/>
      <c r="B74" s="79"/>
      <c r="C74" s="79"/>
      <c r="D74" s="79"/>
      <c r="E74" s="79"/>
      <c r="F74" s="79"/>
      <c r="G74" s="79"/>
      <c r="H74" s="79"/>
      <c r="I74" s="79" t="s">
        <v>66</v>
      </c>
      <c r="J74" s="111"/>
      <c r="K74" s="111"/>
      <c r="L74" s="111"/>
      <c r="M74" s="111"/>
    </row>
    <row r="75" spans="1:13" s="9" customFormat="1" x14ac:dyDescent="0.2">
      <c r="A75" s="79"/>
      <c r="B75" s="108" t="s">
        <v>215</v>
      </c>
      <c r="C75" s="227" t="s">
        <v>216</v>
      </c>
      <c r="D75" s="227"/>
      <c r="E75" s="227"/>
      <c r="F75" s="227"/>
      <c r="G75" s="227"/>
      <c r="H75" s="227"/>
      <c r="I75" s="227"/>
      <c r="J75" s="137">
        <f>+J76+J84+J88+J93</f>
        <v>698000</v>
      </c>
      <c r="K75" s="137">
        <f>+K76+K84+K88+K93</f>
        <v>2432980</v>
      </c>
      <c r="L75" s="137">
        <f>+L76+L84+L88+L93</f>
        <v>406490.9</v>
      </c>
      <c r="M75" s="137">
        <f>+M76+M84+M88+M93</f>
        <v>400000</v>
      </c>
    </row>
    <row r="76" spans="1:13" s="9" customFormat="1" x14ac:dyDescent="0.2">
      <c r="A76" s="79"/>
      <c r="B76" s="79"/>
      <c r="C76" s="79"/>
      <c r="D76" s="108" t="s">
        <v>217</v>
      </c>
      <c r="E76" s="227" t="s">
        <v>119</v>
      </c>
      <c r="F76" s="227"/>
      <c r="G76" s="227"/>
      <c r="H76" s="227"/>
      <c r="I76" s="227"/>
      <c r="J76" s="137">
        <f>+'2'!G30</f>
        <v>300000</v>
      </c>
      <c r="K76" s="137">
        <f>+'2'!H30</f>
        <v>1720000</v>
      </c>
      <c r="L76" s="137">
        <f>+'2'!I30</f>
        <v>0</v>
      </c>
      <c r="M76" s="137">
        <f>+'2'!J30</f>
        <v>0</v>
      </c>
    </row>
    <row r="77" spans="1:13" s="9" customFormat="1" x14ac:dyDescent="0.2">
      <c r="A77" s="79"/>
      <c r="B77" s="79"/>
      <c r="C77" s="79"/>
      <c r="D77" s="79"/>
      <c r="E77" s="79"/>
      <c r="F77" s="227" t="s">
        <v>218</v>
      </c>
      <c r="G77" s="227"/>
      <c r="H77" s="227"/>
      <c r="I77" s="227"/>
      <c r="J77" s="227"/>
      <c r="K77" s="227"/>
      <c r="L77" s="227"/>
      <c r="M77" s="227"/>
    </row>
    <row r="78" spans="1:13" s="9" customFormat="1" x14ac:dyDescent="0.2">
      <c r="A78" s="79"/>
      <c r="B78" s="79"/>
      <c r="C78" s="79"/>
      <c r="D78" s="79"/>
      <c r="E78" s="79"/>
      <c r="F78" s="79"/>
      <c r="G78" s="227" t="s">
        <v>60</v>
      </c>
      <c r="H78" s="227"/>
      <c r="I78" s="227"/>
      <c r="J78" s="227"/>
      <c r="K78" s="227"/>
      <c r="L78" s="227"/>
      <c r="M78" s="227"/>
    </row>
    <row r="79" spans="1:13" s="9" customFormat="1" x14ac:dyDescent="0.2">
      <c r="A79" s="79"/>
      <c r="B79" s="79"/>
      <c r="C79" s="79"/>
      <c r="D79" s="79"/>
      <c r="E79" s="79"/>
      <c r="F79" s="79"/>
      <c r="G79" s="79"/>
      <c r="H79" s="227" t="s">
        <v>177</v>
      </c>
      <c r="I79" s="227"/>
      <c r="J79" s="227"/>
      <c r="K79" s="227"/>
      <c r="L79" s="227"/>
      <c r="M79" s="227"/>
    </row>
    <row r="80" spans="1:13" s="9" customFormat="1" ht="27" x14ac:dyDescent="0.2">
      <c r="A80" s="79"/>
      <c r="B80" s="79"/>
      <c r="C80" s="79"/>
      <c r="D80" s="79"/>
      <c r="E80" s="79"/>
      <c r="F80" s="79"/>
      <c r="G80" s="79"/>
      <c r="H80" s="79"/>
      <c r="I80" s="79" t="s">
        <v>119</v>
      </c>
      <c r="J80" s="111"/>
      <c r="K80" s="111">
        <v>8500</v>
      </c>
      <c r="L80" s="111"/>
      <c r="M80" s="111">
        <v>1235</v>
      </c>
    </row>
    <row r="81" spans="1:13" s="9" customFormat="1" ht="27" x14ac:dyDescent="0.2">
      <c r="A81" s="79"/>
      <c r="B81" s="79"/>
      <c r="C81" s="79"/>
      <c r="D81" s="79"/>
      <c r="E81" s="79"/>
      <c r="F81" s="79"/>
      <c r="G81" s="79"/>
      <c r="H81" s="79"/>
      <c r="I81" s="79" t="s">
        <v>219</v>
      </c>
      <c r="J81" s="111"/>
      <c r="K81" s="111">
        <v>700</v>
      </c>
      <c r="L81" s="111"/>
      <c r="M81" s="111">
        <v>47</v>
      </c>
    </row>
    <row r="82" spans="1:13" s="9" customFormat="1" ht="27" x14ac:dyDescent="0.2">
      <c r="A82" s="79"/>
      <c r="B82" s="79"/>
      <c r="C82" s="79"/>
      <c r="D82" s="79"/>
      <c r="E82" s="79"/>
      <c r="F82" s="79"/>
      <c r="G82" s="79"/>
      <c r="H82" s="79"/>
      <c r="I82" s="79" t="s">
        <v>220</v>
      </c>
      <c r="J82" s="111"/>
      <c r="K82" s="111">
        <v>5200</v>
      </c>
      <c r="L82" s="111"/>
      <c r="M82" s="111"/>
    </row>
    <row r="83" spans="1:13" s="9" customFormat="1" x14ac:dyDescent="0.2">
      <c r="A83" s="79"/>
      <c r="B83" s="79"/>
      <c r="C83" s="79"/>
      <c r="D83" s="79"/>
      <c r="E83" s="79"/>
      <c r="F83" s="79"/>
      <c r="G83" s="79"/>
      <c r="H83" s="79"/>
      <c r="I83" s="79" t="s">
        <v>221</v>
      </c>
      <c r="J83" s="111"/>
      <c r="K83" s="111">
        <v>1100</v>
      </c>
      <c r="L83" s="111"/>
      <c r="M83" s="111">
        <v>818</v>
      </c>
    </row>
    <row r="84" spans="1:13" s="9" customFormat="1" x14ac:dyDescent="0.2">
      <c r="A84" s="79"/>
      <c r="B84" s="79"/>
      <c r="C84" s="79"/>
      <c r="D84" s="108" t="s">
        <v>222</v>
      </c>
      <c r="E84" s="227" t="s">
        <v>122</v>
      </c>
      <c r="F84" s="227"/>
      <c r="G84" s="227"/>
      <c r="H84" s="227"/>
      <c r="I84" s="227"/>
      <c r="J84" s="137">
        <f>+'2'!G31</f>
        <v>8000</v>
      </c>
      <c r="K84" s="137">
        <f>+'2'!H31</f>
        <v>12980</v>
      </c>
      <c r="L84" s="137">
        <f>+'2'!I31</f>
        <v>6490.9</v>
      </c>
      <c r="M84" s="137">
        <f>+'2'!J31</f>
        <v>0</v>
      </c>
    </row>
    <row r="85" spans="1:13" s="9" customFormat="1" x14ac:dyDescent="0.2">
      <c r="A85" s="79"/>
      <c r="B85" s="79"/>
      <c r="C85" s="79"/>
      <c r="D85" s="79"/>
      <c r="E85" s="79"/>
      <c r="F85" s="227" t="s">
        <v>223</v>
      </c>
      <c r="G85" s="227"/>
      <c r="H85" s="227"/>
      <c r="I85" s="227"/>
      <c r="J85" s="227"/>
      <c r="K85" s="227"/>
      <c r="L85" s="227"/>
      <c r="M85" s="227"/>
    </row>
    <row r="86" spans="1:13" s="9" customFormat="1" x14ac:dyDescent="0.2">
      <c r="A86" s="79"/>
      <c r="B86" s="79"/>
      <c r="C86" s="79"/>
      <c r="D86" s="79"/>
      <c r="E86" s="79"/>
      <c r="F86" s="79"/>
      <c r="G86" s="227" t="s">
        <v>60</v>
      </c>
      <c r="H86" s="227"/>
      <c r="I86" s="227"/>
      <c r="J86" s="227"/>
      <c r="K86" s="227"/>
      <c r="L86" s="227"/>
      <c r="M86" s="227"/>
    </row>
    <row r="87" spans="1:13" s="9" customFormat="1" x14ac:dyDescent="0.2">
      <c r="A87" s="79"/>
      <c r="B87" s="79"/>
      <c r="C87" s="79"/>
      <c r="D87" s="79"/>
      <c r="E87" s="79"/>
      <c r="F87" s="79"/>
      <c r="G87" s="79"/>
      <c r="H87" s="227" t="s">
        <v>177</v>
      </c>
      <c r="I87" s="227"/>
      <c r="J87" s="227"/>
      <c r="K87" s="227"/>
      <c r="L87" s="227"/>
      <c r="M87" s="227"/>
    </row>
    <row r="88" spans="1:13" s="9" customFormat="1" x14ac:dyDescent="0.2">
      <c r="A88" s="79"/>
      <c r="B88" s="79"/>
      <c r="C88" s="79"/>
      <c r="D88" s="108" t="s">
        <v>224</v>
      </c>
      <c r="E88" s="227" t="s">
        <v>125</v>
      </c>
      <c r="F88" s="227"/>
      <c r="G88" s="227"/>
      <c r="H88" s="227"/>
      <c r="I88" s="227"/>
      <c r="J88" s="137">
        <f>+'2'!G32</f>
        <v>185000</v>
      </c>
      <c r="K88" s="137">
        <f>+'2'!H32</f>
        <v>300000</v>
      </c>
      <c r="L88" s="137">
        <f>+'2'!I32</f>
        <v>0</v>
      </c>
      <c r="M88" s="137">
        <f>+'2'!J32</f>
        <v>0</v>
      </c>
    </row>
    <row r="89" spans="1:13" s="9" customFormat="1" x14ac:dyDescent="0.2">
      <c r="A89" s="79"/>
      <c r="B89" s="79"/>
      <c r="C89" s="79"/>
      <c r="D89" s="79"/>
      <c r="E89" s="79"/>
      <c r="F89" s="227" t="s">
        <v>225</v>
      </c>
      <c r="G89" s="227"/>
      <c r="H89" s="227"/>
      <c r="I89" s="227"/>
      <c r="J89" s="227"/>
      <c r="K89" s="227"/>
      <c r="L89" s="227"/>
      <c r="M89" s="227"/>
    </row>
    <row r="90" spans="1:13" s="9" customFormat="1" x14ac:dyDescent="0.2">
      <c r="A90" s="79"/>
      <c r="B90" s="79"/>
      <c r="C90" s="79"/>
      <c r="D90" s="79"/>
      <c r="E90" s="79"/>
      <c r="F90" s="79"/>
      <c r="G90" s="227" t="s">
        <v>60</v>
      </c>
      <c r="H90" s="227"/>
      <c r="I90" s="227"/>
      <c r="J90" s="227"/>
      <c r="K90" s="227"/>
      <c r="L90" s="227"/>
      <c r="M90" s="227"/>
    </row>
    <row r="91" spans="1:13" s="9" customFormat="1" x14ac:dyDescent="0.2">
      <c r="A91" s="79"/>
      <c r="B91" s="79"/>
      <c r="C91" s="79"/>
      <c r="D91" s="79"/>
      <c r="E91" s="79"/>
      <c r="F91" s="79"/>
      <c r="G91" s="79"/>
      <c r="H91" s="227" t="s">
        <v>177</v>
      </c>
      <c r="I91" s="227"/>
      <c r="J91" s="227"/>
      <c r="K91" s="227"/>
      <c r="L91" s="227"/>
      <c r="M91" s="227"/>
    </row>
    <row r="92" spans="1:13" s="9" customFormat="1" ht="27" x14ac:dyDescent="0.2">
      <c r="A92" s="79"/>
      <c r="B92" s="79"/>
      <c r="C92" s="79"/>
      <c r="D92" s="79"/>
      <c r="E92" s="79"/>
      <c r="F92" s="79"/>
      <c r="G92" s="79"/>
      <c r="H92" s="79"/>
      <c r="I92" s="79" t="s">
        <v>226</v>
      </c>
      <c r="J92" s="111"/>
      <c r="K92" s="111">
        <v>2900</v>
      </c>
      <c r="L92" s="111"/>
      <c r="M92" s="111"/>
    </row>
    <row r="93" spans="1:13" s="9" customFormat="1" x14ac:dyDescent="0.2">
      <c r="A93" s="79"/>
      <c r="B93" s="79"/>
      <c r="C93" s="79"/>
      <c r="D93" s="108" t="s">
        <v>227</v>
      </c>
      <c r="E93" s="227" t="s">
        <v>128</v>
      </c>
      <c r="F93" s="227"/>
      <c r="G93" s="227"/>
      <c r="H93" s="227"/>
      <c r="I93" s="227"/>
      <c r="J93" s="78">
        <f>+'2'!G33</f>
        <v>205000</v>
      </c>
      <c r="K93" s="78">
        <f>+'2'!H33</f>
        <v>400000</v>
      </c>
      <c r="L93" s="78">
        <f>+'2'!I33</f>
        <v>400000</v>
      </c>
      <c r="M93" s="78">
        <f>+'2'!J33</f>
        <v>400000</v>
      </c>
    </row>
    <row r="94" spans="1:13" s="9" customFormat="1" x14ac:dyDescent="0.2">
      <c r="A94" s="79"/>
      <c r="B94" s="79"/>
      <c r="C94" s="79"/>
      <c r="D94" s="79"/>
      <c r="E94" s="79"/>
      <c r="F94" s="227" t="s">
        <v>228</v>
      </c>
      <c r="G94" s="227"/>
      <c r="H94" s="227"/>
      <c r="I94" s="227"/>
      <c r="J94" s="227"/>
      <c r="K94" s="227"/>
      <c r="L94" s="227"/>
      <c r="M94" s="227"/>
    </row>
    <row r="95" spans="1:13" s="9" customFormat="1" x14ac:dyDescent="0.2">
      <c r="A95" s="79"/>
      <c r="B95" s="79"/>
      <c r="C95" s="79"/>
      <c r="D95" s="79"/>
      <c r="E95" s="79"/>
      <c r="F95" s="79"/>
      <c r="G95" s="227" t="s">
        <v>60</v>
      </c>
      <c r="H95" s="227"/>
      <c r="I95" s="227"/>
      <c r="J95" s="227"/>
      <c r="K95" s="227"/>
      <c r="L95" s="227"/>
      <c r="M95" s="227"/>
    </row>
    <row r="96" spans="1:13" s="9" customFormat="1" x14ac:dyDescent="0.2">
      <c r="A96" s="79"/>
      <c r="B96" s="79"/>
      <c r="C96" s="79"/>
      <c r="D96" s="79"/>
      <c r="E96" s="79"/>
      <c r="F96" s="79"/>
      <c r="G96" s="79"/>
      <c r="H96" s="227" t="s">
        <v>177</v>
      </c>
      <c r="I96" s="227"/>
      <c r="J96" s="227"/>
      <c r="K96" s="227"/>
      <c r="L96" s="227"/>
      <c r="M96" s="227"/>
    </row>
    <row r="97" spans="1:13" s="9" customFormat="1" x14ac:dyDescent="0.2">
      <c r="A97" s="79"/>
      <c r="B97" s="79"/>
      <c r="C97" s="79"/>
      <c r="D97" s="79"/>
      <c r="E97" s="79"/>
      <c r="F97" s="79"/>
      <c r="G97" s="79"/>
      <c r="H97" s="79"/>
      <c r="I97" s="79" t="s">
        <v>128</v>
      </c>
      <c r="J97" s="111"/>
      <c r="K97" s="111">
        <v>30</v>
      </c>
      <c r="L97" s="111"/>
      <c r="M97" s="111">
        <v>25</v>
      </c>
    </row>
    <row r="98" spans="1:13" s="9" customFormat="1" x14ac:dyDescent="0.2">
      <c r="A98" s="79"/>
      <c r="B98" s="108" t="s">
        <v>229</v>
      </c>
      <c r="C98" s="227" t="s">
        <v>230</v>
      </c>
      <c r="D98" s="227"/>
      <c r="E98" s="227"/>
      <c r="F98" s="227"/>
      <c r="G98" s="227"/>
      <c r="H98" s="227"/>
      <c r="I98" s="227"/>
      <c r="J98" s="137">
        <f>+J99</f>
        <v>25000</v>
      </c>
      <c r="K98" s="137">
        <f t="shared" ref="K98:M98" si="8">+K99</f>
        <v>0</v>
      </c>
      <c r="L98" s="137">
        <f t="shared" si="8"/>
        <v>0</v>
      </c>
      <c r="M98" s="137">
        <f t="shared" si="8"/>
        <v>0</v>
      </c>
    </row>
    <row r="99" spans="1:13" s="9" customFormat="1" x14ac:dyDescent="0.2">
      <c r="A99" s="79"/>
      <c r="B99" s="79"/>
      <c r="C99" s="79"/>
      <c r="D99" s="108" t="s">
        <v>231</v>
      </c>
      <c r="E99" s="227" t="s">
        <v>135</v>
      </c>
      <c r="F99" s="227"/>
      <c r="G99" s="227"/>
      <c r="H99" s="227"/>
      <c r="I99" s="227"/>
      <c r="J99" s="137">
        <f>+'2'!G35</f>
        <v>25000</v>
      </c>
      <c r="K99" s="137">
        <f>+'2'!H35</f>
        <v>0</v>
      </c>
      <c r="L99" s="137">
        <f>+'2'!I35</f>
        <v>0</v>
      </c>
      <c r="M99" s="137">
        <f>+'2'!J35</f>
        <v>0</v>
      </c>
    </row>
    <row r="100" spans="1:13" s="9" customFormat="1" x14ac:dyDescent="0.2">
      <c r="A100" s="79"/>
      <c r="B100" s="79"/>
      <c r="C100" s="79"/>
      <c r="D100" s="79"/>
      <c r="E100" s="79"/>
      <c r="F100" s="227" t="s">
        <v>232</v>
      </c>
      <c r="G100" s="227"/>
      <c r="H100" s="227"/>
      <c r="I100" s="227"/>
      <c r="J100" s="227"/>
      <c r="K100" s="227"/>
      <c r="L100" s="227"/>
      <c r="M100" s="227"/>
    </row>
    <row r="101" spans="1:13" s="9" customFormat="1" x14ac:dyDescent="0.2">
      <c r="A101" s="79"/>
      <c r="B101" s="79"/>
      <c r="C101" s="79"/>
      <c r="D101" s="79"/>
      <c r="E101" s="79"/>
      <c r="F101" s="79"/>
      <c r="G101" s="227" t="s">
        <v>60</v>
      </c>
      <c r="H101" s="227"/>
      <c r="I101" s="227"/>
      <c r="J101" s="227"/>
      <c r="K101" s="227"/>
      <c r="L101" s="227"/>
      <c r="M101" s="227"/>
    </row>
    <row r="102" spans="1:13" s="9" customFormat="1" x14ac:dyDescent="0.2">
      <c r="A102" s="79"/>
      <c r="B102" s="79"/>
      <c r="C102" s="79"/>
      <c r="D102" s="79"/>
      <c r="E102" s="79"/>
      <c r="F102" s="79"/>
      <c r="G102" s="79"/>
      <c r="H102" s="227" t="s">
        <v>177</v>
      </c>
      <c r="I102" s="227"/>
      <c r="J102" s="227"/>
      <c r="K102" s="227"/>
      <c r="L102" s="227"/>
      <c r="M102" s="227"/>
    </row>
    <row r="104" spans="1:13" s="162" customFormat="1" x14ac:dyDescent="0.2">
      <c r="A104" s="222" t="s">
        <v>384</v>
      </c>
      <c r="B104" s="222"/>
      <c r="C104" s="222"/>
      <c r="D104" s="222"/>
      <c r="E104" s="222"/>
      <c r="F104" s="222"/>
      <c r="G104" s="222"/>
      <c r="H104" s="222"/>
      <c r="I104" s="222"/>
      <c r="J104" s="178">
        <f>+J105</f>
        <v>-1640000</v>
      </c>
      <c r="K104" s="178">
        <f t="shared" ref="K104:M104" si="9">+K105</f>
        <v>-2500000</v>
      </c>
      <c r="L104" s="178">
        <f t="shared" si="9"/>
        <v>-2500000</v>
      </c>
      <c r="M104" s="178">
        <f t="shared" si="9"/>
        <v>-2500000</v>
      </c>
    </row>
    <row r="105" spans="1:13" s="162" customFormat="1" ht="16.5" customHeight="1" x14ac:dyDescent="0.2">
      <c r="A105" s="163"/>
      <c r="B105" s="161" t="s">
        <v>385</v>
      </c>
      <c r="C105" s="221" t="s">
        <v>386</v>
      </c>
      <c r="D105" s="221"/>
      <c r="E105" s="221"/>
      <c r="F105" s="221"/>
      <c r="G105" s="221"/>
      <c r="H105" s="221"/>
      <c r="I105" s="221"/>
      <c r="J105" s="178">
        <f>+J106</f>
        <v>-1640000</v>
      </c>
      <c r="K105" s="178">
        <f t="shared" ref="K105:M105" si="10">+K106</f>
        <v>-2500000</v>
      </c>
      <c r="L105" s="178">
        <f t="shared" si="10"/>
        <v>-2500000</v>
      </c>
      <c r="M105" s="178">
        <f t="shared" si="10"/>
        <v>-2500000</v>
      </c>
    </row>
    <row r="106" spans="1:13" s="162" customFormat="1" ht="16.5" customHeight="1" x14ac:dyDescent="0.2">
      <c r="A106" s="163"/>
      <c r="B106" s="163"/>
      <c r="C106" s="163"/>
      <c r="D106" s="161" t="s">
        <v>387</v>
      </c>
      <c r="E106" s="221" t="s">
        <v>379</v>
      </c>
      <c r="F106" s="221"/>
      <c r="G106" s="221"/>
      <c r="H106" s="221"/>
      <c r="I106" s="221"/>
      <c r="J106" s="178">
        <f>+'2'!G38</f>
        <v>-1640000</v>
      </c>
      <c r="K106" s="178">
        <f>+'2'!H38</f>
        <v>-2500000</v>
      </c>
      <c r="L106" s="178">
        <f>+'2'!I38</f>
        <v>-2500000</v>
      </c>
      <c r="M106" s="178">
        <f>+'2'!J38</f>
        <v>-2500000</v>
      </c>
    </row>
    <row r="107" spans="1:13" s="162" customFormat="1" ht="16.5" customHeight="1" x14ac:dyDescent="0.2">
      <c r="A107" s="163"/>
      <c r="B107" s="163"/>
      <c r="C107" s="163"/>
      <c r="D107" s="163"/>
      <c r="E107" s="163"/>
      <c r="F107" s="221" t="s">
        <v>388</v>
      </c>
      <c r="G107" s="221"/>
      <c r="H107" s="221"/>
      <c r="I107" s="221"/>
      <c r="J107" s="221"/>
      <c r="K107" s="221"/>
      <c r="L107" s="221"/>
      <c r="M107" s="221"/>
    </row>
    <row r="108" spans="1:13" s="162" customFormat="1" ht="16.5" customHeight="1" x14ac:dyDescent="0.2">
      <c r="A108" s="163"/>
      <c r="B108" s="163"/>
      <c r="C108" s="163"/>
      <c r="D108" s="163"/>
      <c r="E108" s="163"/>
      <c r="F108" s="163"/>
      <c r="G108" s="221" t="s">
        <v>60</v>
      </c>
      <c r="H108" s="221"/>
      <c r="I108" s="221"/>
      <c r="J108" s="221"/>
      <c r="K108" s="221"/>
      <c r="L108" s="221"/>
      <c r="M108" s="221"/>
    </row>
    <row r="109" spans="1:13" s="162" customFormat="1" ht="16.5" customHeight="1" x14ac:dyDescent="0.2">
      <c r="A109" s="163"/>
      <c r="B109" s="163"/>
      <c r="C109" s="163"/>
      <c r="D109" s="163"/>
      <c r="E109" s="163"/>
      <c r="F109" s="163"/>
      <c r="G109" s="163"/>
      <c r="H109" s="221" t="s">
        <v>389</v>
      </c>
      <c r="I109" s="221"/>
      <c r="J109" s="221"/>
      <c r="K109" s="221"/>
      <c r="L109" s="221"/>
      <c r="M109" s="221"/>
    </row>
  </sheetData>
  <mergeCells count="93">
    <mergeCell ref="A6:M6"/>
    <mergeCell ref="B1:M1"/>
    <mergeCell ref="B2:M2"/>
    <mergeCell ref="B3:M3"/>
    <mergeCell ref="B4:M4"/>
    <mergeCell ref="B5:M5"/>
    <mergeCell ref="G14:M14"/>
    <mergeCell ref="A7:A8"/>
    <mergeCell ref="B7:C7"/>
    <mergeCell ref="D7:G7"/>
    <mergeCell ref="H7:H8"/>
    <mergeCell ref="I7:I8"/>
    <mergeCell ref="J7:M7"/>
    <mergeCell ref="A9:I9"/>
    <mergeCell ref="A10:I10"/>
    <mergeCell ref="C11:I11"/>
    <mergeCell ref="E12:I12"/>
    <mergeCell ref="F13:M13"/>
    <mergeCell ref="C27:I27"/>
    <mergeCell ref="H15:M15"/>
    <mergeCell ref="C16:I16"/>
    <mergeCell ref="E17:I17"/>
    <mergeCell ref="F18:M18"/>
    <mergeCell ref="G19:M19"/>
    <mergeCell ref="H20:M20"/>
    <mergeCell ref="C22:I22"/>
    <mergeCell ref="E23:I23"/>
    <mergeCell ref="F24:M24"/>
    <mergeCell ref="G25:M25"/>
    <mergeCell ref="H26:M26"/>
    <mergeCell ref="G40:M40"/>
    <mergeCell ref="E28:I28"/>
    <mergeCell ref="F29:M29"/>
    <mergeCell ref="G30:M30"/>
    <mergeCell ref="H31:M31"/>
    <mergeCell ref="C32:I32"/>
    <mergeCell ref="E33:I33"/>
    <mergeCell ref="F34:M34"/>
    <mergeCell ref="G35:M35"/>
    <mergeCell ref="H36:M36"/>
    <mergeCell ref="E38:I38"/>
    <mergeCell ref="F39:M39"/>
    <mergeCell ref="E59:I59"/>
    <mergeCell ref="H41:M41"/>
    <mergeCell ref="C45:I45"/>
    <mergeCell ref="E46:I46"/>
    <mergeCell ref="F47:M47"/>
    <mergeCell ref="G48:M48"/>
    <mergeCell ref="H49:M49"/>
    <mergeCell ref="C50:I50"/>
    <mergeCell ref="E51:I51"/>
    <mergeCell ref="F52:M52"/>
    <mergeCell ref="G53:M53"/>
    <mergeCell ref="H54:M54"/>
    <mergeCell ref="C75:I75"/>
    <mergeCell ref="F60:M60"/>
    <mergeCell ref="G61:M61"/>
    <mergeCell ref="H62:M62"/>
    <mergeCell ref="E64:I64"/>
    <mergeCell ref="F65:M65"/>
    <mergeCell ref="G66:M66"/>
    <mergeCell ref="H67:M67"/>
    <mergeCell ref="E70:I70"/>
    <mergeCell ref="F71:M71"/>
    <mergeCell ref="G72:M72"/>
    <mergeCell ref="H73:M73"/>
    <mergeCell ref="H91:M91"/>
    <mergeCell ref="E76:I76"/>
    <mergeCell ref="F77:M77"/>
    <mergeCell ref="G78:M78"/>
    <mergeCell ref="H79:M79"/>
    <mergeCell ref="E84:I84"/>
    <mergeCell ref="F85:M85"/>
    <mergeCell ref="G86:M86"/>
    <mergeCell ref="H87:M87"/>
    <mergeCell ref="E88:I88"/>
    <mergeCell ref="F89:M89"/>
    <mergeCell ref="G90:M90"/>
    <mergeCell ref="F100:M100"/>
    <mergeCell ref="G101:M101"/>
    <mergeCell ref="H102:M102"/>
    <mergeCell ref="E93:I93"/>
    <mergeCell ref="F94:M94"/>
    <mergeCell ref="G95:M95"/>
    <mergeCell ref="H96:M96"/>
    <mergeCell ref="C98:I98"/>
    <mergeCell ref="E99:I99"/>
    <mergeCell ref="H109:M109"/>
    <mergeCell ref="A104:I104"/>
    <mergeCell ref="C105:I105"/>
    <mergeCell ref="E106:I106"/>
    <mergeCell ref="F107:M107"/>
    <mergeCell ref="G108:M108"/>
  </mergeCells>
  <pageMargins left="0.15" right="0.04" top="0.24" bottom="0.23622047244094491" header="0.31496062992125984" footer="0.17"/>
  <pageSetup paperSize="9" scale="85" orientation="landscape" r:id="rId1"/>
  <ignoredErrors>
    <ignoredError sqref="J10:M10" formula="1"/>
    <ignoredError sqref="B11:B26 B50:B101 B27:B4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00055-30ED-4AF3-B2CF-679329948C1F}">
  <dimension ref="A1:L43"/>
  <sheetViews>
    <sheetView topLeftCell="A28" zoomScaleNormal="100" workbookViewId="0">
      <selection activeCell="D10" sqref="D10:H10"/>
    </sheetView>
  </sheetViews>
  <sheetFormatPr defaultRowHeight="13.5" x14ac:dyDescent="0.25"/>
  <cols>
    <col min="1" max="1" width="14.5703125" style="100" customWidth="1"/>
    <col min="2" max="4" width="12.42578125" style="100" customWidth="1"/>
    <col min="5" max="5" width="9.85546875" style="100" customWidth="1"/>
    <col min="6" max="6" width="10.42578125" style="100" customWidth="1"/>
    <col min="7" max="7" width="13.85546875" style="100" customWidth="1"/>
    <col min="8" max="8" width="12" style="100" customWidth="1"/>
    <col min="9" max="9" width="26.85546875" style="100" customWidth="1"/>
    <col min="10" max="11" width="12.85546875" style="100" customWidth="1"/>
    <col min="12" max="13" width="9.140625" style="100"/>
    <col min="14" max="14" width="17.42578125" style="100" customWidth="1"/>
    <col min="15" max="256" width="9.140625" style="100"/>
    <col min="257" max="257" width="14.5703125" style="100" customWidth="1"/>
    <col min="258" max="258" width="14.140625" style="100" customWidth="1"/>
    <col min="259" max="259" width="13.140625" style="100" customWidth="1"/>
    <col min="260" max="260" width="31.42578125" style="100" customWidth="1"/>
    <col min="261" max="261" width="16.140625" style="100" customWidth="1"/>
    <col min="262" max="262" width="10.42578125" style="100" customWidth="1"/>
    <col min="263" max="263" width="13.85546875" style="100" customWidth="1"/>
    <col min="264" max="264" width="12" style="100" customWidth="1"/>
    <col min="265" max="265" width="18.140625" style="100" customWidth="1"/>
    <col min="266" max="266" width="14.5703125" style="100" customWidth="1"/>
    <col min="267" max="267" width="15" style="100" customWidth="1"/>
    <col min="268" max="512" width="9.140625" style="100"/>
    <col min="513" max="513" width="14.5703125" style="100" customWidth="1"/>
    <col min="514" max="514" width="14.140625" style="100" customWidth="1"/>
    <col min="515" max="515" width="13.140625" style="100" customWidth="1"/>
    <col min="516" max="516" width="31.42578125" style="100" customWidth="1"/>
    <col min="517" max="517" width="16.140625" style="100" customWidth="1"/>
    <col min="518" max="518" width="10.42578125" style="100" customWidth="1"/>
    <col min="519" max="519" width="13.85546875" style="100" customWidth="1"/>
    <col min="520" max="520" width="12" style="100" customWidth="1"/>
    <col min="521" max="521" width="18.140625" style="100" customWidth="1"/>
    <col min="522" max="522" width="14.5703125" style="100" customWidth="1"/>
    <col min="523" max="523" width="15" style="100" customWidth="1"/>
    <col min="524" max="768" width="9.140625" style="100"/>
    <col min="769" max="769" width="14.5703125" style="100" customWidth="1"/>
    <col min="770" max="770" width="14.140625" style="100" customWidth="1"/>
    <col min="771" max="771" width="13.140625" style="100" customWidth="1"/>
    <col min="772" max="772" width="31.42578125" style="100" customWidth="1"/>
    <col min="773" max="773" width="16.140625" style="100" customWidth="1"/>
    <col min="774" max="774" width="10.42578125" style="100" customWidth="1"/>
    <col min="775" max="775" width="13.85546875" style="100" customWidth="1"/>
    <col min="776" max="776" width="12" style="100" customWidth="1"/>
    <col min="777" max="777" width="18.140625" style="100" customWidth="1"/>
    <col min="778" max="778" width="14.5703125" style="100" customWidth="1"/>
    <col min="779" max="779" width="15" style="100" customWidth="1"/>
    <col min="780" max="1024" width="9.140625" style="100"/>
    <col min="1025" max="1025" width="14.5703125" style="100" customWidth="1"/>
    <col min="1026" max="1026" width="14.140625" style="100" customWidth="1"/>
    <col min="1027" max="1027" width="13.140625" style="100" customWidth="1"/>
    <col min="1028" max="1028" width="31.42578125" style="100" customWidth="1"/>
    <col min="1029" max="1029" width="16.140625" style="100" customWidth="1"/>
    <col min="1030" max="1030" width="10.42578125" style="100" customWidth="1"/>
    <col min="1031" max="1031" width="13.85546875" style="100" customWidth="1"/>
    <col min="1032" max="1032" width="12" style="100" customWidth="1"/>
    <col min="1033" max="1033" width="18.140625" style="100" customWidth="1"/>
    <col min="1034" max="1034" width="14.5703125" style="100" customWidth="1"/>
    <col min="1035" max="1035" width="15" style="100" customWidth="1"/>
    <col min="1036" max="1280" width="9.140625" style="100"/>
    <col min="1281" max="1281" width="14.5703125" style="100" customWidth="1"/>
    <col min="1282" max="1282" width="14.140625" style="100" customWidth="1"/>
    <col min="1283" max="1283" width="13.140625" style="100" customWidth="1"/>
    <col min="1284" max="1284" width="31.42578125" style="100" customWidth="1"/>
    <col min="1285" max="1285" width="16.140625" style="100" customWidth="1"/>
    <col min="1286" max="1286" width="10.42578125" style="100" customWidth="1"/>
    <col min="1287" max="1287" width="13.85546875" style="100" customWidth="1"/>
    <col min="1288" max="1288" width="12" style="100" customWidth="1"/>
    <col min="1289" max="1289" width="18.140625" style="100" customWidth="1"/>
    <col min="1290" max="1290" width="14.5703125" style="100" customWidth="1"/>
    <col min="1291" max="1291" width="15" style="100" customWidth="1"/>
    <col min="1292" max="1536" width="9.140625" style="100"/>
    <col min="1537" max="1537" width="14.5703125" style="100" customWidth="1"/>
    <col min="1538" max="1538" width="14.140625" style="100" customWidth="1"/>
    <col min="1539" max="1539" width="13.140625" style="100" customWidth="1"/>
    <col min="1540" max="1540" width="31.42578125" style="100" customWidth="1"/>
    <col min="1541" max="1541" width="16.140625" style="100" customWidth="1"/>
    <col min="1542" max="1542" width="10.42578125" style="100" customWidth="1"/>
    <col min="1543" max="1543" width="13.85546875" style="100" customWidth="1"/>
    <col min="1544" max="1544" width="12" style="100" customWidth="1"/>
    <col min="1545" max="1545" width="18.140625" style="100" customWidth="1"/>
    <col min="1546" max="1546" width="14.5703125" style="100" customWidth="1"/>
    <col min="1547" max="1547" width="15" style="100" customWidth="1"/>
    <col min="1548" max="1792" width="9.140625" style="100"/>
    <col min="1793" max="1793" width="14.5703125" style="100" customWidth="1"/>
    <col min="1794" max="1794" width="14.140625" style="100" customWidth="1"/>
    <col min="1795" max="1795" width="13.140625" style="100" customWidth="1"/>
    <col min="1796" max="1796" width="31.42578125" style="100" customWidth="1"/>
    <col min="1797" max="1797" width="16.140625" style="100" customWidth="1"/>
    <col min="1798" max="1798" width="10.42578125" style="100" customWidth="1"/>
    <col min="1799" max="1799" width="13.85546875" style="100" customWidth="1"/>
    <col min="1800" max="1800" width="12" style="100" customWidth="1"/>
    <col min="1801" max="1801" width="18.140625" style="100" customWidth="1"/>
    <col min="1802" max="1802" width="14.5703125" style="100" customWidth="1"/>
    <col min="1803" max="1803" width="15" style="100" customWidth="1"/>
    <col min="1804" max="2048" width="9.140625" style="100"/>
    <col min="2049" max="2049" width="14.5703125" style="100" customWidth="1"/>
    <col min="2050" max="2050" width="14.140625" style="100" customWidth="1"/>
    <col min="2051" max="2051" width="13.140625" style="100" customWidth="1"/>
    <col min="2052" max="2052" width="31.42578125" style="100" customWidth="1"/>
    <col min="2053" max="2053" width="16.140625" style="100" customWidth="1"/>
    <col min="2054" max="2054" width="10.42578125" style="100" customWidth="1"/>
    <col min="2055" max="2055" width="13.85546875" style="100" customWidth="1"/>
    <col min="2056" max="2056" width="12" style="100" customWidth="1"/>
    <col min="2057" max="2057" width="18.140625" style="100" customWidth="1"/>
    <col min="2058" max="2058" width="14.5703125" style="100" customWidth="1"/>
    <col min="2059" max="2059" width="15" style="100" customWidth="1"/>
    <col min="2060" max="2304" width="9.140625" style="100"/>
    <col min="2305" max="2305" width="14.5703125" style="100" customWidth="1"/>
    <col min="2306" max="2306" width="14.140625" style="100" customWidth="1"/>
    <col min="2307" max="2307" width="13.140625" style="100" customWidth="1"/>
    <col min="2308" max="2308" width="31.42578125" style="100" customWidth="1"/>
    <col min="2309" max="2309" width="16.140625" style="100" customWidth="1"/>
    <col min="2310" max="2310" width="10.42578125" style="100" customWidth="1"/>
    <col min="2311" max="2311" width="13.85546875" style="100" customWidth="1"/>
    <col min="2312" max="2312" width="12" style="100" customWidth="1"/>
    <col min="2313" max="2313" width="18.140625" style="100" customWidth="1"/>
    <col min="2314" max="2314" width="14.5703125" style="100" customWidth="1"/>
    <col min="2315" max="2315" width="15" style="100" customWidth="1"/>
    <col min="2316" max="2560" width="9.140625" style="100"/>
    <col min="2561" max="2561" width="14.5703125" style="100" customWidth="1"/>
    <col min="2562" max="2562" width="14.140625" style="100" customWidth="1"/>
    <col min="2563" max="2563" width="13.140625" style="100" customWidth="1"/>
    <col min="2564" max="2564" width="31.42578125" style="100" customWidth="1"/>
    <col min="2565" max="2565" width="16.140625" style="100" customWidth="1"/>
    <col min="2566" max="2566" width="10.42578125" style="100" customWidth="1"/>
    <col min="2567" max="2567" width="13.85546875" style="100" customWidth="1"/>
    <col min="2568" max="2568" width="12" style="100" customWidth="1"/>
    <col min="2569" max="2569" width="18.140625" style="100" customWidth="1"/>
    <col min="2570" max="2570" width="14.5703125" style="100" customWidth="1"/>
    <col min="2571" max="2571" width="15" style="100" customWidth="1"/>
    <col min="2572" max="2816" width="9.140625" style="100"/>
    <col min="2817" max="2817" width="14.5703125" style="100" customWidth="1"/>
    <col min="2818" max="2818" width="14.140625" style="100" customWidth="1"/>
    <col min="2819" max="2819" width="13.140625" style="100" customWidth="1"/>
    <col min="2820" max="2820" width="31.42578125" style="100" customWidth="1"/>
    <col min="2821" max="2821" width="16.140625" style="100" customWidth="1"/>
    <col min="2822" max="2822" width="10.42578125" style="100" customWidth="1"/>
    <col min="2823" max="2823" width="13.85546875" style="100" customWidth="1"/>
    <col min="2824" max="2824" width="12" style="100" customWidth="1"/>
    <col min="2825" max="2825" width="18.140625" style="100" customWidth="1"/>
    <col min="2826" max="2826" width="14.5703125" style="100" customWidth="1"/>
    <col min="2827" max="2827" width="15" style="100" customWidth="1"/>
    <col min="2828" max="3072" width="9.140625" style="100"/>
    <col min="3073" max="3073" width="14.5703125" style="100" customWidth="1"/>
    <col min="3074" max="3074" width="14.140625" style="100" customWidth="1"/>
    <col min="3075" max="3075" width="13.140625" style="100" customWidth="1"/>
    <col min="3076" max="3076" width="31.42578125" style="100" customWidth="1"/>
    <col min="3077" max="3077" width="16.140625" style="100" customWidth="1"/>
    <col min="3078" max="3078" width="10.42578125" style="100" customWidth="1"/>
    <col min="3079" max="3079" width="13.85546875" style="100" customWidth="1"/>
    <col min="3080" max="3080" width="12" style="100" customWidth="1"/>
    <col min="3081" max="3081" width="18.140625" style="100" customWidth="1"/>
    <col min="3082" max="3082" width="14.5703125" style="100" customWidth="1"/>
    <col min="3083" max="3083" width="15" style="100" customWidth="1"/>
    <col min="3084" max="3328" width="9.140625" style="100"/>
    <col min="3329" max="3329" width="14.5703125" style="100" customWidth="1"/>
    <col min="3330" max="3330" width="14.140625" style="100" customWidth="1"/>
    <col min="3331" max="3331" width="13.140625" style="100" customWidth="1"/>
    <col min="3332" max="3332" width="31.42578125" style="100" customWidth="1"/>
    <col min="3333" max="3333" width="16.140625" style="100" customWidth="1"/>
    <col min="3334" max="3334" width="10.42578125" style="100" customWidth="1"/>
    <col min="3335" max="3335" width="13.85546875" style="100" customWidth="1"/>
    <col min="3336" max="3336" width="12" style="100" customWidth="1"/>
    <col min="3337" max="3337" width="18.140625" style="100" customWidth="1"/>
    <col min="3338" max="3338" width="14.5703125" style="100" customWidth="1"/>
    <col min="3339" max="3339" width="15" style="100" customWidth="1"/>
    <col min="3340" max="3584" width="9.140625" style="100"/>
    <col min="3585" max="3585" width="14.5703125" style="100" customWidth="1"/>
    <col min="3586" max="3586" width="14.140625" style="100" customWidth="1"/>
    <col min="3587" max="3587" width="13.140625" style="100" customWidth="1"/>
    <col min="3588" max="3588" width="31.42578125" style="100" customWidth="1"/>
    <col min="3589" max="3589" width="16.140625" style="100" customWidth="1"/>
    <col min="3590" max="3590" width="10.42578125" style="100" customWidth="1"/>
    <col min="3591" max="3591" width="13.85546875" style="100" customWidth="1"/>
    <col min="3592" max="3592" width="12" style="100" customWidth="1"/>
    <col min="3593" max="3593" width="18.140625" style="100" customWidth="1"/>
    <col min="3594" max="3594" width="14.5703125" style="100" customWidth="1"/>
    <col min="3595" max="3595" width="15" style="100" customWidth="1"/>
    <col min="3596" max="3840" width="9.140625" style="100"/>
    <col min="3841" max="3841" width="14.5703125" style="100" customWidth="1"/>
    <col min="3842" max="3842" width="14.140625" style="100" customWidth="1"/>
    <col min="3843" max="3843" width="13.140625" style="100" customWidth="1"/>
    <col min="3844" max="3844" width="31.42578125" style="100" customWidth="1"/>
    <col min="3845" max="3845" width="16.140625" style="100" customWidth="1"/>
    <col min="3846" max="3846" width="10.42578125" style="100" customWidth="1"/>
    <col min="3847" max="3847" width="13.85546875" style="100" customWidth="1"/>
    <col min="3848" max="3848" width="12" style="100" customWidth="1"/>
    <col min="3849" max="3849" width="18.140625" style="100" customWidth="1"/>
    <col min="3850" max="3850" width="14.5703125" style="100" customWidth="1"/>
    <col min="3851" max="3851" width="15" style="100" customWidth="1"/>
    <col min="3852" max="4096" width="9.140625" style="100"/>
    <col min="4097" max="4097" width="14.5703125" style="100" customWidth="1"/>
    <col min="4098" max="4098" width="14.140625" style="100" customWidth="1"/>
    <col min="4099" max="4099" width="13.140625" style="100" customWidth="1"/>
    <col min="4100" max="4100" width="31.42578125" style="100" customWidth="1"/>
    <col min="4101" max="4101" width="16.140625" style="100" customWidth="1"/>
    <col min="4102" max="4102" width="10.42578125" style="100" customWidth="1"/>
    <col min="4103" max="4103" width="13.85546875" style="100" customWidth="1"/>
    <col min="4104" max="4104" width="12" style="100" customWidth="1"/>
    <col min="4105" max="4105" width="18.140625" style="100" customWidth="1"/>
    <col min="4106" max="4106" width="14.5703125" style="100" customWidth="1"/>
    <col min="4107" max="4107" width="15" style="100" customWidth="1"/>
    <col min="4108" max="4352" width="9.140625" style="100"/>
    <col min="4353" max="4353" width="14.5703125" style="100" customWidth="1"/>
    <col min="4354" max="4354" width="14.140625" style="100" customWidth="1"/>
    <col min="4355" max="4355" width="13.140625" style="100" customWidth="1"/>
    <col min="4356" max="4356" width="31.42578125" style="100" customWidth="1"/>
    <col min="4357" max="4357" width="16.140625" style="100" customWidth="1"/>
    <col min="4358" max="4358" width="10.42578125" style="100" customWidth="1"/>
    <col min="4359" max="4359" width="13.85546875" style="100" customWidth="1"/>
    <col min="4360" max="4360" width="12" style="100" customWidth="1"/>
    <col min="4361" max="4361" width="18.140625" style="100" customWidth="1"/>
    <col min="4362" max="4362" width="14.5703125" style="100" customWidth="1"/>
    <col min="4363" max="4363" width="15" style="100" customWidth="1"/>
    <col min="4364" max="4608" width="9.140625" style="100"/>
    <col min="4609" max="4609" width="14.5703125" style="100" customWidth="1"/>
    <col min="4610" max="4610" width="14.140625" style="100" customWidth="1"/>
    <col min="4611" max="4611" width="13.140625" style="100" customWidth="1"/>
    <col min="4612" max="4612" width="31.42578125" style="100" customWidth="1"/>
    <col min="4613" max="4613" width="16.140625" style="100" customWidth="1"/>
    <col min="4614" max="4614" width="10.42578125" style="100" customWidth="1"/>
    <col min="4615" max="4615" width="13.85546875" style="100" customWidth="1"/>
    <col min="4616" max="4616" width="12" style="100" customWidth="1"/>
    <col min="4617" max="4617" width="18.140625" style="100" customWidth="1"/>
    <col min="4618" max="4618" width="14.5703125" style="100" customWidth="1"/>
    <col min="4619" max="4619" width="15" style="100" customWidth="1"/>
    <col min="4620" max="4864" width="9.140625" style="100"/>
    <col min="4865" max="4865" width="14.5703125" style="100" customWidth="1"/>
    <col min="4866" max="4866" width="14.140625" style="100" customWidth="1"/>
    <col min="4867" max="4867" width="13.140625" style="100" customWidth="1"/>
    <col min="4868" max="4868" width="31.42578125" style="100" customWidth="1"/>
    <col min="4869" max="4869" width="16.140625" style="100" customWidth="1"/>
    <col min="4870" max="4870" width="10.42578125" style="100" customWidth="1"/>
    <col min="4871" max="4871" width="13.85546875" style="100" customWidth="1"/>
    <col min="4872" max="4872" width="12" style="100" customWidth="1"/>
    <col min="4873" max="4873" width="18.140625" style="100" customWidth="1"/>
    <col min="4874" max="4874" width="14.5703125" style="100" customWidth="1"/>
    <col min="4875" max="4875" width="15" style="100" customWidth="1"/>
    <col min="4876" max="5120" width="9.140625" style="100"/>
    <col min="5121" max="5121" width="14.5703125" style="100" customWidth="1"/>
    <col min="5122" max="5122" width="14.140625" style="100" customWidth="1"/>
    <col min="5123" max="5123" width="13.140625" style="100" customWidth="1"/>
    <col min="5124" max="5124" width="31.42578125" style="100" customWidth="1"/>
    <col min="5125" max="5125" width="16.140625" style="100" customWidth="1"/>
    <col min="5126" max="5126" width="10.42578125" style="100" customWidth="1"/>
    <col min="5127" max="5127" width="13.85546875" style="100" customWidth="1"/>
    <col min="5128" max="5128" width="12" style="100" customWidth="1"/>
    <col min="5129" max="5129" width="18.140625" style="100" customWidth="1"/>
    <col min="5130" max="5130" width="14.5703125" style="100" customWidth="1"/>
    <col min="5131" max="5131" width="15" style="100" customWidth="1"/>
    <col min="5132" max="5376" width="9.140625" style="100"/>
    <col min="5377" max="5377" width="14.5703125" style="100" customWidth="1"/>
    <col min="5378" max="5378" width="14.140625" style="100" customWidth="1"/>
    <col min="5379" max="5379" width="13.140625" style="100" customWidth="1"/>
    <col min="5380" max="5380" width="31.42578125" style="100" customWidth="1"/>
    <col min="5381" max="5381" width="16.140625" style="100" customWidth="1"/>
    <col min="5382" max="5382" width="10.42578125" style="100" customWidth="1"/>
    <col min="5383" max="5383" width="13.85546875" style="100" customWidth="1"/>
    <col min="5384" max="5384" width="12" style="100" customWidth="1"/>
    <col min="5385" max="5385" width="18.140625" style="100" customWidth="1"/>
    <col min="5386" max="5386" width="14.5703125" style="100" customWidth="1"/>
    <col min="5387" max="5387" width="15" style="100" customWidth="1"/>
    <col min="5388" max="5632" width="9.140625" style="100"/>
    <col min="5633" max="5633" width="14.5703125" style="100" customWidth="1"/>
    <col min="5634" max="5634" width="14.140625" style="100" customWidth="1"/>
    <col min="5635" max="5635" width="13.140625" style="100" customWidth="1"/>
    <col min="5636" max="5636" width="31.42578125" style="100" customWidth="1"/>
    <col min="5637" max="5637" width="16.140625" style="100" customWidth="1"/>
    <col min="5638" max="5638" width="10.42578125" style="100" customWidth="1"/>
    <col min="5639" max="5639" width="13.85546875" style="100" customWidth="1"/>
    <col min="5640" max="5640" width="12" style="100" customWidth="1"/>
    <col min="5641" max="5641" width="18.140625" style="100" customWidth="1"/>
    <col min="5642" max="5642" width="14.5703125" style="100" customWidth="1"/>
    <col min="5643" max="5643" width="15" style="100" customWidth="1"/>
    <col min="5644" max="5888" width="9.140625" style="100"/>
    <col min="5889" max="5889" width="14.5703125" style="100" customWidth="1"/>
    <col min="5890" max="5890" width="14.140625" style="100" customWidth="1"/>
    <col min="5891" max="5891" width="13.140625" style="100" customWidth="1"/>
    <col min="5892" max="5892" width="31.42578125" style="100" customWidth="1"/>
    <col min="5893" max="5893" width="16.140625" style="100" customWidth="1"/>
    <col min="5894" max="5894" width="10.42578125" style="100" customWidth="1"/>
    <col min="5895" max="5895" width="13.85546875" style="100" customWidth="1"/>
    <col min="5896" max="5896" width="12" style="100" customWidth="1"/>
    <col min="5897" max="5897" width="18.140625" style="100" customWidth="1"/>
    <col min="5898" max="5898" width="14.5703125" style="100" customWidth="1"/>
    <col min="5899" max="5899" width="15" style="100" customWidth="1"/>
    <col min="5900" max="6144" width="9.140625" style="100"/>
    <col min="6145" max="6145" width="14.5703125" style="100" customWidth="1"/>
    <col min="6146" max="6146" width="14.140625" style="100" customWidth="1"/>
    <col min="6147" max="6147" width="13.140625" style="100" customWidth="1"/>
    <col min="6148" max="6148" width="31.42578125" style="100" customWidth="1"/>
    <col min="6149" max="6149" width="16.140625" style="100" customWidth="1"/>
    <col min="6150" max="6150" width="10.42578125" style="100" customWidth="1"/>
    <col min="6151" max="6151" width="13.85546875" style="100" customWidth="1"/>
    <col min="6152" max="6152" width="12" style="100" customWidth="1"/>
    <col min="6153" max="6153" width="18.140625" style="100" customWidth="1"/>
    <col min="6154" max="6154" width="14.5703125" style="100" customWidth="1"/>
    <col min="6155" max="6155" width="15" style="100" customWidth="1"/>
    <col min="6156" max="6400" width="9.140625" style="100"/>
    <col min="6401" max="6401" width="14.5703125" style="100" customWidth="1"/>
    <col min="6402" max="6402" width="14.140625" style="100" customWidth="1"/>
    <col min="6403" max="6403" width="13.140625" style="100" customWidth="1"/>
    <col min="6404" max="6404" width="31.42578125" style="100" customWidth="1"/>
    <col min="6405" max="6405" width="16.140625" style="100" customWidth="1"/>
    <col min="6406" max="6406" width="10.42578125" style="100" customWidth="1"/>
    <col min="6407" max="6407" width="13.85546875" style="100" customWidth="1"/>
    <col min="6408" max="6408" width="12" style="100" customWidth="1"/>
    <col min="6409" max="6409" width="18.140625" style="100" customWidth="1"/>
    <col min="6410" max="6410" width="14.5703125" style="100" customWidth="1"/>
    <col min="6411" max="6411" width="15" style="100" customWidth="1"/>
    <col min="6412" max="6656" width="9.140625" style="100"/>
    <col min="6657" max="6657" width="14.5703125" style="100" customWidth="1"/>
    <col min="6658" max="6658" width="14.140625" style="100" customWidth="1"/>
    <col min="6659" max="6659" width="13.140625" style="100" customWidth="1"/>
    <col min="6660" max="6660" width="31.42578125" style="100" customWidth="1"/>
    <col min="6661" max="6661" width="16.140625" style="100" customWidth="1"/>
    <col min="6662" max="6662" width="10.42578125" style="100" customWidth="1"/>
    <col min="6663" max="6663" width="13.85546875" style="100" customWidth="1"/>
    <col min="6664" max="6664" width="12" style="100" customWidth="1"/>
    <col min="6665" max="6665" width="18.140625" style="100" customWidth="1"/>
    <col min="6666" max="6666" width="14.5703125" style="100" customWidth="1"/>
    <col min="6667" max="6667" width="15" style="100" customWidth="1"/>
    <col min="6668" max="6912" width="9.140625" style="100"/>
    <col min="6913" max="6913" width="14.5703125" style="100" customWidth="1"/>
    <col min="6914" max="6914" width="14.140625" style="100" customWidth="1"/>
    <col min="6915" max="6915" width="13.140625" style="100" customWidth="1"/>
    <col min="6916" max="6916" width="31.42578125" style="100" customWidth="1"/>
    <col min="6917" max="6917" width="16.140625" style="100" customWidth="1"/>
    <col min="6918" max="6918" width="10.42578125" style="100" customWidth="1"/>
    <col min="6919" max="6919" width="13.85546875" style="100" customWidth="1"/>
    <col min="6920" max="6920" width="12" style="100" customWidth="1"/>
    <col min="6921" max="6921" width="18.140625" style="100" customWidth="1"/>
    <col min="6922" max="6922" width="14.5703125" style="100" customWidth="1"/>
    <col min="6923" max="6923" width="15" style="100" customWidth="1"/>
    <col min="6924" max="7168" width="9.140625" style="100"/>
    <col min="7169" max="7169" width="14.5703125" style="100" customWidth="1"/>
    <col min="7170" max="7170" width="14.140625" style="100" customWidth="1"/>
    <col min="7171" max="7171" width="13.140625" style="100" customWidth="1"/>
    <col min="7172" max="7172" width="31.42578125" style="100" customWidth="1"/>
    <col min="7173" max="7173" width="16.140625" style="100" customWidth="1"/>
    <col min="7174" max="7174" width="10.42578125" style="100" customWidth="1"/>
    <col min="7175" max="7175" width="13.85546875" style="100" customWidth="1"/>
    <col min="7176" max="7176" width="12" style="100" customWidth="1"/>
    <col min="7177" max="7177" width="18.140625" style="100" customWidth="1"/>
    <col min="7178" max="7178" width="14.5703125" style="100" customWidth="1"/>
    <col min="7179" max="7179" width="15" style="100" customWidth="1"/>
    <col min="7180" max="7424" width="9.140625" style="100"/>
    <col min="7425" max="7425" width="14.5703125" style="100" customWidth="1"/>
    <col min="7426" max="7426" width="14.140625" style="100" customWidth="1"/>
    <col min="7427" max="7427" width="13.140625" style="100" customWidth="1"/>
    <col min="7428" max="7428" width="31.42578125" style="100" customWidth="1"/>
    <col min="7429" max="7429" width="16.140625" style="100" customWidth="1"/>
    <col min="7430" max="7430" width="10.42578125" style="100" customWidth="1"/>
    <col min="7431" max="7431" width="13.85546875" style="100" customWidth="1"/>
    <col min="7432" max="7432" width="12" style="100" customWidth="1"/>
    <col min="7433" max="7433" width="18.140625" style="100" customWidth="1"/>
    <col min="7434" max="7434" width="14.5703125" style="100" customWidth="1"/>
    <col min="7435" max="7435" width="15" style="100" customWidth="1"/>
    <col min="7436" max="7680" width="9.140625" style="100"/>
    <col min="7681" max="7681" width="14.5703125" style="100" customWidth="1"/>
    <col min="7682" max="7682" width="14.140625" style="100" customWidth="1"/>
    <col min="7683" max="7683" width="13.140625" style="100" customWidth="1"/>
    <col min="7684" max="7684" width="31.42578125" style="100" customWidth="1"/>
    <col min="7685" max="7685" width="16.140625" style="100" customWidth="1"/>
    <col min="7686" max="7686" width="10.42578125" style="100" customWidth="1"/>
    <col min="7687" max="7687" width="13.85546875" style="100" customWidth="1"/>
    <col min="7688" max="7688" width="12" style="100" customWidth="1"/>
    <col min="7689" max="7689" width="18.140625" style="100" customWidth="1"/>
    <col min="7690" max="7690" width="14.5703125" style="100" customWidth="1"/>
    <col min="7691" max="7691" width="15" style="100" customWidth="1"/>
    <col min="7692" max="7936" width="9.140625" style="100"/>
    <col min="7937" max="7937" width="14.5703125" style="100" customWidth="1"/>
    <col min="7938" max="7938" width="14.140625" style="100" customWidth="1"/>
    <col min="7939" max="7939" width="13.140625" style="100" customWidth="1"/>
    <col min="7940" max="7940" width="31.42578125" style="100" customWidth="1"/>
    <col min="7941" max="7941" width="16.140625" style="100" customWidth="1"/>
    <col min="7942" max="7942" width="10.42578125" style="100" customWidth="1"/>
    <col min="7943" max="7943" width="13.85546875" style="100" customWidth="1"/>
    <col min="7944" max="7944" width="12" style="100" customWidth="1"/>
    <col min="7945" max="7945" width="18.140625" style="100" customWidth="1"/>
    <col min="7946" max="7946" width="14.5703125" style="100" customWidth="1"/>
    <col min="7947" max="7947" width="15" style="100" customWidth="1"/>
    <col min="7948" max="8192" width="9.140625" style="100"/>
    <col min="8193" max="8193" width="14.5703125" style="100" customWidth="1"/>
    <col min="8194" max="8194" width="14.140625" style="100" customWidth="1"/>
    <col min="8195" max="8195" width="13.140625" style="100" customWidth="1"/>
    <col min="8196" max="8196" width="31.42578125" style="100" customWidth="1"/>
    <col min="8197" max="8197" width="16.140625" style="100" customWidth="1"/>
    <col min="8198" max="8198" width="10.42578125" style="100" customWidth="1"/>
    <col min="8199" max="8199" width="13.85546875" style="100" customWidth="1"/>
    <col min="8200" max="8200" width="12" style="100" customWidth="1"/>
    <col min="8201" max="8201" width="18.140625" style="100" customWidth="1"/>
    <col min="8202" max="8202" width="14.5703125" style="100" customWidth="1"/>
    <col min="8203" max="8203" width="15" style="100" customWidth="1"/>
    <col min="8204" max="8448" width="9.140625" style="100"/>
    <col min="8449" max="8449" width="14.5703125" style="100" customWidth="1"/>
    <col min="8450" max="8450" width="14.140625" style="100" customWidth="1"/>
    <col min="8451" max="8451" width="13.140625" style="100" customWidth="1"/>
    <col min="8452" max="8452" width="31.42578125" style="100" customWidth="1"/>
    <col min="8453" max="8453" width="16.140625" style="100" customWidth="1"/>
    <col min="8454" max="8454" width="10.42578125" style="100" customWidth="1"/>
    <col min="8455" max="8455" width="13.85546875" style="100" customWidth="1"/>
    <col min="8456" max="8456" width="12" style="100" customWidth="1"/>
    <col min="8457" max="8457" width="18.140625" style="100" customWidth="1"/>
    <col min="8458" max="8458" width="14.5703125" style="100" customWidth="1"/>
    <col min="8459" max="8459" width="15" style="100" customWidth="1"/>
    <col min="8460" max="8704" width="9.140625" style="100"/>
    <col min="8705" max="8705" width="14.5703125" style="100" customWidth="1"/>
    <col min="8706" max="8706" width="14.140625" style="100" customWidth="1"/>
    <col min="8707" max="8707" width="13.140625" style="100" customWidth="1"/>
    <col min="8708" max="8708" width="31.42578125" style="100" customWidth="1"/>
    <col min="8709" max="8709" width="16.140625" style="100" customWidth="1"/>
    <col min="8710" max="8710" width="10.42578125" style="100" customWidth="1"/>
    <col min="8711" max="8711" width="13.85546875" style="100" customWidth="1"/>
    <col min="8712" max="8712" width="12" style="100" customWidth="1"/>
    <col min="8713" max="8713" width="18.140625" style="100" customWidth="1"/>
    <col min="8714" max="8714" width="14.5703125" style="100" customWidth="1"/>
    <col min="8715" max="8715" width="15" style="100" customWidth="1"/>
    <col min="8716" max="8960" width="9.140625" style="100"/>
    <col min="8961" max="8961" width="14.5703125" style="100" customWidth="1"/>
    <col min="8962" max="8962" width="14.140625" style="100" customWidth="1"/>
    <col min="8963" max="8963" width="13.140625" style="100" customWidth="1"/>
    <col min="8964" max="8964" width="31.42578125" style="100" customWidth="1"/>
    <col min="8965" max="8965" width="16.140625" style="100" customWidth="1"/>
    <col min="8966" max="8966" width="10.42578125" style="100" customWidth="1"/>
    <col min="8967" max="8967" width="13.85546875" style="100" customWidth="1"/>
    <col min="8968" max="8968" width="12" style="100" customWidth="1"/>
    <col min="8969" max="8969" width="18.140625" style="100" customWidth="1"/>
    <col min="8970" max="8970" width="14.5703125" style="100" customWidth="1"/>
    <col min="8971" max="8971" width="15" style="100" customWidth="1"/>
    <col min="8972" max="9216" width="9.140625" style="100"/>
    <col min="9217" max="9217" width="14.5703125" style="100" customWidth="1"/>
    <col min="9218" max="9218" width="14.140625" style="100" customWidth="1"/>
    <col min="9219" max="9219" width="13.140625" style="100" customWidth="1"/>
    <col min="9220" max="9220" width="31.42578125" style="100" customWidth="1"/>
    <col min="9221" max="9221" width="16.140625" style="100" customWidth="1"/>
    <col min="9222" max="9222" width="10.42578125" style="100" customWidth="1"/>
    <col min="9223" max="9223" width="13.85546875" style="100" customWidth="1"/>
    <col min="9224" max="9224" width="12" style="100" customWidth="1"/>
    <col min="9225" max="9225" width="18.140625" style="100" customWidth="1"/>
    <col min="9226" max="9226" width="14.5703125" style="100" customWidth="1"/>
    <col min="9227" max="9227" width="15" style="100" customWidth="1"/>
    <col min="9228" max="9472" width="9.140625" style="100"/>
    <col min="9473" max="9473" width="14.5703125" style="100" customWidth="1"/>
    <col min="9474" max="9474" width="14.140625" style="100" customWidth="1"/>
    <col min="9475" max="9475" width="13.140625" style="100" customWidth="1"/>
    <col min="9476" max="9476" width="31.42578125" style="100" customWidth="1"/>
    <col min="9477" max="9477" width="16.140625" style="100" customWidth="1"/>
    <col min="9478" max="9478" width="10.42578125" style="100" customWidth="1"/>
    <col min="9479" max="9479" width="13.85546875" style="100" customWidth="1"/>
    <col min="9480" max="9480" width="12" style="100" customWidth="1"/>
    <col min="9481" max="9481" width="18.140625" style="100" customWidth="1"/>
    <col min="9482" max="9482" width="14.5703125" style="100" customWidth="1"/>
    <col min="9483" max="9483" width="15" style="100" customWidth="1"/>
    <col min="9484" max="9728" width="9.140625" style="100"/>
    <col min="9729" max="9729" width="14.5703125" style="100" customWidth="1"/>
    <col min="9730" max="9730" width="14.140625" style="100" customWidth="1"/>
    <col min="9731" max="9731" width="13.140625" style="100" customWidth="1"/>
    <col min="9732" max="9732" width="31.42578125" style="100" customWidth="1"/>
    <col min="9733" max="9733" width="16.140625" style="100" customWidth="1"/>
    <col min="9734" max="9734" width="10.42578125" style="100" customWidth="1"/>
    <col min="9735" max="9735" width="13.85546875" style="100" customWidth="1"/>
    <col min="9736" max="9736" width="12" style="100" customWidth="1"/>
    <col min="9737" max="9737" width="18.140625" style="100" customWidth="1"/>
    <col min="9738" max="9738" width="14.5703125" style="100" customWidth="1"/>
    <col min="9739" max="9739" width="15" style="100" customWidth="1"/>
    <col min="9740" max="9984" width="9.140625" style="100"/>
    <col min="9985" max="9985" width="14.5703125" style="100" customWidth="1"/>
    <col min="9986" max="9986" width="14.140625" style="100" customWidth="1"/>
    <col min="9987" max="9987" width="13.140625" style="100" customWidth="1"/>
    <col min="9988" max="9988" width="31.42578125" style="100" customWidth="1"/>
    <col min="9989" max="9989" width="16.140625" style="100" customWidth="1"/>
    <col min="9990" max="9990" width="10.42578125" style="100" customWidth="1"/>
    <col min="9991" max="9991" width="13.85546875" style="100" customWidth="1"/>
    <col min="9992" max="9992" width="12" style="100" customWidth="1"/>
    <col min="9993" max="9993" width="18.140625" style="100" customWidth="1"/>
    <col min="9994" max="9994" width="14.5703125" style="100" customWidth="1"/>
    <col min="9995" max="9995" width="15" style="100" customWidth="1"/>
    <col min="9996" max="10240" width="9.140625" style="100"/>
    <col min="10241" max="10241" width="14.5703125" style="100" customWidth="1"/>
    <col min="10242" max="10242" width="14.140625" style="100" customWidth="1"/>
    <col min="10243" max="10243" width="13.140625" style="100" customWidth="1"/>
    <col min="10244" max="10244" width="31.42578125" style="100" customWidth="1"/>
    <col min="10245" max="10245" width="16.140625" style="100" customWidth="1"/>
    <col min="10246" max="10246" width="10.42578125" style="100" customWidth="1"/>
    <col min="10247" max="10247" width="13.85546875" style="100" customWidth="1"/>
    <col min="10248" max="10248" width="12" style="100" customWidth="1"/>
    <col min="10249" max="10249" width="18.140625" style="100" customWidth="1"/>
    <col min="10250" max="10250" width="14.5703125" style="100" customWidth="1"/>
    <col min="10251" max="10251" width="15" style="100" customWidth="1"/>
    <col min="10252" max="10496" width="9.140625" style="100"/>
    <col min="10497" max="10497" width="14.5703125" style="100" customWidth="1"/>
    <col min="10498" max="10498" width="14.140625" style="100" customWidth="1"/>
    <col min="10499" max="10499" width="13.140625" style="100" customWidth="1"/>
    <col min="10500" max="10500" width="31.42578125" style="100" customWidth="1"/>
    <col min="10501" max="10501" width="16.140625" style="100" customWidth="1"/>
    <col min="10502" max="10502" width="10.42578125" style="100" customWidth="1"/>
    <col min="10503" max="10503" width="13.85546875" style="100" customWidth="1"/>
    <col min="10504" max="10504" width="12" style="100" customWidth="1"/>
    <col min="10505" max="10505" width="18.140625" style="100" customWidth="1"/>
    <col min="10506" max="10506" width="14.5703125" style="100" customWidth="1"/>
    <col min="10507" max="10507" width="15" style="100" customWidth="1"/>
    <col min="10508" max="10752" width="9.140625" style="100"/>
    <col min="10753" max="10753" width="14.5703125" style="100" customWidth="1"/>
    <col min="10754" max="10754" width="14.140625" style="100" customWidth="1"/>
    <col min="10755" max="10755" width="13.140625" style="100" customWidth="1"/>
    <col min="10756" max="10756" width="31.42578125" style="100" customWidth="1"/>
    <col min="10757" max="10757" width="16.140625" style="100" customWidth="1"/>
    <col min="10758" max="10758" width="10.42578125" style="100" customWidth="1"/>
    <col min="10759" max="10759" width="13.85546875" style="100" customWidth="1"/>
    <col min="10760" max="10760" width="12" style="100" customWidth="1"/>
    <col min="10761" max="10761" width="18.140625" style="100" customWidth="1"/>
    <col min="10762" max="10762" width="14.5703125" style="100" customWidth="1"/>
    <col min="10763" max="10763" width="15" style="100" customWidth="1"/>
    <col min="10764" max="11008" width="9.140625" style="100"/>
    <col min="11009" max="11009" width="14.5703125" style="100" customWidth="1"/>
    <col min="11010" max="11010" width="14.140625" style="100" customWidth="1"/>
    <col min="11011" max="11011" width="13.140625" style="100" customWidth="1"/>
    <col min="11012" max="11012" width="31.42578125" style="100" customWidth="1"/>
    <col min="11013" max="11013" width="16.140625" style="100" customWidth="1"/>
    <col min="11014" max="11014" width="10.42578125" style="100" customWidth="1"/>
    <col min="11015" max="11015" width="13.85546875" style="100" customWidth="1"/>
    <col min="11016" max="11016" width="12" style="100" customWidth="1"/>
    <col min="11017" max="11017" width="18.140625" style="100" customWidth="1"/>
    <col min="11018" max="11018" width="14.5703125" style="100" customWidth="1"/>
    <col min="11019" max="11019" width="15" style="100" customWidth="1"/>
    <col min="11020" max="11264" width="9.140625" style="100"/>
    <col min="11265" max="11265" width="14.5703125" style="100" customWidth="1"/>
    <col min="11266" max="11266" width="14.140625" style="100" customWidth="1"/>
    <col min="11267" max="11267" width="13.140625" style="100" customWidth="1"/>
    <col min="11268" max="11268" width="31.42578125" style="100" customWidth="1"/>
    <col min="11269" max="11269" width="16.140625" style="100" customWidth="1"/>
    <col min="11270" max="11270" width="10.42578125" style="100" customWidth="1"/>
    <col min="11271" max="11271" width="13.85546875" style="100" customWidth="1"/>
    <col min="11272" max="11272" width="12" style="100" customWidth="1"/>
    <col min="11273" max="11273" width="18.140625" style="100" customWidth="1"/>
    <col min="11274" max="11274" width="14.5703125" style="100" customWidth="1"/>
    <col min="11275" max="11275" width="15" style="100" customWidth="1"/>
    <col min="11276" max="11520" width="9.140625" style="100"/>
    <col min="11521" max="11521" width="14.5703125" style="100" customWidth="1"/>
    <col min="11522" max="11522" width="14.140625" style="100" customWidth="1"/>
    <col min="11523" max="11523" width="13.140625" style="100" customWidth="1"/>
    <col min="11524" max="11524" width="31.42578125" style="100" customWidth="1"/>
    <col min="11525" max="11525" width="16.140625" style="100" customWidth="1"/>
    <col min="11526" max="11526" width="10.42578125" style="100" customWidth="1"/>
    <col min="11527" max="11527" width="13.85546875" style="100" customWidth="1"/>
    <col min="11528" max="11528" width="12" style="100" customWidth="1"/>
    <col min="11529" max="11529" width="18.140625" style="100" customWidth="1"/>
    <col min="11530" max="11530" width="14.5703125" style="100" customWidth="1"/>
    <col min="11531" max="11531" width="15" style="100" customWidth="1"/>
    <col min="11532" max="11776" width="9.140625" style="100"/>
    <col min="11777" max="11777" width="14.5703125" style="100" customWidth="1"/>
    <col min="11778" max="11778" width="14.140625" style="100" customWidth="1"/>
    <col min="11779" max="11779" width="13.140625" style="100" customWidth="1"/>
    <col min="11780" max="11780" width="31.42578125" style="100" customWidth="1"/>
    <col min="11781" max="11781" width="16.140625" style="100" customWidth="1"/>
    <col min="11782" max="11782" width="10.42578125" style="100" customWidth="1"/>
    <col min="11783" max="11783" width="13.85546875" style="100" customWidth="1"/>
    <col min="11784" max="11784" width="12" style="100" customWidth="1"/>
    <col min="11785" max="11785" width="18.140625" style="100" customWidth="1"/>
    <col min="11786" max="11786" width="14.5703125" style="100" customWidth="1"/>
    <col min="11787" max="11787" width="15" style="100" customWidth="1"/>
    <col min="11788" max="12032" width="9.140625" style="100"/>
    <col min="12033" max="12033" width="14.5703125" style="100" customWidth="1"/>
    <col min="12034" max="12034" width="14.140625" style="100" customWidth="1"/>
    <col min="12035" max="12035" width="13.140625" style="100" customWidth="1"/>
    <col min="12036" max="12036" width="31.42578125" style="100" customWidth="1"/>
    <col min="12037" max="12037" width="16.140625" style="100" customWidth="1"/>
    <col min="12038" max="12038" width="10.42578125" style="100" customWidth="1"/>
    <col min="12039" max="12039" width="13.85546875" style="100" customWidth="1"/>
    <col min="12040" max="12040" width="12" style="100" customWidth="1"/>
    <col min="12041" max="12041" width="18.140625" style="100" customWidth="1"/>
    <col min="12042" max="12042" width="14.5703125" style="100" customWidth="1"/>
    <col min="12043" max="12043" width="15" style="100" customWidth="1"/>
    <col min="12044" max="12288" width="9.140625" style="100"/>
    <col min="12289" max="12289" width="14.5703125" style="100" customWidth="1"/>
    <col min="12290" max="12290" width="14.140625" style="100" customWidth="1"/>
    <col min="12291" max="12291" width="13.140625" style="100" customWidth="1"/>
    <col min="12292" max="12292" width="31.42578125" style="100" customWidth="1"/>
    <col min="12293" max="12293" width="16.140625" style="100" customWidth="1"/>
    <col min="12294" max="12294" width="10.42578125" style="100" customWidth="1"/>
    <col min="12295" max="12295" width="13.85546875" style="100" customWidth="1"/>
    <col min="12296" max="12296" width="12" style="100" customWidth="1"/>
    <col min="12297" max="12297" width="18.140625" style="100" customWidth="1"/>
    <col min="12298" max="12298" width="14.5703125" style="100" customWidth="1"/>
    <col min="12299" max="12299" width="15" style="100" customWidth="1"/>
    <col min="12300" max="12544" width="9.140625" style="100"/>
    <col min="12545" max="12545" width="14.5703125" style="100" customWidth="1"/>
    <col min="12546" max="12546" width="14.140625" style="100" customWidth="1"/>
    <col min="12547" max="12547" width="13.140625" style="100" customWidth="1"/>
    <col min="12548" max="12548" width="31.42578125" style="100" customWidth="1"/>
    <col min="12549" max="12549" width="16.140625" style="100" customWidth="1"/>
    <col min="12550" max="12550" width="10.42578125" style="100" customWidth="1"/>
    <col min="12551" max="12551" width="13.85546875" style="100" customWidth="1"/>
    <col min="12552" max="12552" width="12" style="100" customWidth="1"/>
    <col min="12553" max="12553" width="18.140625" style="100" customWidth="1"/>
    <col min="12554" max="12554" width="14.5703125" style="100" customWidth="1"/>
    <col min="12555" max="12555" width="15" style="100" customWidth="1"/>
    <col min="12556" max="12800" width="9.140625" style="100"/>
    <col min="12801" max="12801" width="14.5703125" style="100" customWidth="1"/>
    <col min="12802" max="12802" width="14.140625" style="100" customWidth="1"/>
    <col min="12803" max="12803" width="13.140625" style="100" customWidth="1"/>
    <col min="12804" max="12804" width="31.42578125" style="100" customWidth="1"/>
    <col min="12805" max="12805" width="16.140625" style="100" customWidth="1"/>
    <col min="12806" max="12806" width="10.42578125" style="100" customWidth="1"/>
    <col min="12807" max="12807" width="13.85546875" style="100" customWidth="1"/>
    <col min="12808" max="12808" width="12" style="100" customWidth="1"/>
    <col min="12809" max="12809" width="18.140625" style="100" customWidth="1"/>
    <col min="12810" max="12810" width="14.5703125" style="100" customWidth="1"/>
    <col min="12811" max="12811" width="15" style="100" customWidth="1"/>
    <col min="12812" max="13056" width="9.140625" style="100"/>
    <col min="13057" max="13057" width="14.5703125" style="100" customWidth="1"/>
    <col min="13058" max="13058" width="14.140625" style="100" customWidth="1"/>
    <col min="13059" max="13059" width="13.140625" style="100" customWidth="1"/>
    <col min="13060" max="13060" width="31.42578125" style="100" customWidth="1"/>
    <col min="13061" max="13061" width="16.140625" style="100" customWidth="1"/>
    <col min="13062" max="13062" width="10.42578125" style="100" customWidth="1"/>
    <col min="13063" max="13063" width="13.85546875" style="100" customWidth="1"/>
    <col min="13064" max="13064" width="12" style="100" customWidth="1"/>
    <col min="13065" max="13065" width="18.140625" style="100" customWidth="1"/>
    <col min="13066" max="13066" width="14.5703125" style="100" customWidth="1"/>
    <col min="13067" max="13067" width="15" style="100" customWidth="1"/>
    <col min="13068" max="13312" width="9.140625" style="100"/>
    <col min="13313" max="13313" width="14.5703125" style="100" customWidth="1"/>
    <col min="13314" max="13314" width="14.140625" style="100" customWidth="1"/>
    <col min="13315" max="13315" width="13.140625" style="100" customWidth="1"/>
    <col min="13316" max="13316" width="31.42578125" style="100" customWidth="1"/>
    <col min="13317" max="13317" width="16.140625" style="100" customWidth="1"/>
    <col min="13318" max="13318" width="10.42578125" style="100" customWidth="1"/>
    <col min="13319" max="13319" width="13.85546875" style="100" customWidth="1"/>
    <col min="13320" max="13320" width="12" style="100" customWidth="1"/>
    <col min="13321" max="13321" width="18.140625" style="100" customWidth="1"/>
    <col min="13322" max="13322" width="14.5703125" style="100" customWidth="1"/>
    <col min="13323" max="13323" width="15" style="100" customWidth="1"/>
    <col min="13324" max="13568" width="9.140625" style="100"/>
    <col min="13569" max="13569" width="14.5703125" style="100" customWidth="1"/>
    <col min="13570" max="13570" width="14.140625" style="100" customWidth="1"/>
    <col min="13571" max="13571" width="13.140625" style="100" customWidth="1"/>
    <col min="13572" max="13572" width="31.42578125" style="100" customWidth="1"/>
    <col min="13573" max="13573" width="16.140625" style="100" customWidth="1"/>
    <col min="13574" max="13574" width="10.42578125" style="100" customWidth="1"/>
    <col min="13575" max="13575" width="13.85546875" style="100" customWidth="1"/>
    <col min="13576" max="13576" width="12" style="100" customWidth="1"/>
    <col min="13577" max="13577" width="18.140625" style="100" customWidth="1"/>
    <col min="13578" max="13578" width="14.5703125" style="100" customWidth="1"/>
    <col min="13579" max="13579" width="15" style="100" customWidth="1"/>
    <col min="13580" max="13824" width="9.140625" style="100"/>
    <col min="13825" max="13825" width="14.5703125" style="100" customWidth="1"/>
    <col min="13826" max="13826" width="14.140625" style="100" customWidth="1"/>
    <col min="13827" max="13827" width="13.140625" style="100" customWidth="1"/>
    <col min="13828" max="13828" width="31.42578125" style="100" customWidth="1"/>
    <col min="13829" max="13829" width="16.140625" style="100" customWidth="1"/>
    <col min="13830" max="13830" width="10.42578125" style="100" customWidth="1"/>
    <col min="13831" max="13831" width="13.85546875" style="100" customWidth="1"/>
    <col min="13832" max="13832" width="12" style="100" customWidth="1"/>
    <col min="13833" max="13833" width="18.140625" style="100" customWidth="1"/>
    <col min="13834" max="13834" width="14.5703125" style="100" customWidth="1"/>
    <col min="13835" max="13835" width="15" style="100" customWidth="1"/>
    <col min="13836" max="14080" width="9.140625" style="100"/>
    <col min="14081" max="14081" width="14.5703125" style="100" customWidth="1"/>
    <col min="14082" max="14082" width="14.140625" style="100" customWidth="1"/>
    <col min="14083" max="14083" width="13.140625" style="100" customWidth="1"/>
    <col min="14084" max="14084" width="31.42578125" style="100" customWidth="1"/>
    <col min="14085" max="14085" width="16.140625" style="100" customWidth="1"/>
    <col min="14086" max="14086" width="10.42578125" style="100" customWidth="1"/>
    <col min="14087" max="14087" width="13.85546875" style="100" customWidth="1"/>
    <col min="14088" max="14088" width="12" style="100" customWidth="1"/>
    <col min="14089" max="14089" width="18.140625" style="100" customWidth="1"/>
    <col min="14090" max="14090" width="14.5703125" style="100" customWidth="1"/>
    <col min="14091" max="14091" width="15" style="100" customWidth="1"/>
    <col min="14092" max="14336" width="9.140625" style="100"/>
    <col min="14337" max="14337" width="14.5703125" style="100" customWidth="1"/>
    <col min="14338" max="14338" width="14.140625" style="100" customWidth="1"/>
    <col min="14339" max="14339" width="13.140625" style="100" customWidth="1"/>
    <col min="14340" max="14340" width="31.42578125" style="100" customWidth="1"/>
    <col min="14341" max="14341" width="16.140625" style="100" customWidth="1"/>
    <col min="14342" max="14342" width="10.42578125" style="100" customWidth="1"/>
    <col min="14343" max="14343" width="13.85546875" style="100" customWidth="1"/>
    <col min="14344" max="14344" width="12" style="100" customWidth="1"/>
    <col min="14345" max="14345" width="18.140625" style="100" customWidth="1"/>
    <col min="14346" max="14346" width="14.5703125" style="100" customWidth="1"/>
    <col min="14347" max="14347" width="15" style="100" customWidth="1"/>
    <col min="14348" max="14592" width="9.140625" style="100"/>
    <col min="14593" max="14593" width="14.5703125" style="100" customWidth="1"/>
    <col min="14594" max="14594" width="14.140625" style="100" customWidth="1"/>
    <col min="14595" max="14595" width="13.140625" style="100" customWidth="1"/>
    <col min="14596" max="14596" width="31.42578125" style="100" customWidth="1"/>
    <col min="14597" max="14597" width="16.140625" style="100" customWidth="1"/>
    <col min="14598" max="14598" width="10.42578125" style="100" customWidth="1"/>
    <col min="14599" max="14599" width="13.85546875" style="100" customWidth="1"/>
    <col min="14600" max="14600" width="12" style="100" customWidth="1"/>
    <col min="14601" max="14601" width="18.140625" style="100" customWidth="1"/>
    <col min="14602" max="14602" width="14.5703125" style="100" customWidth="1"/>
    <col min="14603" max="14603" width="15" style="100" customWidth="1"/>
    <col min="14604" max="14848" width="9.140625" style="100"/>
    <col min="14849" max="14849" width="14.5703125" style="100" customWidth="1"/>
    <col min="14850" max="14850" width="14.140625" style="100" customWidth="1"/>
    <col min="14851" max="14851" width="13.140625" style="100" customWidth="1"/>
    <col min="14852" max="14852" width="31.42578125" style="100" customWidth="1"/>
    <col min="14853" max="14853" width="16.140625" style="100" customWidth="1"/>
    <col min="14854" max="14854" width="10.42578125" style="100" customWidth="1"/>
    <col min="14855" max="14855" width="13.85546875" style="100" customWidth="1"/>
    <col min="14856" max="14856" width="12" style="100" customWidth="1"/>
    <col min="14857" max="14857" width="18.140625" style="100" customWidth="1"/>
    <col min="14858" max="14858" width="14.5703125" style="100" customWidth="1"/>
    <col min="14859" max="14859" width="15" style="100" customWidth="1"/>
    <col min="14860" max="15104" width="9.140625" style="100"/>
    <col min="15105" max="15105" width="14.5703125" style="100" customWidth="1"/>
    <col min="15106" max="15106" width="14.140625" style="100" customWidth="1"/>
    <col min="15107" max="15107" width="13.140625" style="100" customWidth="1"/>
    <col min="15108" max="15108" width="31.42578125" style="100" customWidth="1"/>
    <col min="15109" max="15109" width="16.140625" style="100" customWidth="1"/>
    <col min="15110" max="15110" width="10.42578125" style="100" customWidth="1"/>
    <col min="15111" max="15111" width="13.85546875" style="100" customWidth="1"/>
    <col min="15112" max="15112" width="12" style="100" customWidth="1"/>
    <col min="15113" max="15113" width="18.140625" style="100" customWidth="1"/>
    <col min="15114" max="15114" width="14.5703125" style="100" customWidth="1"/>
    <col min="15115" max="15115" width="15" style="100" customWidth="1"/>
    <col min="15116" max="15360" width="9.140625" style="100"/>
    <col min="15361" max="15361" width="14.5703125" style="100" customWidth="1"/>
    <col min="15362" max="15362" width="14.140625" style="100" customWidth="1"/>
    <col min="15363" max="15363" width="13.140625" style="100" customWidth="1"/>
    <col min="15364" max="15364" width="31.42578125" style="100" customWidth="1"/>
    <col min="15365" max="15365" width="16.140625" style="100" customWidth="1"/>
    <col min="15366" max="15366" width="10.42578125" style="100" customWidth="1"/>
    <col min="15367" max="15367" width="13.85546875" style="100" customWidth="1"/>
    <col min="15368" max="15368" width="12" style="100" customWidth="1"/>
    <col min="15369" max="15369" width="18.140625" style="100" customWidth="1"/>
    <col min="15370" max="15370" width="14.5703125" style="100" customWidth="1"/>
    <col min="15371" max="15371" width="15" style="100" customWidth="1"/>
    <col min="15372" max="15616" width="9.140625" style="100"/>
    <col min="15617" max="15617" width="14.5703125" style="100" customWidth="1"/>
    <col min="15618" max="15618" width="14.140625" style="100" customWidth="1"/>
    <col min="15619" max="15619" width="13.140625" style="100" customWidth="1"/>
    <col min="15620" max="15620" width="31.42578125" style="100" customWidth="1"/>
    <col min="15621" max="15621" width="16.140625" style="100" customWidth="1"/>
    <col min="15622" max="15622" width="10.42578125" style="100" customWidth="1"/>
    <col min="15623" max="15623" width="13.85546875" style="100" customWidth="1"/>
    <col min="15624" max="15624" width="12" style="100" customWidth="1"/>
    <col min="15625" max="15625" width="18.140625" style="100" customWidth="1"/>
    <col min="15626" max="15626" width="14.5703125" style="100" customWidth="1"/>
    <col min="15627" max="15627" width="15" style="100" customWidth="1"/>
    <col min="15628" max="15872" width="9.140625" style="100"/>
    <col min="15873" max="15873" width="14.5703125" style="100" customWidth="1"/>
    <col min="15874" max="15874" width="14.140625" style="100" customWidth="1"/>
    <col min="15875" max="15875" width="13.140625" style="100" customWidth="1"/>
    <col min="15876" max="15876" width="31.42578125" style="100" customWidth="1"/>
    <col min="15877" max="15877" width="16.140625" style="100" customWidth="1"/>
    <col min="15878" max="15878" width="10.42578125" style="100" customWidth="1"/>
    <col min="15879" max="15879" width="13.85546875" style="100" customWidth="1"/>
    <col min="15880" max="15880" width="12" style="100" customWidth="1"/>
    <col min="15881" max="15881" width="18.140625" style="100" customWidth="1"/>
    <col min="15882" max="15882" width="14.5703125" style="100" customWidth="1"/>
    <col min="15883" max="15883" width="15" style="100" customWidth="1"/>
    <col min="15884" max="16128" width="9.140625" style="100"/>
    <col min="16129" max="16129" width="14.5703125" style="100" customWidth="1"/>
    <col min="16130" max="16130" width="14.140625" style="100" customWidth="1"/>
    <col min="16131" max="16131" width="13.140625" style="100" customWidth="1"/>
    <col min="16132" max="16132" width="31.42578125" style="100" customWidth="1"/>
    <col min="16133" max="16133" width="16.140625" style="100" customWidth="1"/>
    <col min="16134" max="16134" width="10.42578125" style="100" customWidth="1"/>
    <col min="16135" max="16135" width="13.85546875" style="100" customWidth="1"/>
    <col min="16136" max="16136" width="12" style="100" customWidth="1"/>
    <col min="16137" max="16137" width="18.140625" style="100" customWidth="1"/>
    <col min="16138" max="16138" width="14.5703125" style="100" customWidth="1"/>
    <col min="16139" max="16139" width="15" style="100" customWidth="1"/>
    <col min="16140" max="16384" width="9.140625" style="100"/>
  </cols>
  <sheetData>
    <row r="1" spans="1:12" s="87" customFormat="1" ht="13.5" customHeight="1" x14ac:dyDescent="0.2">
      <c r="A1" s="231" t="s">
        <v>366</v>
      </c>
      <c r="B1" s="231"/>
      <c r="C1" s="231"/>
      <c r="D1" s="231"/>
      <c r="E1" s="231"/>
      <c r="F1" s="231"/>
      <c r="G1" s="231"/>
      <c r="H1" s="231"/>
      <c r="I1" s="231"/>
    </row>
    <row r="2" spans="1:12" s="87" customFormat="1" ht="15.75" customHeight="1" x14ac:dyDescent="0.2">
      <c r="A2" s="187" t="s">
        <v>358</v>
      </c>
      <c r="B2" s="187"/>
      <c r="C2" s="187"/>
      <c r="D2" s="187"/>
      <c r="E2" s="187"/>
      <c r="F2" s="187"/>
      <c r="G2" s="187"/>
      <c r="H2" s="187"/>
      <c r="I2" s="187"/>
    </row>
    <row r="3" spans="1:12" s="87" customFormat="1" ht="15.75" customHeight="1" x14ac:dyDescent="0.2">
      <c r="A3" s="232" t="s">
        <v>359</v>
      </c>
      <c r="B3" s="232"/>
      <c r="C3" s="232"/>
      <c r="D3" s="232"/>
      <c r="E3" s="232"/>
      <c r="F3" s="232"/>
      <c r="G3" s="232"/>
      <c r="H3" s="232"/>
      <c r="I3" s="232"/>
    </row>
    <row r="4" spans="1:12" s="87" customFormat="1" ht="13.5" customHeight="1" x14ac:dyDescent="0.2">
      <c r="A4" s="232" t="s">
        <v>17</v>
      </c>
      <c r="B4" s="232"/>
      <c r="C4" s="232"/>
      <c r="D4" s="232"/>
      <c r="E4" s="232"/>
      <c r="F4" s="232"/>
      <c r="G4" s="232"/>
      <c r="H4" s="232"/>
      <c r="I4" s="232"/>
    </row>
    <row r="5" spans="1:12" s="88" customFormat="1" ht="37.5" customHeight="1" x14ac:dyDescent="0.2">
      <c r="A5" s="226" t="s">
        <v>360</v>
      </c>
      <c r="B5" s="226"/>
      <c r="C5" s="226"/>
      <c r="D5" s="226"/>
      <c r="E5" s="226"/>
      <c r="F5" s="226"/>
      <c r="G5" s="226"/>
      <c r="H5" s="226"/>
      <c r="I5" s="226"/>
      <c r="J5" s="87"/>
    </row>
    <row r="6" spans="1:12" s="88" customFormat="1" ht="33.75" customHeight="1" x14ac:dyDescent="0.2">
      <c r="A6" s="234" t="s">
        <v>361</v>
      </c>
      <c r="B6" s="234" t="s">
        <v>362</v>
      </c>
      <c r="C6" s="234"/>
      <c r="D6" s="234"/>
      <c r="E6" s="197" t="s">
        <v>363</v>
      </c>
      <c r="F6" s="197" t="s">
        <v>287</v>
      </c>
      <c r="G6" s="197" t="s">
        <v>364</v>
      </c>
      <c r="H6" s="197" t="s">
        <v>288</v>
      </c>
      <c r="I6" s="197" t="s">
        <v>289</v>
      </c>
      <c r="J6" s="87"/>
    </row>
    <row r="7" spans="1:12" s="88" customFormat="1" ht="25.5" customHeight="1" x14ac:dyDescent="0.2">
      <c r="A7" s="234"/>
      <c r="B7" s="234"/>
      <c r="C7" s="234"/>
      <c r="D7" s="234"/>
      <c r="E7" s="197"/>
      <c r="F7" s="197"/>
      <c r="G7" s="197"/>
      <c r="H7" s="197"/>
      <c r="I7" s="197"/>
    </row>
    <row r="8" spans="1:12" s="90" customFormat="1" ht="24" customHeight="1" x14ac:dyDescent="0.2">
      <c r="A8" s="235" t="s">
        <v>365</v>
      </c>
      <c r="B8" s="236"/>
      <c r="C8" s="236"/>
      <c r="D8" s="236"/>
      <c r="E8" s="236"/>
      <c r="F8" s="236"/>
      <c r="G8" s="236"/>
      <c r="H8" s="237"/>
      <c r="I8" s="89">
        <f>+I9</f>
        <v>-100078.0286334</v>
      </c>
      <c r="K8" s="22"/>
      <c r="L8" s="22"/>
    </row>
    <row r="9" spans="1:12" s="90" customFormat="1" ht="18.75" customHeight="1" x14ac:dyDescent="0.2">
      <c r="A9" s="238" t="s">
        <v>20</v>
      </c>
      <c r="B9" s="238"/>
      <c r="C9" s="238"/>
      <c r="D9" s="238"/>
      <c r="E9" s="238"/>
      <c r="F9" s="238"/>
      <c r="G9" s="238"/>
      <c r="H9" s="238"/>
      <c r="I9" s="89">
        <f>+I10</f>
        <v>-100078.0286334</v>
      </c>
      <c r="K9" s="22"/>
      <c r="L9" s="91"/>
    </row>
    <row r="10" spans="1:12" s="88" customFormat="1" ht="23.25" customHeight="1" x14ac:dyDescent="0.2">
      <c r="A10" s="92" t="s">
        <v>290</v>
      </c>
      <c r="B10" s="92" t="s">
        <v>291</v>
      </c>
      <c r="C10" s="92" t="s">
        <v>292</v>
      </c>
      <c r="D10" s="239" t="s">
        <v>293</v>
      </c>
      <c r="E10" s="240"/>
      <c r="F10" s="240"/>
      <c r="G10" s="240"/>
      <c r="H10" s="241"/>
      <c r="I10" s="89">
        <f>+I11</f>
        <v>-100078.0286334</v>
      </c>
    </row>
    <row r="11" spans="1:12" s="88" customFormat="1" ht="38.25" customHeight="1" x14ac:dyDescent="0.2">
      <c r="A11" s="93" t="s">
        <v>294</v>
      </c>
      <c r="B11" s="239" t="s">
        <v>249</v>
      </c>
      <c r="C11" s="240"/>
      <c r="D11" s="240"/>
      <c r="E11" s="240"/>
      <c r="F11" s="240"/>
      <c r="G11" s="240"/>
      <c r="H11" s="241"/>
      <c r="I11" s="94">
        <f>SUM(I13:I42)</f>
        <v>-100078.0286334</v>
      </c>
    </row>
    <row r="12" spans="1:12" s="88" customFormat="1" ht="21" customHeight="1" x14ac:dyDescent="0.2">
      <c r="A12" s="95"/>
      <c r="B12" s="233" t="s">
        <v>295</v>
      </c>
      <c r="C12" s="233"/>
      <c r="D12" s="233"/>
      <c r="E12" s="92"/>
      <c r="F12" s="92"/>
      <c r="G12" s="92"/>
      <c r="H12" s="92"/>
      <c r="I12" s="96"/>
    </row>
    <row r="13" spans="1:12" ht="20.25" customHeight="1" x14ac:dyDescent="0.25">
      <c r="A13" s="97" t="s">
        <v>296</v>
      </c>
      <c r="B13" s="228" t="s">
        <v>297</v>
      </c>
      <c r="C13" s="229"/>
      <c r="D13" s="230"/>
      <c r="E13" s="97" t="s">
        <v>298</v>
      </c>
      <c r="F13" s="97" t="s">
        <v>299</v>
      </c>
      <c r="G13" s="98">
        <v>258.77999999999997</v>
      </c>
      <c r="H13" s="99">
        <v>-4000</v>
      </c>
      <c r="I13" s="99">
        <f>G13*H13/1000</f>
        <v>-1035.1199999999999</v>
      </c>
    </row>
    <row r="14" spans="1:12" ht="20.25" customHeight="1" x14ac:dyDescent="0.25">
      <c r="A14" s="97" t="s">
        <v>300</v>
      </c>
      <c r="B14" s="228" t="s">
        <v>301</v>
      </c>
      <c r="C14" s="229"/>
      <c r="D14" s="230"/>
      <c r="E14" s="97" t="s">
        <v>298</v>
      </c>
      <c r="F14" s="97" t="s">
        <v>299</v>
      </c>
      <c r="G14" s="98">
        <v>4200</v>
      </c>
      <c r="H14" s="99">
        <v>-42</v>
      </c>
      <c r="I14" s="99">
        <f>G14*H14/1000</f>
        <v>-176.4</v>
      </c>
    </row>
    <row r="15" spans="1:12" ht="23.25" customHeight="1" x14ac:dyDescent="0.25">
      <c r="A15" s="97" t="s">
        <v>302</v>
      </c>
      <c r="B15" s="228" t="s">
        <v>303</v>
      </c>
      <c r="C15" s="229"/>
      <c r="D15" s="230"/>
      <c r="E15" s="97" t="s">
        <v>298</v>
      </c>
      <c r="F15" s="97" t="s">
        <v>299</v>
      </c>
      <c r="G15" s="98">
        <v>13345.82</v>
      </c>
      <c r="H15" s="99">
        <v>-41.99</v>
      </c>
      <c r="I15" s="99">
        <f t="shared" ref="I15:I42" si="0">G15*H15/1000</f>
        <v>-560.39098180000008</v>
      </c>
      <c r="K15" s="101"/>
    </row>
    <row r="16" spans="1:12" ht="23.25" customHeight="1" x14ac:dyDescent="0.25">
      <c r="A16" s="97" t="s">
        <v>304</v>
      </c>
      <c r="B16" s="228" t="s">
        <v>305</v>
      </c>
      <c r="C16" s="229"/>
      <c r="D16" s="230"/>
      <c r="E16" s="97" t="s">
        <v>298</v>
      </c>
      <c r="F16" s="97" t="s">
        <v>299</v>
      </c>
      <c r="G16" s="98">
        <v>6000</v>
      </c>
      <c r="H16" s="99">
        <v>-158</v>
      </c>
      <c r="I16" s="99">
        <f t="shared" si="0"/>
        <v>-948</v>
      </c>
    </row>
    <row r="17" spans="1:9" ht="23.25" customHeight="1" x14ac:dyDescent="0.25">
      <c r="A17" s="97" t="s">
        <v>306</v>
      </c>
      <c r="B17" s="228" t="s">
        <v>307</v>
      </c>
      <c r="C17" s="229"/>
      <c r="D17" s="230"/>
      <c r="E17" s="97" t="s">
        <v>298</v>
      </c>
      <c r="F17" s="97" t="s">
        <v>299</v>
      </c>
      <c r="G17" s="98">
        <v>20500</v>
      </c>
      <c r="H17" s="99">
        <v>-84</v>
      </c>
      <c r="I17" s="99">
        <f t="shared" si="0"/>
        <v>-1722</v>
      </c>
    </row>
    <row r="18" spans="1:9" ht="23.25" customHeight="1" x14ac:dyDescent="0.25">
      <c r="A18" s="97" t="s">
        <v>308</v>
      </c>
      <c r="B18" s="228" t="s">
        <v>309</v>
      </c>
      <c r="C18" s="229"/>
      <c r="D18" s="230"/>
      <c r="E18" s="97" t="s">
        <v>298</v>
      </c>
      <c r="F18" s="97" t="s">
        <v>299</v>
      </c>
      <c r="G18" s="98">
        <v>10930.34</v>
      </c>
      <c r="H18" s="99">
        <v>-315</v>
      </c>
      <c r="I18" s="99">
        <f t="shared" si="0"/>
        <v>-3443.0571</v>
      </c>
    </row>
    <row r="19" spans="1:9" ht="23.25" customHeight="1" x14ac:dyDescent="0.25">
      <c r="A19" s="97" t="s">
        <v>310</v>
      </c>
      <c r="B19" s="228" t="s">
        <v>311</v>
      </c>
      <c r="C19" s="229"/>
      <c r="D19" s="230"/>
      <c r="E19" s="97" t="s">
        <v>298</v>
      </c>
      <c r="F19" s="97" t="s">
        <v>299</v>
      </c>
      <c r="G19" s="98">
        <v>6383.9</v>
      </c>
      <c r="H19" s="99">
        <v>-204</v>
      </c>
      <c r="I19" s="99">
        <f t="shared" si="0"/>
        <v>-1302.3155999999999</v>
      </c>
    </row>
    <row r="20" spans="1:9" ht="23.25" customHeight="1" x14ac:dyDescent="0.25">
      <c r="A20" s="97" t="s">
        <v>312</v>
      </c>
      <c r="B20" s="228" t="s">
        <v>313</v>
      </c>
      <c r="C20" s="229"/>
      <c r="D20" s="230"/>
      <c r="E20" s="97" t="s">
        <v>298</v>
      </c>
      <c r="F20" s="97" t="s">
        <v>299</v>
      </c>
      <c r="G20" s="98">
        <v>2790.7</v>
      </c>
      <c r="H20" s="99">
        <v>-392</v>
      </c>
      <c r="I20" s="99">
        <f t="shared" si="0"/>
        <v>-1093.9543999999999</v>
      </c>
    </row>
    <row r="21" spans="1:9" ht="23.25" customHeight="1" x14ac:dyDescent="0.25">
      <c r="A21" s="97" t="s">
        <v>314</v>
      </c>
      <c r="B21" s="228" t="s">
        <v>315</v>
      </c>
      <c r="C21" s="229"/>
      <c r="D21" s="230"/>
      <c r="E21" s="97" t="s">
        <v>298</v>
      </c>
      <c r="F21" s="97" t="s">
        <v>299</v>
      </c>
      <c r="G21" s="98">
        <v>8613</v>
      </c>
      <c r="H21" s="99">
        <v>-179</v>
      </c>
      <c r="I21" s="99">
        <f t="shared" si="0"/>
        <v>-1541.7270000000001</v>
      </c>
    </row>
    <row r="22" spans="1:9" ht="23.25" customHeight="1" x14ac:dyDescent="0.25">
      <c r="A22" s="97" t="s">
        <v>316</v>
      </c>
      <c r="B22" s="228" t="s">
        <v>317</v>
      </c>
      <c r="C22" s="229"/>
      <c r="D22" s="230"/>
      <c r="E22" s="97" t="s">
        <v>298</v>
      </c>
      <c r="F22" s="97" t="s">
        <v>299</v>
      </c>
      <c r="G22" s="98">
        <v>16495.2</v>
      </c>
      <c r="H22" s="99">
        <v>-42</v>
      </c>
      <c r="I22" s="99">
        <f t="shared" si="0"/>
        <v>-692.79840000000002</v>
      </c>
    </row>
    <row r="23" spans="1:9" ht="23.25" customHeight="1" x14ac:dyDescent="0.25">
      <c r="A23" s="97" t="s">
        <v>318</v>
      </c>
      <c r="B23" s="228" t="s">
        <v>319</v>
      </c>
      <c r="C23" s="229"/>
      <c r="D23" s="230"/>
      <c r="E23" s="97" t="s">
        <v>298</v>
      </c>
      <c r="F23" s="97" t="s">
        <v>299</v>
      </c>
      <c r="G23" s="98">
        <v>177</v>
      </c>
      <c r="H23" s="99">
        <v>-13000</v>
      </c>
      <c r="I23" s="99">
        <f t="shared" si="0"/>
        <v>-2301</v>
      </c>
    </row>
    <row r="24" spans="1:9" ht="23.25" customHeight="1" x14ac:dyDescent="0.25">
      <c r="A24" s="97" t="s">
        <v>320</v>
      </c>
      <c r="B24" s="228" t="s">
        <v>321</v>
      </c>
      <c r="C24" s="229"/>
      <c r="D24" s="230"/>
      <c r="E24" s="97" t="s">
        <v>298</v>
      </c>
      <c r="F24" s="97" t="s">
        <v>299</v>
      </c>
      <c r="G24" s="98">
        <v>5059.0200000000004</v>
      </c>
      <c r="H24" s="99">
        <v>-1400</v>
      </c>
      <c r="I24" s="99">
        <f t="shared" si="0"/>
        <v>-7082.6280000000006</v>
      </c>
    </row>
    <row r="25" spans="1:9" ht="23.25" customHeight="1" x14ac:dyDescent="0.25">
      <c r="A25" s="97" t="s">
        <v>322</v>
      </c>
      <c r="B25" s="228" t="s">
        <v>323</v>
      </c>
      <c r="C25" s="229"/>
      <c r="D25" s="230"/>
      <c r="E25" s="97" t="s">
        <v>298</v>
      </c>
      <c r="F25" s="97" t="s">
        <v>299</v>
      </c>
      <c r="G25" s="98">
        <v>2046.19</v>
      </c>
      <c r="H25" s="99">
        <v>-935</v>
      </c>
      <c r="I25" s="99">
        <f t="shared" si="0"/>
        <v>-1913.1876500000001</v>
      </c>
    </row>
    <row r="26" spans="1:9" ht="22.5" customHeight="1" x14ac:dyDescent="0.25">
      <c r="A26" s="97" t="s">
        <v>324</v>
      </c>
      <c r="B26" s="228" t="s">
        <v>325</v>
      </c>
      <c r="C26" s="229"/>
      <c r="D26" s="230"/>
      <c r="E26" s="97" t="s">
        <v>298</v>
      </c>
      <c r="F26" s="97" t="s">
        <v>299</v>
      </c>
      <c r="G26" s="98">
        <v>4602.2299999999996</v>
      </c>
      <c r="H26" s="99">
        <v>-306</v>
      </c>
      <c r="I26" s="99">
        <f t="shared" si="0"/>
        <v>-1408.2823799999999</v>
      </c>
    </row>
    <row r="27" spans="1:9" ht="22.5" customHeight="1" x14ac:dyDescent="0.25">
      <c r="A27" s="97" t="s">
        <v>326</v>
      </c>
      <c r="B27" s="228" t="s">
        <v>327</v>
      </c>
      <c r="C27" s="229"/>
      <c r="D27" s="230"/>
      <c r="E27" s="97" t="s">
        <v>298</v>
      </c>
      <c r="F27" s="97" t="s">
        <v>299</v>
      </c>
      <c r="G27" s="98">
        <v>4695.6499999999996</v>
      </c>
      <c r="H27" s="99">
        <v>-53</v>
      </c>
      <c r="I27" s="99">
        <f t="shared" si="0"/>
        <v>-248.86944999999997</v>
      </c>
    </row>
    <row r="28" spans="1:9" ht="22.5" customHeight="1" x14ac:dyDescent="0.25">
      <c r="A28" s="97" t="s">
        <v>328</v>
      </c>
      <c r="B28" s="228" t="s">
        <v>329</v>
      </c>
      <c r="C28" s="229"/>
      <c r="D28" s="230"/>
      <c r="E28" s="97" t="s">
        <v>298</v>
      </c>
      <c r="F28" s="97" t="s">
        <v>299</v>
      </c>
      <c r="G28" s="98">
        <v>1250</v>
      </c>
      <c r="H28" s="99">
        <v>-1082</v>
      </c>
      <c r="I28" s="99">
        <f t="shared" si="0"/>
        <v>-1352.5</v>
      </c>
    </row>
    <row r="29" spans="1:9" ht="22.5" customHeight="1" x14ac:dyDescent="0.25">
      <c r="A29" s="97" t="s">
        <v>330</v>
      </c>
      <c r="B29" s="228" t="s">
        <v>331</v>
      </c>
      <c r="C29" s="229"/>
      <c r="D29" s="230"/>
      <c r="E29" s="97" t="s">
        <v>298</v>
      </c>
      <c r="F29" s="97" t="s">
        <v>299</v>
      </c>
      <c r="G29" s="98">
        <v>9000</v>
      </c>
      <c r="H29" s="99">
        <v>-600</v>
      </c>
      <c r="I29" s="99">
        <f t="shared" si="0"/>
        <v>-5400</v>
      </c>
    </row>
    <row r="30" spans="1:9" ht="22.5" customHeight="1" x14ac:dyDescent="0.25">
      <c r="A30" s="97" t="s">
        <v>332</v>
      </c>
      <c r="B30" s="228" t="s">
        <v>333</v>
      </c>
      <c r="C30" s="229"/>
      <c r="D30" s="230"/>
      <c r="E30" s="97" t="s">
        <v>298</v>
      </c>
      <c r="F30" s="97" t="s">
        <v>299</v>
      </c>
      <c r="G30" s="98">
        <v>2857.14</v>
      </c>
      <c r="H30" s="99">
        <v>-772</v>
      </c>
      <c r="I30" s="99">
        <f t="shared" si="0"/>
        <v>-2205.7120800000002</v>
      </c>
    </row>
    <row r="31" spans="1:9" ht="22.5" customHeight="1" x14ac:dyDescent="0.25">
      <c r="A31" s="97" t="s">
        <v>334</v>
      </c>
      <c r="B31" s="228" t="s">
        <v>335</v>
      </c>
      <c r="C31" s="229"/>
      <c r="D31" s="230"/>
      <c r="E31" s="97" t="s">
        <v>298</v>
      </c>
      <c r="F31" s="97" t="s">
        <v>299</v>
      </c>
      <c r="G31" s="98">
        <v>10153.85</v>
      </c>
      <c r="H31" s="99">
        <v>-26</v>
      </c>
      <c r="I31" s="99">
        <f t="shared" si="0"/>
        <v>-264.00010000000003</v>
      </c>
    </row>
    <row r="32" spans="1:9" ht="22.5" customHeight="1" x14ac:dyDescent="0.25">
      <c r="A32" s="97" t="s">
        <v>336</v>
      </c>
      <c r="B32" s="228" t="s">
        <v>337</v>
      </c>
      <c r="C32" s="229"/>
      <c r="D32" s="230"/>
      <c r="E32" s="97" t="s">
        <v>298</v>
      </c>
      <c r="F32" s="97" t="s">
        <v>299</v>
      </c>
      <c r="G32" s="98">
        <v>15597</v>
      </c>
      <c r="H32" s="99">
        <v>-179</v>
      </c>
      <c r="I32" s="99">
        <f t="shared" si="0"/>
        <v>-2791.8629999999998</v>
      </c>
    </row>
    <row r="33" spans="1:9" ht="22.5" customHeight="1" x14ac:dyDescent="0.25">
      <c r="A33" s="97" t="s">
        <v>338</v>
      </c>
      <c r="B33" s="228" t="s">
        <v>339</v>
      </c>
      <c r="C33" s="229"/>
      <c r="D33" s="230"/>
      <c r="E33" s="97" t="s">
        <v>298</v>
      </c>
      <c r="F33" s="97" t="s">
        <v>299</v>
      </c>
      <c r="G33" s="98">
        <v>97799</v>
      </c>
      <c r="H33" s="99">
        <v>-34</v>
      </c>
      <c r="I33" s="99">
        <f t="shared" si="0"/>
        <v>-3325.1660000000002</v>
      </c>
    </row>
    <row r="34" spans="1:9" ht="22.5" customHeight="1" x14ac:dyDescent="0.25">
      <c r="A34" s="97" t="s">
        <v>340</v>
      </c>
      <c r="B34" s="228" t="s">
        <v>341</v>
      </c>
      <c r="C34" s="229"/>
      <c r="D34" s="230"/>
      <c r="E34" s="97" t="s">
        <v>298</v>
      </c>
      <c r="F34" s="97" t="s">
        <v>299</v>
      </c>
      <c r="G34" s="98">
        <v>214960</v>
      </c>
      <c r="H34" s="99">
        <v>-30</v>
      </c>
      <c r="I34" s="99">
        <f t="shared" si="0"/>
        <v>-6448.8</v>
      </c>
    </row>
    <row r="35" spans="1:9" ht="22.5" customHeight="1" x14ac:dyDescent="0.25">
      <c r="A35" s="97" t="s">
        <v>342</v>
      </c>
      <c r="B35" s="228" t="s">
        <v>343</v>
      </c>
      <c r="C35" s="229"/>
      <c r="D35" s="230"/>
      <c r="E35" s="97" t="s">
        <v>298</v>
      </c>
      <c r="F35" s="97" t="s">
        <v>299</v>
      </c>
      <c r="G35" s="98">
        <v>51428.55</v>
      </c>
      <c r="H35" s="99">
        <v>-37</v>
      </c>
      <c r="I35" s="99">
        <f t="shared" si="0"/>
        <v>-1902.85635</v>
      </c>
    </row>
    <row r="36" spans="1:9" ht="22.5" customHeight="1" x14ac:dyDescent="0.25">
      <c r="A36" s="97" t="s">
        <v>344</v>
      </c>
      <c r="B36" s="228" t="s">
        <v>345</v>
      </c>
      <c r="C36" s="229"/>
      <c r="D36" s="230"/>
      <c r="E36" s="97" t="s">
        <v>298</v>
      </c>
      <c r="F36" s="97" t="s">
        <v>299</v>
      </c>
      <c r="G36" s="98">
        <v>52680</v>
      </c>
      <c r="H36" s="99">
        <v>-20</v>
      </c>
      <c r="I36" s="99">
        <f t="shared" si="0"/>
        <v>-1053.5999999999999</v>
      </c>
    </row>
    <row r="37" spans="1:9" ht="22.5" customHeight="1" x14ac:dyDescent="0.25">
      <c r="A37" s="97" t="s">
        <v>346</v>
      </c>
      <c r="B37" s="228" t="s">
        <v>347</v>
      </c>
      <c r="C37" s="229"/>
      <c r="D37" s="230"/>
      <c r="E37" s="97" t="s">
        <v>298</v>
      </c>
      <c r="F37" s="97" t="s">
        <v>299</v>
      </c>
      <c r="G37" s="98">
        <v>5346</v>
      </c>
      <c r="H37" s="99">
        <v>-116</v>
      </c>
      <c r="I37" s="99">
        <f t="shared" si="0"/>
        <v>-620.13599999999997</v>
      </c>
    </row>
    <row r="38" spans="1:9" ht="22.5" customHeight="1" x14ac:dyDescent="0.25">
      <c r="A38" s="97" t="s">
        <v>348</v>
      </c>
      <c r="B38" s="228" t="s">
        <v>349</v>
      </c>
      <c r="C38" s="229"/>
      <c r="D38" s="230"/>
      <c r="E38" s="97" t="s">
        <v>298</v>
      </c>
      <c r="F38" s="97" t="s">
        <v>299</v>
      </c>
      <c r="G38" s="98">
        <v>7257</v>
      </c>
      <c r="H38" s="99">
        <v>-756</v>
      </c>
      <c r="I38" s="99">
        <f t="shared" si="0"/>
        <v>-5486.2920000000004</v>
      </c>
    </row>
    <row r="39" spans="1:9" ht="22.5" customHeight="1" x14ac:dyDescent="0.25">
      <c r="A39" s="97" t="s">
        <v>350</v>
      </c>
      <c r="B39" s="228" t="s">
        <v>351</v>
      </c>
      <c r="C39" s="229"/>
      <c r="D39" s="230"/>
      <c r="E39" s="97" t="s">
        <v>298</v>
      </c>
      <c r="F39" s="97" t="s">
        <v>299</v>
      </c>
      <c r="G39" s="98">
        <v>1296.28</v>
      </c>
      <c r="H39" s="99">
        <v>-2677.99</v>
      </c>
      <c r="I39" s="99">
        <f t="shared" si="0"/>
        <v>-3471.4248771999996</v>
      </c>
    </row>
    <row r="40" spans="1:9" ht="22.5" customHeight="1" x14ac:dyDescent="0.25">
      <c r="A40" s="97" t="s">
        <v>352</v>
      </c>
      <c r="B40" s="228" t="s">
        <v>353</v>
      </c>
      <c r="C40" s="229"/>
      <c r="D40" s="230"/>
      <c r="E40" s="97" t="s">
        <v>298</v>
      </c>
      <c r="F40" s="97" t="s">
        <v>299</v>
      </c>
      <c r="G40" s="98">
        <v>27972</v>
      </c>
      <c r="H40" s="99">
        <v>-16</v>
      </c>
      <c r="I40" s="99">
        <f t="shared" si="0"/>
        <v>-447.55200000000002</v>
      </c>
    </row>
    <row r="41" spans="1:9" ht="22.5" customHeight="1" x14ac:dyDescent="0.25">
      <c r="A41" s="97" t="s">
        <v>354</v>
      </c>
      <c r="B41" s="228" t="s">
        <v>355</v>
      </c>
      <c r="C41" s="229"/>
      <c r="D41" s="230"/>
      <c r="E41" s="97" t="s">
        <v>298</v>
      </c>
      <c r="F41" s="97" t="s">
        <v>299</v>
      </c>
      <c r="G41" s="98">
        <v>5255.56</v>
      </c>
      <c r="H41" s="99">
        <v>-2026.99</v>
      </c>
      <c r="I41" s="99">
        <f t="shared" si="0"/>
        <v>-10652.9675644</v>
      </c>
    </row>
    <row r="42" spans="1:9" ht="24.75" customHeight="1" x14ac:dyDescent="0.25">
      <c r="A42" s="97" t="s">
        <v>356</v>
      </c>
      <c r="B42" s="228" t="s">
        <v>357</v>
      </c>
      <c r="C42" s="229"/>
      <c r="D42" s="230"/>
      <c r="E42" s="97" t="s">
        <v>298</v>
      </c>
      <c r="F42" s="97" t="s">
        <v>299</v>
      </c>
      <c r="G42" s="98">
        <v>5475.69</v>
      </c>
      <c r="H42" s="99">
        <v>-5330</v>
      </c>
      <c r="I42" s="99">
        <f t="shared" si="0"/>
        <v>-29185.4277</v>
      </c>
    </row>
    <row r="43" spans="1:9" x14ac:dyDescent="0.25">
      <c r="I43" s="113"/>
    </row>
  </sheetData>
  <mergeCells count="47">
    <mergeCell ref="I6:I7"/>
    <mergeCell ref="A8:H8"/>
    <mergeCell ref="A9:H9"/>
    <mergeCell ref="D10:H10"/>
    <mergeCell ref="B11:H11"/>
    <mergeCell ref="G6:G7"/>
    <mergeCell ref="H6:H7"/>
    <mergeCell ref="B12:D12"/>
    <mergeCell ref="A6:A7"/>
    <mergeCell ref="B6:D7"/>
    <mergeCell ref="E6:E7"/>
    <mergeCell ref="F6:F7"/>
    <mergeCell ref="B38:D38"/>
    <mergeCell ref="B39:D39"/>
    <mergeCell ref="B40:D40"/>
    <mergeCell ref="B41:D41"/>
    <mergeCell ref="B42:D42"/>
    <mergeCell ref="A1:I1"/>
    <mergeCell ref="A2:I2"/>
    <mergeCell ref="A3:I3"/>
    <mergeCell ref="A4:I4"/>
    <mergeCell ref="A5:I5"/>
    <mergeCell ref="B37:D37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13:D13"/>
    <mergeCell ref="B25:D25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1F0F1-7E5A-4D7A-9079-F528BF9E0898}">
  <dimension ref="A1:GT46"/>
  <sheetViews>
    <sheetView tabSelected="1" zoomScaleNormal="100" workbookViewId="0">
      <selection activeCell="N16" sqref="N16"/>
    </sheetView>
  </sheetViews>
  <sheetFormatPr defaultColWidth="9.140625" defaultRowHeight="13.5" x14ac:dyDescent="0.2"/>
  <cols>
    <col min="1" max="1" width="8.5703125" style="22" customWidth="1"/>
    <col min="2" max="3" width="7.85546875" style="22" customWidth="1"/>
    <col min="4" max="4" width="9.85546875" style="22" customWidth="1"/>
    <col min="5" max="5" width="11.5703125" style="22" customWidth="1"/>
    <col min="6" max="6" width="73.28515625" style="2" customWidth="1"/>
    <col min="7" max="10" width="13.42578125" style="22" customWidth="1"/>
    <col min="11" max="16384" width="9.140625" style="2"/>
  </cols>
  <sheetData>
    <row r="1" spans="1:202" s="13" customFormat="1" ht="13.5" customHeight="1" x14ac:dyDescent="0.2">
      <c r="A1" s="187" t="s">
        <v>391</v>
      </c>
      <c r="B1" s="187"/>
      <c r="C1" s="187"/>
      <c r="D1" s="187"/>
      <c r="E1" s="187"/>
      <c r="F1" s="187"/>
      <c r="G1" s="187"/>
      <c r="H1" s="187"/>
      <c r="I1" s="187"/>
      <c r="J1" s="187"/>
      <c r="K1" s="12"/>
      <c r="L1" s="11"/>
      <c r="M1" s="11"/>
      <c r="N1" s="11"/>
      <c r="O1" s="11"/>
      <c r="P1" s="11"/>
      <c r="Q1" s="11"/>
      <c r="R1" s="12"/>
      <c r="S1" s="11"/>
      <c r="T1" s="11"/>
      <c r="U1" s="11"/>
      <c r="V1" s="11"/>
      <c r="W1" s="11"/>
      <c r="X1" s="11"/>
      <c r="Y1" s="11"/>
      <c r="Z1" s="12"/>
      <c r="AA1" s="11"/>
      <c r="AB1" s="11"/>
      <c r="AC1" s="11"/>
      <c r="AD1" s="11"/>
      <c r="AE1" s="11"/>
      <c r="AF1" s="11"/>
      <c r="AG1" s="11"/>
      <c r="AH1" s="12"/>
      <c r="AI1" s="11"/>
      <c r="AJ1" s="11"/>
      <c r="AK1" s="11"/>
      <c r="AL1" s="11"/>
      <c r="AM1" s="11"/>
      <c r="AN1" s="11"/>
      <c r="AO1" s="11"/>
      <c r="AP1" s="12"/>
      <c r="AQ1" s="11"/>
      <c r="AR1" s="11"/>
      <c r="AS1" s="11"/>
      <c r="AT1" s="11"/>
      <c r="AU1" s="11"/>
      <c r="AV1" s="11"/>
      <c r="AW1" s="11"/>
      <c r="AX1" s="12"/>
      <c r="AY1" s="11"/>
      <c r="AZ1" s="11"/>
      <c r="BA1" s="11"/>
      <c r="BB1" s="11"/>
      <c r="BC1" s="11"/>
      <c r="BD1" s="11"/>
      <c r="BE1" s="11"/>
      <c r="BF1" s="12"/>
      <c r="BG1" s="11"/>
      <c r="BH1" s="11"/>
      <c r="BI1" s="11"/>
      <c r="BJ1" s="11"/>
      <c r="BK1" s="11"/>
      <c r="BL1" s="11"/>
      <c r="BM1" s="11"/>
      <c r="BN1" s="12"/>
      <c r="BO1" s="11"/>
      <c r="BP1" s="11"/>
      <c r="BQ1" s="11"/>
      <c r="BR1" s="11"/>
      <c r="BS1" s="11"/>
      <c r="BT1" s="11"/>
      <c r="BU1" s="11"/>
      <c r="BV1" s="12"/>
      <c r="BW1" s="11"/>
      <c r="BX1" s="11"/>
      <c r="BY1" s="11"/>
      <c r="BZ1" s="11"/>
      <c r="CA1" s="11"/>
      <c r="CB1" s="11"/>
      <c r="CC1" s="11"/>
      <c r="CD1" s="12"/>
      <c r="CE1" s="11"/>
      <c r="CF1" s="11"/>
      <c r="CG1" s="11"/>
      <c r="CH1" s="11"/>
      <c r="CI1" s="11"/>
      <c r="CJ1" s="11"/>
      <c r="CK1" s="11"/>
      <c r="CL1" s="12"/>
      <c r="CM1" s="11"/>
      <c r="CN1" s="11"/>
      <c r="CO1" s="11"/>
      <c r="CP1" s="11"/>
      <c r="CQ1" s="11"/>
      <c r="CR1" s="11"/>
      <c r="CS1" s="11"/>
      <c r="CT1" s="12"/>
      <c r="CU1" s="11"/>
      <c r="CV1" s="11"/>
      <c r="CW1" s="11"/>
      <c r="CX1" s="11"/>
      <c r="CY1" s="11"/>
      <c r="CZ1" s="11"/>
      <c r="DA1" s="11"/>
      <c r="DB1" s="12"/>
      <c r="DC1" s="11"/>
      <c r="DD1" s="11"/>
      <c r="DE1" s="11"/>
      <c r="DF1" s="11"/>
      <c r="DG1" s="11"/>
      <c r="DH1" s="11"/>
      <c r="DI1" s="11"/>
      <c r="DJ1" s="12"/>
      <c r="DK1" s="11"/>
      <c r="DL1" s="11"/>
      <c r="DM1" s="11"/>
      <c r="DN1" s="11"/>
      <c r="DO1" s="11"/>
      <c r="DP1" s="11"/>
      <c r="DQ1" s="11"/>
      <c r="DR1" s="12"/>
      <c r="DS1" s="11"/>
      <c r="DT1" s="11"/>
      <c r="DU1" s="11"/>
      <c r="DV1" s="11"/>
      <c r="DW1" s="11"/>
      <c r="DX1" s="11"/>
      <c r="DY1" s="11"/>
      <c r="DZ1" s="12"/>
      <c r="EA1" s="11"/>
      <c r="EB1" s="11"/>
      <c r="EC1" s="11"/>
      <c r="ED1" s="11"/>
      <c r="EE1" s="11"/>
      <c r="EF1" s="11"/>
      <c r="EG1" s="11"/>
      <c r="EH1" s="12"/>
      <c r="EI1" s="11"/>
      <c r="EJ1" s="11"/>
      <c r="EK1" s="11"/>
      <c r="EL1" s="11"/>
      <c r="EM1" s="11"/>
      <c r="EN1" s="11"/>
      <c r="EO1" s="11"/>
      <c r="EP1" s="12"/>
      <c r="EQ1" s="11"/>
      <c r="ER1" s="11"/>
      <c r="ES1" s="11"/>
      <c r="ET1" s="11"/>
      <c r="EU1" s="11"/>
      <c r="EV1" s="11"/>
      <c r="EW1" s="11"/>
      <c r="EX1" s="12"/>
      <c r="EY1" s="11"/>
      <c r="EZ1" s="11"/>
      <c r="FA1" s="11"/>
      <c r="FB1" s="11"/>
      <c r="FC1" s="11"/>
      <c r="FD1" s="11"/>
      <c r="FE1" s="11"/>
      <c r="FF1" s="12"/>
      <c r="FG1" s="11"/>
      <c r="FH1" s="11"/>
      <c r="FI1" s="11"/>
      <c r="FJ1" s="11"/>
      <c r="FK1" s="11"/>
      <c r="FL1" s="11"/>
      <c r="FM1" s="11"/>
      <c r="FN1" s="12"/>
      <c r="FO1" s="11"/>
      <c r="FP1" s="11"/>
      <c r="FQ1" s="11"/>
      <c r="FR1" s="11"/>
      <c r="FS1" s="11"/>
      <c r="FT1" s="11"/>
      <c r="FU1" s="11"/>
      <c r="FV1" s="12"/>
      <c r="FW1" s="11"/>
      <c r="FX1" s="11"/>
      <c r="FY1" s="11"/>
      <c r="FZ1" s="11"/>
      <c r="GA1" s="11"/>
      <c r="GB1" s="11"/>
      <c r="GC1" s="11"/>
      <c r="GD1" s="12"/>
      <c r="GE1" s="11"/>
      <c r="GF1" s="11"/>
      <c r="GG1" s="11"/>
      <c r="GH1" s="11"/>
      <c r="GI1" s="11"/>
      <c r="GJ1" s="11"/>
      <c r="GK1" s="11"/>
      <c r="GL1" s="12"/>
      <c r="GM1" s="11"/>
      <c r="GN1" s="11"/>
      <c r="GO1" s="11"/>
      <c r="GP1" s="11"/>
      <c r="GQ1" s="11"/>
      <c r="GR1" s="11"/>
      <c r="GS1" s="11"/>
      <c r="GT1" s="12"/>
    </row>
    <row r="2" spans="1:202" s="13" customFormat="1" ht="13.5" customHeight="1" x14ac:dyDescent="0.2">
      <c r="A2" s="187" t="s">
        <v>46</v>
      </c>
      <c r="B2" s="187"/>
      <c r="C2" s="187"/>
      <c r="D2" s="187"/>
      <c r="E2" s="187"/>
      <c r="F2" s="187"/>
      <c r="G2" s="187"/>
      <c r="H2" s="187"/>
      <c r="I2" s="187"/>
      <c r="J2" s="187"/>
      <c r="K2" s="12"/>
      <c r="L2" s="11"/>
      <c r="M2" s="11"/>
      <c r="N2" s="11"/>
      <c r="O2" s="11"/>
      <c r="P2" s="11"/>
      <c r="Q2" s="11"/>
      <c r="R2" s="12"/>
      <c r="S2" s="11"/>
      <c r="T2" s="11"/>
      <c r="U2" s="11"/>
      <c r="V2" s="11"/>
      <c r="W2" s="11"/>
      <c r="X2" s="11"/>
      <c r="Y2" s="11"/>
      <c r="Z2" s="12"/>
      <c r="AA2" s="11"/>
      <c r="AB2" s="11"/>
      <c r="AC2" s="11"/>
      <c r="AD2" s="11"/>
      <c r="AE2" s="11"/>
      <c r="AF2" s="11"/>
      <c r="AG2" s="11"/>
      <c r="AH2" s="12"/>
      <c r="AI2" s="11"/>
      <c r="AJ2" s="11"/>
      <c r="AK2" s="11"/>
      <c r="AL2" s="11"/>
      <c r="AM2" s="11"/>
      <c r="AN2" s="11"/>
      <c r="AO2" s="11"/>
      <c r="AP2" s="12"/>
      <c r="AQ2" s="11"/>
      <c r="AR2" s="11"/>
      <c r="AS2" s="11"/>
      <c r="AT2" s="11"/>
      <c r="AU2" s="11"/>
      <c r="AV2" s="11"/>
      <c r="AW2" s="11"/>
      <c r="AX2" s="12"/>
      <c r="AY2" s="11"/>
      <c r="AZ2" s="11"/>
      <c r="BA2" s="11"/>
      <c r="BB2" s="11"/>
      <c r="BC2" s="11"/>
      <c r="BD2" s="11"/>
      <c r="BE2" s="11"/>
      <c r="BF2" s="12"/>
      <c r="BG2" s="11"/>
      <c r="BH2" s="11"/>
      <c r="BI2" s="11"/>
      <c r="BJ2" s="11"/>
      <c r="BK2" s="11"/>
      <c r="BL2" s="11"/>
      <c r="BM2" s="11"/>
      <c r="BN2" s="12"/>
      <c r="BO2" s="11"/>
      <c r="BP2" s="11"/>
      <c r="BQ2" s="11"/>
      <c r="BR2" s="11"/>
      <c r="BS2" s="11"/>
      <c r="BT2" s="11"/>
      <c r="BU2" s="11"/>
      <c r="BV2" s="12"/>
      <c r="BW2" s="11"/>
      <c r="BX2" s="11"/>
      <c r="BY2" s="11"/>
      <c r="BZ2" s="11"/>
      <c r="CA2" s="11"/>
      <c r="CB2" s="11"/>
      <c r="CC2" s="11"/>
      <c r="CD2" s="12"/>
      <c r="CE2" s="11"/>
      <c r="CF2" s="11"/>
      <c r="CG2" s="11"/>
      <c r="CH2" s="11"/>
      <c r="CI2" s="11"/>
      <c r="CJ2" s="11"/>
      <c r="CK2" s="11"/>
      <c r="CL2" s="12"/>
      <c r="CM2" s="11"/>
      <c r="CN2" s="11"/>
      <c r="CO2" s="11"/>
      <c r="CP2" s="11"/>
      <c r="CQ2" s="11"/>
      <c r="CR2" s="11"/>
      <c r="CS2" s="11"/>
      <c r="CT2" s="12"/>
      <c r="CU2" s="11"/>
      <c r="CV2" s="11"/>
      <c r="CW2" s="11"/>
      <c r="CX2" s="11"/>
      <c r="CY2" s="11"/>
      <c r="CZ2" s="11"/>
      <c r="DA2" s="11"/>
      <c r="DB2" s="12"/>
      <c r="DC2" s="11"/>
      <c r="DD2" s="11"/>
      <c r="DE2" s="11"/>
      <c r="DF2" s="11"/>
      <c r="DG2" s="11"/>
      <c r="DH2" s="11"/>
      <c r="DI2" s="11"/>
      <c r="DJ2" s="12"/>
      <c r="DK2" s="11"/>
      <c r="DL2" s="11"/>
      <c r="DM2" s="11"/>
      <c r="DN2" s="11"/>
      <c r="DO2" s="11"/>
      <c r="DP2" s="11"/>
      <c r="DQ2" s="11"/>
      <c r="DR2" s="12"/>
      <c r="DS2" s="11"/>
      <c r="DT2" s="11"/>
      <c r="DU2" s="11"/>
      <c r="DV2" s="11"/>
      <c r="DW2" s="11"/>
      <c r="DX2" s="11"/>
      <c r="DY2" s="11"/>
      <c r="DZ2" s="12"/>
      <c r="EA2" s="11"/>
      <c r="EB2" s="11"/>
      <c r="EC2" s="11"/>
      <c r="ED2" s="11"/>
      <c r="EE2" s="11"/>
      <c r="EF2" s="11"/>
      <c r="EG2" s="11"/>
      <c r="EH2" s="12"/>
      <c r="EI2" s="11"/>
      <c r="EJ2" s="11"/>
      <c r="EK2" s="11"/>
      <c r="EL2" s="11"/>
      <c r="EM2" s="11"/>
      <c r="EN2" s="11"/>
      <c r="EO2" s="11"/>
      <c r="EP2" s="12"/>
      <c r="EQ2" s="11"/>
      <c r="ER2" s="11"/>
      <c r="ES2" s="11"/>
      <c r="ET2" s="11"/>
      <c r="EU2" s="11"/>
      <c r="EV2" s="11"/>
      <c r="EW2" s="11"/>
      <c r="EX2" s="12"/>
      <c r="EY2" s="11"/>
      <c r="EZ2" s="11"/>
      <c r="FA2" s="11"/>
      <c r="FB2" s="11"/>
      <c r="FC2" s="11"/>
      <c r="FD2" s="11"/>
      <c r="FE2" s="11"/>
      <c r="FF2" s="12"/>
      <c r="FG2" s="11"/>
      <c r="FH2" s="11"/>
      <c r="FI2" s="11"/>
      <c r="FJ2" s="11"/>
      <c r="FK2" s="11"/>
      <c r="FL2" s="11"/>
      <c r="FM2" s="11"/>
      <c r="FN2" s="12"/>
      <c r="FO2" s="11"/>
      <c r="FP2" s="11"/>
      <c r="FQ2" s="11"/>
      <c r="FR2" s="11"/>
      <c r="FS2" s="11"/>
      <c r="FT2" s="11"/>
      <c r="FU2" s="11"/>
      <c r="FV2" s="12"/>
      <c r="FW2" s="11"/>
      <c r="FX2" s="11"/>
      <c r="FY2" s="11"/>
      <c r="FZ2" s="11"/>
      <c r="GA2" s="11"/>
      <c r="GB2" s="11"/>
      <c r="GC2" s="11"/>
      <c r="GD2" s="12"/>
      <c r="GE2" s="11"/>
      <c r="GF2" s="11"/>
      <c r="GG2" s="11"/>
      <c r="GH2" s="11"/>
      <c r="GI2" s="11"/>
      <c r="GJ2" s="11"/>
      <c r="GK2" s="11"/>
      <c r="GL2" s="12"/>
      <c r="GM2" s="11"/>
      <c r="GN2" s="11"/>
      <c r="GO2" s="11"/>
      <c r="GP2" s="11"/>
      <c r="GQ2" s="11"/>
      <c r="GR2" s="11"/>
      <c r="GS2" s="11"/>
      <c r="GT2" s="12"/>
    </row>
    <row r="3" spans="1:202" s="13" customFormat="1" ht="13.5" customHeight="1" x14ac:dyDescent="0.2">
      <c r="A3" s="187" t="s">
        <v>18</v>
      </c>
      <c r="B3" s="187"/>
      <c r="C3" s="187"/>
      <c r="D3" s="187"/>
      <c r="E3" s="187"/>
      <c r="F3" s="187"/>
      <c r="G3" s="187"/>
      <c r="H3" s="187"/>
      <c r="I3" s="187"/>
      <c r="J3" s="187"/>
      <c r="K3" s="12"/>
      <c r="L3" s="11"/>
      <c r="M3" s="11"/>
      <c r="N3" s="11"/>
      <c r="O3" s="11"/>
      <c r="P3" s="11"/>
      <c r="Q3" s="11"/>
      <c r="R3" s="12"/>
      <c r="S3" s="11"/>
      <c r="T3" s="11"/>
      <c r="U3" s="11"/>
      <c r="V3" s="11"/>
      <c r="W3" s="11"/>
      <c r="X3" s="11"/>
      <c r="Y3" s="11"/>
      <c r="Z3" s="12"/>
      <c r="AA3" s="11"/>
      <c r="AB3" s="11"/>
      <c r="AC3" s="11"/>
      <c r="AD3" s="11"/>
      <c r="AE3" s="11"/>
      <c r="AF3" s="11"/>
      <c r="AG3" s="11"/>
      <c r="AH3" s="12"/>
      <c r="AI3" s="11"/>
      <c r="AJ3" s="11"/>
      <c r="AK3" s="11"/>
      <c r="AL3" s="11"/>
      <c r="AM3" s="11"/>
      <c r="AN3" s="11"/>
      <c r="AO3" s="11"/>
      <c r="AP3" s="12"/>
      <c r="AQ3" s="11"/>
      <c r="AR3" s="11"/>
      <c r="AS3" s="11"/>
      <c r="AT3" s="11"/>
      <c r="AU3" s="11"/>
      <c r="AV3" s="11"/>
      <c r="AW3" s="11"/>
      <c r="AX3" s="12"/>
      <c r="AY3" s="11"/>
      <c r="AZ3" s="11"/>
      <c r="BA3" s="11"/>
      <c r="BB3" s="11"/>
      <c r="BC3" s="11"/>
      <c r="BD3" s="11"/>
      <c r="BE3" s="11"/>
      <c r="BF3" s="12"/>
      <c r="BG3" s="11"/>
      <c r="BH3" s="11"/>
      <c r="BI3" s="11"/>
      <c r="BJ3" s="11"/>
      <c r="BK3" s="11"/>
      <c r="BL3" s="11"/>
      <c r="BM3" s="11"/>
      <c r="BN3" s="12"/>
      <c r="BO3" s="11"/>
      <c r="BP3" s="11"/>
      <c r="BQ3" s="11"/>
      <c r="BR3" s="11"/>
      <c r="BS3" s="11"/>
      <c r="BT3" s="11"/>
      <c r="BU3" s="11"/>
      <c r="BV3" s="12"/>
      <c r="BW3" s="11"/>
      <c r="BX3" s="11"/>
      <c r="BY3" s="11"/>
      <c r="BZ3" s="11"/>
      <c r="CA3" s="11"/>
      <c r="CB3" s="11"/>
      <c r="CC3" s="11"/>
      <c r="CD3" s="12"/>
      <c r="CE3" s="11"/>
      <c r="CF3" s="11"/>
      <c r="CG3" s="11"/>
      <c r="CH3" s="11"/>
      <c r="CI3" s="11"/>
      <c r="CJ3" s="11"/>
      <c r="CK3" s="11"/>
      <c r="CL3" s="12"/>
      <c r="CM3" s="11"/>
      <c r="CN3" s="11"/>
      <c r="CO3" s="11"/>
      <c r="CP3" s="11"/>
      <c r="CQ3" s="11"/>
      <c r="CR3" s="11"/>
      <c r="CS3" s="11"/>
      <c r="CT3" s="12"/>
      <c r="CU3" s="11"/>
      <c r="CV3" s="11"/>
      <c r="CW3" s="11"/>
      <c r="CX3" s="11"/>
      <c r="CY3" s="11"/>
      <c r="CZ3" s="11"/>
      <c r="DA3" s="11"/>
      <c r="DB3" s="12"/>
      <c r="DC3" s="11"/>
      <c r="DD3" s="11"/>
      <c r="DE3" s="11"/>
      <c r="DF3" s="11"/>
      <c r="DG3" s="11"/>
      <c r="DH3" s="11"/>
      <c r="DI3" s="11"/>
      <c r="DJ3" s="12"/>
      <c r="DK3" s="11"/>
      <c r="DL3" s="11"/>
      <c r="DM3" s="11"/>
      <c r="DN3" s="11"/>
      <c r="DO3" s="11"/>
      <c r="DP3" s="11"/>
      <c r="DQ3" s="11"/>
      <c r="DR3" s="12"/>
      <c r="DS3" s="11"/>
      <c r="DT3" s="11"/>
      <c r="DU3" s="11"/>
      <c r="DV3" s="11"/>
      <c r="DW3" s="11"/>
      <c r="DX3" s="11"/>
      <c r="DY3" s="11"/>
      <c r="DZ3" s="12"/>
      <c r="EA3" s="11"/>
      <c r="EB3" s="11"/>
      <c r="EC3" s="11"/>
      <c r="ED3" s="11"/>
      <c r="EE3" s="11"/>
      <c r="EF3" s="11"/>
      <c r="EG3" s="11"/>
      <c r="EH3" s="12"/>
      <c r="EI3" s="11"/>
      <c r="EJ3" s="11"/>
      <c r="EK3" s="11"/>
      <c r="EL3" s="11"/>
      <c r="EM3" s="11"/>
      <c r="EN3" s="11"/>
      <c r="EO3" s="11"/>
      <c r="EP3" s="12"/>
      <c r="EQ3" s="11"/>
      <c r="ER3" s="11"/>
      <c r="ES3" s="11"/>
      <c r="ET3" s="11"/>
      <c r="EU3" s="11"/>
      <c r="EV3" s="11"/>
      <c r="EW3" s="11"/>
      <c r="EX3" s="12"/>
      <c r="EY3" s="11"/>
      <c r="EZ3" s="11"/>
      <c r="FA3" s="11"/>
      <c r="FB3" s="11"/>
      <c r="FC3" s="11"/>
      <c r="FD3" s="11"/>
      <c r="FE3" s="11"/>
      <c r="FF3" s="12"/>
      <c r="FG3" s="11"/>
      <c r="FH3" s="11"/>
      <c r="FI3" s="11"/>
      <c r="FJ3" s="11"/>
      <c r="FK3" s="11"/>
      <c r="FL3" s="11"/>
      <c r="FM3" s="11"/>
      <c r="FN3" s="12"/>
      <c r="FO3" s="11"/>
      <c r="FP3" s="11"/>
      <c r="FQ3" s="11"/>
      <c r="FR3" s="11"/>
      <c r="FS3" s="11"/>
      <c r="FT3" s="11"/>
      <c r="FU3" s="11"/>
      <c r="FV3" s="12"/>
      <c r="FW3" s="11"/>
      <c r="FX3" s="11"/>
      <c r="FY3" s="11"/>
      <c r="FZ3" s="11"/>
      <c r="GA3" s="11"/>
      <c r="GB3" s="11"/>
      <c r="GC3" s="11"/>
      <c r="GD3" s="12"/>
      <c r="GE3" s="11"/>
      <c r="GF3" s="11"/>
      <c r="GG3" s="11"/>
      <c r="GH3" s="11"/>
      <c r="GI3" s="11"/>
      <c r="GJ3" s="11"/>
      <c r="GK3" s="11"/>
      <c r="GL3" s="12"/>
      <c r="GM3" s="11"/>
      <c r="GN3" s="11"/>
      <c r="GO3" s="11"/>
      <c r="GP3" s="11"/>
      <c r="GQ3" s="11"/>
      <c r="GR3" s="11"/>
      <c r="GS3" s="11"/>
      <c r="GT3" s="12"/>
    </row>
    <row r="4" spans="1:202" s="13" customFormat="1" ht="13.5" customHeight="1" x14ac:dyDescent="0.2">
      <c r="A4" s="187" t="s">
        <v>17</v>
      </c>
      <c r="B4" s="187"/>
      <c r="C4" s="187"/>
      <c r="D4" s="187"/>
      <c r="E4" s="187"/>
      <c r="F4" s="187"/>
      <c r="G4" s="187"/>
      <c r="H4" s="187"/>
      <c r="I4" s="187"/>
      <c r="J4" s="187"/>
      <c r="K4" s="12"/>
      <c r="L4" s="11"/>
      <c r="M4" s="11"/>
      <c r="N4" s="11"/>
      <c r="O4" s="11"/>
      <c r="P4" s="11"/>
      <c r="Q4" s="11"/>
      <c r="R4" s="12"/>
      <c r="S4" s="11"/>
      <c r="T4" s="11"/>
      <c r="U4" s="11"/>
      <c r="V4" s="11"/>
      <c r="W4" s="11"/>
      <c r="X4" s="11"/>
      <c r="Y4" s="11"/>
      <c r="Z4" s="12"/>
      <c r="AA4" s="11"/>
      <c r="AB4" s="11"/>
      <c r="AC4" s="11"/>
      <c r="AD4" s="11"/>
      <c r="AE4" s="11"/>
      <c r="AF4" s="11"/>
      <c r="AG4" s="11"/>
      <c r="AH4" s="12"/>
      <c r="AI4" s="11"/>
      <c r="AJ4" s="11"/>
      <c r="AK4" s="11"/>
      <c r="AL4" s="11"/>
      <c r="AM4" s="11"/>
      <c r="AN4" s="11"/>
      <c r="AO4" s="11"/>
      <c r="AP4" s="12"/>
      <c r="AQ4" s="11"/>
      <c r="AR4" s="11"/>
      <c r="AS4" s="11"/>
      <c r="AT4" s="11"/>
      <c r="AU4" s="11"/>
      <c r="AV4" s="11"/>
      <c r="AW4" s="11"/>
      <c r="AX4" s="12"/>
      <c r="AY4" s="11"/>
      <c r="AZ4" s="11"/>
      <c r="BA4" s="11"/>
      <c r="BB4" s="11"/>
      <c r="BC4" s="11"/>
      <c r="BD4" s="11"/>
      <c r="BE4" s="11"/>
      <c r="BF4" s="12"/>
      <c r="BG4" s="11"/>
      <c r="BH4" s="11"/>
      <c r="BI4" s="11"/>
      <c r="BJ4" s="11"/>
      <c r="BK4" s="11"/>
      <c r="BL4" s="11"/>
      <c r="BM4" s="11"/>
      <c r="BN4" s="12"/>
      <c r="BO4" s="11"/>
      <c r="BP4" s="11"/>
      <c r="BQ4" s="11"/>
      <c r="BR4" s="11"/>
      <c r="BS4" s="11"/>
      <c r="BT4" s="11"/>
      <c r="BU4" s="11"/>
      <c r="BV4" s="12"/>
      <c r="BW4" s="11"/>
      <c r="BX4" s="11"/>
      <c r="BY4" s="11"/>
      <c r="BZ4" s="11"/>
      <c r="CA4" s="11"/>
      <c r="CB4" s="11"/>
      <c r="CC4" s="11"/>
      <c r="CD4" s="12"/>
      <c r="CE4" s="11"/>
      <c r="CF4" s="11"/>
      <c r="CG4" s="11"/>
      <c r="CH4" s="11"/>
      <c r="CI4" s="11"/>
      <c r="CJ4" s="11"/>
      <c r="CK4" s="11"/>
      <c r="CL4" s="12"/>
      <c r="CM4" s="11"/>
      <c r="CN4" s="11"/>
      <c r="CO4" s="11"/>
      <c r="CP4" s="11"/>
      <c r="CQ4" s="11"/>
      <c r="CR4" s="11"/>
      <c r="CS4" s="11"/>
      <c r="CT4" s="12"/>
      <c r="CU4" s="11"/>
      <c r="CV4" s="11"/>
      <c r="CW4" s="11"/>
      <c r="CX4" s="11"/>
      <c r="CY4" s="11"/>
      <c r="CZ4" s="11"/>
      <c r="DA4" s="11"/>
      <c r="DB4" s="12"/>
      <c r="DC4" s="11"/>
      <c r="DD4" s="11"/>
      <c r="DE4" s="11"/>
      <c r="DF4" s="11"/>
      <c r="DG4" s="11"/>
      <c r="DH4" s="11"/>
      <c r="DI4" s="11"/>
      <c r="DJ4" s="12"/>
      <c r="DK4" s="11"/>
      <c r="DL4" s="11"/>
      <c r="DM4" s="11"/>
      <c r="DN4" s="11"/>
      <c r="DO4" s="11"/>
      <c r="DP4" s="11"/>
      <c r="DQ4" s="11"/>
      <c r="DR4" s="12"/>
      <c r="DS4" s="11"/>
      <c r="DT4" s="11"/>
      <c r="DU4" s="11"/>
      <c r="DV4" s="11"/>
      <c r="DW4" s="11"/>
      <c r="DX4" s="11"/>
      <c r="DY4" s="11"/>
      <c r="DZ4" s="12"/>
      <c r="EA4" s="11"/>
      <c r="EB4" s="11"/>
      <c r="EC4" s="11"/>
      <c r="ED4" s="11"/>
      <c r="EE4" s="11"/>
      <c r="EF4" s="11"/>
      <c r="EG4" s="11"/>
      <c r="EH4" s="12"/>
      <c r="EI4" s="11"/>
      <c r="EJ4" s="11"/>
      <c r="EK4" s="11"/>
      <c r="EL4" s="11"/>
      <c r="EM4" s="11"/>
      <c r="EN4" s="11"/>
      <c r="EO4" s="11"/>
      <c r="EP4" s="12"/>
      <c r="EQ4" s="11"/>
      <c r="ER4" s="11"/>
      <c r="ES4" s="11"/>
      <c r="ET4" s="11"/>
      <c r="EU4" s="11"/>
      <c r="EV4" s="11"/>
      <c r="EW4" s="11"/>
      <c r="EX4" s="12"/>
      <c r="EY4" s="11"/>
      <c r="EZ4" s="11"/>
      <c r="FA4" s="11"/>
      <c r="FB4" s="11"/>
      <c r="FC4" s="11"/>
      <c r="FD4" s="11"/>
      <c r="FE4" s="11"/>
      <c r="FF4" s="12"/>
      <c r="FG4" s="11"/>
      <c r="FH4" s="11"/>
      <c r="FI4" s="11"/>
      <c r="FJ4" s="11"/>
      <c r="FK4" s="11"/>
      <c r="FL4" s="11"/>
      <c r="FM4" s="11"/>
      <c r="FN4" s="12"/>
      <c r="FO4" s="11"/>
      <c r="FP4" s="11"/>
      <c r="FQ4" s="11"/>
      <c r="FR4" s="11"/>
      <c r="FS4" s="11"/>
      <c r="FT4" s="11"/>
      <c r="FU4" s="11"/>
      <c r="FV4" s="12"/>
      <c r="FW4" s="11"/>
      <c r="FX4" s="11"/>
      <c r="FY4" s="11"/>
      <c r="FZ4" s="11"/>
      <c r="GA4" s="11"/>
      <c r="GB4" s="11"/>
      <c r="GC4" s="11"/>
      <c r="GD4" s="12"/>
      <c r="GE4" s="11"/>
      <c r="GF4" s="11"/>
      <c r="GG4" s="11"/>
      <c r="GH4" s="11"/>
      <c r="GI4" s="11"/>
      <c r="GJ4" s="11"/>
      <c r="GK4" s="11"/>
      <c r="GL4" s="12"/>
      <c r="GM4" s="11"/>
      <c r="GN4" s="11"/>
      <c r="GO4" s="11"/>
      <c r="GP4" s="11"/>
      <c r="GQ4" s="11"/>
      <c r="GR4" s="11"/>
      <c r="GS4" s="11"/>
      <c r="GT4" s="12"/>
    </row>
    <row r="5" spans="1:202" s="13" customFormat="1" ht="33.75" customHeight="1" x14ac:dyDescent="0.2">
      <c r="A5" s="226" t="s">
        <v>392</v>
      </c>
      <c r="B5" s="226"/>
      <c r="C5" s="226"/>
      <c r="D5" s="226"/>
      <c r="E5" s="226"/>
      <c r="F5" s="226"/>
      <c r="G5" s="226"/>
      <c r="H5" s="226"/>
      <c r="I5" s="226"/>
      <c r="J5" s="226"/>
      <c r="K5" s="12"/>
      <c r="L5" s="11"/>
      <c r="M5" s="11"/>
      <c r="N5" s="11"/>
      <c r="O5" s="11"/>
      <c r="P5" s="11"/>
      <c r="Q5" s="11"/>
      <c r="R5" s="12"/>
      <c r="S5" s="11"/>
      <c r="T5" s="11"/>
      <c r="U5" s="11"/>
      <c r="V5" s="11"/>
      <c r="W5" s="11"/>
      <c r="X5" s="11"/>
      <c r="Y5" s="11"/>
      <c r="Z5" s="12"/>
      <c r="AA5" s="11"/>
      <c r="AB5" s="11"/>
      <c r="AC5" s="11"/>
      <c r="AD5" s="11"/>
      <c r="AE5" s="11"/>
      <c r="AF5" s="11"/>
      <c r="AG5" s="11"/>
      <c r="AH5" s="12"/>
      <c r="AI5" s="11"/>
      <c r="AJ5" s="11"/>
      <c r="AK5" s="11"/>
      <c r="AL5" s="11"/>
      <c r="AM5" s="11"/>
      <c r="AN5" s="11"/>
      <c r="AO5" s="11"/>
      <c r="AP5" s="12"/>
      <c r="AQ5" s="11"/>
      <c r="AR5" s="11"/>
      <c r="AS5" s="11"/>
      <c r="AT5" s="11"/>
      <c r="AU5" s="11"/>
      <c r="AV5" s="11"/>
      <c r="AW5" s="11"/>
      <c r="AX5" s="12"/>
      <c r="AY5" s="11"/>
      <c r="AZ5" s="11"/>
      <c r="BA5" s="11"/>
      <c r="BB5" s="11"/>
      <c r="BC5" s="11"/>
      <c r="BD5" s="11"/>
      <c r="BE5" s="11"/>
      <c r="BF5" s="12"/>
      <c r="BG5" s="11"/>
      <c r="BH5" s="11"/>
      <c r="BI5" s="11"/>
      <c r="BJ5" s="11"/>
      <c r="BK5" s="11"/>
      <c r="BL5" s="11"/>
      <c r="BM5" s="11"/>
      <c r="BN5" s="12"/>
      <c r="BO5" s="11"/>
      <c r="BP5" s="11"/>
      <c r="BQ5" s="11"/>
      <c r="BR5" s="11"/>
      <c r="BS5" s="11"/>
      <c r="BT5" s="11"/>
      <c r="BU5" s="11"/>
      <c r="BV5" s="12"/>
      <c r="BW5" s="11"/>
      <c r="BX5" s="11"/>
      <c r="BY5" s="11"/>
      <c r="BZ5" s="11"/>
      <c r="CA5" s="11"/>
      <c r="CB5" s="11"/>
      <c r="CC5" s="11"/>
      <c r="CD5" s="12"/>
      <c r="CE5" s="11"/>
      <c r="CF5" s="11"/>
      <c r="CG5" s="11"/>
      <c r="CH5" s="11"/>
      <c r="CI5" s="11"/>
      <c r="CJ5" s="11"/>
      <c r="CK5" s="11"/>
      <c r="CL5" s="12"/>
      <c r="CM5" s="11"/>
      <c r="CN5" s="11"/>
      <c r="CO5" s="11"/>
      <c r="CP5" s="11"/>
      <c r="CQ5" s="11"/>
      <c r="CR5" s="11"/>
      <c r="CS5" s="11"/>
      <c r="CT5" s="12"/>
      <c r="CU5" s="11"/>
      <c r="CV5" s="11"/>
      <c r="CW5" s="11"/>
      <c r="CX5" s="11"/>
      <c r="CY5" s="11"/>
      <c r="CZ5" s="11"/>
      <c r="DA5" s="11"/>
      <c r="DB5" s="12"/>
      <c r="DC5" s="11"/>
      <c r="DD5" s="11"/>
      <c r="DE5" s="11"/>
      <c r="DF5" s="11"/>
      <c r="DG5" s="11"/>
      <c r="DH5" s="11"/>
      <c r="DI5" s="11"/>
      <c r="DJ5" s="12"/>
      <c r="DK5" s="11"/>
      <c r="DL5" s="11"/>
      <c r="DM5" s="11"/>
      <c r="DN5" s="11"/>
      <c r="DO5" s="11"/>
      <c r="DP5" s="11"/>
      <c r="DQ5" s="11"/>
      <c r="DR5" s="12"/>
      <c r="DS5" s="11"/>
      <c r="DT5" s="11"/>
      <c r="DU5" s="11"/>
      <c r="DV5" s="11"/>
      <c r="DW5" s="11"/>
      <c r="DX5" s="11"/>
      <c r="DY5" s="11"/>
      <c r="DZ5" s="12"/>
      <c r="EA5" s="11"/>
      <c r="EB5" s="11"/>
      <c r="EC5" s="11"/>
      <c r="ED5" s="11"/>
      <c r="EE5" s="11"/>
      <c r="EF5" s="11"/>
      <c r="EG5" s="11"/>
      <c r="EH5" s="12"/>
      <c r="EI5" s="11"/>
      <c r="EJ5" s="11"/>
      <c r="EK5" s="11"/>
      <c r="EL5" s="11"/>
      <c r="EM5" s="11"/>
      <c r="EN5" s="11"/>
      <c r="EO5" s="11"/>
      <c r="EP5" s="12"/>
      <c r="EQ5" s="11"/>
      <c r="ER5" s="11"/>
      <c r="ES5" s="11"/>
      <c r="ET5" s="11"/>
      <c r="EU5" s="11"/>
      <c r="EV5" s="11"/>
      <c r="EW5" s="11"/>
      <c r="EX5" s="12"/>
      <c r="EY5" s="11"/>
      <c r="EZ5" s="11"/>
      <c r="FA5" s="11"/>
      <c r="FB5" s="11"/>
      <c r="FC5" s="11"/>
      <c r="FD5" s="11"/>
      <c r="FE5" s="11"/>
      <c r="FF5" s="12"/>
      <c r="FG5" s="11"/>
      <c r="FH5" s="11"/>
      <c r="FI5" s="11"/>
      <c r="FJ5" s="11"/>
      <c r="FK5" s="11"/>
      <c r="FL5" s="11"/>
      <c r="FM5" s="11"/>
      <c r="FN5" s="12"/>
      <c r="FO5" s="11"/>
      <c r="FP5" s="11"/>
      <c r="FQ5" s="11"/>
      <c r="FR5" s="11"/>
      <c r="FS5" s="11"/>
      <c r="FT5" s="11"/>
      <c r="FU5" s="11"/>
      <c r="FV5" s="12"/>
      <c r="FW5" s="11"/>
      <c r="FX5" s="11"/>
      <c r="FY5" s="11"/>
      <c r="FZ5" s="11"/>
      <c r="GA5" s="11"/>
      <c r="GB5" s="11"/>
      <c r="GC5" s="11"/>
      <c r="GD5" s="12"/>
      <c r="GE5" s="11"/>
      <c r="GF5" s="11"/>
      <c r="GG5" s="11"/>
      <c r="GH5" s="11"/>
      <c r="GI5" s="11"/>
      <c r="GJ5" s="11"/>
      <c r="GK5" s="11"/>
      <c r="GL5" s="12"/>
      <c r="GM5" s="11"/>
      <c r="GN5" s="11"/>
      <c r="GO5" s="11"/>
      <c r="GP5" s="11"/>
      <c r="GQ5" s="11"/>
      <c r="GR5" s="11"/>
      <c r="GS5" s="11"/>
      <c r="GT5" s="12"/>
    </row>
    <row r="6" spans="1:202" ht="18" customHeight="1" x14ac:dyDescent="0.2">
      <c r="A6" s="198" t="s">
        <v>24</v>
      </c>
      <c r="B6" s="199"/>
      <c r="C6" s="199"/>
      <c r="D6" s="199"/>
      <c r="E6" s="199"/>
      <c r="F6" s="199"/>
      <c r="G6" s="199"/>
      <c r="H6" s="199"/>
      <c r="I6" s="199"/>
      <c r="J6" s="199"/>
      <c r="K6" s="4"/>
      <c r="L6" s="3"/>
      <c r="M6" s="3"/>
      <c r="N6" s="3"/>
      <c r="O6" s="3"/>
      <c r="P6" s="3"/>
      <c r="Q6" s="3"/>
      <c r="R6" s="4"/>
      <c r="S6" s="3"/>
      <c r="T6" s="3"/>
      <c r="U6" s="3"/>
      <c r="V6" s="3"/>
      <c r="W6" s="3"/>
      <c r="X6" s="3"/>
      <c r="Y6" s="3"/>
      <c r="Z6" s="4"/>
      <c r="AA6" s="3"/>
      <c r="AB6" s="3"/>
      <c r="AC6" s="3"/>
      <c r="AD6" s="3"/>
      <c r="AE6" s="3"/>
      <c r="AF6" s="3"/>
      <c r="AG6" s="3"/>
      <c r="AH6" s="4"/>
      <c r="AI6" s="3"/>
      <c r="AJ6" s="3"/>
      <c r="AK6" s="3"/>
      <c r="AL6" s="3"/>
      <c r="AM6" s="3"/>
      <c r="AN6" s="3"/>
      <c r="AO6" s="3"/>
      <c r="AP6" s="4"/>
      <c r="AQ6" s="3"/>
      <c r="AR6" s="3"/>
      <c r="AS6" s="3"/>
      <c r="AT6" s="3"/>
      <c r="AU6" s="3"/>
      <c r="AV6" s="3"/>
      <c r="AW6" s="3"/>
      <c r="AX6" s="4"/>
      <c r="AY6" s="3"/>
      <c r="AZ6" s="3"/>
      <c r="BA6" s="3"/>
      <c r="BB6" s="3"/>
      <c r="BC6" s="3"/>
      <c r="BD6" s="3"/>
      <c r="BE6" s="3"/>
      <c r="BF6" s="4"/>
      <c r="BG6" s="3"/>
      <c r="BH6" s="3"/>
      <c r="BI6" s="3"/>
      <c r="BJ6" s="3"/>
      <c r="BK6" s="3"/>
      <c r="BL6" s="3"/>
      <c r="BM6" s="3"/>
      <c r="BN6" s="4"/>
      <c r="BO6" s="3"/>
      <c r="BP6" s="3"/>
      <c r="BQ6" s="3"/>
      <c r="BR6" s="3"/>
      <c r="BS6" s="3"/>
      <c r="BT6" s="3"/>
      <c r="BU6" s="3"/>
      <c r="BV6" s="4"/>
      <c r="BW6" s="3"/>
      <c r="BX6" s="3"/>
      <c r="BY6" s="3"/>
      <c r="BZ6" s="3"/>
      <c r="CA6" s="3"/>
      <c r="CB6" s="3"/>
      <c r="CC6" s="3"/>
      <c r="CD6" s="4"/>
      <c r="CE6" s="3"/>
      <c r="CF6" s="3"/>
      <c r="CG6" s="3"/>
      <c r="CH6" s="3"/>
      <c r="CI6" s="3"/>
      <c r="CJ6" s="3"/>
      <c r="CK6" s="3"/>
      <c r="CL6" s="4"/>
      <c r="CM6" s="3"/>
      <c r="CN6" s="3"/>
      <c r="CO6" s="3"/>
      <c r="CP6" s="3"/>
      <c r="CQ6" s="3"/>
      <c r="CR6" s="3"/>
      <c r="CS6" s="3"/>
      <c r="CT6" s="4"/>
      <c r="CU6" s="3"/>
      <c r="CV6" s="3"/>
      <c r="CW6" s="3"/>
      <c r="CX6" s="3"/>
      <c r="CY6" s="3"/>
      <c r="CZ6" s="3"/>
      <c r="DA6" s="3"/>
      <c r="DB6" s="4"/>
      <c r="DC6" s="3"/>
      <c r="DD6" s="3"/>
      <c r="DE6" s="3"/>
      <c r="DF6" s="3"/>
      <c r="DG6" s="3"/>
      <c r="DH6" s="3"/>
      <c r="DI6" s="3"/>
      <c r="DJ6" s="4"/>
      <c r="DK6" s="3"/>
      <c r="DL6" s="3"/>
      <c r="DM6" s="3"/>
      <c r="DN6" s="3"/>
      <c r="DO6" s="3"/>
      <c r="DP6" s="3"/>
      <c r="DQ6" s="3"/>
      <c r="DR6" s="4"/>
      <c r="DS6" s="3"/>
      <c r="DT6" s="3"/>
      <c r="DU6" s="3"/>
      <c r="DV6" s="3"/>
      <c r="DW6" s="3"/>
      <c r="DX6" s="3"/>
      <c r="DY6" s="3"/>
      <c r="DZ6" s="4"/>
      <c r="EA6" s="3"/>
      <c r="EB6" s="3"/>
      <c r="EC6" s="3"/>
      <c r="ED6" s="3"/>
      <c r="EE6" s="3"/>
      <c r="EF6" s="3"/>
      <c r="EG6" s="3"/>
      <c r="EH6" s="4"/>
      <c r="EI6" s="3"/>
      <c r="EJ6" s="3"/>
      <c r="EK6" s="3"/>
      <c r="EL6" s="3"/>
      <c r="EM6" s="3"/>
      <c r="EN6" s="3"/>
      <c r="EO6" s="3"/>
      <c r="EP6" s="4"/>
      <c r="EQ6" s="3"/>
      <c r="ER6" s="3"/>
      <c r="ES6" s="3"/>
      <c r="ET6" s="3"/>
      <c r="EU6" s="3"/>
      <c r="EV6" s="3"/>
      <c r="EW6" s="3"/>
      <c r="EX6" s="4"/>
      <c r="EY6" s="3"/>
      <c r="EZ6" s="3"/>
      <c r="FA6" s="3"/>
      <c r="FB6" s="3"/>
      <c r="FC6" s="3"/>
      <c r="FD6" s="3"/>
      <c r="FE6" s="3"/>
      <c r="FF6" s="4"/>
      <c r="FG6" s="3"/>
      <c r="FH6" s="3"/>
      <c r="FI6" s="3"/>
      <c r="FJ6" s="3"/>
      <c r="FK6" s="3"/>
      <c r="FL6" s="3"/>
      <c r="FM6" s="3"/>
      <c r="FN6" s="4"/>
      <c r="FO6" s="3"/>
      <c r="FP6" s="3"/>
      <c r="FQ6" s="3"/>
      <c r="FR6" s="3"/>
      <c r="FS6" s="3"/>
      <c r="FT6" s="3"/>
      <c r="FU6" s="3"/>
      <c r="FV6" s="4"/>
      <c r="FW6" s="3"/>
      <c r="FX6" s="3"/>
      <c r="FY6" s="3"/>
      <c r="FZ6" s="3"/>
      <c r="GA6" s="3"/>
      <c r="GB6" s="3"/>
      <c r="GC6" s="3"/>
      <c r="GD6" s="4"/>
      <c r="GE6" s="3"/>
      <c r="GF6" s="3"/>
      <c r="GG6" s="3"/>
      <c r="GH6" s="3"/>
      <c r="GI6" s="3"/>
      <c r="GJ6" s="3"/>
      <c r="GK6" s="3"/>
      <c r="GL6" s="4"/>
      <c r="GM6" s="3"/>
      <c r="GN6" s="3"/>
      <c r="GO6" s="3"/>
      <c r="GP6" s="3"/>
      <c r="GQ6" s="3"/>
      <c r="GR6" s="3"/>
      <c r="GS6" s="3"/>
      <c r="GT6" s="4"/>
    </row>
    <row r="7" spans="1:202" s="31" customFormat="1" ht="42" customHeight="1" x14ac:dyDescent="0.2">
      <c r="A7" s="189" t="s">
        <v>4</v>
      </c>
      <c r="B7" s="190"/>
      <c r="C7" s="191"/>
      <c r="D7" s="189" t="s">
        <v>1</v>
      </c>
      <c r="E7" s="190"/>
      <c r="F7" s="203" t="s">
        <v>3</v>
      </c>
      <c r="G7" s="197" t="s">
        <v>21</v>
      </c>
      <c r="H7" s="197"/>
      <c r="I7" s="197"/>
      <c r="J7" s="197"/>
    </row>
    <row r="8" spans="1:202" s="31" customFormat="1" ht="33" customHeight="1" x14ac:dyDescent="0.2">
      <c r="A8" s="40" t="s">
        <v>5</v>
      </c>
      <c r="B8" s="40" t="s">
        <v>6</v>
      </c>
      <c r="C8" s="40" t="s">
        <v>7</v>
      </c>
      <c r="D8" s="40" t="s">
        <v>8</v>
      </c>
      <c r="E8" s="40" t="s">
        <v>9</v>
      </c>
      <c r="F8" s="204"/>
      <c r="G8" s="141" t="s">
        <v>47</v>
      </c>
      <c r="H8" s="141" t="s">
        <v>48</v>
      </c>
      <c r="I8" s="141" t="s">
        <v>49</v>
      </c>
      <c r="J8" s="141" t="s">
        <v>41</v>
      </c>
    </row>
    <row r="9" spans="1:202" x14ac:dyDescent="0.2">
      <c r="A9" s="205" t="s">
        <v>10</v>
      </c>
      <c r="B9" s="206"/>
      <c r="C9" s="206"/>
      <c r="D9" s="206"/>
      <c r="E9" s="206"/>
      <c r="F9" s="207"/>
      <c r="G9" s="41">
        <f>+G10+G29</f>
        <v>0</v>
      </c>
      <c r="H9" s="41">
        <f>+H10+H29</f>
        <v>0</v>
      </c>
      <c r="I9" s="41">
        <f>+I10+I29</f>
        <v>0</v>
      </c>
      <c r="J9" s="41">
        <f>+J10+J29</f>
        <v>0</v>
      </c>
    </row>
    <row r="10" spans="1:202" x14ac:dyDescent="0.2">
      <c r="A10" s="29" t="s">
        <v>12</v>
      </c>
      <c r="B10" s="42"/>
      <c r="C10" s="42"/>
      <c r="D10" s="42"/>
      <c r="E10" s="42"/>
      <c r="F10" s="43" t="s">
        <v>13</v>
      </c>
      <c r="G10" s="30">
        <f>+G12</f>
        <v>1640000</v>
      </c>
      <c r="H10" s="30">
        <f t="shared" ref="H10:J10" si="0">+H12</f>
        <v>2500000</v>
      </c>
      <c r="I10" s="30">
        <f t="shared" si="0"/>
        <v>2500000</v>
      </c>
      <c r="J10" s="30">
        <f t="shared" si="0"/>
        <v>2500000</v>
      </c>
    </row>
    <row r="11" spans="1:202" x14ac:dyDescent="0.2">
      <c r="A11" s="29"/>
      <c r="B11" s="42"/>
      <c r="C11" s="42"/>
      <c r="D11" s="42"/>
      <c r="E11" s="42"/>
      <c r="F11" s="44" t="s">
        <v>2</v>
      </c>
      <c r="G11" s="32"/>
      <c r="H11" s="33"/>
      <c r="I11" s="33"/>
      <c r="J11" s="33"/>
    </row>
    <row r="12" spans="1:202" s="1" customFormat="1" x14ac:dyDescent="0.2">
      <c r="A12" s="141"/>
      <c r="B12" s="142" t="s">
        <v>143</v>
      </c>
      <c r="C12" s="141"/>
      <c r="D12" s="141"/>
      <c r="E12" s="141"/>
      <c r="F12" s="45" t="s">
        <v>144</v>
      </c>
      <c r="G12" s="46">
        <f>+G14</f>
        <v>1640000</v>
      </c>
      <c r="H12" s="46">
        <f t="shared" ref="H12:J12" si="1">+H14</f>
        <v>2500000</v>
      </c>
      <c r="I12" s="46">
        <f t="shared" si="1"/>
        <v>2500000</v>
      </c>
      <c r="J12" s="46">
        <f t="shared" si="1"/>
        <v>2500000</v>
      </c>
    </row>
    <row r="13" spans="1:202" s="1" customFormat="1" x14ac:dyDescent="0.2">
      <c r="A13" s="141"/>
      <c r="B13" s="141"/>
      <c r="C13" s="141"/>
      <c r="D13" s="141"/>
      <c r="E13" s="141"/>
      <c r="F13" s="25" t="s">
        <v>53</v>
      </c>
      <c r="G13" s="21"/>
      <c r="H13" s="21"/>
      <c r="I13" s="21"/>
      <c r="J13" s="21"/>
    </row>
    <row r="14" spans="1:202" s="1" customFormat="1" x14ac:dyDescent="0.2">
      <c r="A14" s="141"/>
      <c r="B14" s="141"/>
      <c r="C14" s="142" t="s">
        <v>143</v>
      </c>
      <c r="D14" s="141"/>
      <c r="E14" s="141"/>
      <c r="F14" s="45" t="s">
        <v>146</v>
      </c>
      <c r="G14" s="46">
        <f>+G16</f>
        <v>1640000</v>
      </c>
      <c r="H14" s="46">
        <f t="shared" ref="H14:J14" si="2">+H16</f>
        <v>2500000</v>
      </c>
      <c r="I14" s="46">
        <f t="shared" si="2"/>
        <v>2500000</v>
      </c>
      <c r="J14" s="46">
        <f t="shared" si="2"/>
        <v>2500000</v>
      </c>
    </row>
    <row r="15" spans="1:202" s="1" customFormat="1" x14ac:dyDescent="0.2">
      <c r="A15" s="141"/>
      <c r="B15" s="141"/>
      <c r="C15" s="141"/>
      <c r="D15" s="141"/>
      <c r="E15" s="141"/>
      <c r="F15" s="25" t="s">
        <v>53</v>
      </c>
      <c r="G15" s="21"/>
      <c r="H15" s="21"/>
      <c r="I15" s="21"/>
      <c r="J15" s="21"/>
    </row>
    <row r="16" spans="1:202" s="1" customFormat="1" x14ac:dyDescent="0.2">
      <c r="A16" s="141"/>
      <c r="B16" s="141"/>
      <c r="C16" s="141"/>
      <c r="D16" s="141"/>
      <c r="E16" s="141"/>
      <c r="F16" s="25" t="s">
        <v>20</v>
      </c>
      <c r="G16" s="21">
        <f>+G18</f>
        <v>1640000</v>
      </c>
      <c r="H16" s="21">
        <f t="shared" ref="H16:J16" si="3">+H18</f>
        <v>2500000</v>
      </c>
      <c r="I16" s="21">
        <f t="shared" si="3"/>
        <v>2500000</v>
      </c>
      <c r="J16" s="21">
        <f t="shared" si="3"/>
        <v>2500000</v>
      </c>
    </row>
    <row r="17" spans="1:10" s="1" customFormat="1" x14ac:dyDescent="0.2">
      <c r="A17" s="141"/>
      <c r="B17" s="141"/>
      <c r="C17" s="141"/>
      <c r="D17" s="141"/>
      <c r="E17" s="141"/>
      <c r="F17" s="25" t="s">
        <v>53</v>
      </c>
      <c r="G17" s="21"/>
      <c r="H17" s="21"/>
      <c r="I17" s="21"/>
      <c r="J17" s="21"/>
    </row>
    <row r="18" spans="1:10" s="1" customFormat="1" x14ac:dyDescent="0.2">
      <c r="A18" s="141"/>
      <c r="B18" s="141"/>
      <c r="C18" s="141"/>
      <c r="D18" s="142">
        <v>1200</v>
      </c>
      <c r="E18" s="141"/>
      <c r="F18" s="45" t="s">
        <v>234</v>
      </c>
      <c r="G18" s="50">
        <f>+G20</f>
        <v>1640000</v>
      </c>
      <c r="H18" s="50">
        <f t="shared" ref="H18:J18" si="4">+H20</f>
        <v>2500000</v>
      </c>
      <c r="I18" s="50">
        <f t="shared" si="4"/>
        <v>2500000</v>
      </c>
      <c r="J18" s="50">
        <f t="shared" si="4"/>
        <v>2500000</v>
      </c>
    </row>
    <row r="19" spans="1:10" s="1" customFormat="1" x14ac:dyDescent="0.2">
      <c r="A19" s="141"/>
      <c r="B19" s="141"/>
      <c r="C19" s="141"/>
      <c r="D19" s="141"/>
      <c r="E19" s="141"/>
      <c r="F19" s="25" t="s">
        <v>53</v>
      </c>
      <c r="G19" s="50"/>
      <c r="H19" s="50"/>
      <c r="I19" s="50"/>
      <c r="J19" s="50"/>
    </row>
    <row r="20" spans="1:10" s="53" customFormat="1" x14ac:dyDescent="0.2">
      <c r="A20" s="142"/>
      <c r="B20" s="142"/>
      <c r="C20" s="142"/>
      <c r="D20" s="142"/>
      <c r="E20" s="142" t="s">
        <v>148</v>
      </c>
      <c r="F20" s="45" t="s">
        <v>149</v>
      </c>
      <c r="G20" s="48">
        <f>+G22</f>
        <v>1640000</v>
      </c>
      <c r="H20" s="48">
        <f t="shared" ref="H20:J20" si="5">+H22</f>
        <v>2500000</v>
      </c>
      <c r="I20" s="48">
        <f t="shared" si="5"/>
        <v>2500000</v>
      </c>
      <c r="J20" s="48">
        <f t="shared" si="5"/>
        <v>2500000</v>
      </c>
    </row>
    <row r="21" spans="1:10" x14ac:dyDescent="0.2">
      <c r="A21" s="29"/>
      <c r="B21" s="29"/>
      <c r="C21" s="29"/>
      <c r="D21" s="29"/>
      <c r="E21" s="141"/>
      <c r="F21" s="8" t="s">
        <v>35</v>
      </c>
      <c r="G21" s="33"/>
      <c r="H21" s="33"/>
      <c r="I21" s="33"/>
      <c r="J21" s="33"/>
    </row>
    <row r="22" spans="1:10" s="13" customFormat="1" x14ac:dyDescent="0.2">
      <c r="A22" s="34"/>
      <c r="B22" s="34"/>
      <c r="C22" s="34"/>
      <c r="D22" s="34"/>
      <c r="E22" s="27"/>
      <c r="F22" s="26" t="s">
        <v>20</v>
      </c>
      <c r="G22" s="52">
        <f>+G24</f>
        <v>1640000</v>
      </c>
      <c r="H22" s="52">
        <f t="shared" ref="H22:J22" si="6">+H24</f>
        <v>2500000</v>
      </c>
      <c r="I22" s="52">
        <f t="shared" si="6"/>
        <v>2500000</v>
      </c>
      <c r="J22" s="52">
        <f t="shared" si="6"/>
        <v>2500000</v>
      </c>
    </row>
    <row r="23" spans="1:10" x14ac:dyDescent="0.2">
      <c r="A23" s="29"/>
      <c r="B23" s="29"/>
      <c r="C23" s="29"/>
      <c r="D23" s="29"/>
      <c r="E23" s="141"/>
      <c r="F23" s="37" t="s">
        <v>19</v>
      </c>
      <c r="G23" s="32"/>
      <c r="H23" s="32"/>
      <c r="I23" s="32"/>
      <c r="J23" s="32"/>
    </row>
    <row r="24" spans="1:10" s="9" customFormat="1" x14ac:dyDescent="0.2">
      <c r="A24" s="29"/>
      <c r="B24" s="29"/>
      <c r="C24" s="29"/>
      <c r="D24" s="29"/>
      <c r="E24" s="141"/>
      <c r="F24" s="37" t="s">
        <v>16</v>
      </c>
      <c r="G24" s="50">
        <f>+G25</f>
        <v>1640000</v>
      </c>
      <c r="H24" s="50">
        <f t="shared" ref="H24:J27" si="7">+H25</f>
        <v>2500000</v>
      </c>
      <c r="I24" s="50">
        <f t="shared" si="7"/>
        <v>2500000</v>
      </c>
      <c r="J24" s="50">
        <f t="shared" si="7"/>
        <v>2500000</v>
      </c>
    </row>
    <row r="25" spans="1:10" s="9" customFormat="1" x14ac:dyDescent="0.2">
      <c r="A25" s="29"/>
      <c r="B25" s="29"/>
      <c r="C25" s="29"/>
      <c r="D25" s="29"/>
      <c r="E25" s="141"/>
      <c r="F25" s="37" t="s">
        <v>43</v>
      </c>
      <c r="G25" s="50">
        <f>+G26</f>
        <v>1640000</v>
      </c>
      <c r="H25" s="50">
        <f t="shared" si="7"/>
        <v>2500000</v>
      </c>
      <c r="I25" s="50">
        <f t="shared" si="7"/>
        <v>2500000</v>
      </c>
      <c r="J25" s="50">
        <f t="shared" si="7"/>
        <v>2500000</v>
      </c>
    </row>
    <row r="26" spans="1:10" s="9" customFormat="1" x14ac:dyDescent="0.2">
      <c r="A26" s="29"/>
      <c r="B26" s="29"/>
      <c r="C26" s="29"/>
      <c r="D26" s="29"/>
      <c r="E26" s="141"/>
      <c r="F26" s="37" t="s">
        <v>168</v>
      </c>
      <c r="G26" s="50">
        <f>+G27</f>
        <v>1640000</v>
      </c>
      <c r="H26" s="50">
        <f t="shared" si="7"/>
        <v>2500000</v>
      </c>
      <c r="I26" s="50">
        <f t="shared" si="7"/>
        <v>2500000</v>
      </c>
      <c r="J26" s="50">
        <f t="shared" si="7"/>
        <v>2500000</v>
      </c>
    </row>
    <row r="27" spans="1:10" s="9" customFormat="1" x14ac:dyDescent="0.2">
      <c r="A27" s="29"/>
      <c r="B27" s="29"/>
      <c r="C27" s="29"/>
      <c r="D27" s="29"/>
      <c r="E27" s="141"/>
      <c r="F27" s="37" t="s">
        <v>169</v>
      </c>
      <c r="G27" s="50">
        <f>+G28</f>
        <v>1640000</v>
      </c>
      <c r="H27" s="50">
        <f t="shared" si="7"/>
        <v>2500000</v>
      </c>
      <c r="I27" s="50">
        <f t="shared" si="7"/>
        <v>2500000</v>
      </c>
      <c r="J27" s="50">
        <f t="shared" si="7"/>
        <v>2500000</v>
      </c>
    </row>
    <row r="28" spans="1:10" s="23" customFormat="1" x14ac:dyDescent="0.2">
      <c r="A28" s="47"/>
      <c r="B28" s="47"/>
      <c r="C28" s="47"/>
      <c r="D28" s="47"/>
      <c r="E28" s="27"/>
      <c r="F28" s="26" t="s">
        <v>170</v>
      </c>
      <c r="G28" s="51">
        <f>+'2'!G21</f>
        <v>1640000</v>
      </c>
      <c r="H28" s="51">
        <f>+'2'!H21</f>
        <v>2500000</v>
      </c>
      <c r="I28" s="51">
        <f>+'2'!I21</f>
        <v>2500000</v>
      </c>
      <c r="J28" s="51">
        <f>+'2'!J21</f>
        <v>2500000</v>
      </c>
    </row>
    <row r="29" spans="1:10" s="1" customFormat="1" x14ac:dyDescent="0.2">
      <c r="A29" s="142" t="s">
        <v>370</v>
      </c>
      <c r="B29" s="141"/>
      <c r="C29" s="141"/>
      <c r="D29" s="141"/>
      <c r="E29" s="141"/>
      <c r="F29" s="45" t="s">
        <v>371</v>
      </c>
      <c r="G29" s="179">
        <f>+G31</f>
        <v>-1640000</v>
      </c>
      <c r="H29" s="179">
        <f t="shared" ref="H29:J29" si="8">+H31</f>
        <v>-2500000</v>
      </c>
      <c r="I29" s="179">
        <f t="shared" si="8"/>
        <v>-2500000</v>
      </c>
      <c r="J29" s="179">
        <f t="shared" si="8"/>
        <v>-2500000</v>
      </c>
    </row>
    <row r="30" spans="1:10" s="1" customFormat="1" x14ac:dyDescent="0.2">
      <c r="A30" s="141"/>
      <c r="B30" s="141"/>
      <c r="C30" s="141"/>
      <c r="D30" s="141"/>
      <c r="E30" s="141"/>
      <c r="F30" s="25" t="s">
        <v>53</v>
      </c>
      <c r="G30" s="141"/>
      <c r="H30" s="141"/>
      <c r="I30" s="141"/>
      <c r="J30" s="141"/>
    </row>
    <row r="31" spans="1:10" s="1" customFormat="1" x14ac:dyDescent="0.2">
      <c r="A31" s="141"/>
      <c r="B31" s="142" t="s">
        <v>57</v>
      </c>
      <c r="C31" s="141"/>
      <c r="D31" s="141"/>
      <c r="E31" s="141"/>
      <c r="F31" s="45" t="s">
        <v>372</v>
      </c>
      <c r="G31" s="46">
        <f>+G33</f>
        <v>-1640000</v>
      </c>
      <c r="H31" s="46">
        <f t="shared" ref="H31:J31" si="9">+H33</f>
        <v>-2500000</v>
      </c>
      <c r="I31" s="46">
        <f t="shared" si="9"/>
        <v>-2500000</v>
      </c>
      <c r="J31" s="46">
        <f t="shared" si="9"/>
        <v>-2500000</v>
      </c>
    </row>
    <row r="32" spans="1:10" s="1" customFormat="1" x14ac:dyDescent="0.2">
      <c r="A32" s="141"/>
      <c r="B32" s="141"/>
      <c r="C32" s="141"/>
      <c r="D32" s="141"/>
      <c r="E32" s="141"/>
      <c r="F32" s="25" t="s">
        <v>53</v>
      </c>
      <c r="G32" s="21"/>
      <c r="H32" s="21"/>
      <c r="I32" s="21"/>
      <c r="J32" s="21"/>
    </row>
    <row r="33" spans="1:10" s="1" customFormat="1" x14ac:dyDescent="0.2">
      <c r="A33" s="141"/>
      <c r="B33" s="141"/>
      <c r="C33" s="142" t="s">
        <v>57</v>
      </c>
      <c r="D33" s="141"/>
      <c r="E33" s="141"/>
      <c r="F33" s="45" t="s">
        <v>373</v>
      </c>
      <c r="G33" s="180">
        <f>+G35</f>
        <v>-1640000</v>
      </c>
      <c r="H33" s="180">
        <f t="shared" ref="H33:J33" si="10">+H35</f>
        <v>-2500000</v>
      </c>
      <c r="I33" s="180">
        <f t="shared" si="10"/>
        <v>-2500000</v>
      </c>
      <c r="J33" s="180">
        <f t="shared" si="10"/>
        <v>-2500000</v>
      </c>
    </row>
    <row r="34" spans="1:10" s="1" customFormat="1" x14ac:dyDescent="0.2">
      <c r="A34" s="141"/>
      <c r="B34" s="141"/>
      <c r="C34" s="141"/>
      <c r="D34" s="141"/>
      <c r="E34" s="141"/>
      <c r="F34" s="25" t="s">
        <v>53</v>
      </c>
      <c r="G34" s="21"/>
      <c r="H34" s="21"/>
      <c r="I34" s="21"/>
      <c r="J34" s="21"/>
    </row>
    <row r="35" spans="1:10" s="1" customFormat="1" x14ac:dyDescent="0.2">
      <c r="A35" s="141"/>
      <c r="B35" s="141"/>
      <c r="C35" s="141"/>
      <c r="D35" s="141"/>
      <c r="E35" s="141"/>
      <c r="F35" s="25" t="s">
        <v>375</v>
      </c>
      <c r="G35" s="50">
        <f>+G37</f>
        <v>-1640000</v>
      </c>
      <c r="H35" s="50">
        <f t="shared" ref="H35:J35" si="11">+H37</f>
        <v>-2500000</v>
      </c>
      <c r="I35" s="50">
        <f t="shared" si="11"/>
        <v>-2500000</v>
      </c>
      <c r="J35" s="50">
        <f t="shared" si="11"/>
        <v>-2500000</v>
      </c>
    </row>
    <row r="36" spans="1:10" s="1" customFormat="1" x14ac:dyDescent="0.2">
      <c r="A36" s="141"/>
      <c r="B36" s="141"/>
      <c r="C36" s="141"/>
      <c r="D36" s="141"/>
      <c r="E36" s="141"/>
      <c r="F36" s="25" t="s">
        <v>53</v>
      </c>
      <c r="G36" s="50"/>
      <c r="H36" s="50"/>
      <c r="I36" s="50"/>
      <c r="J36" s="50"/>
    </row>
    <row r="37" spans="1:10" s="53" customFormat="1" x14ac:dyDescent="0.2">
      <c r="A37" s="142"/>
      <c r="B37" s="142"/>
      <c r="C37" s="142"/>
      <c r="D37" s="142" t="s">
        <v>374</v>
      </c>
      <c r="E37" s="142"/>
      <c r="F37" s="45" t="s">
        <v>373</v>
      </c>
      <c r="G37" s="48">
        <f>+G39</f>
        <v>-1640000</v>
      </c>
      <c r="H37" s="48">
        <f t="shared" ref="H37:J37" si="12">+H39</f>
        <v>-2500000</v>
      </c>
      <c r="I37" s="48">
        <f t="shared" si="12"/>
        <v>-2500000</v>
      </c>
      <c r="J37" s="48">
        <f t="shared" si="12"/>
        <v>-2500000</v>
      </c>
    </row>
    <row r="38" spans="1:10" s="1" customFormat="1" x14ac:dyDescent="0.2">
      <c r="A38" s="141"/>
      <c r="B38" s="141"/>
      <c r="C38" s="141"/>
      <c r="D38" s="141"/>
      <c r="E38" s="141"/>
      <c r="F38" s="25" t="s">
        <v>53</v>
      </c>
      <c r="G38" s="33"/>
      <c r="H38" s="33"/>
      <c r="I38" s="33"/>
      <c r="J38" s="33"/>
    </row>
    <row r="39" spans="1:10" s="53" customFormat="1" x14ac:dyDescent="0.2">
      <c r="A39" s="142"/>
      <c r="B39" s="142"/>
      <c r="C39" s="142"/>
      <c r="D39" s="142"/>
      <c r="E39" s="142" t="s">
        <v>58</v>
      </c>
      <c r="F39" s="45" t="s">
        <v>373</v>
      </c>
      <c r="G39" s="181">
        <f>+G41</f>
        <v>-1640000</v>
      </c>
      <c r="H39" s="181">
        <f t="shared" ref="H39:J39" si="13">+H41</f>
        <v>-2500000</v>
      </c>
      <c r="I39" s="181">
        <f t="shared" si="13"/>
        <v>-2500000</v>
      </c>
      <c r="J39" s="181">
        <f t="shared" si="13"/>
        <v>-2500000</v>
      </c>
    </row>
    <row r="40" spans="1:10" s="1" customFormat="1" x14ac:dyDescent="0.2">
      <c r="A40" s="141"/>
      <c r="B40" s="141"/>
      <c r="C40" s="141"/>
      <c r="D40" s="141"/>
      <c r="E40" s="141"/>
      <c r="F40" s="25" t="s">
        <v>35</v>
      </c>
      <c r="G40" s="32"/>
      <c r="H40" s="141"/>
      <c r="I40" s="141"/>
      <c r="J40" s="141"/>
    </row>
    <row r="41" spans="1:10" s="1" customFormat="1" x14ac:dyDescent="0.2">
      <c r="A41" s="141"/>
      <c r="B41" s="141"/>
      <c r="C41" s="27"/>
      <c r="D41" s="141"/>
      <c r="E41" s="141"/>
      <c r="F41" s="146" t="s">
        <v>375</v>
      </c>
      <c r="G41" s="50">
        <f>+G42</f>
        <v>-1640000</v>
      </c>
      <c r="H41" s="50">
        <f t="shared" ref="H41:J45" si="14">+H42</f>
        <v>-2500000</v>
      </c>
      <c r="I41" s="50">
        <f t="shared" si="14"/>
        <v>-2500000</v>
      </c>
      <c r="J41" s="50">
        <f t="shared" si="14"/>
        <v>-2500000</v>
      </c>
    </row>
    <row r="42" spans="1:10" s="1" customFormat="1" x14ac:dyDescent="0.2">
      <c r="A42" s="141"/>
      <c r="B42" s="141"/>
      <c r="C42" s="141"/>
      <c r="D42" s="141"/>
      <c r="E42" s="141"/>
      <c r="F42" s="25" t="s">
        <v>19</v>
      </c>
      <c r="G42" s="50">
        <f>+G43</f>
        <v>-1640000</v>
      </c>
      <c r="H42" s="50">
        <f t="shared" si="14"/>
        <v>-2500000</v>
      </c>
      <c r="I42" s="50">
        <f t="shared" si="14"/>
        <v>-2500000</v>
      </c>
      <c r="J42" s="50">
        <f t="shared" si="14"/>
        <v>-2500000</v>
      </c>
    </row>
    <row r="43" spans="1:10" s="1" customFormat="1" x14ac:dyDescent="0.2">
      <c r="A43" s="141"/>
      <c r="B43" s="141"/>
      <c r="C43" s="141"/>
      <c r="D43" s="141"/>
      <c r="E43" s="141"/>
      <c r="F43" s="25" t="s">
        <v>16</v>
      </c>
      <c r="G43" s="50">
        <f>+G44</f>
        <v>-1640000</v>
      </c>
      <c r="H43" s="50">
        <f t="shared" si="14"/>
        <v>-2500000</v>
      </c>
      <c r="I43" s="50">
        <f t="shared" si="14"/>
        <v>-2500000</v>
      </c>
      <c r="J43" s="50">
        <f t="shared" si="14"/>
        <v>-2500000</v>
      </c>
    </row>
    <row r="44" spans="1:10" s="1" customFormat="1" x14ac:dyDescent="0.2">
      <c r="A44" s="141"/>
      <c r="B44" s="141"/>
      <c r="C44" s="141"/>
      <c r="D44" s="141"/>
      <c r="E44" s="141"/>
      <c r="F44" s="25" t="s">
        <v>43</v>
      </c>
      <c r="G44" s="50">
        <f>+G45</f>
        <v>-1640000</v>
      </c>
      <c r="H44" s="50">
        <f t="shared" si="14"/>
        <v>-2500000</v>
      </c>
      <c r="I44" s="50">
        <f t="shared" si="14"/>
        <v>-2500000</v>
      </c>
      <c r="J44" s="50">
        <f t="shared" si="14"/>
        <v>-2500000</v>
      </c>
    </row>
    <row r="45" spans="1:10" s="1" customFormat="1" x14ac:dyDescent="0.2">
      <c r="A45" s="141"/>
      <c r="B45" s="141"/>
      <c r="C45" s="141"/>
      <c r="D45" s="141"/>
      <c r="E45" s="141"/>
      <c r="F45" s="25" t="s">
        <v>376</v>
      </c>
      <c r="G45" s="182">
        <f>+G46</f>
        <v>-1640000</v>
      </c>
      <c r="H45" s="182">
        <f t="shared" si="14"/>
        <v>-2500000</v>
      </c>
      <c r="I45" s="182">
        <f t="shared" si="14"/>
        <v>-2500000</v>
      </c>
      <c r="J45" s="182">
        <f t="shared" si="14"/>
        <v>-2500000</v>
      </c>
    </row>
    <row r="46" spans="1:10" s="184" customFormat="1" x14ac:dyDescent="0.2">
      <c r="A46" s="27"/>
      <c r="B46" s="27"/>
      <c r="C46" s="27"/>
      <c r="D46" s="27"/>
      <c r="E46" s="27"/>
      <c r="F46" s="146" t="s">
        <v>390</v>
      </c>
      <c r="G46" s="183">
        <f>+'2'!G38</f>
        <v>-1640000</v>
      </c>
      <c r="H46" s="183">
        <f>+'2'!H38</f>
        <v>-2500000</v>
      </c>
      <c r="I46" s="183">
        <f>+'2'!I38</f>
        <v>-2500000</v>
      </c>
      <c r="J46" s="183">
        <f>+'2'!J38</f>
        <v>-2500000</v>
      </c>
    </row>
  </sheetData>
  <mergeCells count="11">
    <mergeCell ref="A6:J6"/>
    <mergeCell ref="A1:J1"/>
    <mergeCell ref="A2:J2"/>
    <mergeCell ref="A3:J3"/>
    <mergeCell ref="A4:J4"/>
    <mergeCell ref="A5:J5"/>
    <mergeCell ref="A7:C7"/>
    <mergeCell ref="D7:E7"/>
    <mergeCell ref="F7:F8"/>
    <mergeCell ref="G7:J7"/>
    <mergeCell ref="A9:F9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A10:E3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'1'!Print_Titles</vt:lpstr>
      <vt:lpstr>'3'!Print_Titles</vt:lpstr>
      <vt:lpstr>'8'!Print_Titles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https:/mul2.gov.am/tasks/871617/oneclick/7c062f452aeb1932a32230722172707a75dfe4e754df490b0d34a2b3c4232936.xlsx?token=efe81bc1f13b9ff5883f9456b3d1c637</cp:keywords>
  <cp:lastModifiedBy>Ruzanna Khanaganyan</cp:lastModifiedBy>
  <cp:lastPrinted>2026-03-04T11:48:40Z</cp:lastPrinted>
  <dcterms:created xsi:type="dcterms:W3CDTF">1996-10-14T23:33:28Z</dcterms:created>
  <dcterms:modified xsi:type="dcterms:W3CDTF">2026-03-10T13:51:11Z</dcterms:modified>
</cp:coreProperties>
</file>