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economy-6\Desktop\"/>
    </mc:Choice>
  </mc:AlternateContent>
  <xr:revisionPtr revIDLastSave="0" documentId="13_ncr:1_{28E80310-199E-49E4-B60A-1EA7D9F38062}" xr6:coauthVersionLast="47" xr6:coauthVersionMax="47" xr10:uidLastSave="{00000000-0000-0000-0000-000000000000}"/>
  <bookViews>
    <workbookView xWindow="-120" yWindow="-120" windowWidth="29040" windowHeight="15720" activeTab="6" xr2:uid="{00000000-000D-0000-FFFF-FFFF00000000}"/>
  </bookViews>
  <sheets>
    <sheet name="1" sheetId="15" r:id="rId1"/>
    <sheet name="2" sheetId="2" r:id="rId2"/>
    <sheet name="3" sheetId="13" r:id="rId3"/>
    <sheet name="4" sheetId="16" r:id="rId4"/>
    <sheet name="5" sheetId="17" r:id="rId5"/>
    <sheet name="6" sheetId="14" r:id="rId6"/>
    <sheet name="7" sheetId="11" r:id="rId7"/>
    <sheet name="8" sheetId="10" r:id="rId8"/>
  </sheets>
  <definedNames>
    <definedName name="_xlnm.Print_Area" localSheetId="1">'2'!$A$1:$G$48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26" i="11" l="1"/>
  <c r="J11" i="11" s="1"/>
  <c r="J27" i="11"/>
  <c r="J18" i="14"/>
  <c r="H11" i="16"/>
  <c r="H12" i="16"/>
  <c r="D11" i="16"/>
  <c r="D12" i="16"/>
  <c r="G11" i="15"/>
  <c r="G13" i="15"/>
  <c r="G14" i="17"/>
  <c r="G13" i="17" s="1"/>
  <c r="G12" i="17" s="1"/>
  <c r="G11" i="17" s="1"/>
  <c r="D16" i="13" l="1"/>
  <c r="G40" i="2"/>
  <c r="G39" i="2" s="1"/>
  <c r="G38" i="2" s="1"/>
  <c r="G37" i="2" s="1"/>
  <c r="G35" i="2" s="1"/>
  <c r="G33" i="2" s="1"/>
  <c r="G29" i="2"/>
  <c r="G28" i="2" s="1"/>
  <c r="G27" i="2" s="1"/>
  <c r="G26" i="2" s="1"/>
  <c r="G24" i="2" s="1"/>
  <c r="G22" i="2" s="1"/>
  <c r="G20" i="2" s="1"/>
  <c r="G47" i="2"/>
  <c r="G10" i="15"/>
  <c r="G9" i="15" s="1"/>
  <c r="G8" i="15" s="1"/>
  <c r="G46" i="2" l="1"/>
  <c r="G45" i="2" s="1"/>
  <c r="G44" i="2" s="1"/>
  <c r="G42" i="2" s="1"/>
  <c r="G31" i="2" l="1"/>
  <c r="G18" i="2" l="1"/>
  <c r="G14" i="2" s="1"/>
  <c r="G12" i="2" s="1"/>
  <c r="G9" i="2" s="1"/>
  <c r="G12" i="15" l="1"/>
  <c r="J11" i="14" l="1"/>
  <c r="J21" i="11" l="1"/>
  <c r="D17" i="13"/>
  <c r="G12" i="10" l="1"/>
  <c r="G11" i="10" s="1"/>
  <c r="G10" i="10" l="1"/>
  <c r="G9" i="10" s="1"/>
  <c r="G8" i="10" s="1"/>
  <c r="J13" i="11" l="1"/>
  <c r="J12" i="11" s="1"/>
  <c r="D14" i="13"/>
  <c r="D12" i="13" s="1"/>
  <c r="D10" i="13" s="1"/>
  <c r="J20" i="11"/>
  <c r="J19" i="11" s="1"/>
</calcChain>
</file>

<file path=xl/sharedStrings.xml><?xml version="1.0" encoding="utf-8"?>
<sst xmlns="http://schemas.openxmlformats.org/spreadsheetml/2006/main" count="261" uniqueCount="156">
  <si>
    <t xml:space="preserve"> Ծրագիր</t>
  </si>
  <si>
    <t>Հավելված N 2</t>
  </si>
  <si>
    <t xml:space="preserve"> </t>
  </si>
  <si>
    <t xml:space="preserve"> -----------------ի N -----------Ն որոշման</t>
  </si>
  <si>
    <t>Գործառական դասիչը</t>
  </si>
  <si>
    <t xml:space="preserve">
Ծրագրային դասիչը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</si>
  <si>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</si>
  <si>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Ցուցանիշների փոփոխությունները ավելացումները նշված են դրական նշանով, իսկ նվազեցումները՝ փակագծերում</t>
  </si>
  <si>
    <t>Ծրագիր</t>
  </si>
  <si>
    <t>Միջոցառում</t>
  </si>
  <si>
    <t>Տարի</t>
  </si>
  <si>
    <t xml:space="preserve"> ԸՆԴԱՄԵՆԸ ԾԱԽՍԵՐ</t>
  </si>
  <si>
    <t xml:space="preserve"> այդ թվում`</t>
  </si>
  <si>
    <t xml:space="preserve"> ՀՀ կառավարության 2025 թվականի</t>
  </si>
  <si>
    <t xml:space="preserve"> այդ թվում` ըստ կատարողների</t>
  </si>
  <si>
    <t>Հավելված N 3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</si>
  <si>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</si>
  <si>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</si>
  <si>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</si>
  <si>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</si>
  <si>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</si>
  <si>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</si>
  <si>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Տարի </t>
  </si>
  <si>
    <t xml:space="preserve"> ԸՆԴԱՄԵՆԸ </t>
  </si>
  <si>
    <t xml:space="preserve"> Անվանումը </t>
  </si>
  <si>
    <t xml:space="preserve"> ԸՆԴԱՄԵՆԸ</t>
  </si>
  <si>
    <t xml:space="preserve"> այդ թվում` բյուջետային ծախսերի տնտեսագիտական դասակարգման հոդվածներ</t>
  </si>
  <si>
    <t xml:space="preserve"> ՀՀ բարձր տեխնոլոգիական արդյունաբերության նախարարություն</t>
  </si>
  <si>
    <t xml:space="preserve"> 1235</t>
  </si>
  <si>
    <t xml:space="preserve"> Թվային փոխակերպման գործընթացի իրականացում</t>
  </si>
  <si>
    <t>01</t>
  </si>
  <si>
    <t xml:space="preserve"> ԸՆԴՀԱՆՈՒՐ ԲՆՈՒՅԹԻ ՀԱՆՐԱՅԻՆ ԾԱՌԱՅՈՒԹՅՈՒՆՆԵՐ</t>
  </si>
  <si>
    <t xml:space="preserve"> Ընդհանուր բնույթի ծառայություններ</t>
  </si>
  <si>
    <t xml:space="preserve"> Ծրագրման և վիճակագրական ընդհանուր ծառայություններ</t>
  </si>
  <si>
    <t xml:space="preserve"> 1235 </t>
  </si>
  <si>
    <t xml:space="preserve"> Թվային փոխակերպման գործընթացի իրականացում </t>
  </si>
  <si>
    <t>Կոդը</t>
  </si>
  <si>
    <t>Անվանումը</t>
  </si>
  <si>
    <t>Գնման ձևը</t>
  </si>
  <si>
    <t>Չափման միավորը</t>
  </si>
  <si>
    <t>Մեկ միավորի գինը</t>
  </si>
  <si>
    <t xml:space="preserve">Քանակը </t>
  </si>
  <si>
    <t>Գումարը
(հազար դրամով)</t>
  </si>
  <si>
    <t>ՀԱՅԱՍՏԱՆԻ ՀԱՆՐԱՊԵՏՈՒԹՅԱՆ ԿԱՌԱՎԱՐՈՒԹՅԱՆ 2024 ԹՎԱԿԱՆԻ ԴԵԿՏԵՄԲԵՐԻ 27-Ի N 2060-Ն ՈՐՈՇՄԱՆ N 10 ՀԱՎԵԼՎԱԾԻ ՑՈՒՑԱՆԻՇՆԵՐՈՒՄ ԿԱՏԱՐՎՈՂ ՓՈՓՈԽՈՒԹՅՈՒՆՆԵՐԸ ԵՎ ԼՐԱՑՈՒՄՆԵՐԸ</t>
  </si>
  <si>
    <t xml:space="preserve"> ՀԱՅԱՍՏԱՆԻ ՀԱՆՐԱՊԵՏՈՒԹՅԱՆ ԿԱՌԱՎԱՐՈՒԹՅԱՆ 2024 ԹՎԱԿԱՆԻ ԴԵԿՏԵՄԲԵՐԻ 27-Ի N 2060-Ն ՈՐՈՇՄԱՆ N 9.1 ՀԱՎԵԼՎԱԾՈՒՄ   ԿԱՏԱՐՎՈՂ ՓՈՓՈԽՈՒԹՅՈՒՆՆԵՐԸ ԵՎ ԼՐԱՑՈՒՄՆԵՐԸ</t>
  </si>
  <si>
    <t xml:space="preserve">ՀՀ բարձր տեխնոլոգիական արդյունաբերության նախարարություն </t>
  </si>
  <si>
    <t xml:space="preserve"> ԲՍԿ </t>
  </si>
  <si>
    <t>Միասնական թվային միջավայրի ձևավորում</t>
  </si>
  <si>
    <t>03</t>
  </si>
  <si>
    <t>02</t>
  </si>
  <si>
    <t xml:space="preserve"> 31001</t>
  </si>
  <si>
    <t xml:space="preserve"> Միասնական թվային միջավայրի ձևավորում</t>
  </si>
  <si>
    <t xml:space="preserve"> ՀՀ կառավարություն</t>
  </si>
  <si>
    <t xml:space="preserve"> ՈՉ ՖԻՆԱՆՍԱԿԱՆ ԱԿՏԻՎՆԵՐԻ ԳԾՈՎ ԾԱԽՍԵՐ</t>
  </si>
  <si>
    <t xml:space="preserve"> ՀԻՄՆԱԿԱՆ ՄԻՋՈՑՆԵՐ</t>
  </si>
  <si>
    <t xml:space="preserve"> ԱՅԼ ՀԻՄՆԱԿԱՆ ՄԻՋՈՑՆԵՐ</t>
  </si>
  <si>
    <t xml:space="preserve"> - Ոչ նյութական հիմնական միջոցներ</t>
  </si>
  <si>
    <t xml:space="preserve"> հազար դրամներով </t>
  </si>
  <si>
    <t xml:space="preserve"> Ծրագրային դասիչ</t>
  </si>
  <si>
    <t xml:space="preserve"> Բյուջետային գլխավոր կարգադրիչների, ծրագրերի, միջոցառումների և ուղղությունների անվանումները</t>
  </si>
  <si>
    <t xml:space="preserve"> Տարի</t>
  </si>
  <si>
    <t xml:space="preserve"> Միջոց առում</t>
  </si>
  <si>
    <t xml:space="preserve"> այդ թվում՛</t>
  </si>
  <si>
    <t xml:space="preserve"> 1235 - 31001 </t>
  </si>
  <si>
    <t xml:space="preserve"> Թվային փոխակերպման գործընթացի շրջանակներում թվայնացման համակարգերի ներդրում և կայքերի արդիականացում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</si>
  <si>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</si>
  <si>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 անվանումը` Հանրային իշխանության մարմիններ </t>
  </si>
  <si>
    <t xml:space="preserve"> ՀՀ կառավարություն </t>
  </si>
  <si>
    <t>Բաժին</t>
  </si>
  <si>
    <t>Խումբ</t>
  </si>
  <si>
    <t>Դաս</t>
  </si>
  <si>
    <t>Բաժին N 01  Խումբ N 03  Դաս N 02 Ծրագրման և վիճակագրական ընդհանուր ծառայություններ</t>
  </si>
  <si>
    <t xml:space="preserve">Նկարագրությունը </t>
  </si>
  <si>
    <t xml:space="preserve"> ՄԱՍ III. ԾԱՌԱՅՈՒԹՅՈՒՆՆԵՐ</t>
  </si>
  <si>
    <t xml:space="preserve">հազար դրամներով </t>
  </si>
  <si>
    <t>Հավելված N 5</t>
  </si>
  <si>
    <t xml:space="preserve"> ԲԳԿ </t>
  </si>
  <si>
    <t xml:space="preserve"> ՀՀ բարձր տեխնոլոգիական արդյունաբերության նախարարություն </t>
  </si>
  <si>
    <t>-</t>
  </si>
  <si>
    <t>Հավելված 1
ՀՀ կառավարության
2025 թվականի____________ի  N _____-Ն որոշման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</si>
  <si>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</si>
  <si>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</si>
  <si>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</si>
  <si>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նկարագրույունը</t>
  </si>
  <si>
    <t xml:space="preserve"> Վերջնական արդյունքի նկարագրությունը/Միջոցառման տեսակը</t>
  </si>
  <si>
    <t>Ցուցանիշների փոփոխությունը (ավելացումները նշված են դրական նշանով, իսկ նվազեցումները՝ փակագծերում)</t>
  </si>
  <si>
    <t xml:space="preserve"> Միջոցառում</t>
  </si>
  <si>
    <t>ԸՆԴԱՄԵՆԸ</t>
  </si>
  <si>
    <t>ՀՀ բարձր տեխնոլոգիական արդյունաբերության նախարարություն</t>
  </si>
  <si>
    <t>1235</t>
  </si>
  <si>
    <t>Թվային փոխակերպման գործընթացի իրականացում</t>
  </si>
  <si>
    <t>Պետական մարմինների կողմից իրականացվող թվային փոխակերպման միջոցառումների ֆինանսավորում</t>
  </si>
  <si>
    <t>Թվային ծառայությունների և համակարգերի ներդրում</t>
  </si>
  <si>
    <t>1235 - 31001</t>
  </si>
  <si>
    <t>Թվային փոխակերպման գործընթացի շրջանակներում թվայնացման համակարգերի ներդրում և կայքերի արդիականացում</t>
  </si>
  <si>
    <t>Պետական մարմինների կողմից օգտագործվող ոչ ֆինանսական ակտիվների հետ գործառնություններ</t>
  </si>
  <si>
    <t>Ծառայությունների մատուցում</t>
  </si>
  <si>
    <t>1043</t>
  </si>
  <si>
    <t>Բարձր տեխնոլոգիական արդյունաբերության էկոհամակարգի և շուկայի զարգացման ծրագիր</t>
  </si>
  <si>
    <t>Բարձր տեխնոլոգիաների ենթակառուցվածքների բարելավում</t>
  </si>
  <si>
    <t>Բարձր տեխնոլոգիաների ոլորտի աճ</t>
  </si>
  <si>
    <t>1043 - 11018</t>
  </si>
  <si>
    <t>Պետական աջակցություն տեղեկատվական տեխնոլոգիաների ոլորտում գործունեություն իրականացնող առևտրային կազմակերպություններին և անհատ ձեռնարկատերերին</t>
  </si>
  <si>
    <t>Տեղեկատվական տեխնոլոգիաների ոլորտում գործունեություն իրականացնող առևտրային կազմակերպություններին և անհատ ձեռնարկատերերին պետական աջակցության տրամադրում</t>
  </si>
  <si>
    <t>«ՀԱՅԱՍՏԱՆԻ ՀԱՆՐԱՊԵՏՈՒԹՅԱՆ 2025 ԹՎԱԿԱՆԻ ՊԵՏԱԿԱՆ ԲՅՈՒՋԵԻ ՄԱՍԻՆ» ՕՐԵՆՔԻ N 1 ՀԱՎԵԼՎԱԾԻ N 2 ԱՂՅՈՒՍԱԿՈՒՄ ԿԱՏԱՐՎՈՂ ՎԵՐԱԲԱՇԽՈՒՄԸ, ՀԱՅԱՍՏԱՆԻ ՀԱՆՐԱՊԵՏՈՒԹՅԱՆ ԿԱՌԱՎԱՐՈՒԹՅԱՆ 2024 ԹՎԱԿԱՆԻ ԴԵԿՏԵՄԲԵՐԻ 27-Ի N 2060-Ն ՈՐՈՇՄԱՆ N 5 ՀԱՎԵԼՎԱԾԻ  N 1 ԱՂՅՈՒՍԱԿՈՒՄ ԿԱՏԱՐՎՈՂ ՓՈՓՈԽՈՒԹՅՈՒՆՆԵՐԸ</t>
  </si>
  <si>
    <t xml:space="preserve">       </t>
  </si>
  <si>
    <t xml:space="preserve"> 1043</t>
  </si>
  <si>
    <t xml:space="preserve"> Բարձր տեխնոլոգիական արդյունաբերության էկոհամակարգի և շուկայի զարգացման ծրագիր</t>
  </si>
  <si>
    <t xml:space="preserve"> 11018</t>
  </si>
  <si>
    <t xml:space="preserve"> Պետական աջակցություն տեղեկատվական տեխնոլոգիաների ոլորտում գործունեություն իրականացնող առևտրային կազմակերպություններին և անհատ ձեռնարկատերերին</t>
  </si>
  <si>
    <t xml:space="preserve"> ԸՆԹԱՑԻԿ ԾԱԽՍԵՐ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</si>
  <si>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</si>
  <si>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</si>
  <si>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</si>
  <si>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>ՀՀ առողջապահության նախարարություն</t>
  </si>
  <si>
    <t xml:space="preserve"> ՀԱՅԱՍՏԱՆԻ ՀԱՆՐԱՊԵՏՈՒԹՅԱՆ ԿԱՌԱՎԱՐՈՒԹՅԱՆ 2024 ԹՎԱԿԱՆԻ ԴԵԿՏԵՄԲԵՐԻ 27-Ի N 2060-Ն ՈՐՈՇՄԱՆ  N N 3  ԵՎ 4  ՀԱՎԵԼՎԱԾՆԵՐՈՒՄ ԿԱՏԱՐՎՈՂ ՓՈՓՈԽՈՒԹՅՈՒՆՆԵՐԸ</t>
  </si>
  <si>
    <t xml:space="preserve"> ՀՀ առողջապահության նախարարություն</t>
  </si>
  <si>
    <t xml:space="preserve"> ՀԱՅԱՍՏԱՆԻ ՀԱՆՐԱՊԵՏՈՒԹՅԱՆ ԿԱՌԱՎԱՐՈՒԹՅԱՆ 2024 ԹՎԱԿԱՆԻ ԴԵԿՏԵՄԲԵՐԻ 27-Ի N 2060-Ն ՈՐՈՇՄԱՆ  N 5 ՀԱՎԵԼՎԱԾԻ N 2 ԱՂՅՈՒՍԱԿՈՒՄ ԿԱՏԱՐՎՈՂ ՓՈՓՈԽՈՒԹՅՈՒՆՆԵՐԸ </t>
  </si>
  <si>
    <t xml:space="preserve">ՀՀ կառավարության 2025 թվականի </t>
  </si>
  <si>
    <t>______________ ի    ___Ն որոշման</t>
  </si>
  <si>
    <t>«ՀԱՅԱՍՏԱՆԻ ՀԱՆՐԱՊԵՏՈՒԹՅԱՆ 2025 ԹՎԱԿԱՆԻ ՊԵՏԱԿԱՆ ԲՅՈՒՋԵԻ ՄԱՍԻՆ» ՀԱՅԱՍՏԱՆԻ ՀԱՆՐԱՊԵՏՈՒԹՅԱՆ</t>
  </si>
  <si>
    <t xml:space="preserve"> Ընդամենը</t>
  </si>
  <si>
    <t xml:space="preserve"> Կառուցման աշխատանքներ</t>
  </si>
  <si>
    <t xml:space="preserve"> Վերակառուցման, վերանորոգման և վերականգնման աշխատանքներ</t>
  </si>
  <si>
    <t xml:space="preserve"> Նախագծահե- տազոտական, գեոդեզիա- քարտեզագրական աշխատանքներ</t>
  </si>
  <si>
    <t xml:space="preserve"> Ոչ ֆինանսական այլ ակտիվների ձեռքբերում</t>
  </si>
  <si>
    <t xml:space="preserve">ՕՐԵՆՔԻ N 1 ՀԱՎԵԼՎԱԾԻ N 3 ԱՂՅՈՒՍԱԿՈՒՄ ԿԱՏԱՐՎՈՂ ՓՈՓՈԽՈՒԹՅՈՒՆՆԵՐԸ  </t>
  </si>
  <si>
    <r>
      <t xml:space="preserve"> </t>
    </r>
    <r>
      <rPr>
        <sz val="12"/>
        <color rgb="FF000000"/>
        <rFont val="GHEA Grapalat"/>
        <family val="3"/>
      </rPr>
      <t>Հավելված N4</t>
    </r>
  </si>
  <si>
    <t>___________  ___-ի N _______ -Ն    որոշման</t>
  </si>
  <si>
    <t xml:space="preserve">ՀԱՅԱՍՏԱՆԻ ՀԱՆՐԱՊԵՏՈՒԹՅԱՆ ԿԱՌԱՎԱՐՈՒԹՅԱՆ 2024 ԹՎԱԿԱՆԻ ԴԵԿՏԵՄԲԵՐԻ 27-Ի N 2060-Ն ՈՐՈՇՄԱՆ N 5 ՀԱՎԵԼՎԱԾԻ 7 ԱՂՅՈՒՍԱԿՈՒՄ ԿԱՏԱՐՎՈՂ ՓՈՓՈԽՈՒԹՅՈՒՆՆԵՐԸ </t>
  </si>
  <si>
    <t xml:space="preserve"> հազար դրամներով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</si>
  <si>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</si>
  <si>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</si>
  <si>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</si>
  <si>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Ցուցանիշների փոփոխությունները (նվազեցումները նշված են փակագծերում)</t>
  </si>
  <si>
    <t>Ընդամենը</t>
  </si>
  <si>
    <t>Շահառու կազմակերպություններ</t>
  </si>
  <si>
    <t xml:space="preserve"> 1043 </t>
  </si>
  <si>
    <t xml:space="preserve"> Բարձր տեխնոլոգիական արդյունաբերության էկոհամակարգի և շուկայի զարգացման ծրագիր </t>
  </si>
  <si>
    <t xml:space="preserve"> 1043 - 11018 </t>
  </si>
  <si>
    <t xml:space="preserve"> Տեղեկատվական տեխնոլոգիաների ոլորտում գործունեություն իրականացնող առևտրային կազմակերպություններին և անհատ ձեռնարկատերերին պետական աջակցության տրամադրում </t>
  </si>
  <si>
    <t xml:space="preserve"> Ծառայությունների մատուցում </t>
  </si>
  <si>
    <t xml:space="preserve"> Ծառայությունը մատուցողի անվանումը`  ՀՀ բարձր տեխնոլոգիական արդյունաբերության նախարարություն </t>
  </si>
  <si>
    <t xml:space="preserve"> ՀԱՅԱՍՏԱՆԻ ՀԱՆՐԱՊԵՏՈՒԹՅԱՆ ԿԱՌԱՎԱՐՈՒԹՅԱՆ 2024 ԹՎԱԿԱՆԻ ԴԵԿՏԵՄԲԵՐԻ 27-Ի N 2060-Ն ՈՐՈՇՄԱՆ N 9 ՀԱՎԵԼՎԱԾՈՒՄ   ԿԱՏԱՐՎՈՂ ՓՈՓՈԽՈՒԹՅՈՒՆՆԵՐԸ</t>
  </si>
  <si>
    <t>Հավելված N 6</t>
  </si>
  <si>
    <t>Հավելված N 7</t>
  </si>
  <si>
    <t xml:space="preserve"> ՀՀ առողջապահության նախարարություն </t>
  </si>
  <si>
    <t xml:space="preserve"> Ակտիվն օգտագործող կազմակերպության անվանումը` ՀՀ առողջապահության  նախարարություն</t>
  </si>
  <si>
    <t>Սերվերային համակարգ</t>
  </si>
  <si>
    <t>Հավելված N 8</t>
  </si>
  <si>
    <t>48821200/506</t>
  </si>
  <si>
    <t>համակարգչային սերվերներ</t>
  </si>
  <si>
    <t>ՀԲՄ</t>
  </si>
  <si>
    <t xml:space="preserve">դրամ </t>
  </si>
  <si>
    <t xml:space="preserve"> 1043 - 11018</t>
  </si>
  <si>
    <t xml:space="preserve">Տեղեկատվական տեխնոլոգիաների ոլորտում գործունեություն իրականացնող առևտրային կազմակերպություններին և անհատ ձեռնարկատերերին պետական աջակցության տրամադրում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</si>
</sst>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3" formatCode="_(* #,##0.00_);_(* \(#,##0.00\);_(* &quot;-&quot;??_);_(@_)"/>
    <numFmt numFmtId="164" formatCode="_-* #,##0.00_-;\-* #,##0.00_-;_-* &quot;-&quot;??_-;_-@_-"/>
    <numFmt numFmtId="165" formatCode="##,##0.0;\(##,##0.0\);\-"/>
    <numFmt numFmtId="166" formatCode="#,##0.0_);\(#,##0.0\)"/>
    <numFmt numFmtId="167" formatCode="_-* #,##0.00\ _ _-;\-* #,##0.00\ _ _-;_-* &quot;-&quot;??\ _ _-;_-@_-"/>
    <numFmt numFmtId="168" formatCode="_-* #,##0.00_р_._-;\-* #,##0.00_р_._-;_-* &quot;-&quot;??_р_._-;_-@_-"/>
    <numFmt numFmtId="169" formatCode="_(* #,##0.000_);_(* \(#,##0.000\);_(* &quot;-&quot;??_);_(@_)"/>
    <numFmt numFmtId="170" formatCode="#,##0.0"/>
    <numFmt numFmtId="171" formatCode="_-* #,##0.0\ _ _-;\-* #,##0.0\ _ _-;_-* &quot;-&quot;??\ _ _-;_-@_-"/>
    <numFmt numFmtId="172" formatCode="#,##0.000_);\(#,##0.000\)"/>
    <numFmt numFmtId="173" formatCode="_(* #,##0.0_);_(* \(#,##0.0\);_(* &quot;-&quot;?_);_(@_)"/>
    <numFmt numFmtId="174" formatCode="_-* #,##0.00\ _₽_-;\-* #,##0.00\ _₽_-;_-* \-??\ _₽_-;_-@_-"/>
    <numFmt numFmtId="175" formatCode="_(* #,##0.0_);_(* \(#,##0.0\);_(* &quot;-&quot;??_);_(@_)"/>
  </numFmts>
  <fonts count="7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GHEA Grapalat"/>
      <family val="3"/>
    </font>
    <font>
      <b/>
      <sz val="10"/>
      <name val="GHEA Grapalat"/>
      <family val="2"/>
    </font>
    <font>
      <sz val="10"/>
      <name val="GHEA Grapalat"/>
      <family val="2"/>
    </font>
    <font>
      <sz val="11"/>
      <color theme="1"/>
      <name val="GHEA Grapalat"/>
      <family val="3"/>
    </font>
    <font>
      <sz val="12"/>
      <name val="GHEA Grapalat"/>
      <family val="3"/>
    </font>
    <font>
      <sz val="8"/>
      <name val="GHEA Grapalat"/>
      <family val="2"/>
    </font>
    <font>
      <i/>
      <sz val="11"/>
      <name val="GHEA Grapalat"/>
      <family val="3"/>
    </font>
    <font>
      <sz val="10"/>
      <name val="Arial"/>
      <family val="2"/>
    </font>
    <font>
      <sz val="10"/>
      <name val="Arial Armenian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 Narrow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10"/>
      <color indexed="8"/>
      <name val="MS Sans Serif"/>
      <family val="2"/>
    </font>
    <font>
      <sz val="10"/>
      <color rgb="FF9C65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indexed="9"/>
      <name val="Calibri"/>
      <family val="2"/>
      <charset val="1"/>
    </font>
    <font>
      <sz val="11"/>
      <color indexed="20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  <charset val="1"/>
    </font>
    <font>
      <b/>
      <sz val="15"/>
      <color indexed="62"/>
      <name val="Calibri"/>
      <family val="2"/>
      <charset val="1"/>
    </font>
    <font>
      <b/>
      <sz val="13"/>
      <color indexed="62"/>
      <name val="Calibri"/>
      <family val="2"/>
      <charset val="1"/>
    </font>
    <font>
      <b/>
      <sz val="11"/>
      <color indexed="62"/>
      <name val="Calibri"/>
      <family val="2"/>
      <charset val="1"/>
    </font>
    <font>
      <sz val="11"/>
      <color indexed="62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60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8"/>
      <color indexed="62"/>
      <name val="Cambria"/>
      <family val="2"/>
      <charset val="1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  <charset val="1"/>
    </font>
    <font>
      <sz val="10"/>
      <name val="Arial"/>
      <family val="2"/>
      <charset val="204"/>
    </font>
    <font>
      <b/>
      <sz val="11"/>
      <name val="GHEA Grapalat"/>
      <family val="3"/>
    </font>
    <font>
      <i/>
      <sz val="8"/>
      <name val="GHEA Grapalat"/>
      <family val="2"/>
    </font>
    <font>
      <sz val="10"/>
      <color indexed="8"/>
      <name val="MS Sans Serif"/>
      <family val="2"/>
      <charset val="204"/>
    </font>
    <font>
      <b/>
      <sz val="11"/>
      <color indexed="8"/>
      <name val="GHEA Grapalat"/>
      <family val="3"/>
    </font>
    <font>
      <b/>
      <u/>
      <sz val="11"/>
      <name val="GHEA Grapalat"/>
      <family val="3"/>
    </font>
    <font>
      <sz val="10"/>
      <name val="Arial Armenian"/>
      <family val="2"/>
      <charset val="1"/>
    </font>
    <font>
      <b/>
      <sz val="12"/>
      <name val="GHEA Grapalat"/>
      <family val="3"/>
    </font>
    <font>
      <sz val="12"/>
      <color theme="1"/>
      <name val="GHEA Grapalat"/>
      <family val="3"/>
    </font>
    <font>
      <sz val="8"/>
      <name val="GHEA Grapalat"/>
      <family val="2"/>
      <charset val="1"/>
    </font>
    <font>
      <b/>
      <sz val="9"/>
      <name val="GHEA Grapalat"/>
      <family val="2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</font>
    <font>
      <b/>
      <sz val="12"/>
      <color theme="1"/>
      <name val="GHEA Grapalat"/>
      <family val="3"/>
    </font>
    <font>
      <i/>
      <sz val="12"/>
      <name val="GHEA Grapalat"/>
      <family val="3"/>
    </font>
    <font>
      <sz val="10"/>
      <name val="GHEA Grapalat"/>
      <family val="3"/>
    </font>
    <font>
      <sz val="10"/>
      <color theme="1"/>
      <name val="GHEA Grapalat"/>
      <family val="3"/>
    </font>
    <font>
      <b/>
      <sz val="11"/>
      <color theme="1"/>
      <name val="GHEA Grapalat"/>
      <family val="3"/>
    </font>
    <font>
      <sz val="11"/>
      <color theme="0"/>
      <name val="GHEA Grapalat"/>
      <family val="3"/>
    </font>
    <font>
      <i/>
      <sz val="12"/>
      <color rgb="FF000000"/>
      <name val="GHEA Grapalat"/>
      <family val="3"/>
    </font>
    <font>
      <i/>
      <sz val="12"/>
      <color theme="1"/>
      <name val="GHEA Grapalat"/>
      <family val="3"/>
    </font>
    <font>
      <b/>
      <u/>
      <sz val="12"/>
      <color rgb="FF000000"/>
      <name val="GHEA Grapalat"/>
      <family val="3"/>
    </font>
    <font>
      <b/>
      <i/>
      <sz val="12"/>
      <color theme="1"/>
      <name val="GHEA Grapalat"/>
      <family val="3"/>
    </font>
  </fonts>
  <fills count="5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/>
      <diagonal/>
    </border>
  </borders>
  <cellStyleXfs count="184">
    <xf numFmtId="0" fontId="0" fillId="0" borderId="0"/>
    <xf numFmtId="165" fontId="3" fillId="0" borderId="0" applyFill="0" applyBorder="0" applyProtection="0">
      <alignment horizontal="right" vertical="top"/>
    </xf>
    <xf numFmtId="165" fontId="4" fillId="0" borderId="0" applyFill="0" applyBorder="0" applyProtection="0">
      <alignment horizontal="right" vertical="top"/>
    </xf>
    <xf numFmtId="0" fontId="7" fillId="0" borderId="0">
      <alignment horizontal="left" vertical="top" wrapText="1"/>
    </xf>
    <xf numFmtId="43" fontId="9" fillId="0" borderId="0" applyFont="0" applyFill="0" applyBorder="0" applyAlignment="0" applyProtection="0"/>
    <xf numFmtId="0" fontId="10" fillId="0" borderId="0"/>
    <xf numFmtId="0" fontId="1" fillId="0" borderId="0"/>
    <xf numFmtId="0" fontId="9" fillId="0" borderId="0"/>
    <xf numFmtId="167" fontId="10" fillId="0" borderId="0" applyFont="0" applyFill="0" applyBorder="0" applyAlignment="0" applyProtection="0"/>
    <xf numFmtId="0" fontId="1" fillId="0" borderId="0"/>
    <xf numFmtId="0" fontId="11" fillId="0" borderId="0" applyNumberFormat="0" applyFill="0" applyBorder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0" applyNumberFormat="0" applyBorder="0" applyAlignment="0" applyProtection="0"/>
    <xf numFmtId="0" fontId="16" fillId="4" borderId="0" applyNumberFormat="0" applyBorder="0" applyAlignment="0" applyProtection="0"/>
    <xf numFmtId="0" fontId="18" fillId="6" borderId="7" applyNumberFormat="0" applyAlignment="0" applyProtection="0"/>
    <xf numFmtId="0" fontId="19" fillId="7" borderId="8" applyNumberFormat="0" applyAlignment="0" applyProtection="0"/>
    <xf numFmtId="0" fontId="20" fillId="7" borderId="7" applyNumberFormat="0" applyAlignment="0" applyProtection="0"/>
    <xf numFmtId="0" fontId="21" fillId="0" borderId="9" applyNumberFormat="0" applyFill="0" applyAlignment="0" applyProtection="0"/>
    <xf numFmtId="0" fontId="22" fillId="8" borderId="10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12" applyNumberFormat="0" applyFill="0" applyAlignment="0" applyProtection="0"/>
    <xf numFmtId="0" fontId="26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26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26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26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26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26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7" fillId="0" borderId="0"/>
    <xf numFmtId="0" fontId="29" fillId="0" borderId="0"/>
    <xf numFmtId="0" fontId="10" fillId="0" borderId="0"/>
    <xf numFmtId="164" fontId="10" fillId="0" borderId="0" applyFont="0" applyFill="0" applyBorder="0" applyAlignment="0" applyProtection="0"/>
    <xf numFmtId="0" fontId="30" fillId="0" borderId="0"/>
    <xf numFmtId="164" fontId="30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9" fillId="0" borderId="0"/>
    <xf numFmtId="0" fontId="1" fillId="0" borderId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2" fillId="0" borderId="0"/>
    <xf numFmtId="0" fontId="28" fillId="0" borderId="0"/>
    <xf numFmtId="164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0" fontId="33" fillId="5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>
      <alignment horizontal="left" vertical="top" wrapText="1"/>
    </xf>
    <xf numFmtId="0" fontId="34" fillId="5" borderId="0" applyNumberFormat="0" applyBorder="0" applyAlignment="0" applyProtection="0"/>
    <xf numFmtId="0" fontId="1" fillId="9" borderId="11" applyNumberFormat="0" applyFont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  <xf numFmtId="0" fontId="17" fillId="5" borderId="0" applyNumberFormat="0" applyBorder="0" applyAlignment="0" applyProtection="0"/>
    <xf numFmtId="0" fontId="1" fillId="9" borderId="11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26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26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26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26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26" fillId="29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6" fillId="33" borderId="0" applyNumberFormat="0" applyBorder="0" applyAlignment="0" applyProtection="0"/>
    <xf numFmtId="0" fontId="9" fillId="0" borderId="0"/>
    <xf numFmtId="0" fontId="35" fillId="34" borderId="0" applyNumberFormat="0" applyBorder="0" applyAlignment="0" applyProtection="0"/>
    <xf numFmtId="0" fontId="35" fillId="35" borderId="0" applyNumberFormat="0" applyBorder="0" applyAlignment="0" applyProtection="0"/>
    <xf numFmtId="0" fontId="35" fillId="36" borderId="0" applyNumberFormat="0" applyBorder="0" applyAlignment="0" applyProtection="0"/>
    <xf numFmtId="0" fontId="35" fillId="34" borderId="0" applyNumberFormat="0" applyBorder="0" applyAlignment="0" applyProtection="0"/>
    <xf numFmtId="0" fontId="35" fillId="37" borderId="0" applyNumberFormat="0" applyBorder="0" applyAlignment="0" applyProtection="0"/>
    <xf numFmtId="0" fontId="35" fillId="36" borderId="0" applyNumberFormat="0" applyBorder="0" applyAlignment="0" applyProtection="0"/>
    <xf numFmtId="0" fontId="35" fillId="38" borderId="0" applyNumberFormat="0" applyBorder="0" applyAlignment="0" applyProtection="0"/>
    <xf numFmtId="0" fontId="35" fillId="35" borderId="0" applyNumberFormat="0" applyBorder="0" applyAlignment="0" applyProtection="0"/>
    <xf numFmtId="0" fontId="35" fillId="39" borderId="0" applyNumberFormat="0" applyBorder="0" applyAlignment="0" applyProtection="0"/>
    <xf numFmtId="0" fontId="35" fillId="38" borderId="0" applyNumberFormat="0" applyBorder="0" applyAlignment="0" applyProtection="0"/>
    <xf numFmtId="0" fontId="35" fillId="40" borderId="0" applyNumberFormat="0" applyBorder="0" applyAlignment="0" applyProtection="0"/>
    <xf numFmtId="0" fontId="35" fillId="39" borderId="0" applyNumberFormat="0" applyBorder="0" applyAlignment="0" applyProtection="0"/>
    <xf numFmtId="0" fontId="36" fillId="41" borderId="0" applyNumberFormat="0" applyBorder="0" applyAlignment="0" applyProtection="0"/>
    <xf numFmtId="0" fontId="36" fillId="35" borderId="0" applyNumberFormat="0" applyBorder="0" applyAlignment="0" applyProtection="0"/>
    <xf numFmtId="0" fontId="36" fillId="39" borderId="0" applyNumberFormat="0" applyBorder="0" applyAlignment="0" applyProtection="0"/>
    <xf numFmtId="0" fontId="36" fillId="38" borderId="0" applyNumberFormat="0" applyBorder="0" applyAlignment="0" applyProtection="0"/>
    <xf numFmtId="0" fontId="36" fillId="41" borderId="0" applyNumberFormat="0" applyBorder="0" applyAlignment="0" applyProtection="0"/>
    <xf numFmtId="0" fontId="36" fillId="35" borderId="0" applyNumberFormat="0" applyBorder="0" applyAlignment="0" applyProtection="0"/>
    <xf numFmtId="0" fontId="36" fillId="41" borderId="0" applyNumberFormat="0" applyBorder="0" applyAlignment="0" applyProtection="0"/>
    <xf numFmtId="0" fontId="36" fillId="42" borderId="0" applyNumberFormat="0" applyBorder="0" applyAlignment="0" applyProtection="0"/>
    <xf numFmtId="0" fontId="36" fillId="43" borderId="0" applyNumberFormat="0" applyBorder="0" applyAlignment="0" applyProtection="0"/>
    <xf numFmtId="0" fontId="36" fillId="44" borderId="0" applyNumberFormat="0" applyBorder="0" applyAlignment="0" applyProtection="0"/>
    <xf numFmtId="0" fontId="36" fillId="41" borderId="0" applyNumberFormat="0" applyBorder="0" applyAlignment="0" applyProtection="0"/>
    <xf numFmtId="0" fontId="36" fillId="45" borderId="0" applyNumberFormat="0" applyBorder="0" applyAlignment="0" applyProtection="0"/>
    <xf numFmtId="0" fontId="37" fillId="46" borderId="0" applyNumberFormat="0" applyBorder="0" applyAlignment="0" applyProtection="0"/>
    <xf numFmtId="0" fontId="38" fillId="47" borderId="13" applyNumberFormat="0" applyAlignment="0" applyProtection="0"/>
    <xf numFmtId="0" fontId="39" fillId="48" borderId="14" applyNumberFormat="0" applyAlignment="0" applyProtection="0"/>
    <xf numFmtId="164" fontId="9" fillId="0" borderId="0" applyFont="0" applyFill="0" applyBorder="0" applyAlignment="0" applyProtection="0"/>
    <xf numFmtId="168" fontId="10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41" fillId="49" borderId="0" applyNumberFormat="0" applyBorder="0" applyAlignment="0" applyProtection="0"/>
    <xf numFmtId="0" fontId="42" fillId="0" borderId="15" applyNumberFormat="0" applyFill="0" applyAlignment="0" applyProtection="0"/>
    <xf numFmtId="0" fontId="43" fillId="0" borderId="16" applyNumberFormat="0" applyFill="0" applyAlignment="0" applyProtection="0"/>
    <xf numFmtId="0" fontId="44" fillId="0" borderId="17" applyNumberFormat="0" applyFill="0" applyAlignment="0" applyProtection="0"/>
    <xf numFmtId="0" fontId="44" fillId="0" borderId="0" applyNumberFormat="0" applyFill="0" applyBorder="0" applyAlignment="0" applyProtection="0"/>
    <xf numFmtId="0" fontId="45" fillId="39" borderId="13" applyNumberFormat="0" applyAlignment="0" applyProtection="0"/>
    <xf numFmtId="0" fontId="46" fillId="0" borderId="18" applyNumberFormat="0" applyFill="0" applyAlignment="0" applyProtection="0"/>
    <xf numFmtId="0" fontId="47" fillId="39" borderId="0" applyNumberFormat="0" applyBorder="0" applyAlignment="0" applyProtection="0"/>
    <xf numFmtId="0" fontId="10" fillId="0" borderId="0"/>
    <xf numFmtId="0" fontId="10" fillId="0" borderId="0"/>
    <xf numFmtId="0" fontId="1" fillId="0" borderId="0"/>
    <xf numFmtId="0" fontId="9" fillId="0" borderId="0"/>
    <xf numFmtId="0" fontId="9" fillId="0" borderId="0"/>
    <xf numFmtId="0" fontId="9" fillId="36" borderId="19" applyNumberFormat="0" applyFont="0" applyAlignment="0" applyProtection="0"/>
    <xf numFmtId="0" fontId="48" fillId="47" borderId="20" applyNumberFormat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52" fillId="0" borderId="0"/>
    <xf numFmtId="0" fontId="49" fillId="0" borderId="0" applyNumberFormat="0" applyFill="0" applyBorder="0" applyAlignment="0" applyProtection="0"/>
    <xf numFmtId="0" fontId="50" fillId="0" borderId="21" applyNumberFormat="0" applyFill="0" applyAlignment="0" applyProtection="0"/>
    <xf numFmtId="0" fontId="51" fillId="0" borderId="0" applyNumberFormat="0" applyFill="0" applyBorder="0" applyAlignment="0" applyProtection="0"/>
    <xf numFmtId="0" fontId="52" fillId="0" borderId="0"/>
    <xf numFmtId="164" fontId="10" fillId="0" borderId="0" applyFont="0" applyFill="0" applyBorder="0" applyAlignment="0" applyProtection="0"/>
    <xf numFmtId="9" fontId="27" fillId="0" borderId="0" applyFont="0" applyFill="0" applyBorder="0" applyAlignment="0" applyProtection="0"/>
    <xf numFmtId="0" fontId="1" fillId="9" borderId="11" applyNumberFormat="0" applyFont="0" applyAlignment="0" applyProtection="0"/>
    <xf numFmtId="165" fontId="54" fillId="0" borderId="0" applyFill="0" applyBorder="0" applyProtection="0">
      <alignment horizontal="right" vertical="top"/>
    </xf>
    <xf numFmtId="43" fontId="1" fillId="0" borderId="0" applyFont="0" applyFill="0" applyBorder="0" applyAlignment="0" applyProtection="0"/>
    <xf numFmtId="0" fontId="55" fillId="0" borderId="0"/>
    <xf numFmtId="165" fontId="3" fillId="0" borderId="0" applyFill="0" applyBorder="0" applyProtection="0">
      <alignment horizontal="right" vertical="top"/>
    </xf>
    <xf numFmtId="0" fontId="34" fillId="5" borderId="0" applyNumberFormat="0" applyBorder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  <xf numFmtId="0" fontId="58" fillId="0" borderId="0"/>
    <xf numFmtId="0" fontId="7" fillId="0" borderId="0">
      <alignment horizontal="left" vertical="top" wrapText="1"/>
    </xf>
    <xf numFmtId="0" fontId="7" fillId="0" borderId="0">
      <alignment horizontal="left" vertical="top" wrapText="1"/>
    </xf>
    <xf numFmtId="43" fontId="10" fillId="0" borderId="0" applyFont="0" applyFill="0" applyBorder="0" applyAlignment="0" applyProtection="0"/>
    <xf numFmtId="165" fontId="62" fillId="0" borderId="0" applyFill="0" applyBorder="0" applyProtection="0">
      <alignment horizontal="right" vertical="top"/>
    </xf>
    <xf numFmtId="0" fontId="61" fillId="0" borderId="0">
      <alignment horizontal="left" vertical="top" wrapText="1"/>
    </xf>
    <xf numFmtId="174" fontId="58" fillId="0" borderId="0" applyBorder="0" applyProtection="0"/>
    <xf numFmtId="43" fontId="58" fillId="0" borderId="0" applyFont="0" applyFill="0" applyBorder="0" applyAlignment="0" applyProtection="0"/>
    <xf numFmtId="0" fontId="30" fillId="0" borderId="0"/>
    <xf numFmtId="0" fontId="30" fillId="0" borderId="0"/>
    <xf numFmtId="165" fontId="7" fillId="0" borderId="0" applyFill="0" applyBorder="0" applyProtection="0">
      <alignment horizontal="right" vertical="top"/>
    </xf>
    <xf numFmtId="0" fontId="1" fillId="0" borderId="0"/>
    <xf numFmtId="43" fontId="1" fillId="0" borderId="0" applyFont="0" applyFill="0" applyBorder="0" applyAlignment="0" applyProtection="0"/>
    <xf numFmtId="0" fontId="28" fillId="0" borderId="0"/>
    <xf numFmtId="0" fontId="7" fillId="0" borderId="0">
      <alignment horizontal="left" vertical="top" wrapText="1"/>
    </xf>
    <xf numFmtId="0" fontId="30" fillId="0" borderId="0"/>
    <xf numFmtId="168" fontId="52" fillId="0" borderId="0" applyFont="0" applyFill="0" applyBorder="0" applyAlignment="0" applyProtection="0"/>
    <xf numFmtId="43" fontId="30" fillId="0" borderId="0" applyFont="0" applyFill="0" applyBorder="0" applyAlignment="0" applyProtection="0"/>
    <xf numFmtId="0" fontId="7" fillId="0" borderId="0">
      <alignment horizontal="left" vertical="top" wrapText="1"/>
    </xf>
  </cellStyleXfs>
  <cellXfs count="238">
    <xf numFmtId="0" fontId="0" fillId="0" borderId="0" xfId="0"/>
    <xf numFmtId="0" fontId="2" fillId="0" borderId="0" xfId="0" applyFont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5" fillId="0" borderId="0" xfId="0" applyFont="1"/>
    <xf numFmtId="0" fontId="53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center" wrapText="1"/>
    </xf>
    <xf numFmtId="166" fontId="2" fillId="0" borderId="0" xfId="0" applyNumberFormat="1" applyFont="1" applyAlignment="1">
      <alignment horizontal="left" vertical="top" wrapText="1"/>
    </xf>
    <xf numFmtId="0" fontId="53" fillId="0" borderId="1" xfId="0" applyFont="1" applyBorder="1" applyAlignment="1">
      <alignment horizontal="center" vertical="center" wrapText="1"/>
    </xf>
    <xf numFmtId="165" fontId="53" fillId="0" borderId="0" xfId="1" applyNumberFormat="1" applyFont="1" applyAlignment="1">
      <alignment horizontal="right" vertical="top"/>
    </xf>
    <xf numFmtId="49" fontId="2" fillId="0" borderId="22" xfId="0" applyNumberFormat="1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Fill="1" applyAlignment="1">
      <alignment horizontal="left" vertical="top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NumberFormat="1" applyFont="1" applyBorder="1" applyAlignment="1">
      <alignment horizontal="center" vertical="top"/>
    </xf>
    <xf numFmtId="0" fontId="2" fillId="0" borderId="0" xfId="0" applyFont="1"/>
    <xf numFmtId="170" fontId="2" fillId="0" borderId="1" xfId="0" applyNumberFormat="1" applyFont="1" applyBorder="1" applyAlignment="1">
      <alignment horizontal="left" vertical="top" wrapText="1"/>
    </xf>
    <xf numFmtId="0" fontId="2" fillId="0" borderId="23" xfId="0" applyFont="1" applyBorder="1" applyAlignment="1">
      <alignment horizontal="left" vertical="center" wrapText="1"/>
    </xf>
    <xf numFmtId="0" fontId="2" fillId="0" borderId="1" xfId="0" applyFont="1" applyFill="1" applyBorder="1"/>
    <xf numFmtId="0" fontId="2" fillId="0" borderId="0" xfId="0" applyFont="1" applyFill="1"/>
    <xf numFmtId="0" fontId="2" fillId="2" borderId="1" xfId="0" applyFont="1" applyFill="1" applyBorder="1" applyAlignment="1">
      <alignment horizontal="left" vertical="top" wrapText="1"/>
    </xf>
    <xf numFmtId="0" fontId="6" fillId="2" borderId="0" xfId="0" applyFont="1" applyFill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left" vertical="top" wrapText="1"/>
    </xf>
    <xf numFmtId="0" fontId="2" fillId="2" borderId="0" xfId="0" applyFont="1" applyFill="1"/>
    <xf numFmtId="166" fontId="2" fillId="2" borderId="0" xfId="0" applyNumberFormat="1" applyFont="1" applyFill="1" applyAlignment="1">
      <alignment horizontal="center"/>
    </xf>
    <xf numFmtId="0" fontId="8" fillId="2" borderId="0" xfId="0" applyFont="1" applyFill="1"/>
    <xf numFmtId="0" fontId="2" fillId="2" borderId="0" xfId="0" applyFont="1" applyFill="1" applyAlignment="1">
      <alignment horizontal="left" indent="15"/>
    </xf>
    <xf numFmtId="0" fontId="8" fillId="2" borderId="0" xfId="0" applyFont="1" applyFill="1" applyAlignment="1">
      <alignment wrapText="1"/>
    </xf>
    <xf numFmtId="0" fontId="2" fillId="2" borderId="0" xfId="0" applyFont="1" applyFill="1" applyAlignment="1">
      <alignment wrapText="1"/>
    </xf>
    <xf numFmtId="0" fontId="2" fillId="2" borderId="1" xfId="0" applyFont="1" applyFill="1" applyBorder="1" applyAlignment="1">
      <alignment wrapText="1"/>
    </xf>
    <xf numFmtId="0" fontId="8" fillId="2" borderId="0" xfId="0" applyFont="1" applyFill="1" applyAlignme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56" fillId="0" borderId="0" xfId="0" applyFont="1" applyAlignment="1">
      <alignment horizontal="center" vertical="center"/>
    </xf>
    <xf numFmtId="171" fontId="56" fillId="0" borderId="0" xfId="155" applyNumberFormat="1" applyFont="1" applyAlignment="1">
      <alignment horizontal="right" vertical="center"/>
    </xf>
    <xf numFmtId="0" fontId="2" fillId="0" borderId="0" xfId="0" applyFont="1" applyAlignment="1">
      <alignment horizontal="right" vertical="top" wrapText="1"/>
    </xf>
    <xf numFmtId="171" fontId="2" fillId="0" borderId="0" xfId="155" applyNumberFormat="1" applyFont="1" applyFill="1" applyBorder="1" applyAlignment="1">
      <alignment vertical="center" wrapText="1"/>
    </xf>
    <xf numFmtId="0" fontId="53" fillId="0" borderId="1" xfId="0" applyFont="1" applyBorder="1" applyAlignment="1">
      <alignment horizontal="center" vertical="center"/>
    </xf>
    <xf numFmtId="49" fontId="53" fillId="0" borderId="1" xfId="0" applyNumberFormat="1" applyFont="1" applyBorder="1" applyAlignment="1">
      <alignment horizontal="center" vertical="center" wrapText="1"/>
    </xf>
    <xf numFmtId="171" fontId="53" fillId="0" borderId="1" xfId="155" applyNumberFormat="1" applyFont="1" applyBorder="1" applyAlignment="1">
      <alignment horizontal="center" vertical="center" wrapText="1"/>
    </xf>
    <xf numFmtId="166" fontId="2" fillId="0" borderId="0" xfId="0" applyNumberFormat="1" applyFont="1" applyAlignment="1">
      <alignment vertical="center"/>
    </xf>
    <xf numFmtId="170" fontId="2" fillId="0" borderId="0" xfId="0" applyNumberFormat="1" applyFont="1" applyAlignment="1">
      <alignment vertical="center"/>
    </xf>
    <xf numFmtId="172" fontId="53" fillId="2" borderId="0" xfId="0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vertical="center" wrapText="1"/>
    </xf>
    <xf numFmtId="0" fontId="2" fillId="2" borderId="1" xfId="0" applyFont="1" applyFill="1" applyBorder="1" applyAlignment="1">
      <alignment horizontal="center" wrapText="1"/>
    </xf>
    <xf numFmtId="166" fontId="2" fillId="2" borderId="0" xfId="0" applyNumberFormat="1" applyFont="1" applyFill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right"/>
    </xf>
    <xf numFmtId="49" fontId="2" fillId="0" borderId="23" xfId="0" applyNumberFormat="1" applyFont="1" applyBorder="1" applyAlignment="1">
      <alignment horizontal="center" vertical="center" wrapText="1"/>
    </xf>
    <xf numFmtId="49" fontId="2" fillId="0" borderId="22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165" fontId="53" fillId="0" borderId="1" xfId="157" applyFont="1" applyBorder="1">
      <alignment horizontal="right" vertical="top"/>
    </xf>
    <xf numFmtId="0" fontId="57" fillId="0" borderId="1" xfId="0" applyFont="1" applyBorder="1" applyAlignment="1">
      <alignment horizontal="center" vertical="center" wrapText="1"/>
    </xf>
    <xf numFmtId="165" fontId="53" fillId="0" borderId="1" xfId="1" applyFont="1" applyBorder="1">
      <alignment horizontal="right" vertical="top"/>
    </xf>
    <xf numFmtId="165" fontId="2" fillId="0" borderId="1" xfId="2" applyFont="1" applyBorder="1">
      <alignment horizontal="right" vertical="top"/>
    </xf>
    <xf numFmtId="0" fontId="8" fillId="0" borderId="1" xfId="0" applyFont="1" applyBorder="1" applyAlignment="1">
      <alignment horizontal="center" vertical="top" wrapText="1"/>
    </xf>
    <xf numFmtId="0" fontId="2" fillId="2" borderId="0" xfId="0" applyFont="1" applyFill="1" applyAlignment="1">
      <alignment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5" fontId="2" fillId="0" borderId="0" xfId="1" applyNumberFormat="1" applyFont="1" applyAlignment="1">
      <alignment horizontal="right" vertical="top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2" borderId="0" xfId="0" applyFont="1" applyFill="1" applyBorder="1" applyAlignment="1">
      <alignment horizontal="left" vertical="top" wrapText="1"/>
    </xf>
    <xf numFmtId="0" fontId="53" fillId="2" borderId="1" xfId="0" applyFont="1" applyFill="1" applyBorder="1" applyAlignment="1">
      <alignment horizontal="left" vertical="top" wrapText="1"/>
    </xf>
    <xf numFmtId="0" fontId="5" fillId="0" borderId="3" xfId="0" applyFont="1" applyBorder="1" applyAlignment="1">
      <alignment horizontal="right"/>
    </xf>
    <xf numFmtId="166" fontId="6" fillId="2" borderId="1" xfId="0" applyNumberFormat="1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169" fontId="2" fillId="0" borderId="1" xfId="0" applyNumberFormat="1" applyFont="1" applyBorder="1" applyAlignment="1">
      <alignment horizontal="center" vertical="center" wrapText="1"/>
    </xf>
    <xf numFmtId="0" fontId="2" fillId="2" borderId="0" xfId="0" applyFont="1" applyFill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top" wrapText="1"/>
    </xf>
    <xf numFmtId="0" fontId="2" fillId="0" borderId="0" xfId="0" applyFont="1" applyAlignment="1">
      <alignment horizontal="left" vertical="top" wrapText="1"/>
    </xf>
    <xf numFmtId="0" fontId="2" fillId="0" borderId="25" xfId="0" applyFont="1" applyBorder="1" applyAlignment="1">
      <alignment horizontal="left" vertical="center" wrapText="1"/>
    </xf>
    <xf numFmtId="0" fontId="53" fillId="0" borderId="25" xfId="0" applyFont="1" applyBorder="1" applyAlignment="1">
      <alignment horizontal="center" vertical="center" wrapText="1"/>
    </xf>
    <xf numFmtId="0" fontId="66" fillId="0" borderId="3" xfId="0" applyFont="1" applyBorder="1" applyAlignment="1">
      <alignment horizontal="right" vertical="center"/>
    </xf>
    <xf numFmtId="0" fontId="53" fillId="0" borderId="25" xfId="0" applyFont="1" applyBorder="1" applyAlignment="1">
      <alignment horizontal="left" vertical="center" wrapText="1"/>
    </xf>
    <xf numFmtId="0" fontId="2" fillId="0" borderId="25" xfId="0" applyFont="1" applyBorder="1" applyAlignment="1">
      <alignment horizontal="center" vertical="center" wrapText="1"/>
    </xf>
    <xf numFmtId="166" fontId="53" fillId="0" borderId="25" xfId="1" applyNumberFormat="1" applyFont="1" applyBorder="1" applyAlignment="1">
      <alignment vertical="center"/>
    </xf>
    <xf numFmtId="166" fontId="2" fillId="0" borderId="25" xfId="175" applyNumberFormat="1" applyFont="1" applyBorder="1" applyAlignment="1">
      <alignment vertical="center"/>
    </xf>
    <xf numFmtId="0" fontId="0" fillId="0" borderId="0" xfId="0" applyAlignment="1">
      <alignment horizontal="left" vertical="top" wrapText="1"/>
    </xf>
    <xf numFmtId="0" fontId="60" fillId="0" borderId="0" xfId="176" applyFont="1"/>
    <xf numFmtId="0" fontId="6" fillId="0" borderId="0" xfId="176" applyFont="1" applyAlignment="1">
      <alignment horizontal="left" vertical="top" wrapText="1"/>
    </xf>
    <xf numFmtId="0" fontId="5" fillId="0" borderId="0" xfId="176" applyFont="1"/>
    <xf numFmtId="0" fontId="53" fillId="0" borderId="25" xfId="176" applyFont="1" applyBorder="1" applyAlignment="1">
      <alignment horizontal="center" vertical="center" wrapText="1"/>
    </xf>
    <xf numFmtId="0" fontId="53" fillId="0" borderId="25" xfId="176" applyFont="1" applyBorder="1" applyAlignment="1">
      <alignment horizontal="left" vertical="center" wrapText="1"/>
    </xf>
    <xf numFmtId="0" fontId="5" fillId="0" borderId="0" xfId="176" applyFont="1" applyAlignment="1">
      <alignment horizontal="left" vertical="center"/>
    </xf>
    <xf numFmtId="175" fontId="5" fillId="0" borderId="0" xfId="177" applyNumberFormat="1" applyFont="1"/>
    <xf numFmtId="0" fontId="69" fillId="0" borderId="0" xfId="176" applyFont="1" applyAlignment="1">
      <alignment horizontal="center" vertical="center" wrapText="1"/>
    </xf>
    <xf numFmtId="0" fontId="5" fillId="0" borderId="3" xfId="176" applyFont="1" applyBorder="1" applyAlignment="1">
      <alignment horizontal="right" wrapText="1"/>
    </xf>
    <xf numFmtId="175" fontId="69" fillId="0" borderId="25" xfId="177" applyNumberFormat="1" applyFont="1" applyBorder="1" applyAlignment="1">
      <alignment horizontal="center" vertical="center" wrapText="1"/>
    </xf>
    <xf numFmtId="175" fontId="53" fillId="0" borderId="25" xfId="177" applyNumberFormat="1" applyFont="1" applyBorder="1" applyAlignment="1">
      <alignment horizontal="center" vertical="center" wrapText="1"/>
    </xf>
    <xf numFmtId="175" fontId="53" fillId="2" borderId="25" xfId="177" applyNumberFormat="1" applyFont="1" applyFill="1" applyBorder="1" applyAlignment="1">
      <alignment horizontal="center" vertical="center"/>
    </xf>
    <xf numFmtId="175" fontId="53" fillId="0" borderId="25" xfId="177" applyNumberFormat="1" applyFont="1" applyBorder="1" applyAlignment="1">
      <alignment horizontal="center" vertical="center"/>
    </xf>
    <xf numFmtId="0" fontId="2" fillId="0" borderId="25" xfId="176" applyFont="1" applyBorder="1" applyAlignment="1">
      <alignment horizontal="left" vertical="top" wrapText="1"/>
    </xf>
    <xf numFmtId="0" fontId="6" fillId="0" borderId="25" xfId="0" applyFont="1" applyBorder="1" applyAlignment="1">
      <alignment horizontal="center" vertical="center" wrapText="1"/>
    </xf>
    <xf numFmtId="49" fontId="6" fillId="0" borderId="25" xfId="0" applyNumberFormat="1" applyFont="1" applyBorder="1" applyAlignment="1">
      <alignment horizontal="center" vertical="center" wrapText="1"/>
    </xf>
    <xf numFmtId="0" fontId="6" fillId="0" borderId="25" xfId="0" applyFont="1" applyBorder="1" applyAlignment="1">
      <alignment horizontal="left" vertical="center" wrapText="1"/>
    </xf>
    <xf numFmtId="166" fontId="6" fillId="0" borderId="25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left" vertical="top"/>
    </xf>
    <xf numFmtId="166" fontId="6" fillId="0" borderId="25" xfId="0" applyNumberFormat="1" applyFont="1" applyBorder="1" applyAlignment="1">
      <alignment horizontal="right" vertical="center"/>
    </xf>
    <xf numFmtId="43" fontId="2" fillId="0" borderId="0" xfId="155" applyFont="1" applyFill="1" applyBorder="1" applyAlignment="1">
      <alignment horizontal="left" vertical="top"/>
    </xf>
    <xf numFmtId="173" fontId="6" fillId="0" borderId="0" xfId="0" applyNumberFormat="1" applyFont="1" applyAlignment="1">
      <alignment horizontal="left" vertical="top"/>
    </xf>
    <xf numFmtId="0" fontId="6" fillId="0" borderId="0" xfId="0" applyFont="1" applyAlignment="1">
      <alignment horizontal="left" vertical="top"/>
    </xf>
    <xf numFmtId="43" fontId="6" fillId="0" borderId="0" xfId="155" applyFont="1" applyFill="1" applyBorder="1" applyAlignment="1">
      <alignment horizontal="left" vertical="top"/>
    </xf>
    <xf numFmtId="171" fontId="6" fillId="0" borderId="0" xfId="155" applyNumberFormat="1" applyFont="1" applyFill="1" applyBorder="1" applyAlignment="1">
      <alignment horizontal="left" vertical="top"/>
    </xf>
    <xf numFmtId="43" fontId="6" fillId="0" borderId="0" xfId="0" applyNumberFormat="1" applyFont="1" applyAlignment="1">
      <alignment horizontal="left" vertical="top"/>
    </xf>
    <xf numFmtId="0" fontId="2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166" fontId="6" fillId="2" borderId="0" xfId="0" applyNumberFormat="1" applyFont="1" applyFill="1" applyAlignment="1">
      <alignment horizontal="right"/>
    </xf>
    <xf numFmtId="166" fontId="6" fillId="2" borderId="0" xfId="0" applyNumberFormat="1" applyFont="1" applyFill="1" applyAlignment="1">
      <alignment horizontal="center"/>
    </xf>
    <xf numFmtId="166" fontId="6" fillId="2" borderId="0" xfId="0" applyNumberFormat="1" applyFont="1" applyFill="1" applyBorder="1" applyAlignment="1">
      <alignment horizontal="center" wrapText="1"/>
    </xf>
    <xf numFmtId="169" fontId="6" fillId="0" borderId="1" xfId="0" applyNumberFormat="1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43" fontId="59" fillId="0" borderId="1" xfId="155" applyFont="1" applyBorder="1" applyAlignment="1">
      <alignment horizontal="right" vertical="top"/>
    </xf>
    <xf numFmtId="166" fontId="6" fillId="0" borderId="1" xfId="0" applyNumberFormat="1" applyFont="1" applyBorder="1" applyAlignment="1">
      <alignment horizontal="left" vertical="top" wrapText="1"/>
    </xf>
    <xf numFmtId="166" fontId="6" fillId="0" borderId="1" xfId="2" applyNumberFormat="1" applyFont="1" applyBorder="1">
      <alignment horizontal="right" vertical="top"/>
    </xf>
    <xf numFmtId="166" fontId="6" fillId="0" borderId="1" xfId="2" applyNumberFormat="1" applyFont="1" applyBorder="1" applyAlignment="1">
      <alignment horizontal="right" vertical="top"/>
    </xf>
    <xf numFmtId="166" fontId="6" fillId="0" borderId="1" xfId="154" applyNumberFormat="1" applyFont="1" applyBorder="1">
      <alignment horizontal="right" vertical="top"/>
    </xf>
    <xf numFmtId="166" fontId="6" fillId="0" borderId="1" xfId="0" applyNumberFormat="1" applyFont="1" applyFill="1" applyBorder="1" applyAlignment="1">
      <alignment horizontal="right" vertical="top"/>
    </xf>
    <xf numFmtId="0" fontId="59" fillId="0" borderId="25" xfId="0" applyFont="1" applyBorder="1" applyAlignment="1">
      <alignment horizontal="center" vertical="center" wrapText="1"/>
    </xf>
    <xf numFmtId="0" fontId="59" fillId="0" borderId="25" xfId="0" applyFont="1" applyBorder="1" applyAlignment="1">
      <alignment horizontal="left" vertical="center" wrapText="1"/>
    </xf>
    <xf numFmtId="166" fontId="59" fillId="0" borderId="25" xfId="0" applyNumberFormat="1" applyFont="1" applyBorder="1" applyAlignment="1">
      <alignment horizontal="right" vertical="center" wrapText="1"/>
    </xf>
    <xf numFmtId="0" fontId="53" fillId="0" borderId="1" xfId="0" applyFont="1" applyBorder="1" applyAlignment="1">
      <alignment horizontal="center" vertical="top" wrapText="1"/>
    </xf>
    <xf numFmtId="0" fontId="64" fillId="50" borderId="0" xfId="0" applyFont="1" applyFill="1" applyAlignment="1">
      <alignment horizontal="right" vertical="center" wrapText="1"/>
    </xf>
    <xf numFmtId="0" fontId="68" fillId="50" borderId="0" xfId="0" applyFont="1" applyFill="1" applyAlignment="1">
      <alignment vertical="top" wrapText="1"/>
    </xf>
    <xf numFmtId="0" fontId="64" fillId="50" borderId="0" xfId="0" applyFont="1" applyFill="1" applyAlignment="1">
      <alignment vertical="center" wrapText="1"/>
    </xf>
    <xf numFmtId="0" fontId="63" fillId="50" borderId="25" xfId="0" applyFont="1" applyFill="1" applyBorder="1" applyAlignment="1">
      <alignment horizontal="center" vertical="center" wrapText="1"/>
    </xf>
    <xf numFmtId="0" fontId="64" fillId="50" borderId="25" xfId="0" applyFont="1" applyFill="1" applyBorder="1" applyAlignment="1">
      <alignment horizontal="center" vertical="center" wrapText="1"/>
    </xf>
    <xf numFmtId="0" fontId="64" fillId="50" borderId="25" xfId="0" applyFont="1" applyFill="1" applyBorder="1" applyAlignment="1">
      <alignment vertical="center" wrapText="1"/>
    </xf>
    <xf numFmtId="4" fontId="64" fillId="50" borderId="25" xfId="0" applyNumberFormat="1" applyFont="1" applyFill="1" applyBorder="1" applyAlignment="1">
      <alignment horizontal="center" vertical="center"/>
    </xf>
    <xf numFmtId="0" fontId="63" fillId="50" borderId="25" xfId="0" applyFont="1" applyFill="1" applyBorder="1" applyAlignment="1">
      <alignment horizontal="right" vertical="center"/>
    </xf>
    <xf numFmtId="0" fontId="64" fillId="50" borderId="25" xfId="0" applyFont="1" applyFill="1" applyBorder="1" applyAlignment="1">
      <alignment horizontal="center" vertical="center"/>
    </xf>
    <xf numFmtId="0" fontId="60" fillId="50" borderId="25" xfId="0" applyFont="1" applyFill="1" applyBorder="1" applyAlignment="1">
      <alignment horizontal="right" vertical="center"/>
    </xf>
    <xf numFmtId="0" fontId="60" fillId="0" borderId="25" xfId="0" applyFont="1" applyBorder="1" applyAlignment="1">
      <alignment vertical="center" wrapText="1"/>
    </xf>
    <xf numFmtId="0" fontId="73" fillId="50" borderId="25" xfId="0" applyFont="1" applyFill="1" applyBorder="1" applyAlignment="1">
      <alignment horizontal="center" vertical="center" wrapText="1"/>
    </xf>
    <xf numFmtId="0" fontId="60" fillId="0" borderId="0" xfId="180" applyFont="1"/>
    <xf numFmtId="0" fontId="68" fillId="0" borderId="0" xfId="180" applyFont="1"/>
    <xf numFmtId="0" fontId="60" fillId="0" borderId="0" xfId="180" applyFont="1" applyAlignment="1">
      <alignment horizontal="right"/>
    </xf>
    <xf numFmtId="0" fontId="60" fillId="0" borderId="0" xfId="180" applyFont="1" applyAlignment="1">
      <alignment horizontal="center" vertical="center"/>
    </xf>
    <xf numFmtId="0" fontId="60" fillId="0" borderId="0" xfId="180" applyFont="1" applyAlignment="1">
      <alignment vertical="center"/>
    </xf>
    <xf numFmtId="0" fontId="66" fillId="0" borderId="0" xfId="0" applyFont="1" applyAlignment="1">
      <alignment horizontal="right" vertical="center" wrapText="1"/>
    </xf>
    <xf numFmtId="0" fontId="65" fillId="0" borderId="25" xfId="180" applyFont="1" applyBorder="1" applyAlignment="1">
      <alignment horizontal="center" vertical="center" wrapText="1"/>
    </xf>
    <xf numFmtId="170" fontId="65" fillId="0" borderId="25" xfId="180" applyNumberFormat="1" applyFont="1" applyBorder="1" applyAlignment="1">
      <alignment horizontal="center" vertical="center" wrapText="1"/>
    </xf>
    <xf numFmtId="1" fontId="72" fillId="0" borderId="30" xfId="180" applyNumberFormat="1" applyFont="1" applyBorder="1" applyAlignment="1">
      <alignment horizontal="center" vertical="center"/>
    </xf>
    <xf numFmtId="1" fontId="72" fillId="0" borderId="2" xfId="180" applyNumberFormat="1" applyFont="1" applyBorder="1" applyAlignment="1">
      <alignment horizontal="center" vertical="center"/>
    </xf>
    <xf numFmtId="175" fontId="59" fillId="2" borderId="25" xfId="181" applyNumberFormat="1" applyFont="1" applyFill="1" applyBorder="1" applyAlignment="1">
      <alignment horizontal="center" vertical="center"/>
    </xf>
    <xf numFmtId="175" fontId="59" fillId="2" borderId="25" xfId="182" applyNumberFormat="1" applyFont="1" applyFill="1" applyBorder="1" applyAlignment="1">
      <alignment horizontal="center" vertical="center"/>
    </xf>
    <xf numFmtId="0" fontId="69" fillId="0" borderId="25" xfId="0" applyFont="1" applyBorder="1" applyAlignment="1">
      <alignment horizontal="center" vertical="center"/>
    </xf>
    <xf numFmtId="0" fontId="66" fillId="0" borderId="28" xfId="180" applyFont="1" applyBorder="1" applyAlignment="1">
      <alignment horizontal="center" vertical="center" wrapText="1"/>
    </xf>
    <xf numFmtId="0" fontId="53" fillId="0" borderId="25" xfId="0" applyFont="1" applyBorder="1" applyAlignment="1">
      <alignment horizontal="center" vertical="center"/>
    </xf>
    <xf numFmtId="0" fontId="60" fillId="0" borderId="25" xfId="18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vertical="center" wrapText="1"/>
    </xf>
    <xf numFmtId="0" fontId="8" fillId="0" borderId="25" xfId="0" applyFont="1" applyBorder="1" applyAlignment="1">
      <alignment horizontal="left" vertical="center" wrapText="1"/>
    </xf>
    <xf numFmtId="175" fontId="6" fillId="2" borderId="25" xfId="182" applyNumberFormat="1" applyFont="1" applyFill="1" applyBorder="1" applyAlignment="1">
      <alignment horizontal="center" vertical="center"/>
    </xf>
    <xf numFmtId="0" fontId="67" fillId="0" borderId="0" xfId="183" applyFont="1">
      <alignment horizontal="left" vertical="top" wrapText="1"/>
    </xf>
    <xf numFmtId="0" fontId="70" fillId="0" borderId="0" xfId="0" applyFont="1"/>
    <xf numFmtId="0" fontId="2" fillId="0" borderId="0" xfId="0" applyFont="1" applyBorder="1" applyAlignment="1">
      <alignment horizontal="left" vertical="top" wrapText="1"/>
    </xf>
    <xf numFmtId="165" fontId="2" fillId="0" borderId="29" xfId="0" applyNumberFormat="1" applyFont="1" applyBorder="1" applyAlignment="1">
      <alignment vertical="top" wrapText="1"/>
    </xf>
    <xf numFmtId="165" fontId="2" fillId="0" borderId="0" xfId="0" applyNumberFormat="1" applyFont="1" applyBorder="1" applyAlignment="1">
      <alignment vertical="top" wrapText="1"/>
    </xf>
    <xf numFmtId="0" fontId="6" fillId="0" borderId="0" xfId="178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165" fontId="2" fillId="0" borderId="0" xfId="169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vertical="top" wrapText="1"/>
    </xf>
    <xf numFmtId="165" fontId="2" fillId="0" borderId="0" xfId="1" applyNumberFormat="1" applyFont="1" applyBorder="1" applyAlignment="1">
      <alignment vertical="top"/>
    </xf>
    <xf numFmtId="0" fontId="53" fillId="0" borderId="25" xfId="0" applyFont="1" applyBorder="1" applyAlignment="1">
      <alignment horizontal="left" vertical="center"/>
    </xf>
    <xf numFmtId="166" fontId="53" fillId="2" borderId="25" xfId="0" applyNumberFormat="1" applyFont="1" applyFill="1" applyBorder="1" applyAlignment="1">
      <alignment horizontal="right" vertical="center" wrapText="1"/>
    </xf>
    <xf numFmtId="0" fontId="2" fillId="0" borderId="25" xfId="0" applyFont="1" applyBorder="1" applyAlignment="1">
      <alignment horizontal="left" vertical="center"/>
    </xf>
    <xf numFmtId="0" fontId="2" fillId="2" borderId="25" xfId="0" applyFont="1" applyFill="1" applyBorder="1" applyAlignment="1">
      <alignment horizontal="center" vertical="center"/>
    </xf>
    <xf numFmtId="166" fontId="2" fillId="2" borderId="25" xfId="0" applyNumberFormat="1" applyFont="1" applyFill="1" applyBorder="1" applyAlignment="1">
      <alignment horizontal="right" vertical="center" wrapText="1"/>
    </xf>
    <xf numFmtId="0" fontId="60" fillId="50" borderId="25" xfId="0" applyFont="1" applyFill="1" applyBorder="1" applyAlignment="1">
      <alignment horizontal="center" vertical="center"/>
    </xf>
    <xf numFmtId="175" fontId="64" fillId="50" borderId="25" xfId="155" applyNumberFormat="1" applyFont="1" applyFill="1" applyBorder="1" applyAlignment="1">
      <alignment vertical="center"/>
    </xf>
    <xf numFmtId="0" fontId="2" fillId="0" borderId="0" xfId="0" applyFont="1" applyAlignment="1">
      <alignment horizontal="left" vertical="top" wrapText="1"/>
    </xf>
    <xf numFmtId="0" fontId="60" fillId="0" borderId="0" xfId="180" applyFont="1" applyAlignment="1">
      <alignment horizontal="right"/>
    </xf>
    <xf numFmtId="0" fontId="2" fillId="2" borderId="0" xfId="0" applyFont="1" applyFill="1" applyAlignment="1">
      <alignment horizontal="right"/>
    </xf>
    <xf numFmtId="0" fontId="53" fillId="0" borderId="26" xfId="176" applyFont="1" applyBorder="1" applyAlignment="1">
      <alignment horizontal="left" vertical="center" wrapText="1"/>
    </xf>
    <xf numFmtId="0" fontId="53" fillId="0" borderId="27" xfId="176" applyFont="1" applyBorder="1" applyAlignment="1">
      <alignment horizontal="left" vertical="center" wrapText="1"/>
    </xf>
    <xf numFmtId="0" fontId="53" fillId="0" borderId="28" xfId="176" applyFont="1" applyBorder="1" applyAlignment="1">
      <alignment horizontal="left" vertical="center" wrapText="1"/>
    </xf>
    <xf numFmtId="0" fontId="53" fillId="0" borderId="25" xfId="176" applyFont="1" applyBorder="1" applyAlignment="1">
      <alignment horizontal="left" vertical="center" wrapText="1"/>
    </xf>
    <xf numFmtId="0" fontId="5" fillId="0" borderId="0" xfId="176" applyFont="1" applyAlignment="1">
      <alignment horizontal="right" vertical="center" wrapText="1"/>
    </xf>
    <xf numFmtId="0" fontId="69" fillId="0" borderId="0" xfId="176" applyFont="1" applyAlignment="1">
      <alignment horizontal="center" vertical="center" wrapText="1"/>
    </xf>
    <xf numFmtId="0" fontId="53" fillId="0" borderId="25" xfId="176" applyFont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top" wrapText="1"/>
    </xf>
    <xf numFmtId="0" fontId="63" fillId="50" borderId="25" xfId="0" applyFont="1" applyFill="1" applyBorder="1" applyAlignment="1">
      <alignment horizontal="center" vertical="center" wrapText="1"/>
    </xf>
    <xf numFmtId="0" fontId="60" fillId="50" borderId="0" xfId="0" applyFont="1" applyFill="1" applyAlignment="1">
      <alignment horizontal="right" vertical="center" wrapText="1"/>
    </xf>
    <xf numFmtId="0" fontId="64" fillId="50" borderId="0" xfId="0" applyFont="1" applyFill="1" applyAlignment="1">
      <alignment vertical="center"/>
    </xf>
    <xf numFmtId="0" fontId="64" fillId="50" borderId="0" xfId="0" applyFont="1" applyFill="1" applyAlignment="1">
      <alignment horizontal="right" vertical="center"/>
    </xf>
    <xf numFmtId="0" fontId="64" fillId="50" borderId="0" xfId="0" applyFont="1" applyFill="1" applyAlignment="1">
      <alignment horizontal="center" vertical="center" wrapText="1"/>
    </xf>
    <xf numFmtId="0" fontId="71" fillId="50" borderId="0" xfId="0" applyFont="1" applyFill="1" applyBorder="1" applyAlignment="1">
      <alignment horizontal="right" vertical="center" wrapText="1"/>
    </xf>
    <xf numFmtId="0" fontId="65" fillId="0" borderId="0" xfId="180" applyFont="1" applyAlignment="1">
      <alignment horizontal="center" vertical="center" wrapText="1"/>
    </xf>
    <xf numFmtId="0" fontId="60" fillId="0" borderId="0" xfId="180" applyFont="1" applyAlignment="1">
      <alignment horizontal="right"/>
    </xf>
    <xf numFmtId="0" fontId="53" fillId="0" borderId="26" xfId="0" applyFont="1" applyBorder="1" applyAlignment="1">
      <alignment horizontal="center" vertical="center" wrapText="1"/>
    </xf>
    <xf numFmtId="0" fontId="53" fillId="0" borderId="27" xfId="0" applyFont="1" applyBorder="1" applyAlignment="1">
      <alignment horizontal="center" vertical="center" wrapText="1"/>
    </xf>
    <xf numFmtId="0" fontId="53" fillId="0" borderId="28" xfId="0" applyFont="1" applyBorder="1" applyAlignment="1">
      <alignment horizontal="center" vertical="center" wrapText="1"/>
    </xf>
    <xf numFmtId="0" fontId="53" fillId="0" borderId="26" xfId="0" applyFont="1" applyBorder="1" applyAlignment="1">
      <alignment horizontal="left" vertical="center" wrapText="1"/>
    </xf>
    <xf numFmtId="0" fontId="53" fillId="0" borderId="27" xfId="0" applyFont="1" applyBorder="1" applyAlignment="1">
      <alignment horizontal="left" vertical="center" wrapText="1"/>
    </xf>
    <xf numFmtId="0" fontId="53" fillId="0" borderId="28" xfId="0" applyFont="1" applyBorder="1" applyAlignment="1">
      <alignment horizontal="left" vertical="center" wrapText="1"/>
    </xf>
    <xf numFmtId="0" fontId="65" fillId="0" borderId="26" xfId="180" applyFont="1" applyBorder="1" applyAlignment="1">
      <alignment horizontal="center" vertical="center" wrapText="1"/>
    </xf>
    <xf numFmtId="0" fontId="65" fillId="0" borderId="28" xfId="180" applyFont="1" applyBorder="1" applyAlignment="1">
      <alignment horizontal="center" vertical="center" wrapText="1"/>
    </xf>
    <xf numFmtId="0" fontId="65" fillId="0" borderId="25" xfId="180" applyFont="1" applyBorder="1" applyAlignment="1">
      <alignment horizontal="center" vertical="center" wrapText="1"/>
    </xf>
    <xf numFmtId="1" fontId="72" fillId="0" borderId="30" xfId="180" applyNumberFormat="1" applyFont="1" applyBorder="1" applyAlignment="1">
      <alignment horizontal="center" vertical="center"/>
    </xf>
    <xf numFmtId="1" fontId="74" fillId="0" borderId="25" xfId="180" applyNumberFormat="1" applyFont="1" applyBorder="1" applyAlignment="1">
      <alignment horizontal="left" vertical="center"/>
    </xf>
    <xf numFmtId="0" fontId="59" fillId="51" borderId="26" xfId="180" applyFont="1" applyFill="1" applyBorder="1" applyAlignment="1">
      <alignment horizontal="center" vertical="center"/>
    </xf>
    <xf numFmtId="0" fontId="59" fillId="51" borderId="27" xfId="180" applyFont="1" applyFill="1" applyBorder="1" applyAlignment="1">
      <alignment horizontal="center" vertical="center"/>
    </xf>
    <xf numFmtId="0" fontId="59" fillId="51" borderId="28" xfId="18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top" wrapText="1"/>
    </xf>
    <xf numFmtId="0" fontId="2" fillId="0" borderId="30" xfId="0" applyFont="1" applyBorder="1" applyAlignment="1">
      <alignment vertical="top"/>
    </xf>
    <xf numFmtId="0" fontId="2" fillId="0" borderId="0" xfId="0" applyFont="1" applyBorder="1" applyAlignment="1">
      <alignment vertical="top"/>
    </xf>
    <xf numFmtId="0" fontId="2" fillId="0" borderId="0" xfId="0" applyFont="1" applyBorder="1" applyAlignment="1">
      <alignment vertical="top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Alignment="1">
      <alignment horizontal="left" vertical="top" wrapText="1"/>
    </xf>
    <xf numFmtId="0" fontId="53" fillId="0" borderId="0" xfId="0" applyFont="1" applyAlignment="1">
      <alignment horizontal="left" vertical="top"/>
    </xf>
    <xf numFmtId="0" fontId="53" fillId="0" borderId="0" xfId="0" applyFont="1" applyBorder="1" applyAlignment="1">
      <alignment horizontal="left" vertical="top"/>
    </xf>
    <xf numFmtId="0" fontId="53" fillId="0" borderId="0" xfId="0" applyFont="1" applyAlignment="1">
      <alignment horizontal="center" vertical="center" wrapText="1"/>
    </xf>
    <xf numFmtId="49" fontId="53" fillId="0" borderId="25" xfId="0" applyNumberFormat="1" applyFont="1" applyBorder="1" applyAlignment="1">
      <alignment horizontal="left" vertical="center" wrapText="1"/>
    </xf>
    <xf numFmtId="0" fontId="2" fillId="2" borderId="25" xfId="156" applyFont="1" applyFill="1" applyBorder="1" applyAlignment="1" applyProtection="1">
      <alignment horizontal="left" vertical="center" wrapText="1"/>
      <protection locked="0"/>
    </xf>
  </cellXfs>
  <cellStyles count="184">
    <cellStyle name="20% - Accent1" xfId="26" builtinId="30" customBuiltin="1"/>
    <cellStyle name="20% - Accent1 2" xfId="79" xr:uid="{00000000-0005-0000-0000-000001000000}"/>
    <cellStyle name="20% - Accent1 2 2" xfId="98" xr:uid="{00000000-0005-0000-0000-000002000000}"/>
    <cellStyle name="20% - Accent2" xfId="29" builtinId="34" customBuiltin="1"/>
    <cellStyle name="20% - Accent2 2" xfId="82" xr:uid="{00000000-0005-0000-0000-000004000000}"/>
    <cellStyle name="20% - Accent2 2 2" xfId="99" xr:uid="{00000000-0005-0000-0000-000005000000}"/>
    <cellStyle name="20% - Accent3" xfId="32" builtinId="38" customBuiltin="1"/>
    <cellStyle name="20% - Accent3 2" xfId="85" xr:uid="{00000000-0005-0000-0000-000007000000}"/>
    <cellStyle name="20% - Accent3 2 2" xfId="100" xr:uid="{00000000-0005-0000-0000-000008000000}"/>
    <cellStyle name="20% - Accent4" xfId="35" builtinId="42" customBuiltin="1"/>
    <cellStyle name="20% - Accent4 2" xfId="88" xr:uid="{00000000-0005-0000-0000-00000A000000}"/>
    <cellStyle name="20% - Accent4 2 2" xfId="101" xr:uid="{00000000-0005-0000-0000-00000B000000}"/>
    <cellStyle name="20% - Accent5" xfId="38" builtinId="46" customBuiltin="1"/>
    <cellStyle name="20% - Accent5 2" xfId="91" xr:uid="{00000000-0005-0000-0000-00000D000000}"/>
    <cellStyle name="20% - Accent5 2 2" xfId="102" xr:uid="{00000000-0005-0000-0000-00000E000000}"/>
    <cellStyle name="20% - Accent6" xfId="41" builtinId="50" customBuiltin="1"/>
    <cellStyle name="20% - Accent6 2" xfId="94" xr:uid="{00000000-0005-0000-0000-000010000000}"/>
    <cellStyle name="20% - Accent6 2 2" xfId="103" xr:uid="{00000000-0005-0000-0000-000011000000}"/>
    <cellStyle name="40% - Accent1" xfId="27" builtinId="31" customBuiltin="1"/>
    <cellStyle name="40% - Accent1 2" xfId="80" xr:uid="{00000000-0005-0000-0000-000013000000}"/>
    <cellStyle name="40% - Accent1 2 2" xfId="104" xr:uid="{00000000-0005-0000-0000-000014000000}"/>
    <cellStyle name="40% - Accent2" xfId="30" builtinId="35" customBuiltin="1"/>
    <cellStyle name="40% - Accent2 2" xfId="83" xr:uid="{00000000-0005-0000-0000-000016000000}"/>
    <cellStyle name="40% - Accent2 2 2" xfId="105" xr:uid="{00000000-0005-0000-0000-000017000000}"/>
    <cellStyle name="40% - Accent3" xfId="33" builtinId="39" customBuiltin="1"/>
    <cellStyle name="40% - Accent3 2" xfId="86" xr:uid="{00000000-0005-0000-0000-000019000000}"/>
    <cellStyle name="40% - Accent3 2 2" xfId="106" xr:uid="{00000000-0005-0000-0000-00001A000000}"/>
    <cellStyle name="40% - Accent4" xfId="36" builtinId="43" customBuiltin="1"/>
    <cellStyle name="40% - Accent4 2" xfId="89" xr:uid="{00000000-0005-0000-0000-00001C000000}"/>
    <cellStyle name="40% - Accent4 2 2" xfId="107" xr:uid="{00000000-0005-0000-0000-00001D000000}"/>
    <cellStyle name="40% - Accent5" xfId="39" builtinId="47" customBuiltin="1"/>
    <cellStyle name="40% - Accent5 2" xfId="92" xr:uid="{00000000-0005-0000-0000-00001F000000}"/>
    <cellStyle name="40% - Accent5 2 2" xfId="108" xr:uid="{00000000-0005-0000-0000-000020000000}"/>
    <cellStyle name="40% - Accent6" xfId="42" builtinId="51" customBuiltin="1"/>
    <cellStyle name="40% - Accent6 2" xfId="95" xr:uid="{00000000-0005-0000-0000-000022000000}"/>
    <cellStyle name="40% - Accent6 2 2" xfId="109" xr:uid="{00000000-0005-0000-0000-000023000000}"/>
    <cellStyle name="60% - Accent1" xfId="159" builtinId="32" customBuiltin="1"/>
    <cellStyle name="60% - Accent1 2" xfId="81" xr:uid="{00000000-0005-0000-0000-000024000000}"/>
    <cellStyle name="60% - Accent1 2 2" xfId="110" xr:uid="{00000000-0005-0000-0000-000025000000}"/>
    <cellStyle name="60% - Accent1 3" xfId="71" xr:uid="{00000000-0005-0000-0000-000026000000}"/>
    <cellStyle name="60% - Accent2" xfId="160" builtinId="36" customBuiltin="1"/>
    <cellStyle name="60% - Accent2 2" xfId="84" xr:uid="{00000000-0005-0000-0000-000027000000}"/>
    <cellStyle name="60% - Accent2 2 2" xfId="111" xr:uid="{00000000-0005-0000-0000-000028000000}"/>
    <cellStyle name="60% - Accent2 3" xfId="72" xr:uid="{00000000-0005-0000-0000-000029000000}"/>
    <cellStyle name="60% - Accent3" xfId="161" builtinId="40" customBuiltin="1"/>
    <cellStyle name="60% - Accent3 2" xfId="87" xr:uid="{00000000-0005-0000-0000-00002A000000}"/>
    <cellStyle name="60% - Accent3 2 2" xfId="112" xr:uid="{00000000-0005-0000-0000-00002B000000}"/>
    <cellStyle name="60% - Accent3 3" xfId="73" xr:uid="{00000000-0005-0000-0000-00002C000000}"/>
    <cellStyle name="60% - Accent4" xfId="162" builtinId="44" customBuiltin="1"/>
    <cellStyle name="60% - Accent4 2" xfId="90" xr:uid="{00000000-0005-0000-0000-00002D000000}"/>
    <cellStyle name="60% - Accent4 2 2" xfId="113" xr:uid="{00000000-0005-0000-0000-00002E000000}"/>
    <cellStyle name="60% - Accent4 3" xfId="74" xr:uid="{00000000-0005-0000-0000-00002F000000}"/>
    <cellStyle name="60% - Accent5" xfId="163" builtinId="48" customBuiltin="1"/>
    <cellStyle name="60% - Accent5 2" xfId="93" xr:uid="{00000000-0005-0000-0000-000030000000}"/>
    <cellStyle name="60% - Accent5 2 2" xfId="114" xr:uid="{00000000-0005-0000-0000-000031000000}"/>
    <cellStyle name="60% - Accent5 3" xfId="75" xr:uid="{00000000-0005-0000-0000-000032000000}"/>
    <cellStyle name="60% - Accent6" xfId="164" builtinId="52" customBuiltin="1"/>
    <cellStyle name="60% - Accent6 2" xfId="96" xr:uid="{00000000-0005-0000-0000-000033000000}"/>
    <cellStyle name="60% - Accent6 2 2" xfId="115" xr:uid="{00000000-0005-0000-0000-000034000000}"/>
    <cellStyle name="60% - Accent6 3" xfId="76" xr:uid="{00000000-0005-0000-0000-000035000000}"/>
    <cellStyle name="Accent1" xfId="25" builtinId="29" customBuiltin="1"/>
    <cellStyle name="Accent1 2" xfId="116" xr:uid="{00000000-0005-0000-0000-000037000000}"/>
    <cellStyle name="Accent2" xfId="28" builtinId="33" customBuiltin="1"/>
    <cellStyle name="Accent2 2" xfId="117" xr:uid="{00000000-0005-0000-0000-000039000000}"/>
    <cellStyle name="Accent3" xfId="31" builtinId="37" customBuiltin="1"/>
    <cellStyle name="Accent3 2" xfId="118" xr:uid="{00000000-0005-0000-0000-00003B000000}"/>
    <cellStyle name="Accent4" xfId="34" builtinId="41" customBuiltin="1"/>
    <cellStyle name="Accent4 2" xfId="119" xr:uid="{00000000-0005-0000-0000-00003D000000}"/>
    <cellStyle name="Accent5" xfId="37" builtinId="45" customBuiltin="1"/>
    <cellStyle name="Accent5 2" xfId="120" xr:uid="{00000000-0005-0000-0000-00003F000000}"/>
    <cellStyle name="Accent6" xfId="40" builtinId="49" customBuiltin="1"/>
    <cellStyle name="Accent6 2" xfId="121" xr:uid="{00000000-0005-0000-0000-000041000000}"/>
    <cellStyle name="Bad" xfId="16" builtinId="27" customBuiltin="1"/>
    <cellStyle name="Bad 2" xfId="122" xr:uid="{00000000-0005-0000-0000-000043000000}"/>
    <cellStyle name="Calculation" xfId="19" builtinId="22" customBuiltin="1"/>
    <cellStyle name="Calculation 2" xfId="123" xr:uid="{00000000-0005-0000-0000-000045000000}"/>
    <cellStyle name="Check Cell" xfId="21" builtinId="23" customBuiltin="1"/>
    <cellStyle name="Check Cell 2" xfId="124" xr:uid="{00000000-0005-0000-0000-000047000000}"/>
    <cellStyle name="Comma" xfId="155" builtinId="3"/>
    <cellStyle name="Comma 10" xfId="172" xr:uid="{5D6BE721-2E08-4DFA-A7F6-ACD00DC9DF89}"/>
    <cellStyle name="Comma 15" xfId="151" xr:uid="{00000000-0005-0000-0000-000049000000}"/>
    <cellStyle name="Comma 15 2" xfId="168" xr:uid="{5418BAEF-B212-4905-8EFC-31C81AAE1302}"/>
    <cellStyle name="Comma 2" xfId="48" xr:uid="{00000000-0005-0000-0000-00004A000000}"/>
    <cellStyle name="Comma 2 2" xfId="49" xr:uid="{00000000-0005-0000-0000-00004B000000}"/>
    <cellStyle name="Comma 2 2 5 2" xfId="4" xr:uid="{00000000-0005-0000-0000-00004C000000}"/>
    <cellStyle name="Comma 2 3" xfId="57" xr:uid="{00000000-0005-0000-0000-00004D000000}"/>
    <cellStyle name="Comma 2 4" xfId="126" xr:uid="{00000000-0005-0000-0000-00004E000000}"/>
    <cellStyle name="Comma 2 5" xfId="171" xr:uid="{127C632D-8BF6-4D44-9AC8-42E7067E52F7}"/>
    <cellStyle name="Comma 2 8" xfId="182" xr:uid="{828D4F03-32A1-4B34-BC7A-9324557C73A0}"/>
    <cellStyle name="Comma 21 3" xfId="181" xr:uid="{02EB87A4-6D34-4CFF-842A-7A4A1FDE2A28}"/>
    <cellStyle name="Comma 3" xfId="56" xr:uid="{00000000-0005-0000-0000-00004F000000}"/>
    <cellStyle name="Comma 3 2" xfId="58" xr:uid="{00000000-0005-0000-0000-000050000000}"/>
    <cellStyle name="Comma 3 3" xfId="127" xr:uid="{00000000-0005-0000-0000-000051000000}"/>
    <cellStyle name="Comma 3 4" xfId="177" xr:uid="{566C6BA2-EB97-4753-8C5A-70A96E0FC219}"/>
    <cellStyle name="Comma 35 2" xfId="8" xr:uid="{00000000-0005-0000-0000-000052000000}"/>
    <cellStyle name="Comma 4" xfId="59" xr:uid="{00000000-0005-0000-0000-000053000000}"/>
    <cellStyle name="Comma 4 2" xfId="60" xr:uid="{00000000-0005-0000-0000-000054000000}"/>
    <cellStyle name="Comma 5" xfId="61" xr:uid="{00000000-0005-0000-0000-000055000000}"/>
    <cellStyle name="Comma 6" xfId="46" xr:uid="{00000000-0005-0000-0000-000056000000}"/>
    <cellStyle name="Comma 7" xfId="64" xr:uid="{00000000-0005-0000-0000-000057000000}"/>
    <cellStyle name="Comma 8" xfId="125" xr:uid="{00000000-0005-0000-0000-000058000000}"/>
    <cellStyle name="Comma 9" xfId="66" xr:uid="{00000000-0005-0000-0000-000059000000}"/>
    <cellStyle name="Explanatory Text" xfId="23" builtinId="53" customBuiltin="1"/>
    <cellStyle name="Explanatory Text 2" xfId="128" xr:uid="{00000000-0005-0000-0000-00005B000000}"/>
    <cellStyle name="Good" xfId="15" builtinId="26" customBuiltin="1"/>
    <cellStyle name="Good 2" xfId="129" xr:uid="{00000000-0005-0000-0000-00005D000000}"/>
    <cellStyle name="Heading 1" xfId="11" builtinId="16" customBuiltin="1"/>
    <cellStyle name="Heading 1 2" xfId="130" xr:uid="{00000000-0005-0000-0000-00005F000000}"/>
    <cellStyle name="Heading 2" xfId="12" builtinId="17" customBuiltin="1"/>
    <cellStyle name="Heading 2 2" xfId="131" xr:uid="{00000000-0005-0000-0000-000061000000}"/>
    <cellStyle name="Heading 3" xfId="13" builtinId="18" customBuiltin="1"/>
    <cellStyle name="Heading 3 2" xfId="132" xr:uid="{00000000-0005-0000-0000-000063000000}"/>
    <cellStyle name="Heading 4" xfId="14" builtinId="19" customBuiltin="1"/>
    <cellStyle name="Heading 4 2" xfId="133" xr:uid="{00000000-0005-0000-0000-000065000000}"/>
    <cellStyle name="Input" xfId="17" builtinId="20" customBuiltin="1"/>
    <cellStyle name="Input 2" xfId="134" xr:uid="{00000000-0005-0000-0000-000067000000}"/>
    <cellStyle name="Linked Cell" xfId="20" builtinId="24" customBuiltin="1"/>
    <cellStyle name="Linked Cell 2" xfId="135" xr:uid="{00000000-0005-0000-0000-000069000000}"/>
    <cellStyle name="Neutral" xfId="158" builtinId="28" customBuiltin="1"/>
    <cellStyle name="Neutral 2" xfId="62" xr:uid="{00000000-0005-0000-0000-00006A000000}"/>
    <cellStyle name="Neutral 2 2" xfId="77" xr:uid="{00000000-0005-0000-0000-00006B000000}"/>
    <cellStyle name="Neutral 2 3" xfId="136" xr:uid="{00000000-0005-0000-0000-00006C000000}"/>
    <cellStyle name="Neutral 3" xfId="69" xr:uid="{00000000-0005-0000-0000-00006D000000}"/>
    <cellStyle name="Normal" xfId="0" builtinId="0"/>
    <cellStyle name="Normal 10" xfId="43" xr:uid="{00000000-0005-0000-0000-00006F000000}"/>
    <cellStyle name="Normal 10 3 3" xfId="173" xr:uid="{058AA633-2DBE-4624-80AD-C04B72558727}"/>
    <cellStyle name="Normal 11" xfId="165" xr:uid="{4B324EC7-39CC-44CD-A09A-0D54F8297AD7}"/>
    <cellStyle name="Normal 12 4" xfId="7" xr:uid="{00000000-0005-0000-0000-000070000000}"/>
    <cellStyle name="Normal 14 3 2 2 2" xfId="6" xr:uid="{00000000-0005-0000-0000-000071000000}"/>
    <cellStyle name="Normal 2" xfId="44" xr:uid="{00000000-0005-0000-0000-000072000000}"/>
    <cellStyle name="Normal 2 2" xfId="47" xr:uid="{00000000-0005-0000-0000-000073000000}"/>
    <cellStyle name="Normal 2 2 2" xfId="138" xr:uid="{00000000-0005-0000-0000-000074000000}"/>
    <cellStyle name="Normal 2 2 5" xfId="180" xr:uid="{88585FA1-07CE-4983-BAC9-70EDCF83C760}"/>
    <cellStyle name="Normal 2 3" xfId="137" xr:uid="{00000000-0005-0000-0000-000075000000}"/>
    <cellStyle name="Normal 2 4" xfId="176" xr:uid="{5C2CAA12-919F-49E4-BE5B-15665EC87D18}"/>
    <cellStyle name="Normal 2 6" xfId="3" xr:uid="{00000000-0005-0000-0000-000076000000}"/>
    <cellStyle name="Normal 22" xfId="65" xr:uid="{00000000-0005-0000-0000-000077000000}"/>
    <cellStyle name="Normal 3" xfId="50" xr:uid="{00000000-0005-0000-0000-000078000000}"/>
    <cellStyle name="Normal 3 2" xfId="139" xr:uid="{00000000-0005-0000-0000-000079000000}"/>
    <cellStyle name="Normal 3 2 2" xfId="178" xr:uid="{E5AB0648-9FC0-4768-88BE-B75FBC525477}"/>
    <cellStyle name="Normal 3 3" xfId="167" xr:uid="{231E125E-F8C3-44FD-8122-DB2FD52EC674}"/>
    <cellStyle name="Normal 4" xfId="51" xr:uid="{00000000-0005-0000-0000-00007A000000}"/>
    <cellStyle name="Normal 4 2" xfId="140" xr:uid="{00000000-0005-0000-0000-00007B000000}"/>
    <cellStyle name="Normal 5" xfId="55" xr:uid="{00000000-0005-0000-0000-00007C000000}"/>
    <cellStyle name="Normal 5 2" xfId="141" xr:uid="{00000000-0005-0000-0000-00007D000000}"/>
    <cellStyle name="Normal 59" xfId="179" xr:uid="{7C0262E5-9057-41CF-BE47-D7C86CCCE86C}"/>
    <cellStyle name="Normal 6" xfId="45" xr:uid="{00000000-0005-0000-0000-00007E000000}"/>
    <cellStyle name="Normal 63 2" xfId="5" xr:uid="{00000000-0005-0000-0000-00007F000000}"/>
    <cellStyle name="Normal 7" xfId="63" xr:uid="{00000000-0005-0000-0000-000080000000}"/>
    <cellStyle name="Normal 75 2 2" xfId="9" xr:uid="{00000000-0005-0000-0000-000081000000}"/>
    <cellStyle name="Normal 8" xfId="68" xr:uid="{00000000-0005-0000-0000-000082000000}"/>
    <cellStyle name="Normal 8 2" xfId="170" xr:uid="{05A38370-3CDE-4481-83CB-1690C1950C8C}"/>
    <cellStyle name="Normal 8 5" xfId="183" xr:uid="{EA715DFA-EF2D-48B1-89AE-F50CACA688F3}"/>
    <cellStyle name="Normal 9" xfId="97" xr:uid="{00000000-0005-0000-0000-000083000000}"/>
    <cellStyle name="Normal_MVD artabyug" xfId="156" xr:uid="{00000000-0005-0000-0000-000084000000}"/>
    <cellStyle name="Note" xfId="153" builtinId="10" customBuiltin="1"/>
    <cellStyle name="Note 2" xfId="78" xr:uid="{00000000-0005-0000-0000-000086000000}"/>
    <cellStyle name="Note 2 2" xfId="142" xr:uid="{00000000-0005-0000-0000-000087000000}"/>
    <cellStyle name="Note 3" xfId="70" xr:uid="{00000000-0005-0000-0000-000088000000}"/>
    <cellStyle name="Output" xfId="18" builtinId="21" customBuiltin="1"/>
    <cellStyle name="Output 2" xfId="143" xr:uid="{00000000-0005-0000-0000-00008A000000}"/>
    <cellStyle name="Percent 2" xfId="52" xr:uid="{00000000-0005-0000-0000-00008B000000}"/>
    <cellStyle name="Percent 2 2" xfId="53" xr:uid="{00000000-0005-0000-0000-00008C000000}"/>
    <cellStyle name="Percent 2 3" xfId="145" xr:uid="{00000000-0005-0000-0000-00008D000000}"/>
    <cellStyle name="Percent 3" xfId="144" xr:uid="{00000000-0005-0000-0000-00008E000000}"/>
    <cellStyle name="Percent 4" xfId="152" xr:uid="{00000000-0005-0000-0000-00008F000000}"/>
    <cellStyle name="Percent 5" xfId="67" xr:uid="{00000000-0005-0000-0000-000090000000}"/>
    <cellStyle name="SN_241" xfId="2" xr:uid="{00000000-0005-0000-0000-000091000000}"/>
    <cellStyle name="SN_241 2" xfId="175" xr:uid="{805574AD-C52F-4C1E-A8DE-B024F612746B}"/>
    <cellStyle name="SN_b" xfId="1" xr:uid="{00000000-0005-0000-0000-000092000000}"/>
    <cellStyle name="SN_b 2" xfId="169" xr:uid="{DFAFC7D4-3536-409A-A0C4-F0B05612355C}"/>
    <cellStyle name="SN_it" xfId="154" xr:uid="{00000000-0005-0000-0000-000093000000}"/>
    <cellStyle name="SN10_bold" xfId="157" xr:uid="{00000000-0005-0000-0000-000094000000}"/>
    <cellStyle name="Style 1" xfId="54" xr:uid="{00000000-0005-0000-0000-000095000000}"/>
    <cellStyle name="Style 1 2" xfId="146" xr:uid="{00000000-0005-0000-0000-000096000000}"/>
    <cellStyle name="Title" xfId="10" builtinId="15" customBuiltin="1"/>
    <cellStyle name="Title 2" xfId="147" xr:uid="{00000000-0005-0000-0000-000098000000}"/>
    <cellStyle name="Total" xfId="24" builtinId="25" customBuiltin="1"/>
    <cellStyle name="Total 2" xfId="148" xr:uid="{00000000-0005-0000-0000-00009A000000}"/>
    <cellStyle name="Warning Text" xfId="22" builtinId="11" customBuiltin="1"/>
    <cellStyle name="Warning Text 2" xfId="149" xr:uid="{00000000-0005-0000-0000-00009C000000}"/>
    <cellStyle name="Обычный 32" xfId="174" xr:uid="{36CE22E1-42BF-4CEE-88D2-310DDCBC267E}"/>
    <cellStyle name="Обычный 6" xfId="166" xr:uid="{385DC704-106A-4261-8A39-261C4D536D48}"/>
    <cellStyle name="Обычный_PHEK-er artadrutyun lic." xfId="150" xr:uid="{00000000-0005-0000-0000-00009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8AC2243B-51F3-47A8-AE4E-0B241A01D30A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C018F9D2-CF4C-4DCD-B853-D8625DF57873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D13FAA66-752E-4CFF-B785-23C8FA06E49A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F12FC640-3CC7-485B-A3F3-043F7BEBB5AE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39EB9694-7149-455D-8CF8-411647B635E7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7D1D257E-1744-4B73-947C-78B1F9235BFD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CD628202-90B2-4F38-A12B-3F1E322F9BC6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E01C31F2-BCFC-4326-99CD-63768C221D61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74BCF17E-9A86-4385-8C16-4F66C4D2259F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6570DA22-B723-4AD8-A89A-DB697C67D889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F0DD5FB5-ED43-4913-9C9D-780257059F2B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13" name="Line 12">
          <a:extLst>
            <a:ext uri="{FF2B5EF4-FFF2-40B4-BE49-F238E27FC236}">
              <a16:creationId xmlns:a16="http://schemas.microsoft.com/office/drawing/2014/main" id="{52CF6776-682F-49DC-837B-42BC659422B2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7DD067E7-DBE6-40A3-B2E8-444613725F25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F30AE640-8AAB-4D39-ACCC-C7DEB84F35FF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51276590-51E4-4BD6-A0B1-609C764FE664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17" name="Text Box 16">
          <a:extLst>
            <a:ext uri="{FF2B5EF4-FFF2-40B4-BE49-F238E27FC236}">
              <a16:creationId xmlns:a16="http://schemas.microsoft.com/office/drawing/2014/main" id="{E4F0FDBB-9815-4E56-91E5-1CA681F9A22F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18" name="Line 17">
          <a:extLst>
            <a:ext uri="{FF2B5EF4-FFF2-40B4-BE49-F238E27FC236}">
              <a16:creationId xmlns:a16="http://schemas.microsoft.com/office/drawing/2014/main" id="{22B6271D-7FF0-495A-BA9F-EF230F992827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19" name="Line 18">
          <a:extLst>
            <a:ext uri="{FF2B5EF4-FFF2-40B4-BE49-F238E27FC236}">
              <a16:creationId xmlns:a16="http://schemas.microsoft.com/office/drawing/2014/main" id="{2820E666-AFEF-4E6E-81D5-758840D74949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id="{1D38034A-AA63-40A6-AE17-E89E3DAF00BB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21" name="Line 20">
          <a:extLst>
            <a:ext uri="{FF2B5EF4-FFF2-40B4-BE49-F238E27FC236}">
              <a16:creationId xmlns:a16="http://schemas.microsoft.com/office/drawing/2014/main" id="{89427169-9666-4552-A131-D7CFC6DABA81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22" name="Line 21">
          <a:extLst>
            <a:ext uri="{FF2B5EF4-FFF2-40B4-BE49-F238E27FC236}">
              <a16:creationId xmlns:a16="http://schemas.microsoft.com/office/drawing/2014/main" id="{9FB0A3DE-E65C-4578-901F-D67CEE4B04D6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23" name="Line 22">
          <a:extLst>
            <a:ext uri="{FF2B5EF4-FFF2-40B4-BE49-F238E27FC236}">
              <a16:creationId xmlns:a16="http://schemas.microsoft.com/office/drawing/2014/main" id="{7289567F-0ECD-4A78-B969-AD3AC6B7A4D2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24" name="Line 23">
          <a:extLst>
            <a:ext uri="{FF2B5EF4-FFF2-40B4-BE49-F238E27FC236}">
              <a16:creationId xmlns:a16="http://schemas.microsoft.com/office/drawing/2014/main" id="{AD638104-5E5E-4096-8B78-E7BF0B9C590E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25" name="Text Box 24">
          <a:extLst>
            <a:ext uri="{FF2B5EF4-FFF2-40B4-BE49-F238E27FC236}">
              <a16:creationId xmlns:a16="http://schemas.microsoft.com/office/drawing/2014/main" id="{3C39998E-16C6-4330-BDBB-4D111878835C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26" name="Text Box 25">
          <a:extLst>
            <a:ext uri="{FF2B5EF4-FFF2-40B4-BE49-F238E27FC236}">
              <a16:creationId xmlns:a16="http://schemas.microsoft.com/office/drawing/2014/main" id="{8403EF34-5D51-4188-9057-F6008B71DEED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27" name="Line 26">
          <a:extLst>
            <a:ext uri="{FF2B5EF4-FFF2-40B4-BE49-F238E27FC236}">
              <a16:creationId xmlns:a16="http://schemas.microsoft.com/office/drawing/2014/main" id="{14B032F7-FDE9-46B2-A499-4326E6F9C5BD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28" name="Line 27">
          <a:extLst>
            <a:ext uri="{FF2B5EF4-FFF2-40B4-BE49-F238E27FC236}">
              <a16:creationId xmlns:a16="http://schemas.microsoft.com/office/drawing/2014/main" id="{4C7A30DE-BCB4-4B70-9231-67941C926654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29" name="Line 28">
          <a:extLst>
            <a:ext uri="{FF2B5EF4-FFF2-40B4-BE49-F238E27FC236}">
              <a16:creationId xmlns:a16="http://schemas.microsoft.com/office/drawing/2014/main" id="{8E99BBFE-8FE1-4BDC-921F-E68FC2269D89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30" name="Line 29">
          <a:extLst>
            <a:ext uri="{FF2B5EF4-FFF2-40B4-BE49-F238E27FC236}">
              <a16:creationId xmlns:a16="http://schemas.microsoft.com/office/drawing/2014/main" id="{57E18C3B-A821-46AF-BED4-A5B41D559829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31" name="Line 30">
          <a:extLst>
            <a:ext uri="{FF2B5EF4-FFF2-40B4-BE49-F238E27FC236}">
              <a16:creationId xmlns:a16="http://schemas.microsoft.com/office/drawing/2014/main" id="{EC9A3A5C-B608-4FE6-A864-EA628654FB75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32" name="Line 31">
          <a:extLst>
            <a:ext uri="{FF2B5EF4-FFF2-40B4-BE49-F238E27FC236}">
              <a16:creationId xmlns:a16="http://schemas.microsoft.com/office/drawing/2014/main" id="{4FAE6471-8125-4AE0-9768-1427E3883558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33" name="Line 32">
          <a:extLst>
            <a:ext uri="{FF2B5EF4-FFF2-40B4-BE49-F238E27FC236}">
              <a16:creationId xmlns:a16="http://schemas.microsoft.com/office/drawing/2014/main" id="{226893DE-EE02-421C-8C1D-01AB97AF1DFF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34" name="Text Box 33">
          <a:extLst>
            <a:ext uri="{FF2B5EF4-FFF2-40B4-BE49-F238E27FC236}">
              <a16:creationId xmlns:a16="http://schemas.microsoft.com/office/drawing/2014/main" id="{636A7D7E-CD51-4208-A42A-8B88F67B6E7B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35" name="Text Box 34">
          <a:extLst>
            <a:ext uri="{FF2B5EF4-FFF2-40B4-BE49-F238E27FC236}">
              <a16:creationId xmlns:a16="http://schemas.microsoft.com/office/drawing/2014/main" id="{8FB79D51-F13B-420A-B228-A6E1AD72B22F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36" name="Line 35">
          <a:extLst>
            <a:ext uri="{FF2B5EF4-FFF2-40B4-BE49-F238E27FC236}">
              <a16:creationId xmlns:a16="http://schemas.microsoft.com/office/drawing/2014/main" id="{D5904507-EC94-4433-BB10-5216828293DF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37" name="Line 36">
          <a:extLst>
            <a:ext uri="{FF2B5EF4-FFF2-40B4-BE49-F238E27FC236}">
              <a16:creationId xmlns:a16="http://schemas.microsoft.com/office/drawing/2014/main" id="{94922A4F-696E-4EC5-B266-AEB9CCFE6140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38" name="Line 37">
          <a:extLst>
            <a:ext uri="{FF2B5EF4-FFF2-40B4-BE49-F238E27FC236}">
              <a16:creationId xmlns:a16="http://schemas.microsoft.com/office/drawing/2014/main" id="{DD857FDF-3624-4055-B611-0BC27D38B81F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39" name="Line 38">
          <a:extLst>
            <a:ext uri="{FF2B5EF4-FFF2-40B4-BE49-F238E27FC236}">
              <a16:creationId xmlns:a16="http://schemas.microsoft.com/office/drawing/2014/main" id="{69E38716-0D65-4766-8B9E-B6C243D5F410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40" name="Line 39">
          <a:extLst>
            <a:ext uri="{FF2B5EF4-FFF2-40B4-BE49-F238E27FC236}">
              <a16:creationId xmlns:a16="http://schemas.microsoft.com/office/drawing/2014/main" id="{4BADAD03-C40E-4E32-8E04-1F26DF4FF964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41" name="Line 40">
          <a:extLst>
            <a:ext uri="{FF2B5EF4-FFF2-40B4-BE49-F238E27FC236}">
              <a16:creationId xmlns:a16="http://schemas.microsoft.com/office/drawing/2014/main" id="{0646577A-1A94-420F-AE67-29AB205C2285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42" name="Line 41">
          <a:extLst>
            <a:ext uri="{FF2B5EF4-FFF2-40B4-BE49-F238E27FC236}">
              <a16:creationId xmlns:a16="http://schemas.microsoft.com/office/drawing/2014/main" id="{9161D3CF-B875-4405-AFDB-ADFDD79CC730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43" name="Line 42">
          <a:extLst>
            <a:ext uri="{FF2B5EF4-FFF2-40B4-BE49-F238E27FC236}">
              <a16:creationId xmlns:a16="http://schemas.microsoft.com/office/drawing/2014/main" id="{58076718-D357-48C3-8401-985683F2956B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44" name="Line 43">
          <a:extLst>
            <a:ext uri="{FF2B5EF4-FFF2-40B4-BE49-F238E27FC236}">
              <a16:creationId xmlns:a16="http://schemas.microsoft.com/office/drawing/2014/main" id="{CA2F3FB5-3982-4699-BD02-2313D2D5C495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45" name="Line 44">
          <a:extLst>
            <a:ext uri="{FF2B5EF4-FFF2-40B4-BE49-F238E27FC236}">
              <a16:creationId xmlns:a16="http://schemas.microsoft.com/office/drawing/2014/main" id="{6D4ECA53-7BF4-46DB-89C6-FD614B65496F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17046ECE-5627-41A0-B9A1-0F5896245F59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9226AA0F-186B-4B39-948E-24F82383AA43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360045</xdr:colOff>
      <xdr:row>7</xdr:row>
      <xdr:rowOff>0</xdr:rowOff>
    </xdr:from>
    <xdr:to>
      <xdr:col>3</xdr:col>
      <xdr:colOff>539288</xdr:colOff>
      <xdr:row>7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D5EEECC0-FA95-43F4-942B-9CD0EEF9B426}"/>
            </a:ext>
          </a:extLst>
        </xdr:cNvPr>
        <xdr:cNvSpPr txBox="1">
          <a:spLocks noChangeArrowheads="1"/>
        </xdr:cNvSpPr>
      </xdr:nvSpPr>
      <xdr:spPr bwMode="auto">
        <a:xfrm>
          <a:off x="5208270" y="2190750"/>
          <a:ext cx="179243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95F9B4C0-2B21-4489-A01C-2F5A400349E3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39CB89C1-6CAE-4644-BE62-89392C143D33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51" name="Line 50">
          <a:extLst>
            <a:ext uri="{FF2B5EF4-FFF2-40B4-BE49-F238E27FC236}">
              <a16:creationId xmlns:a16="http://schemas.microsoft.com/office/drawing/2014/main" id="{C01120B4-789E-4F9F-AF44-A42064879C29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52" name="Line 51">
          <a:extLst>
            <a:ext uri="{FF2B5EF4-FFF2-40B4-BE49-F238E27FC236}">
              <a16:creationId xmlns:a16="http://schemas.microsoft.com/office/drawing/2014/main" id="{8F9924E4-5DB6-41D3-A472-9A8B5FC700E2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53" name="Line 52">
          <a:extLst>
            <a:ext uri="{FF2B5EF4-FFF2-40B4-BE49-F238E27FC236}">
              <a16:creationId xmlns:a16="http://schemas.microsoft.com/office/drawing/2014/main" id="{7244621F-1B2E-4B31-9EE9-AB1C81909367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54" name="Line 53">
          <a:extLst>
            <a:ext uri="{FF2B5EF4-FFF2-40B4-BE49-F238E27FC236}">
              <a16:creationId xmlns:a16="http://schemas.microsoft.com/office/drawing/2014/main" id="{9FCF251C-8C35-4386-8F23-FD02E0375C59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55" name="Line 54">
          <a:extLst>
            <a:ext uri="{FF2B5EF4-FFF2-40B4-BE49-F238E27FC236}">
              <a16:creationId xmlns:a16="http://schemas.microsoft.com/office/drawing/2014/main" id="{6EF14ABD-B6F3-4C46-8E81-A5FA1E8522AB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56" name="Line 55">
          <a:extLst>
            <a:ext uri="{FF2B5EF4-FFF2-40B4-BE49-F238E27FC236}">
              <a16:creationId xmlns:a16="http://schemas.microsoft.com/office/drawing/2014/main" id="{EE29A091-8F07-423B-9404-885E0F2EAFC0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57" name="Line 56">
          <a:extLst>
            <a:ext uri="{FF2B5EF4-FFF2-40B4-BE49-F238E27FC236}">
              <a16:creationId xmlns:a16="http://schemas.microsoft.com/office/drawing/2014/main" id="{74449213-7866-4782-8EF9-C07ECFCCA8B1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58" name="Text Box 57">
          <a:extLst>
            <a:ext uri="{FF2B5EF4-FFF2-40B4-BE49-F238E27FC236}">
              <a16:creationId xmlns:a16="http://schemas.microsoft.com/office/drawing/2014/main" id="{7B7F79B3-15D4-4805-8734-6D7C8A30AE0C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59" name="Text Box 58">
          <a:extLst>
            <a:ext uri="{FF2B5EF4-FFF2-40B4-BE49-F238E27FC236}">
              <a16:creationId xmlns:a16="http://schemas.microsoft.com/office/drawing/2014/main" id="{BB83D552-1F47-487B-AE1D-4E23B1E377A5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60" name="Line 59">
          <a:extLst>
            <a:ext uri="{FF2B5EF4-FFF2-40B4-BE49-F238E27FC236}">
              <a16:creationId xmlns:a16="http://schemas.microsoft.com/office/drawing/2014/main" id="{A97395FD-F6AD-42D1-8010-FE7BC0944CD4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61" name="Line 60">
          <a:extLst>
            <a:ext uri="{FF2B5EF4-FFF2-40B4-BE49-F238E27FC236}">
              <a16:creationId xmlns:a16="http://schemas.microsoft.com/office/drawing/2014/main" id="{E800AB2D-DFB1-4095-ACAE-215D9E07E4E0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62" name="Line 61">
          <a:extLst>
            <a:ext uri="{FF2B5EF4-FFF2-40B4-BE49-F238E27FC236}">
              <a16:creationId xmlns:a16="http://schemas.microsoft.com/office/drawing/2014/main" id="{1314C335-05FE-4FE0-AC73-E495F6E63C2B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63" name="Text Box 62">
          <a:extLst>
            <a:ext uri="{FF2B5EF4-FFF2-40B4-BE49-F238E27FC236}">
              <a16:creationId xmlns:a16="http://schemas.microsoft.com/office/drawing/2014/main" id="{3AC8DE2C-734D-4F50-8433-CEC079FE2B12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64" name="Text Box 63">
          <a:extLst>
            <a:ext uri="{FF2B5EF4-FFF2-40B4-BE49-F238E27FC236}">
              <a16:creationId xmlns:a16="http://schemas.microsoft.com/office/drawing/2014/main" id="{9F5AB810-C215-4538-B993-D07C9997193B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65" name="Line 64">
          <a:extLst>
            <a:ext uri="{FF2B5EF4-FFF2-40B4-BE49-F238E27FC236}">
              <a16:creationId xmlns:a16="http://schemas.microsoft.com/office/drawing/2014/main" id="{236B42E2-C0C7-4D8A-952E-413BE72A5AD0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66" name="Line 65">
          <a:extLst>
            <a:ext uri="{FF2B5EF4-FFF2-40B4-BE49-F238E27FC236}">
              <a16:creationId xmlns:a16="http://schemas.microsoft.com/office/drawing/2014/main" id="{4DF5B385-CE2F-40BD-B19E-2D6BDDD45585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67" name="Line 66">
          <a:extLst>
            <a:ext uri="{FF2B5EF4-FFF2-40B4-BE49-F238E27FC236}">
              <a16:creationId xmlns:a16="http://schemas.microsoft.com/office/drawing/2014/main" id="{743DBC06-36A4-4869-ACDB-1A34B1000BAE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68" name="Line 67">
          <a:extLst>
            <a:ext uri="{FF2B5EF4-FFF2-40B4-BE49-F238E27FC236}">
              <a16:creationId xmlns:a16="http://schemas.microsoft.com/office/drawing/2014/main" id="{877EC268-B65E-4E0A-94FF-5E5BE0DA3B41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69" name="Line 68">
          <a:extLst>
            <a:ext uri="{FF2B5EF4-FFF2-40B4-BE49-F238E27FC236}">
              <a16:creationId xmlns:a16="http://schemas.microsoft.com/office/drawing/2014/main" id="{A97E9CE9-25C6-4051-BA1B-49DD25C2BCD4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70" name="Line 69">
          <a:extLst>
            <a:ext uri="{FF2B5EF4-FFF2-40B4-BE49-F238E27FC236}">
              <a16:creationId xmlns:a16="http://schemas.microsoft.com/office/drawing/2014/main" id="{4BE14BEE-9309-4DC2-B840-5DD0EBAD1241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71" name="Line 70">
          <a:extLst>
            <a:ext uri="{FF2B5EF4-FFF2-40B4-BE49-F238E27FC236}">
              <a16:creationId xmlns:a16="http://schemas.microsoft.com/office/drawing/2014/main" id="{32C2253D-B6C8-4CBD-BFF5-D43E40FD7BDE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72" name="Text Box 71">
          <a:extLst>
            <a:ext uri="{FF2B5EF4-FFF2-40B4-BE49-F238E27FC236}">
              <a16:creationId xmlns:a16="http://schemas.microsoft.com/office/drawing/2014/main" id="{A8E32322-7564-4A81-AEB1-A396F0E767DC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73" name="Text Box 72">
          <a:extLst>
            <a:ext uri="{FF2B5EF4-FFF2-40B4-BE49-F238E27FC236}">
              <a16:creationId xmlns:a16="http://schemas.microsoft.com/office/drawing/2014/main" id="{F94709BE-50D8-429C-86CA-B5A51FF24870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360045</xdr:colOff>
      <xdr:row>7</xdr:row>
      <xdr:rowOff>0</xdr:rowOff>
    </xdr:from>
    <xdr:to>
      <xdr:col>3</xdr:col>
      <xdr:colOff>539288</xdr:colOff>
      <xdr:row>7</xdr:row>
      <xdr:rowOff>0</xdr:rowOff>
    </xdr:to>
    <xdr:sp macro="" textlink="">
      <xdr:nvSpPr>
        <xdr:cNvPr id="74" name="Text Box 73">
          <a:extLst>
            <a:ext uri="{FF2B5EF4-FFF2-40B4-BE49-F238E27FC236}">
              <a16:creationId xmlns:a16="http://schemas.microsoft.com/office/drawing/2014/main" id="{AE78CDAA-F673-490F-86FA-58D984C2C467}"/>
            </a:ext>
          </a:extLst>
        </xdr:cNvPr>
        <xdr:cNvSpPr txBox="1">
          <a:spLocks noChangeArrowheads="1"/>
        </xdr:cNvSpPr>
      </xdr:nvSpPr>
      <xdr:spPr bwMode="auto">
        <a:xfrm>
          <a:off x="5208270" y="2190750"/>
          <a:ext cx="179243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75" name="Text Box 74">
          <a:extLst>
            <a:ext uri="{FF2B5EF4-FFF2-40B4-BE49-F238E27FC236}">
              <a16:creationId xmlns:a16="http://schemas.microsoft.com/office/drawing/2014/main" id="{A91FAF98-E0B1-4097-AE03-6EE331672EE4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76" name="Text Box 75">
          <a:extLst>
            <a:ext uri="{FF2B5EF4-FFF2-40B4-BE49-F238E27FC236}">
              <a16:creationId xmlns:a16="http://schemas.microsoft.com/office/drawing/2014/main" id="{5A4BEE9B-55FF-45B1-9818-A456BA3AE199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77" name="Line 76">
          <a:extLst>
            <a:ext uri="{FF2B5EF4-FFF2-40B4-BE49-F238E27FC236}">
              <a16:creationId xmlns:a16="http://schemas.microsoft.com/office/drawing/2014/main" id="{B0852BE2-A923-4FFE-8C32-067CA190D7C6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78" name="Line 77">
          <a:extLst>
            <a:ext uri="{FF2B5EF4-FFF2-40B4-BE49-F238E27FC236}">
              <a16:creationId xmlns:a16="http://schemas.microsoft.com/office/drawing/2014/main" id="{27D986D1-624C-46D6-979C-03ED9C160A68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79" name="Line 78">
          <a:extLst>
            <a:ext uri="{FF2B5EF4-FFF2-40B4-BE49-F238E27FC236}">
              <a16:creationId xmlns:a16="http://schemas.microsoft.com/office/drawing/2014/main" id="{62A2DACA-0C1D-4DAF-BDF2-7C9E78889788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80" name="Line 79">
          <a:extLst>
            <a:ext uri="{FF2B5EF4-FFF2-40B4-BE49-F238E27FC236}">
              <a16:creationId xmlns:a16="http://schemas.microsoft.com/office/drawing/2014/main" id="{16A592C7-FBAD-49FC-B00E-B27036764C22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81" name="Line 80">
          <a:extLst>
            <a:ext uri="{FF2B5EF4-FFF2-40B4-BE49-F238E27FC236}">
              <a16:creationId xmlns:a16="http://schemas.microsoft.com/office/drawing/2014/main" id="{5441F756-AB82-4E5F-8CE7-477280BD30B0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82" name="Line 81">
          <a:extLst>
            <a:ext uri="{FF2B5EF4-FFF2-40B4-BE49-F238E27FC236}">
              <a16:creationId xmlns:a16="http://schemas.microsoft.com/office/drawing/2014/main" id="{96EB68EB-6516-4DCF-AB7B-BE19F1B9D08A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83" name="Line 82">
          <a:extLst>
            <a:ext uri="{FF2B5EF4-FFF2-40B4-BE49-F238E27FC236}">
              <a16:creationId xmlns:a16="http://schemas.microsoft.com/office/drawing/2014/main" id="{AADB4576-DB08-433A-B5B0-B57374B1EFCC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84" name="Text Box 83">
          <a:extLst>
            <a:ext uri="{FF2B5EF4-FFF2-40B4-BE49-F238E27FC236}">
              <a16:creationId xmlns:a16="http://schemas.microsoft.com/office/drawing/2014/main" id="{1D15D9EF-032F-4A1F-AD52-11B05EAFB1A5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85" name="Text Box 84">
          <a:extLst>
            <a:ext uri="{FF2B5EF4-FFF2-40B4-BE49-F238E27FC236}">
              <a16:creationId xmlns:a16="http://schemas.microsoft.com/office/drawing/2014/main" id="{36C8D2A3-D435-41D9-82D3-5B95FBD052F7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360045</xdr:colOff>
      <xdr:row>7</xdr:row>
      <xdr:rowOff>0</xdr:rowOff>
    </xdr:from>
    <xdr:to>
      <xdr:col>3</xdr:col>
      <xdr:colOff>539288</xdr:colOff>
      <xdr:row>7</xdr:row>
      <xdr:rowOff>0</xdr:rowOff>
    </xdr:to>
    <xdr:sp macro="" textlink="">
      <xdr:nvSpPr>
        <xdr:cNvPr id="86" name="Text Box 85">
          <a:extLst>
            <a:ext uri="{FF2B5EF4-FFF2-40B4-BE49-F238E27FC236}">
              <a16:creationId xmlns:a16="http://schemas.microsoft.com/office/drawing/2014/main" id="{D5B4ACE2-10D4-4934-AD42-A9AC105CD25A}"/>
            </a:ext>
          </a:extLst>
        </xdr:cNvPr>
        <xdr:cNvSpPr txBox="1">
          <a:spLocks noChangeArrowheads="1"/>
        </xdr:cNvSpPr>
      </xdr:nvSpPr>
      <xdr:spPr bwMode="auto">
        <a:xfrm>
          <a:off x="5208270" y="2190750"/>
          <a:ext cx="179243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87" name="Text Box 90">
          <a:extLst>
            <a:ext uri="{FF2B5EF4-FFF2-40B4-BE49-F238E27FC236}">
              <a16:creationId xmlns:a16="http://schemas.microsoft.com/office/drawing/2014/main" id="{D2EB8862-2059-4AE4-8F08-54FB6BDD30A5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88" name="Text Box 91">
          <a:extLst>
            <a:ext uri="{FF2B5EF4-FFF2-40B4-BE49-F238E27FC236}">
              <a16:creationId xmlns:a16="http://schemas.microsoft.com/office/drawing/2014/main" id="{D6AC13C9-F326-4F52-90DC-4AD639B5C114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89" name="Line 92">
          <a:extLst>
            <a:ext uri="{FF2B5EF4-FFF2-40B4-BE49-F238E27FC236}">
              <a16:creationId xmlns:a16="http://schemas.microsoft.com/office/drawing/2014/main" id="{61F8F5B7-0D5F-4B2F-98EF-0EEB51269F1D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90" name="Line 93">
          <a:extLst>
            <a:ext uri="{FF2B5EF4-FFF2-40B4-BE49-F238E27FC236}">
              <a16:creationId xmlns:a16="http://schemas.microsoft.com/office/drawing/2014/main" id="{AC074F86-4D56-4106-9ED1-FA8E37E64B5E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91" name="Line 94">
          <a:extLst>
            <a:ext uri="{FF2B5EF4-FFF2-40B4-BE49-F238E27FC236}">
              <a16:creationId xmlns:a16="http://schemas.microsoft.com/office/drawing/2014/main" id="{8CE308C4-B333-4D11-9228-191ABB718B05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92" name="Line 95">
          <a:extLst>
            <a:ext uri="{FF2B5EF4-FFF2-40B4-BE49-F238E27FC236}">
              <a16:creationId xmlns:a16="http://schemas.microsoft.com/office/drawing/2014/main" id="{B02C8D18-966C-40B5-B1FA-BD536554E801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93" name="Line 96">
          <a:extLst>
            <a:ext uri="{FF2B5EF4-FFF2-40B4-BE49-F238E27FC236}">
              <a16:creationId xmlns:a16="http://schemas.microsoft.com/office/drawing/2014/main" id="{F2360779-CED0-4AC5-BCEB-FDCF320CD6F8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94" name="Line 97">
          <a:extLst>
            <a:ext uri="{FF2B5EF4-FFF2-40B4-BE49-F238E27FC236}">
              <a16:creationId xmlns:a16="http://schemas.microsoft.com/office/drawing/2014/main" id="{5F72617B-9249-4B0F-8D6C-E78D382D82FF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95" name="Line 98">
          <a:extLst>
            <a:ext uri="{FF2B5EF4-FFF2-40B4-BE49-F238E27FC236}">
              <a16:creationId xmlns:a16="http://schemas.microsoft.com/office/drawing/2014/main" id="{B2D10EFE-6360-4375-BC89-F051E40E955D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96" name="Text Box 99">
          <a:extLst>
            <a:ext uri="{FF2B5EF4-FFF2-40B4-BE49-F238E27FC236}">
              <a16:creationId xmlns:a16="http://schemas.microsoft.com/office/drawing/2014/main" id="{33186103-2158-4BE9-93C7-A32A8991D941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97" name="Text Box 100">
          <a:extLst>
            <a:ext uri="{FF2B5EF4-FFF2-40B4-BE49-F238E27FC236}">
              <a16:creationId xmlns:a16="http://schemas.microsoft.com/office/drawing/2014/main" id="{7D91412A-DEA2-4B4B-82A4-6C96831A9695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247650</xdr:colOff>
      <xdr:row>7</xdr:row>
      <xdr:rowOff>0</xdr:rowOff>
    </xdr:from>
    <xdr:to>
      <xdr:col>1</xdr:col>
      <xdr:colOff>371475</xdr:colOff>
      <xdr:row>7</xdr:row>
      <xdr:rowOff>0</xdr:rowOff>
    </xdr:to>
    <xdr:sp macro="" textlink="">
      <xdr:nvSpPr>
        <xdr:cNvPr id="98" name="Picture 37">
          <a:extLst>
            <a:ext uri="{FF2B5EF4-FFF2-40B4-BE49-F238E27FC236}">
              <a16:creationId xmlns:a16="http://schemas.microsoft.com/office/drawing/2014/main" id="{8CDE1E6B-C466-4B79-BDCF-4B0CBB0C6764}"/>
            </a:ext>
          </a:extLst>
        </xdr:cNvPr>
        <xdr:cNvSpPr>
          <a:spLocks noChangeAspect="1" noChangeArrowheads="1"/>
        </xdr:cNvSpPr>
      </xdr:nvSpPr>
      <xdr:spPr bwMode="auto">
        <a:xfrm>
          <a:off x="1495425" y="219075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99" name="Text Box 1">
          <a:extLst>
            <a:ext uri="{FF2B5EF4-FFF2-40B4-BE49-F238E27FC236}">
              <a16:creationId xmlns:a16="http://schemas.microsoft.com/office/drawing/2014/main" id="{B422E9E2-D570-4A64-AB67-02DAAE7B8830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DA6A3385-68A3-47DA-8E31-93E5C5D12D1C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101" name="Line 3">
          <a:extLst>
            <a:ext uri="{FF2B5EF4-FFF2-40B4-BE49-F238E27FC236}">
              <a16:creationId xmlns:a16="http://schemas.microsoft.com/office/drawing/2014/main" id="{1357856E-20DB-4B16-AD5C-756104B60D38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102" name="Line 4">
          <a:extLst>
            <a:ext uri="{FF2B5EF4-FFF2-40B4-BE49-F238E27FC236}">
              <a16:creationId xmlns:a16="http://schemas.microsoft.com/office/drawing/2014/main" id="{CBD94B1C-BBC0-4304-A5C4-39C89736C2EC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103" name="Line 5">
          <a:extLst>
            <a:ext uri="{FF2B5EF4-FFF2-40B4-BE49-F238E27FC236}">
              <a16:creationId xmlns:a16="http://schemas.microsoft.com/office/drawing/2014/main" id="{EA32C258-747F-4B9C-B759-84426FD62A6A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104" name="Line 6">
          <a:extLst>
            <a:ext uri="{FF2B5EF4-FFF2-40B4-BE49-F238E27FC236}">
              <a16:creationId xmlns:a16="http://schemas.microsoft.com/office/drawing/2014/main" id="{D96D9B5B-A371-4768-9DD4-4C947EDA0816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105" name="Line 7">
          <a:extLst>
            <a:ext uri="{FF2B5EF4-FFF2-40B4-BE49-F238E27FC236}">
              <a16:creationId xmlns:a16="http://schemas.microsoft.com/office/drawing/2014/main" id="{9CB2DF11-55C7-4507-85AF-03DA83CF97E3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106" name="Line 8">
          <a:extLst>
            <a:ext uri="{FF2B5EF4-FFF2-40B4-BE49-F238E27FC236}">
              <a16:creationId xmlns:a16="http://schemas.microsoft.com/office/drawing/2014/main" id="{7986E40D-E1FF-46D7-B077-CADDF4DC07FE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107" name="Line 9">
          <a:extLst>
            <a:ext uri="{FF2B5EF4-FFF2-40B4-BE49-F238E27FC236}">
              <a16:creationId xmlns:a16="http://schemas.microsoft.com/office/drawing/2014/main" id="{AF0F6E01-DC4F-40E7-A9F7-76D0A07CE061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108" name="Line 10">
          <a:extLst>
            <a:ext uri="{FF2B5EF4-FFF2-40B4-BE49-F238E27FC236}">
              <a16:creationId xmlns:a16="http://schemas.microsoft.com/office/drawing/2014/main" id="{F819A2C9-76E8-4F02-B72F-119DDDDBDDAF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109" name="Line 11">
          <a:extLst>
            <a:ext uri="{FF2B5EF4-FFF2-40B4-BE49-F238E27FC236}">
              <a16:creationId xmlns:a16="http://schemas.microsoft.com/office/drawing/2014/main" id="{7D161FC7-A2EA-4958-AA43-DA7DFF2EB498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110" name="Line 12">
          <a:extLst>
            <a:ext uri="{FF2B5EF4-FFF2-40B4-BE49-F238E27FC236}">
              <a16:creationId xmlns:a16="http://schemas.microsoft.com/office/drawing/2014/main" id="{C07E001A-1487-4FBC-BFBE-A1017DB2D136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111" name="Text Box 13">
          <a:extLst>
            <a:ext uri="{FF2B5EF4-FFF2-40B4-BE49-F238E27FC236}">
              <a16:creationId xmlns:a16="http://schemas.microsoft.com/office/drawing/2014/main" id="{64D5F486-02F2-4179-861B-F0F9C12E193C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112" name="Text Box 14">
          <a:extLst>
            <a:ext uri="{FF2B5EF4-FFF2-40B4-BE49-F238E27FC236}">
              <a16:creationId xmlns:a16="http://schemas.microsoft.com/office/drawing/2014/main" id="{154256F4-A2D6-497B-9B7A-0096E905F5BD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113" name="Text Box 15">
          <a:extLst>
            <a:ext uri="{FF2B5EF4-FFF2-40B4-BE49-F238E27FC236}">
              <a16:creationId xmlns:a16="http://schemas.microsoft.com/office/drawing/2014/main" id="{763B9133-3BEE-42FF-9083-12F837A47179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114" name="Text Box 16">
          <a:extLst>
            <a:ext uri="{FF2B5EF4-FFF2-40B4-BE49-F238E27FC236}">
              <a16:creationId xmlns:a16="http://schemas.microsoft.com/office/drawing/2014/main" id="{D799187D-2FD3-4CAC-90AC-B8EE1D537409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115" name="Line 17">
          <a:extLst>
            <a:ext uri="{FF2B5EF4-FFF2-40B4-BE49-F238E27FC236}">
              <a16:creationId xmlns:a16="http://schemas.microsoft.com/office/drawing/2014/main" id="{B374C2B9-729E-4133-B614-ADF44AFA09E4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116" name="Line 18">
          <a:extLst>
            <a:ext uri="{FF2B5EF4-FFF2-40B4-BE49-F238E27FC236}">
              <a16:creationId xmlns:a16="http://schemas.microsoft.com/office/drawing/2014/main" id="{ACCD3B80-06EE-4C40-A6CB-685AFFA205AE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4500737A-7020-43B3-9C46-B7B84C6DFBB5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118" name="Line 20">
          <a:extLst>
            <a:ext uri="{FF2B5EF4-FFF2-40B4-BE49-F238E27FC236}">
              <a16:creationId xmlns:a16="http://schemas.microsoft.com/office/drawing/2014/main" id="{07F3B147-160F-4CA6-9BEE-AA12F18E822F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119" name="Line 21">
          <a:extLst>
            <a:ext uri="{FF2B5EF4-FFF2-40B4-BE49-F238E27FC236}">
              <a16:creationId xmlns:a16="http://schemas.microsoft.com/office/drawing/2014/main" id="{37B5828B-FF86-4916-99E1-FAFBFCCCE4A0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120" name="Line 22">
          <a:extLst>
            <a:ext uri="{FF2B5EF4-FFF2-40B4-BE49-F238E27FC236}">
              <a16:creationId xmlns:a16="http://schemas.microsoft.com/office/drawing/2014/main" id="{CF18716F-3A10-49EC-9B5B-BAAD015104FC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121" name="Line 23">
          <a:extLst>
            <a:ext uri="{FF2B5EF4-FFF2-40B4-BE49-F238E27FC236}">
              <a16:creationId xmlns:a16="http://schemas.microsoft.com/office/drawing/2014/main" id="{2A929D00-6FB3-4D57-A7C3-DD062458F48B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122" name="Text Box 24">
          <a:extLst>
            <a:ext uri="{FF2B5EF4-FFF2-40B4-BE49-F238E27FC236}">
              <a16:creationId xmlns:a16="http://schemas.microsoft.com/office/drawing/2014/main" id="{C7E80553-EAA9-4756-BD0D-3800CB978058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123" name="Text Box 25">
          <a:extLst>
            <a:ext uri="{FF2B5EF4-FFF2-40B4-BE49-F238E27FC236}">
              <a16:creationId xmlns:a16="http://schemas.microsoft.com/office/drawing/2014/main" id="{32B6628C-175F-45C2-9D15-D0CADFFE65E4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124" name="Line 26">
          <a:extLst>
            <a:ext uri="{FF2B5EF4-FFF2-40B4-BE49-F238E27FC236}">
              <a16:creationId xmlns:a16="http://schemas.microsoft.com/office/drawing/2014/main" id="{48E9C7B5-37D3-4CF9-9B9B-124F671F1129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125" name="Line 27">
          <a:extLst>
            <a:ext uri="{FF2B5EF4-FFF2-40B4-BE49-F238E27FC236}">
              <a16:creationId xmlns:a16="http://schemas.microsoft.com/office/drawing/2014/main" id="{20495E05-C261-425F-A858-69B9A1F1713A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126" name="Line 28">
          <a:extLst>
            <a:ext uri="{FF2B5EF4-FFF2-40B4-BE49-F238E27FC236}">
              <a16:creationId xmlns:a16="http://schemas.microsoft.com/office/drawing/2014/main" id="{7758E907-8B2B-48DC-8C06-EA60B4EF66CE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127" name="Line 29">
          <a:extLst>
            <a:ext uri="{FF2B5EF4-FFF2-40B4-BE49-F238E27FC236}">
              <a16:creationId xmlns:a16="http://schemas.microsoft.com/office/drawing/2014/main" id="{A5B246EC-23E1-4DAA-AEF6-A4916EECF447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128" name="Line 30">
          <a:extLst>
            <a:ext uri="{FF2B5EF4-FFF2-40B4-BE49-F238E27FC236}">
              <a16:creationId xmlns:a16="http://schemas.microsoft.com/office/drawing/2014/main" id="{97CC983C-EFF4-4116-92EE-BAB4D8910F7D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129" name="Line 31">
          <a:extLst>
            <a:ext uri="{FF2B5EF4-FFF2-40B4-BE49-F238E27FC236}">
              <a16:creationId xmlns:a16="http://schemas.microsoft.com/office/drawing/2014/main" id="{F0E17D1C-4E24-4395-BBC7-CFFF0E4F453D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130" name="Line 32">
          <a:extLst>
            <a:ext uri="{FF2B5EF4-FFF2-40B4-BE49-F238E27FC236}">
              <a16:creationId xmlns:a16="http://schemas.microsoft.com/office/drawing/2014/main" id="{9D82A30D-C030-4297-8027-CEDFEE23FBF9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131" name="Text Box 33">
          <a:extLst>
            <a:ext uri="{FF2B5EF4-FFF2-40B4-BE49-F238E27FC236}">
              <a16:creationId xmlns:a16="http://schemas.microsoft.com/office/drawing/2014/main" id="{C082C381-A960-44A6-AA56-09FC32482CB3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132" name="Text Box 34">
          <a:extLst>
            <a:ext uri="{FF2B5EF4-FFF2-40B4-BE49-F238E27FC236}">
              <a16:creationId xmlns:a16="http://schemas.microsoft.com/office/drawing/2014/main" id="{8D7825DD-189F-4322-B193-9B0B19388C28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133" name="Line 35">
          <a:extLst>
            <a:ext uri="{FF2B5EF4-FFF2-40B4-BE49-F238E27FC236}">
              <a16:creationId xmlns:a16="http://schemas.microsoft.com/office/drawing/2014/main" id="{183E4C63-2561-4C41-B7EB-A0A59D0D0BC0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134" name="Line 36">
          <a:extLst>
            <a:ext uri="{FF2B5EF4-FFF2-40B4-BE49-F238E27FC236}">
              <a16:creationId xmlns:a16="http://schemas.microsoft.com/office/drawing/2014/main" id="{BDD956F2-055C-4234-8CBA-7F5A7DFED231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135" name="Line 37">
          <a:extLst>
            <a:ext uri="{FF2B5EF4-FFF2-40B4-BE49-F238E27FC236}">
              <a16:creationId xmlns:a16="http://schemas.microsoft.com/office/drawing/2014/main" id="{6395D77F-FF69-458C-9282-276A19177196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136" name="Line 38">
          <a:extLst>
            <a:ext uri="{FF2B5EF4-FFF2-40B4-BE49-F238E27FC236}">
              <a16:creationId xmlns:a16="http://schemas.microsoft.com/office/drawing/2014/main" id="{D686AB4A-C93C-4705-811B-488681E2AF35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137" name="Line 39">
          <a:extLst>
            <a:ext uri="{FF2B5EF4-FFF2-40B4-BE49-F238E27FC236}">
              <a16:creationId xmlns:a16="http://schemas.microsoft.com/office/drawing/2014/main" id="{19F027E8-576A-47AB-B9E9-4B47F2240F81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138" name="Line 40">
          <a:extLst>
            <a:ext uri="{FF2B5EF4-FFF2-40B4-BE49-F238E27FC236}">
              <a16:creationId xmlns:a16="http://schemas.microsoft.com/office/drawing/2014/main" id="{AE9C310D-E47A-4E06-A544-B7ABAB7E3E3C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139" name="Line 41">
          <a:extLst>
            <a:ext uri="{FF2B5EF4-FFF2-40B4-BE49-F238E27FC236}">
              <a16:creationId xmlns:a16="http://schemas.microsoft.com/office/drawing/2014/main" id="{BA72062B-AFB9-4B84-8C50-10C9FDD32A11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140" name="Line 42">
          <a:extLst>
            <a:ext uri="{FF2B5EF4-FFF2-40B4-BE49-F238E27FC236}">
              <a16:creationId xmlns:a16="http://schemas.microsoft.com/office/drawing/2014/main" id="{491F3492-A0A3-426B-A09E-43501998626E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141" name="Line 43">
          <a:extLst>
            <a:ext uri="{FF2B5EF4-FFF2-40B4-BE49-F238E27FC236}">
              <a16:creationId xmlns:a16="http://schemas.microsoft.com/office/drawing/2014/main" id="{6ACA3232-DB82-44F5-BA72-A20292ED88BC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142" name="Line 44">
          <a:extLst>
            <a:ext uri="{FF2B5EF4-FFF2-40B4-BE49-F238E27FC236}">
              <a16:creationId xmlns:a16="http://schemas.microsoft.com/office/drawing/2014/main" id="{1EE3D1B3-5647-4F1E-967C-3413BB42693C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143" name="Text Box 45">
          <a:extLst>
            <a:ext uri="{FF2B5EF4-FFF2-40B4-BE49-F238E27FC236}">
              <a16:creationId xmlns:a16="http://schemas.microsoft.com/office/drawing/2014/main" id="{DF18C350-5240-49D2-939B-0251C85AD34D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144" name="Text Box 46">
          <a:extLst>
            <a:ext uri="{FF2B5EF4-FFF2-40B4-BE49-F238E27FC236}">
              <a16:creationId xmlns:a16="http://schemas.microsoft.com/office/drawing/2014/main" id="{268D69D1-CF40-44DC-8FC0-1DB9F1572156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360045</xdr:colOff>
      <xdr:row>7</xdr:row>
      <xdr:rowOff>0</xdr:rowOff>
    </xdr:from>
    <xdr:to>
      <xdr:col>3</xdr:col>
      <xdr:colOff>539288</xdr:colOff>
      <xdr:row>7</xdr:row>
      <xdr:rowOff>0</xdr:rowOff>
    </xdr:to>
    <xdr:sp macro="" textlink="">
      <xdr:nvSpPr>
        <xdr:cNvPr id="145" name="Text Box 47">
          <a:extLst>
            <a:ext uri="{FF2B5EF4-FFF2-40B4-BE49-F238E27FC236}">
              <a16:creationId xmlns:a16="http://schemas.microsoft.com/office/drawing/2014/main" id="{819D651E-7E75-4A4C-9857-18780EDE7718}"/>
            </a:ext>
          </a:extLst>
        </xdr:cNvPr>
        <xdr:cNvSpPr txBox="1">
          <a:spLocks noChangeArrowheads="1"/>
        </xdr:cNvSpPr>
      </xdr:nvSpPr>
      <xdr:spPr bwMode="auto">
        <a:xfrm>
          <a:off x="5208270" y="2190750"/>
          <a:ext cx="17924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146" name="Text Box 48">
          <a:extLst>
            <a:ext uri="{FF2B5EF4-FFF2-40B4-BE49-F238E27FC236}">
              <a16:creationId xmlns:a16="http://schemas.microsoft.com/office/drawing/2014/main" id="{5DC0357B-3281-42E0-89CC-FDB5BB956610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147" name="Text Box 49">
          <a:extLst>
            <a:ext uri="{FF2B5EF4-FFF2-40B4-BE49-F238E27FC236}">
              <a16:creationId xmlns:a16="http://schemas.microsoft.com/office/drawing/2014/main" id="{B19BE6BD-CFC2-49E1-AC77-086FC29A2E58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148" name="Line 50">
          <a:extLst>
            <a:ext uri="{FF2B5EF4-FFF2-40B4-BE49-F238E27FC236}">
              <a16:creationId xmlns:a16="http://schemas.microsoft.com/office/drawing/2014/main" id="{D8088BB6-3245-4B7B-B11F-2A37CAA09D08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149" name="Line 51">
          <a:extLst>
            <a:ext uri="{FF2B5EF4-FFF2-40B4-BE49-F238E27FC236}">
              <a16:creationId xmlns:a16="http://schemas.microsoft.com/office/drawing/2014/main" id="{3EA22A38-A186-43DB-8001-D72C833694DB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150" name="Line 52">
          <a:extLst>
            <a:ext uri="{FF2B5EF4-FFF2-40B4-BE49-F238E27FC236}">
              <a16:creationId xmlns:a16="http://schemas.microsoft.com/office/drawing/2014/main" id="{C2194FDF-39E8-4A1C-9696-FC1C9857D894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151" name="Line 53">
          <a:extLst>
            <a:ext uri="{FF2B5EF4-FFF2-40B4-BE49-F238E27FC236}">
              <a16:creationId xmlns:a16="http://schemas.microsoft.com/office/drawing/2014/main" id="{DBFCAC3B-809A-4618-ABA5-AB687B7819ED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152" name="Line 54">
          <a:extLst>
            <a:ext uri="{FF2B5EF4-FFF2-40B4-BE49-F238E27FC236}">
              <a16:creationId xmlns:a16="http://schemas.microsoft.com/office/drawing/2014/main" id="{7A015B3B-660B-4516-90FB-C8F746EDF31F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153" name="Line 55">
          <a:extLst>
            <a:ext uri="{FF2B5EF4-FFF2-40B4-BE49-F238E27FC236}">
              <a16:creationId xmlns:a16="http://schemas.microsoft.com/office/drawing/2014/main" id="{EFEE0B6F-91C9-408F-9B08-DDBA4DD55F6A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154" name="Line 56">
          <a:extLst>
            <a:ext uri="{FF2B5EF4-FFF2-40B4-BE49-F238E27FC236}">
              <a16:creationId xmlns:a16="http://schemas.microsoft.com/office/drawing/2014/main" id="{4962E927-0699-4A8F-BF64-688DCF635909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155" name="Text Box 57">
          <a:extLst>
            <a:ext uri="{FF2B5EF4-FFF2-40B4-BE49-F238E27FC236}">
              <a16:creationId xmlns:a16="http://schemas.microsoft.com/office/drawing/2014/main" id="{4A4797A4-A2FF-49E3-9EF4-409ACEAD1EA3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156" name="Text Box 58">
          <a:extLst>
            <a:ext uri="{FF2B5EF4-FFF2-40B4-BE49-F238E27FC236}">
              <a16:creationId xmlns:a16="http://schemas.microsoft.com/office/drawing/2014/main" id="{D6061BBB-2CC8-45B7-B1A3-92AB7B7491F8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157" name="Line 59">
          <a:extLst>
            <a:ext uri="{FF2B5EF4-FFF2-40B4-BE49-F238E27FC236}">
              <a16:creationId xmlns:a16="http://schemas.microsoft.com/office/drawing/2014/main" id="{3D3634E6-7448-4776-AA81-07A2C9D56E50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158" name="Line 60">
          <a:extLst>
            <a:ext uri="{FF2B5EF4-FFF2-40B4-BE49-F238E27FC236}">
              <a16:creationId xmlns:a16="http://schemas.microsoft.com/office/drawing/2014/main" id="{6742623E-D17A-4973-85DE-36EED46CE210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159" name="Line 61">
          <a:extLst>
            <a:ext uri="{FF2B5EF4-FFF2-40B4-BE49-F238E27FC236}">
              <a16:creationId xmlns:a16="http://schemas.microsoft.com/office/drawing/2014/main" id="{081C8EFC-9426-4200-8371-D21064199BB5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160" name="Text Box 62">
          <a:extLst>
            <a:ext uri="{FF2B5EF4-FFF2-40B4-BE49-F238E27FC236}">
              <a16:creationId xmlns:a16="http://schemas.microsoft.com/office/drawing/2014/main" id="{FEF0A454-840B-46A8-A81B-0E3A3871D404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161" name="Text Box 63">
          <a:extLst>
            <a:ext uri="{FF2B5EF4-FFF2-40B4-BE49-F238E27FC236}">
              <a16:creationId xmlns:a16="http://schemas.microsoft.com/office/drawing/2014/main" id="{286369AD-035B-435F-93C9-5B9F75692446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162" name="Line 64">
          <a:extLst>
            <a:ext uri="{FF2B5EF4-FFF2-40B4-BE49-F238E27FC236}">
              <a16:creationId xmlns:a16="http://schemas.microsoft.com/office/drawing/2014/main" id="{733B9A6A-5F3D-4EE4-9FCE-57F71C41167E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163" name="Line 65">
          <a:extLst>
            <a:ext uri="{FF2B5EF4-FFF2-40B4-BE49-F238E27FC236}">
              <a16:creationId xmlns:a16="http://schemas.microsoft.com/office/drawing/2014/main" id="{556BDEC3-775D-432B-8FFA-18676DECE0D9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164" name="Line 66">
          <a:extLst>
            <a:ext uri="{FF2B5EF4-FFF2-40B4-BE49-F238E27FC236}">
              <a16:creationId xmlns:a16="http://schemas.microsoft.com/office/drawing/2014/main" id="{4FC29D05-606E-47C3-B8B2-FE8D253D9D33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165" name="Line 67">
          <a:extLst>
            <a:ext uri="{FF2B5EF4-FFF2-40B4-BE49-F238E27FC236}">
              <a16:creationId xmlns:a16="http://schemas.microsoft.com/office/drawing/2014/main" id="{EBF442BB-E697-4E5F-A86B-93343E0828C3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166" name="Line 68">
          <a:extLst>
            <a:ext uri="{FF2B5EF4-FFF2-40B4-BE49-F238E27FC236}">
              <a16:creationId xmlns:a16="http://schemas.microsoft.com/office/drawing/2014/main" id="{AADAA1EC-739A-4DF3-8E1A-8B065F9EEC07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167" name="Line 69">
          <a:extLst>
            <a:ext uri="{FF2B5EF4-FFF2-40B4-BE49-F238E27FC236}">
              <a16:creationId xmlns:a16="http://schemas.microsoft.com/office/drawing/2014/main" id="{82FB8980-79A0-4668-BB70-AD4BCA1CFE32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168" name="Line 70">
          <a:extLst>
            <a:ext uri="{FF2B5EF4-FFF2-40B4-BE49-F238E27FC236}">
              <a16:creationId xmlns:a16="http://schemas.microsoft.com/office/drawing/2014/main" id="{0A463688-EC56-498F-B674-7287FA2566C4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E0800E0D-E3CA-44E6-8CA5-E65A3B6863B5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170" name="Text Box 72">
          <a:extLst>
            <a:ext uri="{FF2B5EF4-FFF2-40B4-BE49-F238E27FC236}">
              <a16:creationId xmlns:a16="http://schemas.microsoft.com/office/drawing/2014/main" id="{6538CC40-1B81-4F92-8462-FA0AD4233EFC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360045</xdr:colOff>
      <xdr:row>7</xdr:row>
      <xdr:rowOff>0</xdr:rowOff>
    </xdr:from>
    <xdr:to>
      <xdr:col>3</xdr:col>
      <xdr:colOff>539288</xdr:colOff>
      <xdr:row>7</xdr:row>
      <xdr:rowOff>0</xdr:rowOff>
    </xdr:to>
    <xdr:sp macro="" textlink="">
      <xdr:nvSpPr>
        <xdr:cNvPr id="171" name="Text Box 73">
          <a:extLst>
            <a:ext uri="{FF2B5EF4-FFF2-40B4-BE49-F238E27FC236}">
              <a16:creationId xmlns:a16="http://schemas.microsoft.com/office/drawing/2014/main" id="{046FC795-1221-4EA9-8C43-9BF667FE1DD9}"/>
            </a:ext>
          </a:extLst>
        </xdr:cNvPr>
        <xdr:cNvSpPr txBox="1">
          <a:spLocks noChangeArrowheads="1"/>
        </xdr:cNvSpPr>
      </xdr:nvSpPr>
      <xdr:spPr bwMode="auto">
        <a:xfrm>
          <a:off x="5208270" y="2190750"/>
          <a:ext cx="17924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172" name="Text Box 74">
          <a:extLst>
            <a:ext uri="{FF2B5EF4-FFF2-40B4-BE49-F238E27FC236}">
              <a16:creationId xmlns:a16="http://schemas.microsoft.com/office/drawing/2014/main" id="{EB1218FD-E89B-4CD4-A822-A1B743332D67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173" name="Text Box 75">
          <a:extLst>
            <a:ext uri="{FF2B5EF4-FFF2-40B4-BE49-F238E27FC236}">
              <a16:creationId xmlns:a16="http://schemas.microsoft.com/office/drawing/2014/main" id="{BE5C1A6E-5CD4-4C1D-AB5F-A240FB568CD4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174" name="Line 76">
          <a:extLst>
            <a:ext uri="{FF2B5EF4-FFF2-40B4-BE49-F238E27FC236}">
              <a16:creationId xmlns:a16="http://schemas.microsoft.com/office/drawing/2014/main" id="{741E7892-121B-47A1-89E7-46631650E177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175" name="Line 77">
          <a:extLst>
            <a:ext uri="{FF2B5EF4-FFF2-40B4-BE49-F238E27FC236}">
              <a16:creationId xmlns:a16="http://schemas.microsoft.com/office/drawing/2014/main" id="{54B865CD-34B7-4D0B-9DDE-334A1B7D8878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176" name="Line 78">
          <a:extLst>
            <a:ext uri="{FF2B5EF4-FFF2-40B4-BE49-F238E27FC236}">
              <a16:creationId xmlns:a16="http://schemas.microsoft.com/office/drawing/2014/main" id="{F5F9D6E1-DA09-46B6-A05B-D6822D1AC2D9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177" name="Line 79">
          <a:extLst>
            <a:ext uri="{FF2B5EF4-FFF2-40B4-BE49-F238E27FC236}">
              <a16:creationId xmlns:a16="http://schemas.microsoft.com/office/drawing/2014/main" id="{544D6DFF-C7F1-427E-A135-B550B3BE2AE5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178" name="Line 80">
          <a:extLst>
            <a:ext uri="{FF2B5EF4-FFF2-40B4-BE49-F238E27FC236}">
              <a16:creationId xmlns:a16="http://schemas.microsoft.com/office/drawing/2014/main" id="{9C32AE63-B294-48CD-B7C5-AA94575FEA4E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179" name="Line 81">
          <a:extLst>
            <a:ext uri="{FF2B5EF4-FFF2-40B4-BE49-F238E27FC236}">
              <a16:creationId xmlns:a16="http://schemas.microsoft.com/office/drawing/2014/main" id="{C46FF75A-9F22-4BBE-8502-DF90BDF420E8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180" name="Line 82">
          <a:extLst>
            <a:ext uri="{FF2B5EF4-FFF2-40B4-BE49-F238E27FC236}">
              <a16:creationId xmlns:a16="http://schemas.microsoft.com/office/drawing/2014/main" id="{41466974-83E9-43F9-8A5D-F9C07E3C404B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181" name="Text Box 83">
          <a:extLst>
            <a:ext uri="{FF2B5EF4-FFF2-40B4-BE49-F238E27FC236}">
              <a16:creationId xmlns:a16="http://schemas.microsoft.com/office/drawing/2014/main" id="{3B16FBDE-E881-4B74-90F5-2ED037A90273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182" name="Text Box 84">
          <a:extLst>
            <a:ext uri="{FF2B5EF4-FFF2-40B4-BE49-F238E27FC236}">
              <a16:creationId xmlns:a16="http://schemas.microsoft.com/office/drawing/2014/main" id="{C1614F92-8602-445E-8ABC-E50E362A8BAC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360045</xdr:colOff>
      <xdr:row>7</xdr:row>
      <xdr:rowOff>0</xdr:rowOff>
    </xdr:from>
    <xdr:to>
      <xdr:col>3</xdr:col>
      <xdr:colOff>539288</xdr:colOff>
      <xdr:row>7</xdr:row>
      <xdr:rowOff>0</xdr:rowOff>
    </xdr:to>
    <xdr:sp macro="" textlink="">
      <xdr:nvSpPr>
        <xdr:cNvPr id="183" name="Text Box 85">
          <a:extLst>
            <a:ext uri="{FF2B5EF4-FFF2-40B4-BE49-F238E27FC236}">
              <a16:creationId xmlns:a16="http://schemas.microsoft.com/office/drawing/2014/main" id="{ABDB766E-C907-4ADB-B64C-42AC9BADED72}"/>
            </a:ext>
          </a:extLst>
        </xdr:cNvPr>
        <xdr:cNvSpPr txBox="1">
          <a:spLocks noChangeArrowheads="1"/>
        </xdr:cNvSpPr>
      </xdr:nvSpPr>
      <xdr:spPr bwMode="auto">
        <a:xfrm>
          <a:off x="5208270" y="2190750"/>
          <a:ext cx="17924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184" name="Text Box 90">
          <a:extLst>
            <a:ext uri="{FF2B5EF4-FFF2-40B4-BE49-F238E27FC236}">
              <a16:creationId xmlns:a16="http://schemas.microsoft.com/office/drawing/2014/main" id="{19956DA9-6D82-4487-ACA7-0E9382E2B2F0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185" name="Text Box 91">
          <a:extLst>
            <a:ext uri="{FF2B5EF4-FFF2-40B4-BE49-F238E27FC236}">
              <a16:creationId xmlns:a16="http://schemas.microsoft.com/office/drawing/2014/main" id="{4CA123E3-0717-449F-A7D8-6F192530950F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186" name="Line 92">
          <a:extLst>
            <a:ext uri="{FF2B5EF4-FFF2-40B4-BE49-F238E27FC236}">
              <a16:creationId xmlns:a16="http://schemas.microsoft.com/office/drawing/2014/main" id="{C468E2A4-CAA0-4ED8-8DC8-D6AC7B20E82F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187" name="Line 93">
          <a:extLst>
            <a:ext uri="{FF2B5EF4-FFF2-40B4-BE49-F238E27FC236}">
              <a16:creationId xmlns:a16="http://schemas.microsoft.com/office/drawing/2014/main" id="{360F8F79-1716-4003-8DB2-9B4CD575BCA9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188" name="Line 94">
          <a:extLst>
            <a:ext uri="{FF2B5EF4-FFF2-40B4-BE49-F238E27FC236}">
              <a16:creationId xmlns:a16="http://schemas.microsoft.com/office/drawing/2014/main" id="{2EC269B5-544E-439F-8449-5B07E2028AF2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189" name="Line 95">
          <a:extLst>
            <a:ext uri="{FF2B5EF4-FFF2-40B4-BE49-F238E27FC236}">
              <a16:creationId xmlns:a16="http://schemas.microsoft.com/office/drawing/2014/main" id="{3C3A2E25-892D-4395-A515-D90745CDDFD5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190" name="Line 96">
          <a:extLst>
            <a:ext uri="{FF2B5EF4-FFF2-40B4-BE49-F238E27FC236}">
              <a16:creationId xmlns:a16="http://schemas.microsoft.com/office/drawing/2014/main" id="{EDAE7DEA-31D7-4D3C-91C9-77FDBD896602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191" name="Line 97">
          <a:extLst>
            <a:ext uri="{FF2B5EF4-FFF2-40B4-BE49-F238E27FC236}">
              <a16:creationId xmlns:a16="http://schemas.microsoft.com/office/drawing/2014/main" id="{AE80C135-5909-4E96-8222-076B461FACA7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192" name="Line 98">
          <a:extLst>
            <a:ext uri="{FF2B5EF4-FFF2-40B4-BE49-F238E27FC236}">
              <a16:creationId xmlns:a16="http://schemas.microsoft.com/office/drawing/2014/main" id="{D4BAFA89-791B-458A-BBBF-DF7043367885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193" name="Text Box 99">
          <a:extLst>
            <a:ext uri="{FF2B5EF4-FFF2-40B4-BE49-F238E27FC236}">
              <a16:creationId xmlns:a16="http://schemas.microsoft.com/office/drawing/2014/main" id="{DAADCB50-7D7A-4C10-B85B-9643CEEE62A7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194" name="Text Box 100">
          <a:extLst>
            <a:ext uri="{FF2B5EF4-FFF2-40B4-BE49-F238E27FC236}">
              <a16:creationId xmlns:a16="http://schemas.microsoft.com/office/drawing/2014/main" id="{554797EF-2751-4D53-B208-AE9678FB0D2C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247650</xdr:colOff>
      <xdr:row>7</xdr:row>
      <xdr:rowOff>0</xdr:rowOff>
    </xdr:from>
    <xdr:to>
      <xdr:col>1</xdr:col>
      <xdr:colOff>371475</xdr:colOff>
      <xdr:row>7</xdr:row>
      <xdr:rowOff>0</xdr:rowOff>
    </xdr:to>
    <xdr:sp macro="" textlink="">
      <xdr:nvSpPr>
        <xdr:cNvPr id="195" name="Picture 37">
          <a:extLst>
            <a:ext uri="{FF2B5EF4-FFF2-40B4-BE49-F238E27FC236}">
              <a16:creationId xmlns:a16="http://schemas.microsoft.com/office/drawing/2014/main" id="{35D6395E-0A97-44AF-9E09-D7EC5D9F576D}"/>
            </a:ext>
          </a:extLst>
        </xdr:cNvPr>
        <xdr:cNvSpPr>
          <a:spLocks noChangeAspect="1" noChangeArrowheads="1"/>
        </xdr:cNvSpPr>
      </xdr:nvSpPr>
      <xdr:spPr bwMode="auto">
        <a:xfrm>
          <a:off x="1495425" y="219075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196" name="Text Box 1">
          <a:extLst>
            <a:ext uri="{FF2B5EF4-FFF2-40B4-BE49-F238E27FC236}">
              <a16:creationId xmlns:a16="http://schemas.microsoft.com/office/drawing/2014/main" id="{FC83DEAC-4427-4B5C-B64E-BC724C2715DB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197" name="Text Box 2">
          <a:extLst>
            <a:ext uri="{FF2B5EF4-FFF2-40B4-BE49-F238E27FC236}">
              <a16:creationId xmlns:a16="http://schemas.microsoft.com/office/drawing/2014/main" id="{013E4AF1-D99E-45B2-9EF9-26BD001CA2B9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198" name="Line 3">
          <a:extLst>
            <a:ext uri="{FF2B5EF4-FFF2-40B4-BE49-F238E27FC236}">
              <a16:creationId xmlns:a16="http://schemas.microsoft.com/office/drawing/2014/main" id="{E1E9847A-CC2D-4B62-988E-C39E02B88274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199" name="Line 4">
          <a:extLst>
            <a:ext uri="{FF2B5EF4-FFF2-40B4-BE49-F238E27FC236}">
              <a16:creationId xmlns:a16="http://schemas.microsoft.com/office/drawing/2014/main" id="{244D4EE7-D556-497B-99D9-2CED40209517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200" name="Line 5">
          <a:extLst>
            <a:ext uri="{FF2B5EF4-FFF2-40B4-BE49-F238E27FC236}">
              <a16:creationId xmlns:a16="http://schemas.microsoft.com/office/drawing/2014/main" id="{6FD1565E-13FE-4C94-A864-C07160CFFA15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201" name="Line 6">
          <a:extLst>
            <a:ext uri="{FF2B5EF4-FFF2-40B4-BE49-F238E27FC236}">
              <a16:creationId xmlns:a16="http://schemas.microsoft.com/office/drawing/2014/main" id="{82D6E8F9-2917-4D99-82FF-9CD8E579534F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id="{283C5B59-930E-48AC-94F6-8CB32884DB12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203" name="Line 8">
          <a:extLst>
            <a:ext uri="{FF2B5EF4-FFF2-40B4-BE49-F238E27FC236}">
              <a16:creationId xmlns:a16="http://schemas.microsoft.com/office/drawing/2014/main" id="{49A80EB6-2DE9-48E1-B664-291AEF8777D6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204" name="Line 9">
          <a:extLst>
            <a:ext uri="{FF2B5EF4-FFF2-40B4-BE49-F238E27FC236}">
              <a16:creationId xmlns:a16="http://schemas.microsoft.com/office/drawing/2014/main" id="{EF689527-F037-4157-A292-6205C2510127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205" name="Line 10">
          <a:extLst>
            <a:ext uri="{FF2B5EF4-FFF2-40B4-BE49-F238E27FC236}">
              <a16:creationId xmlns:a16="http://schemas.microsoft.com/office/drawing/2014/main" id="{4BF43EE6-072C-404A-9A99-5C3CE71BBE32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206" name="Line 11">
          <a:extLst>
            <a:ext uri="{FF2B5EF4-FFF2-40B4-BE49-F238E27FC236}">
              <a16:creationId xmlns:a16="http://schemas.microsoft.com/office/drawing/2014/main" id="{17094074-1607-476D-892A-ECCC8EE891F7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207" name="Line 12">
          <a:extLst>
            <a:ext uri="{FF2B5EF4-FFF2-40B4-BE49-F238E27FC236}">
              <a16:creationId xmlns:a16="http://schemas.microsoft.com/office/drawing/2014/main" id="{41EEA133-DB9D-4137-9B21-34B95D6014F1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208" name="Text Box 13">
          <a:extLst>
            <a:ext uri="{FF2B5EF4-FFF2-40B4-BE49-F238E27FC236}">
              <a16:creationId xmlns:a16="http://schemas.microsoft.com/office/drawing/2014/main" id="{11A54092-36A2-4D6C-A538-882A643F62AF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209" name="Text Box 14">
          <a:extLst>
            <a:ext uri="{FF2B5EF4-FFF2-40B4-BE49-F238E27FC236}">
              <a16:creationId xmlns:a16="http://schemas.microsoft.com/office/drawing/2014/main" id="{D2544E57-7A9D-4E9F-AFFB-8AF5079357DB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210" name="Text Box 15">
          <a:extLst>
            <a:ext uri="{FF2B5EF4-FFF2-40B4-BE49-F238E27FC236}">
              <a16:creationId xmlns:a16="http://schemas.microsoft.com/office/drawing/2014/main" id="{72D5D360-AAD3-45E0-8BD5-65119FBB4669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211" name="Text Box 16">
          <a:extLst>
            <a:ext uri="{FF2B5EF4-FFF2-40B4-BE49-F238E27FC236}">
              <a16:creationId xmlns:a16="http://schemas.microsoft.com/office/drawing/2014/main" id="{6C407489-CA6F-4F41-A67D-EFAC20E28A3F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212" name="Line 17">
          <a:extLst>
            <a:ext uri="{FF2B5EF4-FFF2-40B4-BE49-F238E27FC236}">
              <a16:creationId xmlns:a16="http://schemas.microsoft.com/office/drawing/2014/main" id="{8EC8DF0F-D4DF-4AFE-84A8-B144D9BA9A18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213" name="Line 18">
          <a:extLst>
            <a:ext uri="{FF2B5EF4-FFF2-40B4-BE49-F238E27FC236}">
              <a16:creationId xmlns:a16="http://schemas.microsoft.com/office/drawing/2014/main" id="{26549A8E-0C49-4579-AE4D-459ED11CF398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214" name="Line 19">
          <a:extLst>
            <a:ext uri="{FF2B5EF4-FFF2-40B4-BE49-F238E27FC236}">
              <a16:creationId xmlns:a16="http://schemas.microsoft.com/office/drawing/2014/main" id="{53A58BF6-1287-406C-9B53-C52D303416D0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215" name="Line 20">
          <a:extLst>
            <a:ext uri="{FF2B5EF4-FFF2-40B4-BE49-F238E27FC236}">
              <a16:creationId xmlns:a16="http://schemas.microsoft.com/office/drawing/2014/main" id="{5D70374B-3D5A-4255-AE17-C35A90025D49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216" name="Line 21">
          <a:extLst>
            <a:ext uri="{FF2B5EF4-FFF2-40B4-BE49-F238E27FC236}">
              <a16:creationId xmlns:a16="http://schemas.microsoft.com/office/drawing/2014/main" id="{60F0D9C8-C734-4DA7-A3D1-59FABD570A0C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217" name="Line 22">
          <a:extLst>
            <a:ext uri="{FF2B5EF4-FFF2-40B4-BE49-F238E27FC236}">
              <a16:creationId xmlns:a16="http://schemas.microsoft.com/office/drawing/2014/main" id="{FEE7AE19-ECA2-47E5-B611-C5447A7BC5E0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218" name="Line 23">
          <a:extLst>
            <a:ext uri="{FF2B5EF4-FFF2-40B4-BE49-F238E27FC236}">
              <a16:creationId xmlns:a16="http://schemas.microsoft.com/office/drawing/2014/main" id="{C5752BBD-3A00-49D9-B287-4F7E003E51CD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219" name="Text Box 24">
          <a:extLst>
            <a:ext uri="{FF2B5EF4-FFF2-40B4-BE49-F238E27FC236}">
              <a16:creationId xmlns:a16="http://schemas.microsoft.com/office/drawing/2014/main" id="{94B9D521-AC02-4BC9-ACD5-44A9F33DB518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220" name="Text Box 25">
          <a:extLst>
            <a:ext uri="{FF2B5EF4-FFF2-40B4-BE49-F238E27FC236}">
              <a16:creationId xmlns:a16="http://schemas.microsoft.com/office/drawing/2014/main" id="{158FC26A-9454-43CA-A405-C2AF67ED1BC4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221" name="Line 26">
          <a:extLst>
            <a:ext uri="{FF2B5EF4-FFF2-40B4-BE49-F238E27FC236}">
              <a16:creationId xmlns:a16="http://schemas.microsoft.com/office/drawing/2014/main" id="{2845C2EA-333A-415D-994C-FB9E39A8852F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222" name="Line 27">
          <a:extLst>
            <a:ext uri="{FF2B5EF4-FFF2-40B4-BE49-F238E27FC236}">
              <a16:creationId xmlns:a16="http://schemas.microsoft.com/office/drawing/2014/main" id="{8D30307A-ACC3-4273-A0B6-1EB5EE8DA4D2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223" name="Line 28">
          <a:extLst>
            <a:ext uri="{FF2B5EF4-FFF2-40B4-BE49-F238E27FC236}">
              <a16:creationId xmlns:a16="http://schemas.microsoft.com/office/drawing/2014/main" id="{82E577F7-A2CC-4A1D-A2AA-CB26EBFB9A8E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224" name="Line 29">
          <a:extLst>
            <a:ext uri="{FF2B5EF4-FFF2-40B4-BE49-F238E27FC236}">
              <a16:creationId xmlns:a16="http://schemas.microsoft.com/office/drawing/2014/main" id="{0997170F-0021-4BCB-ADD1-6B4F4FB3EFF8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225" name="Line 30">
          <a:extLst>
            <a:ext uri="{FF2B5EF4-FFF2-40B4-BE49-F238E27FC236}">
              <a16:creationId xmlns:a16="http://schemas.microsoft.com/office/drawing/2014/main" id="{5D4C4C01-1316-4C4E-8DAE-85C0EE161643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226" name="Line 31">
          <a:extLst>
            <a:ext uri="{FF2B5EF4-FFF2-40B4-BE49-F238E27FC236}">
              <a16:creationId xmlns:a16="http://schemas.microsoft.com/office/drawing/2014/main" id="{F375297E-D232-41C0-BB09-28ECC66827F4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227" name="Line 32">
          <a:extLst>
            <a:ext uri="{FF2B5EF4-FFF2-40B4-BE49-F238E27FC236}">
              <a16:creationId xmlns:a16="http://schemas.microsoft.com/office/drawing/2014/main" id="{4E675580-8DE6-4106-A0B9-AA4FE04FE7C2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228" name="Text Box 33">
          <a:extLst>
            <a:ext uri="{FF2B5EF4-FFF2-40B4-BE49-F238E27FC236}">
              <a16:creationId xmlns:a16="http://schemas.microsoft.com/office/drawing/2014/main" id="{801CC0B4-211C-4EDC-8C8F-150508FB9B26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229" name="Text Box 34">
          <a:extLst>
            <a:ext uri="{FF2B5EF4-FFF2-40B4-BE49-F238E27FC236}">
              <a16:creationId xmlns:a16="http://schemas.microsoft.com/office/drawing/2014/main" id="{DDB0A7D9-4D74-4CE9-AF3B-F6C6B190E55E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230" name="Line 35">
          <a:extLst>
            <a:ext uri="{FF2B5EF4-FFF2-40B4-BE49-F238E27FC236}">
              <a16:creationId xmlns:a16="http://schemas.microsoft.com/office/drawing/2014/main" id="{BDE63999-BF78-4267-A5C5-D44E024B1D80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231" name="Line 36">
          <a:extLst>
            <a:ext uri="{FF2B5EF4-FFF2-40B4-BE49-F238E27FC236}">
              <a16:creationId xmlns:a16="http://schemas.microsoft.com/office/drawing/2014/main" id="{D52AEB34-697A-4ECC-BEF4-D9F8F1D8E2E8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232" name="Line 37">
          <a:extLst>
            <a:ext uri="{FF2B5EF4-FFF2-40B4-BE49-F238E27FC236}">
              <a16:creationId xmlns:a16="http://schemas.microsoft.com/office/drawing/2014/main" id="{E12441C3-8A35-45D3-9604-20EE58F34F99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233" name="Line 38">
          <a:extLst>
            <a:ext uri="{FF2B5EF4-FFF2-40B4-BE49-F238E27FC236}">
              <a16:creationId xmlns:a16="http://schemas.microsoft.com/office/drawing/2014/main" id="{3959262F-2C44-453D-B0A4-FFD91A05F41C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234" name="Line 39">
          <a:extLst>
            <a:ext uri="{FF2B5EF4-FFF2-40B4-BE49-F238E27FC236}">
              <a16:creationId xmlns:a16="http://schemas.microsoft.com/office/drawing/2014/main" id="{3084A336-5DBE-435D-90A3-0715426856BC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235" name="Line 40">
          <a:extLst>
            <a:ext uri="{FF2B5EF4-FFF2-40B4-BE49-F238E27FC236}">
              <a16:creationId xmlns:a16="http://schemas.microsoft.com/office/drawing/2014/main" id="{6627EDDD-3E34-41BB-BF39-B2C3219DE92C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236" name="Line 41">
          <a:extLst>
            <a:ext uri="{FF2B5EF4-FFF2-40B4-BE49-F238E27FC236}">
              <a16:creationId xmlns:a16="http://schemas.microsoft.com/office/drawing/2014/main" id="{11877D01-C308-49DC-AC7F-1E455BBC3DEC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237" name="Line 42">
          <a:extLst>
            <a:ext uri="{FF2B5EF4-FFF2-40B4-BE49-F238E27FC236}">
              <a16:creationId xmlns:a16="http://schemas.microsoft.com/office/drawing/2014/main" id="{1BE4CC94-018C-4ECB-A480-9A74A39E71BB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238" name="Line 43">
          <a:extLst>
            <a:ext uri="{FF2B5EF4-FFF2-40B4-BE49-F238E27FC236}">
              <a16:creationId xmlns:a16="http://schemas.microsoft.com/office/drawing/2014/main" id="{343BBF66-26F5-4428-B46F-6E73B975A0DF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239" name="Line 44">
          <a:extLst>
            <a:ext uri="{FF2B5EF4-FFF2-40B4-BE49-F238E27FC236}">
              <a16:creationId xmlns:a16="http://schemas.microsoft.com/office/drawing/2014/main" id="{99097031-FB41-41D9-8537-EC568A1FD66B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240" name="Text Box 45">
          <a:extLst>
            <a:ext uri="{FF2B5EF4-FFF2-40B4-BE49-F238E27FC236}">
              <a16:creationId xmlns:a16="http://schemas.microsoft.com/office/drawing/2014/main" id="{AA859600-3D62-4ED5-BD4E-9BA3621D7A62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241" name="Text Box 46">
          <a:extLst>
            <a:ext uri="{FF2B5EF4-FFF2-40B4-BE49-F238E27FC236}">
              <a16:creationId xmlns:a16="http://schemas.microsoft.com/office/drawing/2014/main" id="{404F1749-36E3-42FA-9D15-E48563B78D83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360045</xdr:colOff>
      <xdr:row>7</xdr:row>
      <xdr:rowOff>0</xdr:rowOff>
    </xdr:from>
    <xdr:to>
      <xdr:col>3</xdr:col>
      <xdr:colOff>539288</xdr:colOff>
      <xdr:row>7</xdr:row>
      <xdr:rowOff>0</xdr:rowOff>
    </xdr:to>
    <xdr:sp macro="" textlink="">
      <xdr:nvSpPr>
        <xdr:cNvPr id="242" name="Text Box 47">
          <a:extLst>
            <a:ext uri="{FF2B5EF4-FFF2-40B4-BE49-F238E27FC236}">
              <a16:creationId xmlns:a16="http://schemas.microsoft.com/office/drawing/2014/main" id="{17A32804-8220-4BBB-812D-CDABF448B99F}"/>
            </a:ext>
          </a:extLst>
        </xdr:cNvPr>
        <xdr:cNvSpPr txBox="1">
          <a:spLocks noChangeArrowheads="1"/>
        </xdr:cNvSpPr>
      </xdr:nvSpPr>
      <xdr:spPr bwMode="auto">
        <a:xfrm>
          <a:off x="5208270" y="2190750"/>
          <a:ext cx="179243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243" name="Text Box 48">
          <a:extLst>
            <a:ext uri="{FF2B5EF4-FFF2-40B4-BE49-F238E27FC236}">
              <a16:creationId xmlns:a16="http://schemas.microsoft.com/office/drawing/2014/main" id="{A16ECF72-61B6-4B60-BC19-3E7E44BF6DB7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244" name="Text Box 49">
          <a:extLst>
            <a:ext uri="{FF2B5EF4-FFF2-40B4-BE49-F238E27FC236}">
              <a16:creationId xmlns:a16="http://schemas.microsoft.com/office/drawing/2014/main" id="{77F4F5E7-8836-421F-8E37-33E184C1EB7C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245" name="Line 50">
          <a:extLst>
            <a:ext uri="{FF2B5EF4-FFF2-40B4-BE49-F238E27FC236}">
              <a16:creationId xmlns:a16="http://schemas.microsoft.com/office/drawing/2014/main" id="{1170A624-609F-414A-86E3-16C1781A958B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246" name="Line 51">
          <a:extLst>
            <a:ext uri="{FF2B5EF4-FFF2-40B4-BE49-F238E27FC236}">
              <a16:creationId xmlns:a16="http://schemas.microsoft.com/office/drawing/2014/main" id="{520FDD1B-7221-414D-ADEF-140688898A6F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247" name="Line 52">
          <a:extLst>
            <a:ext uri="{FF2B5EF4-FFF2-40B4-BE49-F238E27FC236}">
              <a16:creationId xmlns:a16="http://schemas.microsoft.com/office/drawing/2014/main" id="{5E5814C5-63B3-4CB2-A9B1-BAB6AEF06AA8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248" name="Line 53">
          <a:extLst>
            <a:ext uri="{FF2B5EF4-FFF2-40B4-BE49-F238E27FC236}">
              <a16:creationId xmlns:a16="http://schemas.microsoft.com/office/drawing/2014/main" id="{D00C5A5E-734C-4EFC-B47A-93B622384EE1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249" name="Line 54">
          <a:extLst>
            <a:ext uri="{FF2B5EF4-FFF2-40B4-BE49-F238E27FC236}">
              <a16:creationId xmlns:a16="http://schemas.microsoft.com/office/drawing/2014/main" id="{D2520CB3-2C9E-4BA3-A9EE-B193F8E8E20B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250" name="Line 55">
          <a:extLst>
            <a:ext uri="{FF2B5EF4-FFF2-40B4-BE49-F238E27FC236}">
              <a16:creationId xmlns:a16="http://schemas.microsoft.com/office/drawing/2014/main" id="{06BB936A-3E0B-4EFC-9581-04DD25BA1F14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251" name="Line 56">
          <a:extLst>
            <a:ext uri="{FF2B5EF4-FFF2-40B4-BE49-F238E27FC236}">
              <a16:creationId xmlns:a16="http://schemas.microsoft.com/office/drawing/2014/main" id="{4AA9DF81-B108-4BF8-883E-11494A060556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252" name="Text Box 57">
          <a:extLst>
            <a:ext uri="{FF2B5EF4-FFF2-40B4-BE49-F238E27FC236}">
              <a16:creationId xmlns:a16="http://schemas.microsoft.com/office/drawing/2014/main" id="{4D21D78A-A10B-4422-8F4E-22B454F021E3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253" name="Text Box 58">
          <a:extLst>
            <a:ext uri="{FF2B5EF4-FFF2-40B4-BE49-F238E27FC236}">
              <a16:creationId xmlns:a16="http://schemas.microsoft.com/office/drawing/2014/main" id="{7C1BE67C-0A68-4A33-8CF9-9826BD49B47D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254" name="Line 59">
          <a:extLst>
            <a:ext uri="{FF2B5EF4-FFF2-40B4-BE49-F238E27FC236}">
              <a16:creationId xmlns:a16="http://schemas.microsoft.com/office/drawing/2014/main" id="{2F7C41AB-C14D-4100-8C8A-BEE1C1E864ED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255" name="Line 60">
          <a:extLst>
            <a:ext uri="{FF2B5EF4-FFF2-40B4-BE49-F238E27FC236}">
              <a16:creationId xmlns:a16="http://schemas.microsoft.com/office/drawing/2014/main" id="{FEA53595-65EC-4A83-B649-8CA1AA1A8F33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256" name="Line 61">
          <a:extLst>
            <a:ext uri="{FF2B5EF4-FFF2-40B4-BE49-F238E27FC236}">
              <a16:creationId xmlns:a16="http://schemas.microsoft.com/office/drawing/2014/main" id="{67D2CA99-BAD0-4B6F-B558-F0E5891497A2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257" name="Text Box 62">
          <a:extLst>
            <a:ext uri="{FF2B5EF4-FFF2-40B4-BE49-F238E27FC236}">
              <a16:creationId xmlns:a16="http://schemas.microsoft.com/office/drawing/2014/main" id="{54936724-531C-4297-AA95-0D6405A161E0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258" name="Text Box 63">
          <a:extLst>
            <a:ext uri="{FF2B5EF4-FFF2-40B4-BE49-F238E27FC236}">
              <a16:creationId xmlns:a16="http://schemas.microsoft.com/office/drawing/2014/main" id="{4949AD60-D44C-4C90-9B12-2A02634C9CA1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259" name="Line 64">
          <a:extLst>
            <a:ext uri="{FF2B5EF4-FFF2-40B4-BE49-F238E27FC236}">
              <a16:creationId xmlns:a16="http://schemas.microsoft.com/office/drawing/2014/main" id="{1D5425F5-47BF-43F9-8B71-5653726A7429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260" name="Line 65">
          <a:extLst>
            <a:ext uri="{FF2B5EF4-FFF2-40B4-BE49-F238E27FC236}">
              <a16:creationId xmlns:a16="http://schemas.microsoft.com/office/drawing/2014/main" id="{A31C2819-0AEC-477E-A2DA-571F9EDEFEA1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261" name="Line 66">
          <a:extLst>
            <a:ext uri="{FF2B5EF4-FFF2-40B4-BE49-F238E27FC236}">
              <a16:creationId xmlns:a16="http://schemas.microsoft.com/office/drawing/2014/main" id="{24F3B4C9-F6B3-4096-946D-FCA766B7A54D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262" name="Line 67">
          <a:extLst>
            <a:ext uri="{FF2B5EF4-FFF2-40B4-BE49-F238E27FC236}">
              <a16:creationId xmlns:a16="http://schemas.microsoft.com/office/drawing/2014/main" id="{402A337F-B6B7-4DF8-9EA7-3867CFF80F9F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263" name="Line 68">
          <a:extLst>
            <a:ext uri="{FF2B5EF4-FFF2-40B4-BE49-F238E27FC236}">
              <a16:creationId xmlns:a16="http://schemas.microsoft.com/office/drawing/2014/main" id="{928EEBB9-12D1-45BC-9AF4-446BBA424E5E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264" name="Line 69">
          <a:extLst>
            <a:ext uri="{FF2B5EF4-FFF2-40B4-BE49-F238E27FC236}">
              <a16:creationId xmlns:a16="http://schemas.microsoft.com/office/drawing/2014/main" id="{200BF128-4084-485C-85F2-C28CBC4DC804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265" name="Line 70">
          <a:extLst>
            <a:ext uri="{FF2B5EF4-FFF2-40B4-BE49-F238E27FC236}">
              <a16:creationId xmlns:a16="http://schemas.microsoft.com/office/drawing/2014/main" id="{276C4DB2-FFB0-4553-8531-A565C57E9475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266" name="Text Box 71">
          <a:extLst>
            <a:ext uri="{FF2B5EF4-FFF2-40B4-BE49-F238E27FC236}">
              <a16:creationId xmlns:a16="http://schemas.microsoft.com/office/drawing/2014/main" id="{6E50BED8-7FE3-4945-B022-E3C336BABEC0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267" name="Text Box 72">
          <a:extLst>
            <a:ext uri="{FF2B5EF4-FFF2-40B4-BE49-F238E27FC236}">
              <a16:creationId xmlns:a16="http://schemas.microsoft.com/office/drawing/2014/main" id="{8C984D95-9D54-4A9B-B338-9C859261A55F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360045</xdr:colOff>
      <xdr:row>7</xdr:row>
      <xdr:rowOff>0</xdr:rowOff>
    </xdr:from>
    <xdr:to>
      <xdr:col>3</xdr:col>
      <xdr:colOff>539288</xdr:colOff>
      <xdr:row>7</xdr:row>
      <xdr:rowOff>0</xdr:rowOff>
    </xdr:to>
    <xdr:sp macro="" textlink="">
      <xdr:nvSpPr>
        <xdr:cNvPr id="268" name="Text Box 73">
          <a:extLst>
            <a:ext uri="{FF2B5EF4-FFF2-40B4-BE49-F238E27FC236}">
              <a16:creationId xmlns:a16="http://schemas.microsoft.com/office/drawing/2014/main" id="{8C57DA4B-6963-4A6C-BD0C-BDF41482CCF1}"/>
            </a:ext>
          </a:extLst>
        </xdr:cNvPr>
        <xdr:cNvSpPr txBox="1">
          <a:spLocks noChangeArrowheads="1"/>
        </xdr:cNvSpPr>
      </xdr:nvSpPr>
      <xdr:spPr bwMode="auto">
        <a:xfrm>
          <a:off x="5208270" y="2190750"/>
          <a:ext cx="179243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269" name="Text Box 74">
          <a:extLst>
            <a:ext uri="{FF2B5EF4-FFF2-40B4-BE49-F238E27FC236}">
              <a16:creationId xmlns:a16="http://schemas.microsoft.com/office/drawing/2014/main" id="{401E099A-E988-4DA3-9B9A-8D89594B4EAE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270" name="Text Box 75">
          <a:extLst>
            <a:ext uri="{FF2B5EF4-FFF2-40B4-BE49-F238E27FC236}">
              <a16:creationId xmlns:a16="http://schemas.microsoft.com/office/drawing/2014/main" id="{01C07483-F5B9-45A5-9E6D-14E07B4F546A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271" name="Line 76">
          <a:extLst>
            <a:ext uri="{FF2B5EF4-FFF2-40B4-BE49-F238E27FC236}">
              <a16:creationId xmlns:a16="http://schemas.microsoft.com/office/drawing/2014/main" id="{1D396EB7-8A22-4451-A6C2-D1A8B56DD61C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272" name="Line 77">
          <a:extLst>
            <a:ext uri="{FF2B5EF4-FFF2-40B4-BE49-F238E27FC236}">
              <a16:creationId xmlns:a16="http://schemas.microsoft.com/office/drawing/2014/main" id="{B0FA1683-9447-4780-AA03-D3972C70A8E4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273" name="Line 78">
          <a:extLst>
            <a:ext uri="{FF2B5EF4-FFF2-40B4-BE49-F238E27FC236}">
              <a16:creationId xmlns:a16="http://schemas.microsoft.com/office/drawing/2014/main" id="{DE7933DE-5913-440E-95B2-6500BE0295E7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274" name="Line 79">
          <a:extLst>
            <a:ext uri="{FF2B5EF4-FFF2-40B4-BE49-F238E27FC236}">
              <a16:creationId xmlns:a16="http://schemas.microsoft.com/office/drawing/2014/main" id="{E77D48CA-DD20-4A3F-83D6-25151A2971A6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275" name="Line 80">
          <a:extLst>
            <a:ext uri="{FF2B5EF4-FFF2-40B4-BE49-F238E27FC236}">
              <a16:creationId xmlns:a16="http://schemas.microsoft.com/office/drawing/2014/main" id="{AFCBC055-BAFC-4E23-9AA1-35F5C14A579A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276" name="Line 81">
          <a:extLst>
            <a:ext uri="{FF2B5EF4-FFF2-40B4-BE49-F238E27FC236}">
              <a16:creationId xmlns:a16="http://schemas.microsoft.com/office/drawing/2014/main" id="{D7F3E0E3-80AB-4BEB-94EE-456820F6A4CE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277" name="Line 82">
          <a:extLst>
            <a:ext uri="{FF2B5EF4-FFF2-40B4-BE49-F238E27FC236}">
              <a16:creationId xmlns:a16="http://schemas.microsoft.com/office/drawing/2014/main" id="{CCA08322-9C80-41F0-AF20-CE54D6A3FFE8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278" name="Text Box 83">
          <a:extLst>
            <a:ext uri="{FF2B5EF4-FFF2-40B4-BE49-F238E27FC236}">
              <a16:creationId xmlns:a16="http://schemas.microsoft.com/office/drawing/2014/main" id="{69CF4BA7-C894-40EC-B6FC-FCAE1CF3A2DB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279" name="Text Box 84">
          <a:extLst>
            <a:ext uri="{FF2B5EF4-FFF2-40B4-BE49-F238E27FC236}">
              <a16:creationId xmlns:a16="http://schemas.microsoft.com/office/drawing/2014/main" id="{75840B3B-9520-4858-A9AA-849D38C77CBE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360045</xdr:colOff>
      <xdr:row>7</xdr:row>
      <xdr:rowOff>0</xdr:rowOff>
    </xdr:from>
    <xdr:to>
      <xdr:col>3</xdr:col>
      <xdr:colOff>539288</xdr:colOff>
      <xdr:row>7</xdr:row>
      <xdr:rowOff>0</xdr:rowOff>
    </xdr:to>
    <xdr:sp macro="" textlink="">
      <xdr:nvSpPr>
        <xdr:cNvPr id="280" name="Text Box 85">
          <a:extLst>
            <a:ext uri="{FF2B5EF4-FFF2-40B4-BE49-F238E27FC236}">
              <a16:creationId xmlns:a16="http://schemas.microsoft.com/office/drawing/2014/main" id="{F6DD344E-941C-4D90-B68D-63737F92532B}"/>
            </a:ext>
          </a:extLst>
        </xdr:cNvPr>
        <xdr:cNvSpPr txBox="1">
          <a:spLocks noChangeArrowheads="1"/>
        </xdr:cNvSpPr>
      </xdr:nvSpPr>
      <xdr:spPr bwMode="auto">
        <a:xfrm>
          <a:off x="5208270" y="2190750"/>
          <a:ext cx="179243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281" name="Text Box 90">
          <a:extLst>
            <a:ext uri="{FF2B5EF4-FFF2-40B4-BE49-F238E27FC236}">
              <a16:creationId xmlns:a16="http://schemas.microsoft.com/office/drawing/2014/main" id="{562134B7-BB2D-4C4E-8BE9-EBADA454CFC5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282" name="Text Box 91">
          <a:extLst>
            <a:ext uri="{FF2B5EF4-FFF2-40B4-BE49-F238E27FC236}">
              <a16:creationId xmlns:a16="http://schemas.microsoft.com/office/drawing/2014/main" id="{E7F04CA7-2968-41DE-A8D4-2F5850F1B6F3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283" name="Line 92">
          <a:extLst>
            <a:ext uri="{FF2B5EF4-FFF2-40B4-BE49-F238E27FC236}">
              <a16:creationId xmlns:a16="http://schemas.microsoft.com/office/drawing/2014/main" id="{40D06ED8-A42E-4A1A-9DDF-E06C4CB4DECB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284" name="Line 93">
          <a:extLst>
            <a:ext uri="{FF2B5EF4-FFF2-40B4-BE49-F238E27FC236}">
              <a16:creationId xmlns:a16="http://schemas.microsoft.com/office/drawing/2014/main" id="{5992A8D4-1175-4AC0-BFDF-A1CECCEC350D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285" name="Line 94">
          <a:extLst>
            <a:ext uri="{FF2B5EF4-FFF2-40B4-BE49-F238E27FC236}">
              <a16:creationId xmlns:a16="http://schemas.microsoft.com/office/drawing/2014/main" id="{8CAC0976-0E86-40A0-AA5E-589C5B9FC1BF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286" name="Line 95">
          <a:extLst>
            <a:ext uri="{FF2B5EF4-FFF2-40B4-BE49-F238E27FC236}">
              <a16:creationId xmlns:a16="http://schemas.microsoft.com/office/drawing/2014/main" id="{65A05DE0-BEC3-4398-8BB3-2CD36C4B64B2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287" name="Line 96">
          <a:extLst>
            <a:ext uri="{FF2B5EF4-FFF2-40B4-BE49-F238E27FC236}">
              <a16:creationId xmlns:a16="http://schemas.microsoft.com/office/drawing/2014/main" id="{2D913E36-5695-4AB0-B584-C50D858E1CEA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288" name="Line 97">
          <a:extLst>
            <a:ext uri="{FF2B5EF4-FFF2-40B4-BE49-F238E27FC236}">
              <a16:creationId xmlns:a16="http://schemas.microsoft.com/office/drawing/2014/main" id="{05CEBC0A-7BAA-4E32-B096-071A9E2D9DD2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289" name="Line 98">
          <a:extLst>
            <a:ext uri="{FF2B5EF4-FFF2-40B4-BE49-F238E27FC236}">
              <a16:creationId xmlns:a16="http://schemas.microsoft.com/office/drawing/2014/main" id="{85F3AB0F-C274-4FA0-A239-3FAAB22BFDBE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290" name="Text Box 99">
          <a:extLst>
            <a:ext uri="{FF2B5EF4-FFF2-40B4-BE49-F238E27FC236}">
              <a16:creationId xmlns:a16="http://schemas.microsoft.com/office/drawing/2014/main" id="{4DC2DD14-8D60-42F9-B3DC-44D6262F24BE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291" name="Text Box 100">
          <a:extLst>
            <a:ext uri="{FF2B5EF4-FFF2-40B4-BE49-F238E27FC236}">
              <a16:creationId xmlns:a16="http://schemas.microsoft.com/office/drawing/2014/main" id="{C341E964-80C9-4035-8731-B76F2850E068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247650</xdr:colOff>
      <xdr:row>7</xdr:row>
      <xdr:rowOff>0</xdr:rowOff>
    </xdr:from>
    <xdr:to>
      <xdr:col>1</xdr:col>
      <xdr:colOff>371475</xdr:colOff>
      <xdr:row>7</xdr:row>
      <xdr:rowOff>0</xdr:rowOff>
    </xdr:to>
    <xdr:sp macro="" textlink="">
      <xdr:nvSpPr>
        <xdr:cNvPr id="292" name="Picture 37">
          <a:extLst>
            <a:ext uri="{FF2B5EF4-FFF2-40B4-BE49-F238E27FC236}">
              <a16:creationId xmlns:a16="http://schemas.microsoft.com/office/drawing/2014/main" id="{D1D5EB68-26BE-49E8-8F58-49D4B3F49DE6}"/>
            </a:ext>
          </a:extLst>
        </xdr:cNvPr>
        <xdr:cNvSpPr>
          <a:spLocks noChangeAspect="1" noChangeArrowheads="1"/>
        </xdr:cNvSpPr>
      </xdr:nvSpPr>
      <xdr:spPr bwMode="auto">
        <a:xfrm>
          <a:off x="1495425" y="219075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293" name="Text Box 1">
          <a:extLst>
            <a:ext uri="{FF2B5EF4-FFF2-40B4-BE49-F238E27FC236}">
              <a16:creationId xmlns:a16="http://schemas.microsoft.com/office/drawing/2014/main" id="{9867D2A3-4E46-4B57-AA50-8279526B8B65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294" name="Text Box 2">
          <a:extLst>
            <a:ext uri="{FF2B5EF4-FFF2-40B4-BE49-F238E27FC236}">
              <a16:creationId xmlns:a16="http://schemas.microsoft.com/office/drawing/2014/main" id="{4EC8F878-D5F3-4B13-868F-DD7DB482D142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295" name="Line 3">
          <a:extLst>
            <a:ext uri="{FF2B5EF4-FFF2-40B4-BE49-F238E27FC236}">
              <a16:creationId xmlns:a16="http://schemas.microsoft.com/office/drawing/2014/main" id="{9D6AEE8D-6B79-4D1D-B6B6-C2F02EEFEB04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296" name="Line 4">
          <a:extLst>
            <a:ext uri="{FF2B5EF4-FFF2-40B4-BE49-F238E27FC236}">
              <a16:creationId xmlns:a16="http://schemas.microsoft.com/office/drawing/2014/main" id="{EE57CFA2-0D7D-4FDA-A191-E1AF03789ED0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297" name="Line 5">
          <a:extLst>
            <a:ext uri="{FF2B5EF4-FFF2-40B4-BE49-F238E27FC236}">
              <a16:creationId xmlns:a16="http://schemas.microsoft.com/office/drawing/2014/main" id="{A85B32F9-966A-4703-8167-D951E14CB936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298" name="Line 6">
          <a:extLst>
            <a:ext uri="{FF2B5EF4-FFF2-40B4-BE49-F238E27FC236}">
              <a16:creationId xmlns:a16="http://schemas.microsoft.com/office/drawing/2014/main" id="{D5AF926D-39AF-4367-9B0F-3B31BAF611FB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299" name="Line 7">
          <a:extLst>
            <a:ext uri="{FF2B5EF4-FFF2-40B4-BE49-F238E27FC236}">
              <a16:creationId xmlns:a16="http://schemas.microsoft.com/office/drawing/2014/main" id="{FB6F5044-6C0B-4C8E-8C27-35B750B5FD92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300" name="Line 8">
          <a:extLst>
            <a:ext uri="{FF2B5EF4-FFF2-40B4-BE49-F238E27FC236}">
              <a16:creationId xmlns:a16="http://schemas.microsoft.com/office/drawing/2014/main" id="{C6761A2B-6E02-44AB-9B6C-6119F9B3C282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301" name="Line 9">
          <a:extLst>
            <a:ext uri="{FF2B5EF4-FFF2-40B4-BE49-F238E27FC236}">
              <a16:creationId xmlns:a16="http://schemas.microsoft.com/office/drawing/2014/main" id="{A37071E2-84F4-4178-A509-710AD9B7AA8A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302" name="Line 10">
          <a:extLst>
            <a:ext uri="{FF2B5EF4-FFF2-40B4-BE49-F238E27FC236}">
              <a16:creationId xmlns:a16="http://schemas.microsoft.com/office/drawing/2014/main" id="{F60BDDFD-C0A7-43E7-9BE2-418EF17112AA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303" name="Line 11">
          <a:extLst>
            <a:ext uri="{FF2B5EF4-FFF2-40B4-BE49-F238E27FC236}">
              <a16:creationId xmlns:a16="http://schemas.microsoft.com/office/drawing/2014/main" id="{4F25E273-C6A6-4F2E-B0A2-CF2E43A8A43A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304" name="Line 12">
          <a:extLst>
            <a:ext uri="{FF2B5EF4-FFF2-40B4-BE49-F238E27FC236}">
              <a16:creationId xmlns:a16="http://schemas.microsoft.com/office/drawing/2014/main" id="{62449551-9B2A-40B3-AA7F-DDBDB2567782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305" name="Text Box 13">
          <a:extLst>
            <a:ext uri="{FF2B5EF4-FFF2-40B4-BE49-F238E27FC236}">
              <a16:creationId xmlns:a16="http://schemas.microsoft.com/office/drawing/2014/main" id="{AC7AE342-3E57-481E-8DEC-801431D207D6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306" name="Text Box 14">
          <a:extLst>
            <a:ext uri="{FF2B5EF4-FFF2-40B4-BE49-F238E27FC236}">
              <a16:creationId xmlns:a16="http://schemas.microsoft.com/office/drawing/2014/main" id="{103E7B1C-AE8B-4D8B-8F05-B20760B3A63A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307" name="Text Box 15">
          <a:extLst>
            <a:ext uri="{FF2B5EF4-FFF2-40B4-BE49-F238E27FC236}">
              <a16:creationId xmlns:a16="http://schemas.microsoft.com/office/drawing/2014/main" id="{FC13B2FE-60DC-4141-ACC4-3598F5322D47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308" name="Text Box 16">
          <a:extLst>
            <a:ext uri="{FF2B5EF4-FFF2-40B4-BE49-F238E27FC236}">
              <a16:creationId xmlns:a16="http://schemas.microsoft.com/office/drawing/2014/main" id="{BCFD0A95-246B-4F0D-8CAD-EEB72A246049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309" name="Line 17">
          <a:extLst>
            <a:ext uri="{FF2B5EF4-FFF2-40B4-BE49-F238E27FC236}">
              <a16:creationId xmlns:a16="http://schemas.microsoft.com/office/drawing/2014/main" id="{88C59E77-7BC0-41B0-A3A8-3C5E6F3A282E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310" name="Line 18">
          <a:extLst>
            <a:ext uri="{FF2B5EF4-FFF2-40B4-BE49-F238E27FC236}">
              <a16:creationId xmlns:a16="http://schemas.microsoft.com/office/drawing/2014/main" id="{4527D89A-74B1-4C5B-9299-C98E82FA0C34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id="{BB53240D-8146-4496-90EC-9B923604D893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312" name="Line 20">
          <a:extLst>
            <a:ext uri="{FF2B5EF4-FFF2-40B4-BE49-F238E27FC236}">
              <a16:creationId xmlns:a16="http://schemas.microsoft.com/office/drawing/2014/main" id="{525F3FDB-B1FC-43A3-990B-9D8DB22C2477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313" name="Line 21">
          <a:extLst>
            <a:ext uri="{FF2B5EF4-FFF2-40B4-BE49-F238E27FC236}">
              <a16:creationId xmlns:a16="http://schemas.microsoft.com/office/drawing/2014/main" id="{D9FC7B03-E16E-42D3-A12F-DC36E5B837EE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314" name="Line 22">
          <a:extLst>
            <a:ext uri="{FF2B5EF4-FFF2-40B4-BE49-F238E27FC236}">
              <a16:creationId xmlns:a16="http://schemas.microsoft.com/office/drawing/2014/main" id="{49C4522D-39E9-4806-A479-28488E18669C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315" name="Line 23">
          <a:extLst>
            <a:ext uri="{FF2B5EF4-FFF2-40B4-BE49-F238E27FC236}">
              <a16:creationId xmlns:a16="http://schemas.microsoft.com/office/drawing/2014/main" id="{D7307113-5280-4B49-BA6B-85707424FA25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316" name="Text Box 24">
          <a:extLst>
            <a:ext uri="{FF2B5EF4-FFF2-40B4-BE49-F238E27FC236}">
              <a16:creationId xmlns:a16="http://schemas.microsoft.com/office/drawing/2014/main" id="{FB328E41-AA76-48A8-9725-2238101DD611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317" name="Text Box 25">
          <a:extLst>
            <a:ext uri="{FF2B5EF4-FFF2-40B4-BE49-F238E27FC236}">
              <a16:creationId xmlns:a16="http://schemas.microsoft.com/office/drawing/2014/main" id="{64AC7A46-68A6-4CE8-90C4-48723B1D24F2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318" name="Line 26">
          <a:extLst>
            <a:ext uri="{FF2B5EF4-FFF2-40B4-BE49-F238E27FC236}">
              <a16:creationId xmlns:a16="http://schemas.microsoft.com/office/drawing/2014/main" id="{62A488E8-2D4A-4903-B153-5FDF52E41BB2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319" name="Line 27">
          <a:extLst>
            <a:ext uri="{FF2B5EF4-FFF2-40B4-BE49-F238E27FC236}">
              <a16:creationId xmlns:a16="http://schemas.microsoft.com/office/drawing/2014/main" id="{8BCA93BE-39D9-4697-BC43-7D67562770E9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320" name="Line 28">
          <a:extLst>
            <a:ext uri="{FF2B5EF4-FFF2-40B4-BE49-F238E27FC236}">
              <a16:creationId xmlns:a16="http://schemas.microsoft.com/office/drawing/2014/main" id="{8524ECE4-4C9D-4F3B-85E4-BF6CAC57EE3E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321" name="Line 29">
          <a:extLst>
            <a:ext uri="{FF2B5EF4-FFF2-40B4-BE49-F238E27FC236}">
              <a16:creationId xmlns:a16="http://schemas.microsoft.com/office/drawing/2014/main" id="{13357011-56AB-45C0-B25B-5C5B2FB4EE0D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322" name="Line 30">
          <a:extLst>
            <a:ext uri="{FF2B5EF4-FFF2-40B4-BE49-F238E27FC236}">
              <a16:creationId xmlns:a16="http://schemas.microsoft.com/office/drawing/2014/main" id="{CECB0DAE-57D1-4682-BC76-4401FFD2BF84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323" name="Line 31">
          <a:extLst>
            <a:ext uri="{FF2B5EF4-FFF2-40B4-BE49-F238E27FC236}">
              <a16:creationId xmlns:a16="http://schemas.microsoft.com/office/drawing/2014/main" id="{1B477BEA-691F-4B61-A754-0F3798728129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324" name="Line 32">
          <a:extLst>
            <a:ext uri="{FF2B5EF4-FFF2-40B4-BE49-F238E27FC236}">
              <a16:creationId xmlns:a16="http://schemas.microsoft.com/office/drawing/2014/main" id="{DB532C8F-C034-4899-8FCA-0C12C20F89ED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325" name="Text Box 33">
          <a:extLst>
            <a:ext uri="{FF2B5EF4-FFF2-40B4-BE49-F238E27FC236}">
              <a16:creationId xmlns:a16="http://schemas.microsoft.com/office/drawing/2014/main" id="{71111B74-B533-49F0-9502-C4AE7ECF2776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326" name="Text Box 34">
          <a:extLst>
            <a:ext uri="{FF2B5EF4-FFF2-40B4-BE49-F238E27FC236}">
              <a16:creationId xmlns:a16="http://schemas.microsoft.com/office/drawing/2014/main" id="{25276469-A99C-4C96-AE95-394F41343047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327" name="Line 35">
          <a:extLst>
            <a:ext uri="{FF2B5EF4-FFF2-40B4-BE49-F238E27FC236}">
              <a16:creationId xmlns:a16="http://schemas.microsoft.com/office/drawing/2014/main" id="{61C1A1CC-4FE7-4EE1-86D2-0D2234A642E0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328" name="Line 36">
          <a:extLst>
            <a:ext uri="{FF2B5EF4-FFF2-40B4-BE49-F238E27FC236}">
              <a16:creationId xmlns:a16="http://schemas.microsoft.com/office/drawing/2014/main" id="{8EDE45FB-E40D-4078-9EF5-05BCBCD11300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329" name="Line 37">
          <a:extLst>
            <a:ext uri="{FF2B5EF4-FFF2-40B4-BE49-F238E27FC236}">
              <a16:creationId xmlns:a16="http://schemas.microsoft.com/office/drawing/2014/main" id="{FA97C6E2-A92B-47B8-81E3-BE8946546018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330" name="Line 38">
          <a:extLst>
            <a:ext uri="{FF2B5EF4-FFF2-40B4-BE49-F238E27FC236}">
              <a16:creationId xmlns:a16="http://schemas.microsoft.com/office/drawing/2014/main" id="{141731FC-63F3-4B35-B7D0-C1CC3FE11D89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331" name="Line 39">
          <a:extLst>
            <a:ext uri="{FF2B5EF4-FFF2-40B4-BE49-F238E27FC236}">
              <a16:creationId xmlns:a16="http://schemas.microsoft.com/office/drawing/2014/main" id="{A5CC4168-F162-4F60-8E55-FF14A846F75E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332" name="Line 40">
          <a:extLst>
            <a:ext uri="{FF2B5EF4-FFF2-40B4-BE49-F238E27FC236}">
              <a16:creationId xmlns:a16="http://schemas.microsoft.com/office/drawing/2014/main" id="{39037D35-A6A7-411B-BED6-68598F9A754E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333" name="Line 41">
          <a:extLst>
            <a:ext uri="{FF2B5EF4-FFF2-40B4-BE49-F238E27FC236}">
              <a16:creationId xmlns:a16="http://schemas.microsoft.com/office/drawing/2014/main" id="{1644279C-CE52-42BD-8957-ED7C56AC63A2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334" name="Line 42">
          <a:extLst>
            <a:ext uri="{FF2B5EF4-FFF2-40B4-BE49-F238E27FC236}">
              <a16:creationId xmlns:a16="http://schemas.microsoft.com/office/drawing/2014/main" id="{BC55D6A2-D909-4EEE-8F40-D53400B255C7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335" name="Line 43">
          <a:extLst>
            <a:ext uri="{FF2B5EF4-FFF2-40B4-BE49-F238E27FC236}">
              <a16:creationId xmlns:a16="http://schemas.microsoft.com/office/drawing/2014/main" id="{22262CAF-CB88-4B04-A9C4-2D9D90D20522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336" name="Line 44">
          <a:extLst>
            <a:ext uri="{FF2B5EF4-FFF2-40B4-BE49-F238E27FC236}">
              <a16:creationId xmlns:a16="http://schemas.microsoft.com/office/drawing/2014/main" id="{56520641-3DFC-4046-B713-8A5CF67A6758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337" name="Text Box 45">
          <a:extLst>
            <a:ext uri="{FF2B5EF4-FFF2-40B4-BE49-F238E27FC236}">
              <a16:creationId xmlns:a16="http://schemas.microsoft.com/office/drawing/2014/main" id="{007F6582-8393-4215-A86B-6B9A05A3E130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338" name="Text Box 46">
          <a:extLst>
            <a:ext uri="{FF2B5EF4-FFF2-40B4-BE49-F238E27FC236}">
              <a16:creationId xmlns:a16="http://schemas.microsoft.com/office/drawing/2014/main" id="{59C5C937-8B39-4F62-8507-20A243118C22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360045</xdr:colOff>
      <xdr:row>7</xdr:row>
      <xdr:rowOff>0</xdr:rowOff>
    </xdr:from>
    <xdr:to>
      <xdr:col>3</xdr:col>
      <xdr:colOff>539288</xdr:colOff>
      <xdr:row>7</xdr:row>
      <xdr:rowOff>0</xdr:rowOff>
    </xdr:to>
    <xdr:sp macro="" textlink="">
      <xdr:nvSpPr>
        <xdr:cNvPr id="339" name="Text Box 47">
          <a:extLst>
            <a:ext uri="{FF2B5EF4-FFF2-40B4-BE49-F238E27FC236}">
              <a16:creationId xmlns:a16="http://schemas.microsoft.com/office/drawing/2014/main" id="{F25A61E1-518A-4E29-B11E-2BFE20BC8145}"/>
            </a:ext>
          </a:extLst>
        </xdr:cNvPr>
        <xdr:cNvSpPr txBox="1">
          <a:spLocks noChangeArrowheads="1"/>
        </xdr:cNvSpPr>
      </xdr:nvSpPr>
      <xdr:spPr bwMode="auto">
        <a:xfrm>
          <a:off x="5208270" y="2190750"/>
          <a:ext cx="17924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340" name="Text Box 48">
          <a:extLst>
            <a:ext uri="{FF2B5EF4-FFF2-40B4-BE49-F238E27FC236}">
              <a16:creationId xmlns:a16="http://schemas.microsoft.com/office/drawing/2014/main" id="{A32A72FF-44AA-47C6-989A-5008EFC62046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341" name="Text Box 49">
          <a:extLst>
            <a:ext uri="{FF2B5EF4-FFF2-40B4-BE49-F238E27FC236}">
              <a16:creationId xmlns:a16="http://schemas.microsoft.com/office/drawing/2014/main" id="{8E1B22CA-5B1B-4AD0-9A6E-7786AF1FF7A3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342" name="Line 50">
          <a:extLst>
            <a:ext uri="{FF2B5EF4-FFF2-40B4-BE49-F238E27FC236}">
              <a16:creationId xmlns:a16="http://schemas.microsoft.com/office/drawing/2014/main" id="{03DF8286-6E62-44E4-9F3D-EA3E41C62182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343" name="Line 51">
          <a:extLst>
            <a:ext uri="{FF2B5EF4-FFF2-40B4-BE49-F238E27FC236}">
              <a16:creationId xmlns:a16="http://schemas.microsoft.com/office/drawing/2014/main" id="{34C9A0A4-949A-4BBD-9339-C250912F377C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344" name="Line 52">
          <a:extLst>
            <a:ext uri="{FF2B5EF4-FFF2-40B4-BE49-F238E27FC236}">
              <a16:creationId xmlns:a16="http://schemas.microsoft.com/office/drawing/2014/main" id="{95EF9708-D8C3-4D60-8E06-25F5A123D2AE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345" name="Line 53">
          <a:extLst>
            <a:ext uri="{FF2B5EF4-FFF2-40B4-BE49-F238E27FC236}">
              <a16:creationId xmlns:a16="http://schemas.microsoft.com/office/drawing/2014/main" id="{37266D94-6F36-4EF4-9388-B87CF6857958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346" name="Line 54">
          <a:extLst>
            <a:ext uri="{FF2B5EF4-FFF2-40B4-BE49-F238E27FC236}">
              <a16:creationId xmlns:a16="http://schemas.microsoft.com/office/drawing/2014/main" id="{824C3DB7-ABE0-4AA2-9E3A-2C5287ACE070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347" name="Line 55">
          <a:extLst>
            <a:ext uri="{FF2B5EF4-FFF2-40B4-BE49-F238E27FC236}">
              <a16:creationId xmlns:a16="http://schemas.microsoft.com/office/drawing/2014/main" id="{05CFE147-F76C-4DC2-B461-C403BC95E5A3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348" name="Line 56">
          <a:extLst>
            <a:ext uri="{FF2B5EF4-FFF2-40B4-BE49-F238E27FC236}">
              <a16:creationId xmlns:a16="http://schemas.microsoft.com/office/drawing/2014/main" id="{E41A010E-DA15-447B-993A-32130F974BF4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349" name="Text Box 57">
          <a:extLst>
            <a:ext uri="{FF2B5EF4-FFF2-40B4-BE49-F238E27FC236}">
              <a16:creationId xmlns:a16="http://schemas.microsoft.com/office/drawing/2014/main" id="{7F62F6CE-D26D-4B2B-BF5E-85149A802292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350" name="Text Box 58">
          <a:extLst>
            <a:ext uri="{FF2B5EF4-FFF2-40B4-BE49-F238E27FC236}">
              <a16:creationId xmlns:a16="http://schemas.microsoft.com/office/drawing/2014/main" id="{DC946036-775A-4767-8C25-FA466E5F6629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351" name="Line 59">
          <a:extLst>
            <a:ext uri="{FF2B5EF4-FFF2-40B4-BE49-F238E27FC236}">
              <a16:creationId xmlns:a16="http://schemas.microsoft.com/office/drawing/2014/main" id="{AC77F9BD-DABD-40EA-B56B-CD136A2AD163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352" name="Line 60">
          <a:extLst>
            <a:ext uri="{FF2B5EF4-FFF2-40B4-BE49-F238E27FC236}">
              <a16:creationId xmlns:a16="http://schemas.microsoft.com/office/drawing/2014/main" id="{A284F075-12CD-4AAE-B9AF-1DB95A851953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353" name="Line 61">
          <a:extLst>
            <a:ext uri="{FF2B5EF4-FFF2-40B4-BE49-F238E27FC236}">
              <a16:creationId xmlns:a16="http://schemas.microsoft.com/office/drawing/2014/main" id="{4451003C-3A40-4606-ACC8-ADE9DF529BAD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354" name="Text Box 62">
          <a:extLst>
            <a:ext uri="{FF2B5EF4-FFF2-40B4-BE49-F238E27FC236}">
              <a16:creationId xmlns:a16="http://schemas.microsoft.com/office/drawing/2014/main" id="{48F90D52-0929-441E-8292-98B10250CC24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355" name="Text Box 63">
          <a:extLst>
            <a:ext uri="{FF2B5EF4-FFF2-40B4-BE49-F238E27FC236}">
              <a16:creationId xmlns:a16="http://schemas.microsoft.com/office/drawing/2014/main" id="{CAA23C65-FE5D-46A8-A6F1-B14181821E0E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356" name="Line 64">
          <a:extLst>
            <a:ext uri="{FF2B5EF4-FFF2-40B4-BE49-F238E27FC236}">
              <a16:creationId xmlns:a16="http://schemas.microsoft.com/office/drawing/2014/main" id="{8690799D-97D4-4029-A26E-3CF965F1060C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357" name="Line 65">
          <a:extLst>
            <a:ext uri="{FF2B5EF4-FFF2-40B4-BE49-F238E27FC236}">
              <a16:creationId xmlns:a16="http://schemas.microsoft.com/office/drawing/2014/main" id="{9C3211B6-E97A-4BCC-BDF8-5A17B40008F6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358" name="Line 66">
          <a:extLst>
            <a:ext uri="{FF2B5EF4-FFF2-40B4-BE49-F238E27FC236}">
              <a16:creationId xmlns:a16="http://schemas.microsoft.com/office/drawing/2014/main" id="{97EDF188-27B6-4446-A231-7C3E6393E39A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359" name="Line 67">
          <a:extLst>
            <a:ext uri="{FF2B5EF4-FFF2-40B4-BE49-F238E27FC236}">
              <a16:creationId xmlns:a16="http://schemas.microsoft.com/office/drawing/2014/main" id="{CBDB33A9-DEB9-4148-BAF6-30403977C24E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360" name="Line 68">
          <a:extLst>
            <a:ext uri="{FF2B5EF4-FFF2-40B4-BE49-F238E27FC236}">
              <a16:creationId xmlns:a16="http://schemas.microsoft.com/office/drawing/2014/main" id="{14FA1ACF-B3DD-4C59-99DA-48BF41144122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361" name="Line 69">
          <a:extLst>
            <a:ext uri="{FF2B5EF4-FFF2-40B4-BE49-F238E27FC236}">
              <a16:creationId xmlns:a16="http://schemas.microsoft.com/office/drawing/2014/main" id="{6F14072C-9E4A-4DAE-A6C8-3CB859326020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362" name="Line 70">
          <a:extLst>
            <a:ext uri="{FF2B5EF4-FFF2-40B4-BE49-F238E27FC236}">
              <a16:creationId xmlns:a16="http://schemas.microsoft.com/office/drawing/2014/main" id="{EBFCEDAE-8225-4BD0-889D-D1C9E5201571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363" name="Text Box 71">
          <a:extLst>
            <a:ext uri="{FF2B5EF4-FFF2-40B4-BE49-F238E27FC236}">
              <a16:creationId xmlns:a16="http://schemas.microsoft.com/office/drawing/2014/main" id="{4D05830C-96DD-4B41-9280-BC0C74F12F9B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364" name="Text Box 72">
          <a:extLst>
            <a:ext uri="{FF2B5EF4-FFF2-40B4-BE49-F238E27FC236}">
              <a16:creationId xmlns:a16="http://schemas.microsoft.com/office/drawing/2014/main" id="{C3FD5B20-D215-4111-99E4-A1F2FAB7A9EB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360045</xdr:colOff>
      <xdr:row>7</xdr:row>
      <xdr:rowOff>0</xdr:rowOff>
    </xdr:from>
    <xdr:to>
      <xdr:col>3</xdr:col>
      <xdr:colOff>539288</xdr:colOff>
      <xdr:row>7</xdr:row>
      <xdr:rowOff>0</xdr:rowOff>
    </xdr:to>
    <xdr:sp macro="" textlink="">
      <xdr:nvSpPr>
        <xdr:cNvPr id="365" name="Text Box 73">
          <a:extLst>
            <a:ext uri="{FF2B5EF4-FFF2-40B4-BE49-F238E27FC236}">
              <a16:creationId xmlns:a16="http://schemas.microsoft.com/office/drawing/2014/main" id="{5CE90B20-26F6-4316-AAD8-CB9E335FA55D}"/>
            </a:ext>
          </a:extLst>
        </xdr:cNvPr>
        <xdr:cNvSpPr txBox="1">
          <a:spLocks noChangeArrowheads="1"/>
        </xdr:cNvSpPr>
      </xdr:nvSpPr>
      <xdr:spPr bwMode="auto">
        <a:xfrm>
          <a:off x="5208270" y="2190750"/>
          <a:ext cx="17924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366" name="Text Box 74">
          <a:extLst>
            <a:ext uri="{FF2B5EF4-FFF2-40B4-BE49-F238E27FC236}">
              <a16:creationId xmlns:a16="http://schemas.microsoft.com/office/drawing/2014/main" id="{6E3ACC61-5CBE-4632-BFEB-3B4643F85A98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367" name="Text Box 75">
          <a:extLst>
            <a:ext uri="{FF2B5EF4-FFF2-40B4-BE49-F238E27FC236}">
              <a16:creationId xmlns:a16="http://schemas.microsoft.com/office/drawing/2014/main" id="{EA010B56-247E-434E-BB40-7CAFE5FF840B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368" name="Line 76">
          <a:extLst>
            <a:ext uri="{FF2B5EF4-FFF2-40B4-BE49-F238E27FC236}">
              <a16:creationId xmlns:a16="http://schemas.microsoft.com/office/drawing/2014/main" id="{1108E92C-FF40-4ED4-9F7C-A20A8E82D659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369" name="Line 77">
          <a:extLst>
            <a:ext uri="{FF2B5EF4-FFF2-40B4-BE49-F238E27FC236}">
              <a16:creationId xmlns:a16="http://schemas.microsoft.com/office/drawing/2014/main" id="{59846AFB-C1A1-4E24-84C1-243F18AE053F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370" name="Line 78">
          <a:extLst>
            <a:ext uri="{FF2B5EF4-FFF2-40B4-BE49-F238E27FC236}">
              <a16:creationId xmlns:a16="http://schemas.microsoft.com/office/drawing/2014/main" id="{ED30CD0A-D80C-457B-A4E2-6CF1C881627F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371" name="Line 79">
          <a:extLst>
            <a:ext uri="{FF2B5EF4-FFF2-40B4-BE49-F238E27FC236}">
              <a16:creationId xmlns:a16="http://schemas.microsoft.com/office/drawing/2014/main" id="{363F1966-0F96-4393-9EEB-EDCF5602D15F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372" name="Line 80">
          <a:extLst>
            <a:ext uri="{FF2B5EF4-FFF2-40B4-BE49-F238E27FC236}">
              <a16:creationId xmlns:a16="http://schemas.microsoft.com/office/drawing/2014/main" id="{DDCBD110-E820-432D-865B-613A4291620C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373" name="Line 81">
          <a:extLst>
            <a:ext uri="{FF2B5EF4-FFF2-40B4-BE49-F238E27FC236}">
              <a16:creationId xmlns:a16="http://schemas.microsoft.com/office/drawing/2014/main" id="{392A8972-113F-40D2-AF99-90C5954FBED1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374" name="Line 82">
          <a:extLst>
            <a:ext uri="{FF2B5EF4-FFF2-40B4-BE49-F238E27FC236}">
              <a16:creationId xmlns:a16="http://schemas.microsoft.com/office/drawing/2014/main" id="{FF3A90B7-B975-435D-8A89-73D4F63DE1CE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375" name="Text Box 83">
          <a:extLst>
            <a:ext uri="{FF2B5EF4-FFF2-40B4-BE49-F238E27FC236}">
              <a16:creationId xmlns:a16="http://schemas.microsoft.com/office/drawing/2014/main" id="{172A2BC6-A5D2-4DB0-8C92-8EF13F02C1D7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376" name="Text Box 84">
          <a:extLst>
            <a:ext uri="{FF2B5EF4-FFF2-40B4-BE49-F238E27FC236}">
              <a16:creationId xmlns:a16="http://schemas.microsoft.com/office/drawing/2014/main" id="{BF9298E0-0D3C-4DA8-91AF-7D22F6478CE3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360045</xdr:colOff>
      <xdr:row>7</xdr:row>
      <xdr:rowOff>0</xdr:rowOff>
    </xdr:from>
    <xdr:to>
      <xdr:col>3</xdr:col>
      <xdr:colOff>539288</xdr:colOff>
      <xdr:row>7</xdr:row>
      <xdr:rowOff>0</xdr:rowOff>
    </xdr:to>
    <xdr:sp macro="" textlink="">
      <xdr:nvSpPr>
        <xdr:cNvPr id="377" name="Text Box 85">
          <a:extLst>
            <a:ext uri="{FF2B5EF4-FFF2-40B4-BE49-F238E27FC236}">
              <a16:creationId xmlns:a16="http://schemas.microsoft.com/office/drawing/2014/main" id="{32C84DBD-B7DC-4D07-B531-343C5BA2AE35}"/>
            </a:ext>
          </a:extLst>
        </xdr:cNvPr>
        <xdr:cNvSpPr txBox="1">
          <a:spLocks noChangeArrowheads="1"/>
        </xdr:cNvSpPr>
      </xdr:nvSpPr>
      <xdr:spPr bwMode="auto">
        <a:xfrm>
          <a:off x="5208270" y="2190750"/>
          <a:ext cx="17924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378" name="Text Box 90">
          <a:extLst>
            <a:ext uri="{FF2B5EF4-FFF2-40B4-BE49-F238E27FC236}">
              <a16:creationId xmlns:a16="http://schemas.microsoft.com/office/drawing/2014/main" id="{74B78CFB-B56B-49EE-AF91-E82476DC5FF1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379" name="Text Box 91">
          <a:extLst>
            <a:ext uri="{FF2B5EF4-FFF2-40B4-BE49-F238E27FC236}">
              <a16:creationId xmlns:a16="http://schemas.microsoft.com/office/drawing/2014/main" id="{CBFCFBA0-5C9D-4063-8B40-31912F21FD96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380" name="Line 92">
          <a:extLst>
            <a:ext uri="{FF2B5EF4-FFF2-40B4-BE49-F238E27FC236}">
              <a16:creationId xmlns:a16="http://schemas.microsoft.com/office/drawing/2014/main" id="{110F1A7C-E800-4E0D-9A23-5E20B7CEC12B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381" name="Line 93">
          <a:extLst>
            <a:ext uri="{FF2B5EF4-FFF2-40B4-BE49-F238E27FC236}">
              <a16:creationId xmlns:a16="http://schemas.microsoft.com/office/drawing/2014/main" id="{0CCC61A0-E147-4EBB-A862-2F161B0F4462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382" name="Line 94">
          <a:extLst>
            <a:ext uri="{FF2B5EF4-FFF2-40B4-BE49-F238E27FC236}">
              <a16:creationId xmlns:a16="http://schemas.microsoft.com/office/drawing/2014/main" id="{F0C069FC-B110-4F10-8BC0-8532FB968C11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383" name="Line 95">
          <a:extLst>
            <a:ext uri="{FF2B5EF4-FFF2-40B4-BE49-F238E27FC236}">
              <a16:creationId xmlns:a16="http://schemas.microsoft.com/office/drawing/2014/main" id="{FFDA1A87-E003-46C6-92B1-F7E358193BC9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7</xdr:row>
      <xdr:rowOff>0</xdr:rowOff>
    </xdr:from>
    <xdr:to>
      <xdr:col>1</xdr:col>
      <xdr:colOff>1809750</xdr:colOff>
      <xdr:row>7</xdr:row>
      <xdr:rowOff>0</xdr:rowOff>
    </xdr:to>
    <xdr:sp macro="" textlink="">
      <xdr:nvSpPr>
        <xdr:cNvPr id="384" name="Line 96">
          <a:extLst>
            <a:ext uri="{FF2B5EF4-FFF2-40B4-BE49-F238E27FC236}">
              <a16:creationId xmlns:a16="http://schemas.microsoft.com/office/drawing/2014/main" id="{20403CC4-A98B-4013-B3B0-958AFEED25E6}"/>
            </a:ext>
          </a:extLst>
        </xdr:cNvPr>
        <xdr:cNvSpPr>
          <a:spLocks noChangeShapeType="1"/>
        </xdr:cNvSpPr>
      </xdr:nvSpPr>
      <xdr:spPr bwMode="auto">
        <a:xfrm>
          <a:off x="1257300" y="219075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385" name="Line 97">
          <a:extLst>
            <a:ext uri="{FF2B5EF4-FFF2-40B4-BE49-F238E27FC236}">
              <a16:creationId xmlns:a16="http://schemas.microsoft.com/office/drawing/2014/main" id="{46BDA386-D46B-41DC-87C3-A2F42BBDFC15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1905000</xdr:colOff>
      <xdr:row>7</xdr:row>
      <xdr:rowOff>0</xdr:rowOff>
    </xdr:to>
    <xdr:sp macro="" textlink="">
      <xdr:nvSpPr>
        <xdr:cNvPr id="386" name="Line 98">
          <a:extLst>
            <a:ext uri="{FF2B5EF4-FFF2-40B4-BE49-F238E27FC236}">
              <a16:creationId xmlns:a16="http://schemas.microsoft.com/office/drawing/2014/main" id="{F83270B1-B53F-4048-9E3A-6C9DEA7B7F1A}"/>
            </a:ext>
          </a:extLst>
        </xdr:cNvPr>
        <xdr:cNvSpPr>
          <a:spLocks noChangeShapeType="1"/>
        </xdr:cNvSpPr>
      </xdr:nvSpPr>
      <xdr:spPr bwMode="auto">
        <a:xfrm>
          <a:off x="1247775" y="219075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387" name="Text Box 99">
          <a:extLst>
            <a:ext uri="{FF2B5EF4-FFF2-40B4-BE49-F238E27FC236}">
              <a16:creationId xmlns:a16="http://schemas.microsoft.com/office/drawing/2014/main" id="{2EEC37B8-0936-4307-8DA7-3BA60094C6DF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7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388" name="Text Box 100">
          <a:extLst>
            <a:ext uri="{FF2B5EF4-FFF2-40B4-BE49-F238E27FC236}">
              <a16:creationId xmlns:a16="http://schemas.microsoft.com/office/drawing/2014/main" id="{0E65E436-F9AC-4DAB-82FA-31A660789B3D}"/>
            </a:ext>
          </a:extLst>
        </xdr:cNvPr>
        <xdr:cNvSpPr txBox="1">
          <a:spLocks noChangeArrowheads="1"/>
        </xdr:cNvSpPr>
      </xdr:nvSpPr>
      <xdr:spPr bwMode="auto">
        <a:xfrm>
          <a:off x="4848225" y="2190750"/>
          <a:ext cx="7143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247650</xdr:colOff>
      <xdr:row>7</xdr:row>
      <xdr:rowOff>0</xdr:rowOff>
    </xdr:from>
    <xdr:to>
      <xdr:col>1</xdr:col>
      <xdr:colOff>371475</xdr:colOff>
      <xdr:row>7</xdr:row>
      <xdr:rowOff>0</xdr:rowOff>
    </xdr:to>
    <xdr:sp macro="" textlink="">
      <xdr:nvSpPr>
        <xdr:cNvPr id="389" name="Picture 37">
          <a:extLst>
            <a:ext uri="{FF2B5EF4-FFF2-40B4-BE49-F238E27FC236}">
              <a16:creationId xmlns:a16="http://schemas.microsoft.com/office/drawing/2014/main" id="{D0DAE1E3-29DD-4EBD-8053-884AFDCD7EBD}"/>
            </a:ext>
          </a:extLst>
        </xdr:cNvPr>
        <xdr:cNvSpPr>
          <a:spLocks noChangeAspect="1" noChangeArrowheads="1"/>
        </xdr:cNvSpPr>
      </xdr:nvSpPr>
      <xdr:spPr bwMode="auto">
        <a:xfrm>
          <a:off x="1495425" y="219075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96A15-296F-41ED-8B96-113C1452915E}">
  <dimension ref="A1:G13"/>
  <sheetViews>
    <sheetView topLeftCell="A4" workbookViewId="0">
      <selection sqref="A1:G1"/>
    </sheetView>
  </sheetViews>
  <sheetFormatPr defaultColWidth="9.140625" defaultRowHeight="17.25"/>
  <cols>
    <col min="1" max="1" width="6.85546875" style="90" customWidth="1"/>
    <col min="2" max="2" width="10.85546875" style="90" customWidth="1"/>
    <col min="3" max="3" width="21.5703125" style="90" customWidth="1"/>
    <col min="4" max="4" width="37.85546875" style="90" customWidth="1"/>
    <col min="5" max="5" width="47.7109375" style="90" customWidth="1"/>
    <col min="6" max="6" width="31" style="90" customWidth="1"/>
    <col min="7" max="7" width="34.140625" style="94" customWidth="1"/>
    <col min="8" max="8" width="26.5703125" style="88" customWidth="1"/>
    <col min="9" max="9" width="16.42578125" style="88" customWidth="1"/>
    <col min="10" max="10" width="17.42578125" style="88" customWidth="1"/>
    <col min="11" max="11" width="18.42578125" style="88" customWidth="1"/>
    <col min="12" max="16384" width="9.140625" style="88"/>
  </cols>
  <sheetData>
    <row r="1" spans="1:7" ht="16.5" customHeight="1">
      <c r="A1" s="190" t="s">
        <v>79</v>
      </c>
      <c r="B1" s="190"/>
      <c r="C1" s="190"/>
      <c r="D1" s="190"/>
      <c r="E1" s="190"/>
      <c r="F1" s="190"/>
      <c r="G1" s="190"/>
    </row>
    <row r="2" spans="1:7" ht="16.5" customHeight="1">
      <c r="A2" s="93"/>
      <c r="F2" s="185" t="s">
        <v>13</v>
      </c>
      <c r="G2" s="185"/>
    </row>
    <row r="3" spans="1:7" ht="16.5" customHeight="1">
      <c r="A3" s="93"/>
      <c r="F3" s="185" t="s">
        <v>3</v>
      </c>
      <c r="G3" s="185"/>
    </row>
    <row r="4" spans="1:7" ht="69.75" customHeight="1">
      <c r="A4" s="191" t="s">
        <v>104</v>
      </c>
      <c r="B4" s="191"/>
      <c r="C4" s="191"/>
      <c r="D4" s="191"/>
      <c r="E4" s="191"/>
      <c r="F4" s="191"/>
      <c r="G4" s="191"/>
    </row>
    <row r="5" spans="1:7">
      <c r="A5" s="95"/>
      <c r="B5" s="95"/>
      <c r="C5" s="95"/>
      <c r="D5" s="96"/>
      <c r="E5" s="95"/>
      <c r="F5" s="95"/>
      <c r="G5" s="82" t="s">
        <v>74</v>
      </c>
    </row>
    <row r="6" spans="1:7" ht="99">
      <c r="A6" s="192" t="s">
        <v>80</v>
      </c>
      <c r="B6" s="192" t="s">
        <v>81</v>
      </c>
      <c r="C6" s="192"/>
      <c r="D6" s="192" t="s">
        <v>82</v>
      </c>
      <c r="E6" s="192" t="s">
        <v>83</v>
      </c>
      <c r="F6" s="192" t="s">
        <v>84</v>
      </c>
      <c r="G6" s="97" t="s">
        <v>85</v>
      </c>
    </row>
    <row r="7" spans="1:7">
      <c r="A7" s="192"/>
      <c r="B7" s="91" t="s">
        <v>0</v>
      </c>
      <c r="C7" s="91" t="s">
        <v>86</v>
      </c>
      <c r="D7" s="192"/>
      <c r="E7" s="192"/>
      <c r="F7" s="192"/>
      <c r="G7" s="98" t="s">
        <v>60</v>
      </c>
    </row>
    <row r="8" spans="1:7">
      <c r="A8" s="186" t="s">
        <v>87</v>
      </c>
      <c r="B8" s="187"/>
      <c r="C8" s="187"/>
      <c r="D8" s="187"/>
      <c r="E8" s="187"/>
      <c r="F8" s="188"/>
      <c r="G8" s="99">
        <f>SUM(G9)</f>
        <v>0</v>
      </c>
    </row>
    <row r="9" spans="1:7" s="89" customFormat="1" ht="30.75" customHeight="1">
      <c r="A9" s="189" t="s">
        <v>88</v>
      </c>
      <c r="B9" s="189"/>
      <c r="C9" s="189"/>
      <c r="D9" s="189"/>
      <c r="E9" s="189"/>
      <c r="F9" s="189"/>
      <c r="G9" s="100">
        <f>SUM(G13++G10)</f>
        <v>0</v>
      </c>
    </row>
    <row r="10" spans="1:7" s="87" customFormat="1" ht="73.5" customHeight="1">
      <c r="A10" s="80"/>
      <c r="B10" s="84" t="s">
        <v>97</v>
      </c>
      <c r="C10" s="80"/>
      <c r="D10" s="80" t="s">
        <v>98</v>
      </c>
      <c r="E10" s="80" t="s">
        <v>99</v>
      </c>
      <c r="F10" s="80" t="s">
        <v>100</v>
      </c>
      <c r="G10" s="85">
        <f>G11</f>
        <v>-126000</v>
      </c>
    </row>
    <row r="11" spans="1:7" s="87" customFormat="1" ht="99">
      <c r="A11" s="80"/>
      <c r="B11" s="80"/>
      <c r="C11" s="84" t="s">
        <v>101</v>
      </c>
      <c r="D11" s="80" t="s">
        <v>102</v>
      </c>
      <c r="E11" s="80" t="s">
        <v>103</v>
      </c>
      <c r="F11" s="80" t="s">
        <v>96</v>
      </c>
      <c r="G11" s="86">
        <f>'2'!G22</f>
        <v>-126000</v>
      </c>
    </row>
    <row r="12" spans="1:7" s="89" customFormat="1" ht="49.5">
      <c r="A12" s="92"/>
      <c r="B12" s="81" t="s">
        <v>89</v>
      </c>
      <c r="C12" s="80"/>
      <c r="D12" s="83" t="s">
        <v>90</v>
      </c>
      <c r="E12" s="83" t="s">
        <v>91</v>
      </c>
      <c r="F12" s="83" t="s">
        <v>92</v>
      </c>
      <c r="G12" s="100">
        <f>G13</f>
        <v>126000</v>
      </c>
    </row>
    <row r="13" spans="1:7" s="89" customFormat="1" ht="66">
      <c r="A13" s="92"/>
      <c r="B13" s="101"/>
      <c r="C13" s="84" t="s">
        <v>93</v>
      </c>
      <c r="D13" s="80" t="s">
        <v>47</v>
      </c>
      <c r="E13" s="80" t="s">
        <v>94</v>
      </c>
      <c r="F13" s="80" t="s">
        <v>95</v>
      </c>
      <c r="G13" s="100">
        <f>'2'!G33</f>
        <v>126000</v>
      </c>
    </row>
  </sheetData>
  <mergeCells count="11">
    <mergeCell ref="F2:G2"/>
    <mergeCell ref="F3:G3"/>
    <mergeCell ref="A8:F8"/>
    <mergeCell ref="A9:F9"/>
    <mergeCell ref="A1:G1"/>
    <mergeCell ref="A4:G4"/>
    <mergeCell ref="A6:A7"/>
    <mergeCell ref="B6:C6"/>
    <mergeCell ref="D6:D7"/>
    <mergeCell ref="E6:E7"/>
    <mergeCell ref="F6:F7"/>
  </mergeCells>
  <pageMargins left="0.7" right="0.7" top="0.75" bottom="0.75" header="0.3" footer="0.3"/>
  <pageSetup paperSize="9" orientation="portrait" verticalDpi="0" r:id="rId1"/>
  <ignoredErrors>
    <ignoredError sqref="B12 B10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8"/>
  <sheetViews>
    <sheetView zoomScaleNormal="100" zoomScaleSheetLayoutView="100" workbookViewId="0">
      <selection activeCell="I52" sqref="I52"/>
    </sheetView>
  </sheetViews>
  <sheetFormatPr defaultColWidth="9.140625" defaultRowHeight="17.25"/>
  <cols>
    <col min="1" max="1" width="8" style="28" customWidth="1"/>
    <col min="2" max="2" width="8.28515625" style="28" customWidth="1"/>
    <col min="3" max="3" width="7.85546875" style="28" customWidth="1"/>
    <col min="4" max="4" width="9" style="28" customWidth="1"/>
    <col min="5" max="5" width="13.42578125" style="114" customWidth="1"/>
    <col min="6" max="6" width="70.5703125" style="28" customWidth="1"/>
    <col min="7" max="7" width="22" style="119" customWidth="1"/>
    <col min="8" max="8" width="18.42578125" style="30" customWidth="1"/>
    <col min="9" max="9" width="18.85546875" style="28" bestFit="1" customWidth="1"/>
    <col min="10" max="10" width="16.140625" style="28" bestFit="1" customWidth="1"/>
    <col min="11" max="11" width="12.85546875" style="28" bestFit="1" customWidth="1"/>
    <col min="12" max="12" width="14.28515625" style="28" bestFit="1" customWidth="1"/>
    <col min="13" max="13" width="10.85546875" style="28" bestFit="1" customWidth="1"/>
    <col min="14" max="16384" width="9.140625" style="28"/>
  </cols>
  <sheetData>
    <row r="1" spans="1:9">
      <c r="G1" s="118" t="s">
        <v>1</v>
      </c>
    </row>
    <row r="2" spans="1:9" ht="16.5">
      <c r="A2" s="31" t="s">
        <v>2</v>
      </c>
      <c r="D2" s="31" t="s">
        <v>2</v>
      </c>
      <c r="F2" s="185" t="s">
        <v>13</v>
      </c>
      <c r="G2" s="185"/>
    </row>
    <row r="3" spans="1:9" ht="16.5">
      <c r="F3" s="185" t="s">
        <v>3</v>
      </c>
      <c r="G3" s="185"/>
    </row>
    <row r="4" spans="1:9">
      <c r="F4" s="76"/>
    </row>
    <row r="5" spans="1:9" ht="39" customHeight="1">
      <c r="A5" s="193" t="s">
        <v>115</v>
      </c>
      <c r="B5" s="193"/>
      <c r="C5" s="193"/>
      <c r="D5" s="193"/>
      <c r="E5" s="193"/>
      <c r="F5" s="193"/>
      <c r="G5" s="193"/>
    </row>
    <row r="6" spans="1:9" ht="18" customHeight="1">
      <c r="G6" s="120" t="s">
        <v>74</v>
      </c>
    </row>
    <row r="7" spans="1:9" ht="120.75" customHeight="1">
      <c r="A7" s="194" t="s">
        <v>4</v>
      </c>
      <c r="B7" s="195"/>
      <c r="C7" s="196"/>
      <c r="D7" s="194" t="s">
        <v>5</v>
      </c>
      <c r="E7" s="196"/>
      <c r="F7" s="197" t="s">
        <v>6</v>
      </c>
      <c r="G7" s="121" t="s">
        <v>7</v>
      </c>
      <c r="H7" s="32"/>
      <c r="I7" s="33"/>
    </row>
    <row r="8" spans="1:9" ht="24.75" customHeight="1">
      <c r="A8" s="49" t="s">
        <v>68</v>
      </c>
      <c r="B8" s="49" t="s">
        <v>69</v>
      </c>
      <c r="C8" s="49" t="s">
        <v>70</v>
      </c>
      <c r="D8" s="49" t="s">
        <v>8</v>
      </c>
      <c r="E8" s="49" t="s">
        <v>9</v>
      </c>
      <c r="F8" s="198"/>
      <c r="G8" s="122" t="s">
        <v>10</v>
      </c>
    </row>
    <row r="9" spans="1:9" ht="23.25" customHeight="1">
      <c r="A9" s="22"/>
      <c r="B9" s="22"/>
      <c r="C9" s="22"/>
      <c r="D9" s="22"/>
      <c r="E9" s="115"/>
      <c r="F9" s="34" t="s">
        <v>11</v>
      </c>
      <c r="G9" s="123">
        <f t="shared" ref="G9" si="0">+G12</f>
        <v>0</v>
      </c>
      <c r="H9" s="35"/>
    </row>
    <row r="10" spans="1:9">
      <c r="A10" s="22"/>
      <c r="B10" s="22"/>
      <c r="C10" s="22"/>
      <c r="D10" s="22"/>
      <c r="E10" s="115"/>
      <c r="F10" s="22" t="s">
        <v>12</v>
      </c>
      <c r="G10" s="123"/>
      <c r="H10" s="35"/>
    </row>
    <row r="11" spans="1:9" ht="33" customHeight="1">
      <c r="A11" s="66"/>
      <c r="B11" s="66"/>
      <c r="C11" s="66"/>
      <c r="D11" s="22"/>
      <c r="E11" s="115"/>
      <c r="F11" s="67" t="s">
        <v>45</v>
      </c>
      <c r="G11" s="123"/>
      <c r="H11" s="35"/>
    </row>
    <row r="12" spans="1:9" s="14" customFormat="1" ht="19.5" customHeight="1">
      <c r="A12" s="10" t="s">
        <v>30</v>
      </c>
      <c r="B12" s="11"/>
      <c r="C12" s="11"/>
      <c r="D12" s="12"/>
      <c r="E12" s="116"/>
      <c r="F12" s="13" t="s">
        <v>31</v>
      </c>
      <c r="G12" s="123">
        <f>+G14</f>
        <v>0</v>
      </c>
    </row>
    <row r="13" spans="1:9" s="14" customFormat="1" ht="19.5" customHeight="1">
      <c r="A13" s="10"/>
      <c r="B13" s="11"/>
      <c r="C13" s="11"/>
      <c r="D13" s="12"/>
      <c r="E13" s="116"/>
      <c r="F13" s="15" t="s">
        <v>12</v>
      </c>
      <c r="G13" s="123"/>
    </row>
    <row r="14" spans="1:9" s="1" customFormat="1" ht="21" customHeight="1">
      <c r="A14" s="77"/>
      <c r="B14" s="54" t="s">
        <v>48</v>
      </c>
      <c r="C14" s="53"/>
      <c r="D14" s="77"/>
      <c r="E14" s="77"/>
      <c r="F14" s="4" t="s">
        <v>32</v>
      </c>
      <c r="G14" s="123">
        <f t="shared" ref="G14" si="1">+G18</f>
        <v>0</v>
      </c>
    </row>
    <row r="15" spans="1:9" s="1" customFormat="1" ht="16.5" customHeight="1">
      <c r="A15" s="77"/>
      <c r="B15" s="77"/>
      <c r="C15" s="77"/>
      <c r="D15" s="77"/>
      <c r="E15" s="77"/>
      <c r="F15" s="5" t="s">
        <v>12</v>
      </c>
      <c r="G15" s="123"/>
    </row>
    <row r="16" spans="1:9" s="1" customFormat="1" ht="16.5" customHeight="1">
      <c r="A16" s="77"/>
      <c r="B16" s="77"/>
      <c r="C16" s="55" t="s">
        <v>49</v>
      </c>
      <c r="D16" s="77"/>
      <c r="E16" s="77"/>
      <c r="F16" s="4" t="s">
        <v>33</v>
      </c>
      <c r="G16" s="123"/>
    </row>
    <row r="17" spans="1:15" s="1" customFormat="1" ht="16.5" customHeight="1">
      <c r="A17" s="77"/>
      <c r="B17" s="77"/>
      <c r="C17" s="77"/>
      <c r="D17" s="77"/>
      <c r="E17" s="77"/>
      <c r="F17" s="5" t="s">
        <v>12</v>
      </c>
      <c r="G17" s="123"/>
    </row>
    <row r="18" spans="1:15" s="1" customFormat="1" ht="16.5" customHeight="1">
      <c r="A18" s="77"/>
      <c r="B18" s="77"/>
      <c r="C18" s="77"/>
      <c r="D18" s="77"/>
      <c r="E18" s="77"/>
      <c r="F18" s="4" t="s">
        <v>45</v>
      </c>
      <c r="G18" s="123">
        <f>+G31+G22</f>
        <v>0</v>
      </c>
    </row>
    <row r="19" spans="1:15" s="65" customFormat="1" ht="16.5" customHeight="1">
      <c r="A19" s="77"/>
      <c r="B19" s="77"/>
      <c r="C19" s="77"/>
      <c r="D19" s="77"/>
      <c r="E19" s="77"/>
      <c r="F19" s="5" t="s">
        <v>12</v>
      </c>
      <c r="G19" s="123"/>
    </row>
    <row r="20" spans="1:15" s="106" customFormat="1" ht="48" customHeight="1">
      <c r="A20" s="102"/>
      <c r="B20" s="102"/>
      <c r="C20" s="103"/>
      <c r="D20" s="129" t="s">
        <v>106</v>
      </c>
      <c r="E20" s="129"/>
      <c r="F20" s="130" t="s">
        <v>107</v>
      </c>
      <c r="G20" s="131">
        <f t="shared" ref="G20" si="2">G22</f>
        <v>-126000</v>
      </c>
    </row>
    <row r="21" spans="1:15" s="106" customFormat="1" ht="23.25" customHeight="1">
      <c r="A21" s="102"/>
      <c r="B21" s="102"/>
      <c r="C21" s="103"/>
      <c r="D21" s="102"/>
      <c r="E21" s="102"/>
      <c r="F21" s="104" t="s">
        <v>12</v>
      </c>
      <c r="G21" s="107"/>
      <c r="L21" s="108"/>
    </row>
    <row r="22" spans="1:15" s="110" customFormat="1" ht="51.75">
      <c r="A22" s="102"/>
      <c r="B22" s="102"/>
      <c r="C22" s="103"/>
      <c r="D22" s="102"/>
      <c r="E22" s="102" t="s">
        <v>108</v>
      </c>
      <c r="F22" s="104" t="s">
        <v>109</v>
      </c>
      <c r="G22" s="107">
        <f>G24</f>
        <v>-126000</v>
      </c>
      <c r="H22" s="109"/>
      <c r="L22" s="111"/>
    </row>
    <row r="23" spans="1:15" s="110" customFormat="1">
      <c r="A23" s="102"/>
      <c r="B23" s="102"/>
      <c r="C23" s="103"/>
      <c r="D23" s="102"/>
      <c r="E23" s="102"/>
      <c r="F23" s="104" t="s">
        <v>14</v>
      </c>
      <c r="G23" s="105"/>
      <c r="H23" s="109"/>
      <c r="I23" s="109"/>
      <c r="J23" s="109"/>
      <c r="K23" s="109"/>
      <c r="L23" s="111"/>
    </row>
    <row r="24" spans="1:15" s="110" customFormat="1" ht="34.5">
      <c r="A24" s="102"/>
      <c r="B24" s="102"/>
      <c r="C24" s="103"/>
      <c r="D24" s="102"/>
      <c r="E24" s="102"/>
      <c r="F24" s="104" t="s">
        <v>27</v>
      </c>
      <c r="G24" s="107">
        <f>G26</f>
        <v>-126000</v>
      </c>
      <c r="L24" s="111"/>
    </row>
    <row r="25" spans="1:15" s="110" customFormat="1" ht="34.5">
      <c r="A25" s="102"/>
      <c r="B25" s="102"/>
      <c r="C25" s="103"/>
      <c r="D25" s="102"/>
      <c r="E25" s="102"/>
      <c r="F25" s="104" t="s">
        <v>26</v>
      </c>
      <c r="G25" s="107"/>
      <c r="I25" s="111"/>
      <c r="J25" s="111"/>
      <c r="L25" s="111"/>
      <c r="N25" s="111"/>
      <c r="O25" s="112"/>
    </row>
    <row r="26" spans="1:15" s="110" customFormat="1" ht="23.25" customHeight="1">
      <c r="A26" s="102"/>
      <c r="B26" s="102"/>
      <c r="C26" s="103"/>
      <c r="D26" s="102"/>
      <c r="E26" s="102"/>
      <c r="F26" s="104" t="s">
        <v>11</v>
      </c>
      <c r="G26" s="107">
        <f>G27</f>
        <v>-126000</v>
      </c>
      <c r="I26" s="111"/>
      <c r="J26" s="111"/>
      <c r="L26" s="111"/>
      <c r="N26" s="111"/>
      <c r="O26" s="112"/>
    </row>
    <row r="27" spans="1:15" s="110" customFormat="1" ht="24" customHeight="1">
      <c r="A27" s="102"/>
      <c r="B27" s="102"/>
      <c r="C27" s="103"/>
      <c r="D27" s="102"/>
      <c r="E27" s="102"/>
      <c r="F27" s="104" t="s">
        <v>110</v>
      </c>
      <c r="G27" s="107">
        <f>G28</f>
        <v>-126000</v>
      </c>
      <c r="H27" s="109"/>
      <c r="I27" s="111"/>
      <c r="J27" s="111"/>
      <c r="L27" s="111"/>
      <c r="N27" s="111"/>
      <c r="O27" s="112"/>
    </row>
    <row r="28" spans="1:15" s="110" customFormat="1">
      <c r="A28" s="102"/>
      <c r="B28" s="102"/>
      <c r="C28" s="103"/>
      <c r="D28" s="102"/>
      <c r="E28" s="102"/>
      <c r="F28" s="104" t="s">
        <v>111</v>
      </c>
      <c r="G28" s="107">
        <f>G29</f>
        <v>-126000</v>
      </c>
      <c r="H28" s="111"/>
      <c r="J28" s="113"/>
      <c r="K28" s="112"/>
      <c r="L28" s="113"/>
      <c r="O28" s="111"/>
    </row>
    <row r="29" spans="1:15" s="106" customFormat="1" ht="34.5">
      <c r="A29" s="102"/>
      <c r="B29" s="102"/>
      <c r="C29" s="103"/>
      <c r="D29" s="102"/>
      <c r="E29" s="102"/>
      <c r="F29" s="104" t="s">
        <v>112</v>
      </c>
      <c r="G29" s="105">
        <f>G30</f>
        <v>-126000</v>
      </c>
    </row>
    <row r="30" spans="1:15" s="106" customFormat="1" ht="26.25" customHeight="1">
      <c r="A30" s="102"/>
      <c r="B30" s="102"/>
      <c r="C30" s="103"/>
      <c r="D30" s="102"/>
      <c r="E30" s="102"/>
      <c r="F30" s="104" t="s">
        <v>113</v>
      </c>
      <c r="G30" s="107">
        <v>-126000</v>
      </c>
      <c r="L30" s="108"/>
    </row>
    <row r="31" spans="1:15" s="1" customFormat="1" ht="23.25" customHeight="1">
      <c r="A31" s="77"/>
      <c r="B31" s="77"/>
      <c r="C31" s="77"/>
      <c r="D31" s="4" t="s">
        <v>28</v>
      </c>
      <c r="E31" s="132"/>
      <c r="F31" s="4" t="s">
        <v>29</v>
      </c>
      <c r="G31" s="123">
        <f>+G33</f>
        <v>126000</v>
      </c>
    </row>
    <row r="32" spans="1:15" s="1" customFormat="1">
      <c r="A32" s="5"/>
      <c r="B32" s="5"/>
      <c r="C32" s="5"/>
      <c r="D32" s="5"/>
      <c r="E32" s="117"/>
      <c r="F32" s="5" t="s">
        <v>12</v>
      </c>
      <c r="G32" s="123"/>
    </row>
    <row r="33" spans="1:9" s="1" customFormat="1" ht="21.75" customHeight="1">
      <c r="A33" s="5"/>
      <c r="B33" s="5"/>
      <c r="C33" s="5"/>
      <c r="D33" s="5"/>
      <c r="E33" s="117" t="s">
        <v>50</v>
      </c>
      <c r="F33" s="2" t="s">
        <v>51</v>
      </c>
      <c r="G33" s="123">
        <f>SUM(G35)+G42</f>
        <v>126000</v>
      </c>
    </row>
    <row r="34" spans="1:9" s="1" customFormat="1" ht="20.25" customHeight="1">
      <c r="A34" s="5"/>
      <c r="B34" s="5"/>
      <c r="C34" s="5"/>
      <c r="D34" s="5"/>
      <c r="E34" s="117"/>
      <c r="F34" s="5" t="s">
        <v>14</v>
      </c>
      <c r="G34" s="124"/>
    </row>
    <row r="35" spans="1:9" s="79" customFormat="1">
      <c r="A35" s="5"/>
      <c r="B35" s="5"/>
      <c r="C35" s="5"/>
      <c r="D35" s="5"/>
      <c r="E35" s="117"/>
      <c r="F35" s="5" t="s">
        <v>52</v>
      </c>
      <c r="G35" s="125">
        <f>SUM(G37)</f>
        <v>-568800</v>
      </c>
    </row>
    <row r="36" spans="1:9" s="79" customFormat="1" ht="33">
      <c r="A36" s="5"/>
      <c r="B36" s="5"/>
      <c r="C36" s="5"/>
      <c r="D36" s="5"/>
      <c r="E36" s="117"/>
      <c r="F36" s="5" t="s">
        <v>26</v>
      </c>
      <c r="G36" s="125"/>
    </row>
    <row r="37" spans="1:9" s="79" customFormat="1">
      <c r="A37" s="5"/>
      <c r="B37" s="5"/>
      <c r="C37" s="5"/>
      <c r="D37" s="5"/>
      <c r="E37" s="117"/>
      <c r="F37" s="5" t="s">
        <v>11</v>
      </c>
      <c r="G37" s="125">
        <f t="shared" ref="G37:G38" si="3">+G38</f>
        <v>-568800</v>
      </c>
    </row>
    <row r="38" spans="1:9" s="79" customFormat="1">
      <c r="A38" s="5"/>
      <c r="B38" s="5"/>
      <c r="C38" s="5"/>
      <c r="D38" s="5"/>
      <c r="E38" s="117"/>
      <c r="F38" s="5" t="s">
        <v>53</v>
      </c>
      <c r="G38" s="125">
        <f t="shared" si="3"/>
        <v>-568800</v>
      </c>
    </row>
    <row r="39" spans="1:9" s="79" customFormat="1">
      <c r="A39" s="77"/>
      <c r="B39" s="77"/>
      <c r="C39" s="77"/>
      <c r="D39" s="77"/>
      <c r="E39" s="77"/>
      <c r="F39" s="5" t="s">
        <v>54</v>
      </c>
      <c r="G39" s="126">
        <f>+G40</f>
        <v>-568800</v>
      </c>
    </row>
    <row r="40" spans="1:9" s="79" customFormat="1" ht="21" customHeight="1">
      <c r="A40" s="5"/>
      <c r="B40" s="5"/>
      <c r="C40" s="5"/>
      <c r="D40" s="5"/>
      <c r="E40" s="117"/>
      <c r="F40" s="5" t="s">
        <v>55</v>
      </c>
      <c r="G40" s="126">
        <f>+G41</f>
        <v>-568800</v>
      </c>
    </row>
    <row r="41" spans="1:9" s="79" customFormat="1" ht="18" customHeight="1">
      <c r="A41" s="5"/>
      <c r="B41" s="5"/>
      <c r="C41" s="5"/>
      <c r="D41" s="5"/>
      <c r="E41" s="117"/>
      <c r="F41" s="2" t="s">
        <v>56</v>
      </c>
      <c r="G41" s="127">
        <v>-568800</v>
      </c>
    </row>
    <row r="42" spans="1:9" s="64" customFormat="1" ht="19.5" customHeight="1">
      <c r="A42" s="5"/>
      <c r="B42" s="5"/>
      <c r="C42" s="5"/>
      <c r="D42" s="5"/>
      <c r="E42" s="117"/>
      <c r="F42" s="15" t="s">
        <v>114</v>
      </c>
      <c r="G42" s="125">
        <f>+G44</f>
        <v>694800</v>
      </c>
      <c r="I42" s="7"/>
    </row>
    <row r="43" spans="1:9" s="64" customFormat="1" ht="36" customHeight="1">
      <c r="A43" s="5"/>
      <c r="B43" s="5"/>
      <c r="C43" s="5"/>
      <c r="D43" s="5"/>
      <c r="E43" s="117"/>
      <c r="F43" s="5" t="s">
        <v>26</v>
      </c>
      <c r="G43" s="125"/>
    </row>
    <row r="44" spans="1:9" s="17" customFormat="1" ht="16.5" customHeight="1">
      <c r="A44" s="19"/>
      <c r="B44" s="19"/>
      <c r="C44" s="19"/>
      <c r="D44" s="16"/>
      <c r="E44" s="16"/>
      <c r="F44" s="18" t="s">
        <v>11</v>
      </c>
      <c r="G44" s="128">
        <f>+G45</f>
        <v>694800</v>
      </c>
    </row>
    <row r="45" spans="1:9" s="17" customFormat="1" ht="16.5" customHeight="1">
      <c r="A45" s="19"/>
      <c r="B45" s="19"/>
      <c r="C45" s="19"/>
      <c r="D45" s="16"/>
      <c r="E45" s="16"/>
      <c r="F45" s="18" t="s">
        <v>53</v>
      </c>
      <c r="G45" s="128">
        <f>G46</f>
        <v>694800</v>
      </c>
    </row>
    <row r="46" spans="1:9" s="17" customFormat="1" ht="16.5" customHeight="1">
      <c r="A46" s="20"/>
      <c r="B46" s="20"/>
      <c r="C46" s="20"/>
      <c r="D46" s="16"/>
      <c r="E46" s="16"/>
      <c r="F46" s="5" t="s">
        <v>54</v>
      </c>
      <c r="G46" s="128">
        <f>G48</f>
        <v>694800</v>
      </c>
    </row>
    <row r="47" spans="1:9" s="17" customFormat="1" ht="22.5" customHeight="1">
      <c r="A47" s="20"/>
      <c r="B47" s="20"/>
      <c r="C47" s="20"/>
      <c r="D47" s="16"/>
      <c r="E47" s="16"/>
      <c r="F47" s="5" t="s">
        <v>55</v>
      </c>
      <c r="G47" s="128">
        <f>G48</f>
        <v>694800</v>
      </c>
    </row>
    <row r="48" spans="1:9" s="21" customFormat="1" ht="18.75" customHeight="1">
      <c r="A48" s="10"/>
      <c r="B48" s="54"/>
      <c r="C48" s="12"/>
      <c r="D48" s="12"/>
      <c r="E48" s="54"/>
      <c r="F48" s="22" t="s">
        <v>56</v>
      </c>
      <c r="G48" s="127">
        <v>694800</v>
      </c>
    </row>
  </sheetData>
  <mergeCells count="6">
    <mergeCell ref="F2:G2"/>
    <mergeCell ref="F3:G3"/>
    <mergeCell ref="A5:G5"/>
    <mergeCell ref="A7:C7"/>
    <mergeCell ref="D7:E7"/>
    <mergeCell ref="F7:F8"/>
  </mergeCells>
  <pageMargins left="0.17" right="0.17" top="0.51" bottom="0.75" header="0.3" footer="0.3"/>
  <pageSetup scale="63" orientation="portrait" r:id="rId1"/>
  <colBreaks count="1" manualBreakCount="1">
    <brk id="7" max="1048575" man="1"/>
  </colBreaks>
  <ignoredErrors>
    <ignoredError sqref="G46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7"/>
  <sheetViews>
    <sheetView workbookViewId="0">
      <selection activeCell="C18" sqref="C18"/>
    </sheetView>
  </sheetViews>
  <sheetFormatPr defaultRowHeight="15"/>
  <cols>
    <col min="1" max="1" width="10.7109375" customWidth="1"/>
    <col min="2" max="2" width="12" customWidth="1"/>
    <col min="3" max="3" width="57.42578125" customWidth="1"/>
    <col min="4" max="4" width="27.85546875" customWidth="1"/>
  </cols>
  <sheetData>
    <row r="1" spans="1:9" s="28" customFormat="1" ht="16.5">
      <c r="D1" s="50" t="s">
        <v>15</v>
      </c>
      <c r="E1" s="29"/>
      <c r="F1" s="29"/>
      <c r="G1" s="29"/>
    </row>
    <row r="2" spans="1:9" s="28" customFormat="1" ht="16.5">
      <c r="A2" s="31" t="s">
        <v>2</v>
      </c>
      <c r="D2" s="52" t="s">
        <v>13</v>
      </c>
      <c r="E2" s="52"/>
      <c r="F2" s="52"/>
      <c r="G2" s="30"/>
    </row>
    <row r="3" spans="1:9" s="28" customFormat="1" ht="16.5">
      <c r="D3" s="52" t="s">
        <v>3</v>
      </c>
      <c r="E3" s="52"/>
      <c r="F3" s="52"/>
      <c r="G3" s="30"/>
    </row>
    <row r="4" spans="1:9" s="28" customFormat="1" ht="16.5">
      <c r="D4" s="52"/>
      <c r="E4" s="52"/>
      <c r="F4" s="29"/>
      <c r="G4" s="30"/>
    </row>
    <row r="5" spans="1:9" s="28" customFormat="1" ht="51.75" customHeight="1">
      <c r="A5" s="193" t="s">
        <v>117</v>
      </c>
      <c r="B5" s="193"/>
      <c r="C5" s="193"/>
      <c r="D5" s="193"/>
      <c r="E5" s="61"/>
      <c r="F5" s="61"/>
      <c r="G5" s="30"/>
    </row>
    <row r="7" spans="1:9" s="1" customFormat="1" ht="16.5">
      <c r="A7" s="202" t="s">
        <v>57</v>
      </c>
      <c r="B7" s="202"/>
      <c r="C7" s="202"/>
      <c r="D7" s="202"/>
    </row>
    <row r="8" spans="1:9" s="1" customFormat="1" ht="108.75" customHeight="1">
      <c r="A8" s="199" t="s">
        <v>58</v>
      </c>
      <c r="B8" s="199"/>
      <c r="C8" s="200" t="s">
        <v>59</v>
      </c>
      <c r="D8" s="75" t="s">
        <v>7</v>
      </c>
    </row>
    <row r="9" spans="1:9" s="1" customFormat="1" ht="30" customHeight="1">
      <c r="A9" s="51" t="s">
        <v>0</v>
      </c>
      <c r="B9" s="51" t="s">
        <v>61</v>
      </c>
      <c r="C9" s="201"/>
      <c r="D9" s="62" t="s">
        <v>60</v>
      </c>
      <c r="F9" s="7"/>
      <c r="G9" s="7"/>
      <c r="H9" s="7"/>
      <c r="I9" s="7"/>
    </row>
    <row r="10" spans="1:9" s="1" customFormat="1" ht="20.25" customHeight="1">
      <c r="A10" s="51"/>
      <c r="B10" s="51"/>
      <c r="C10" s="8" t="s">
        <v>25</v>
      </c>
      <c r="D10" s="56">
        <f>+D12</f>
        <v>126000</v>
      </c>
    </row>
    <row r="11" spans="1:9" s="1" customFormat="1" ht="16.5">
      <c r="A11" s="51"/>
      <c r="B11" s="51"/>
      <c r="C11" s="5" t="s">
        <v>12</v>
      </c>
      <c r="D11" s="27"/>
    </row>
    <row r="12" spans="1:9" s="1" customFormat="1" ht="33">
      <c r="A12" s="51"/>
      <c r="B12" s="51"/>
      <c r="C12" s="57" t="s">
        <v>27</v>
      </c>
      <c r="D12" s="58">
        <f t="shared" ref="D12" si="0">+D14</f>
        <v>126000</v>
      </c>
    </row>
    <row r="13" spans="1:9" s="1" customFormat="1" ht="16.5">
      <c r="A13" s="51"/>
      <c r="B13" s="51"/>
      <c r="C13" s="5" t="s">
        <v>62</v>
      </c>
      <c r="D13" s="27"/>
    </row>
    <row r="14" spans="1:9" s="1" customFormat="1" ht="24.75" customHeight="1">
      <c r="A14" s="51" t="s">
        <v>28</v>
      </c>
      <c r="B14" s="51" t="s">
        <v>50</v>
      </c>
      <c r="C14" s="5" t="s">
        <v>51</v>
      </c>
      <c r="D14" s="59">
        <f>+D16+D17</f>
        <v>126000</v>
      </c>
    </row>
    <row r="15" spans="1:9" s="1" customFormat="1" ht="16.5">
      <c r="A15" s="51"/>
      <c r="B15" s="51"/>
      <c r="C15" s="60" t="s">
        <v>14</v>
      </c>
      <c r="D15" s="27"/>
    </row>
    <row r="16" spans="1:9" s="1" customFormat="1" ht="16.5">
      <c r="A16" s="51"/>
      <c r="B16" s="51"/>
      <c r="C16" s="2" t="s">
        <v>52</v>
      </c>
      <c r="D16" s="59">
        <f>SUM('2'!G41)</f>
        <v>-568800</v>
      </c>
    </row>
    <row r="17" spans="1:4" s="1" customFormat="1" ht="16.5">
      <c r="A17" s="51"/>
      <c r="B17" s="51"/>
      <c r="C17" s="2" t="s">
        <v>116</v>
      </c>
      <c r="D17" s="59">
        <f>+'2'!G42</f>
        <v>694800</v>
      </c>
    </row>
  </sheetData>
  <mergeCells count="4">
    <mergeCell ref="A5:D5"/>
    <mergeCell ref="A8:B8"/>
    <mergeCell ref="C8:C9"/>
    <mergeCell ref="A7:D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23B26-6E15-4098-800A-C74BCFB8DE6D}">
  <dimension ref="A1:H14"/>
  <sheetViews>
    <sheetView zoomScale="85" zoomScaleNormal="85" workbookViewId="0">
      <selection activeCell="D19" sqref="D19"/>
    </sheetView>
  </sheetViews>
  <sheetFormatPr defaultColWidth="9.140625" defaultRowHeight="16.5"/>
  <cols>
    <col min="1" max="2" width="12.28515625" style="70" customWidth="1"/>
    <col min="3" max="3" width="28.85546875" style="70" customWidth="1"/>
    <col min="4" max="4" width="19.28515625" style="70" customWidth="1"/>
    <col min="5" max="7" width="21.140625" style="70" customWidth="1"/>
    <col min="8" max="8" width="39.5703125" style="70" customWidth="1"/>
    <col min="9" max="16384" width="9.140625" style="70"/>
  </cols>
  <sheetData>
    <row r="1" spans="1:8" ht="18" customHeight="1">
      <c r="A1" s="204" t="s">
        <v>127</v>
      </c>
      <c r="B1" s="204"/>
      <c r="C1" s="204"/>
      <c r="D1" s="204"/>
      <c r="E1" s="204"/>
      <c r="F1" s="204"/>
      <c r="G1" s="204"/>
      <c r="H1" s="204"/>
    </row>
    <row r="2" spans="1:8" ht="17.25">
      <c r="A2" s="133" t="s">
        <v>105</v>
      </c>
      <c r="B2" s="133"/>
      <c r="C2" s="133"/>
      <c r="D2" s="133"/>
      <c r="E2" s="133"/>
      <c r="F2" s="133"/>
      <c r="G2" s="205" t="s">
        <v>118</v>
      </c>
      <c r="H2" s="205"/>
    </row>
    <row r="3" spans="1:8" ht="17.25">
      <c r="A3" s="134"/>
      <c r="B3" s="133"/>
      <c r="C3" s="133"/>
      <c r="D3" s="133"/>
      <c r="E3" s="133"/>
      <c r="F3" s="133"/>
      <c r="G3" s="206" t="s">
        <v>119</v>
      </c>
      <c r="H3" s="206"/>
    </row>
    <row r="4" spans="1:8" ht="17.25">
      <c r="A4" s="133"/>
      <c r="B4" s="133"/>
      <c r="C4" s="133"/>
      <c r="D4" s="133"/>
      <c r="E4" s="133"/>
      <c r="F4" s="133"/>
      <c r="G4" s="133"/>
      <c r="H4" s="133"/>
    </row>
    <row r="5" spans="1:8" ht="21.75" customHeight="1">
      <c r="A5" s="207" t="s">
        <v>120</v>
      </c>
      <c r="B5" s="207"/>
      <c r="C5" s="207"/>
      <c r="D5" s="207"/>
      <c r="E5" s="207"/>
      <c r="F5" s="207"/>
      <c r="G5" s="207"/>
      <c r="H5" s="207"/>
    </row>
    <row r="6" spans="1:8" ht="27.75" customHeight="1">
      <c r="A6" s="207" t="s">
        <v>126</v>
      </c>
      <c r="B6" s="207"/>
      <c r="C6" s="207"/>
      <c r="D6" s="207"/>
      <c r="E6" s="207"/>
      <c r="F6" s="207"/>
      <c r="G6" s="207"/>
      <c r="H6" s="207"/>
    </row>
    <row r="7" spans="1:8" ht="17.25">
      <c r="A7" s="135"/>
      <c r="B7" s="135"/>
      <c r="C7" s="135"/>
      <c r="D7" s="135"/>
      <c r="E7" s="135"/>
      <c r="F7" s="135"/>
      <c r="G7" s="135"/>
      <c r="H7" s="135"/>
    </row>
    <row r="8" spans="1:8" ht="17.25">
      <c r="A8" s="208" t="s">
        <v>57</v>
      </c>
      <c r="B8" s="208"/>
      <c r="C8" s="208"/>
      <c r="D8" s="208"/>
      <c r="E8" s="208"/>
      <c r="F8" s="208"/>
      <c r="G8" s="208"/>
      <c r="H8" s="208"/>
    </row>
    <row r="9" spans="1:8" ht="123" customHeight="1">
      <c r="A9" s="203" t="s">
        <v>58</v>
      </c>
      <c r="B9" s="203"/>
      <c r="C9" s="136" t="s">
        <v>59</v>
      </c>
      <c r="D9" s="136" t="s">
        <v>121</v>
      </c>
      <c r="E9" s="203" t="s">
        <v>7</v>
      </c>
      <c r="F9" s="203"/>
      <c r="G9" s="203"/>
      <c r="H9" s="203"/>
    </row>
    <row r="10" spans="1:8" ht="86.25">
      <c r="A10" s="137" t="s">
        <v>0</v>
      </c>
      <c r="B10" s="137" t="s">
        <v>61</v>
      </c>
      <c r="C10" s="143"/>
      <c r="D10" s="143"/>
      <c r="E10" s="137" t="s">
        <v>122</v>
      </c>
      <c r="F10" s="138" t="s">
        <v>123</v>
      </c>
      <c r="G10" s="137" t="s">
        <v>124</v>
      </c>
      <c r="H10" s="137" t="s">
        <v>125</v>
      </c>
    </row>
    <row r="11" spans="1:8" ht="17.25">
      <c r="A11" s="138"/>
      <c r="B11" s="138"/>
      <c r="C11" s="136" t="s">
        <v>25</v>
      </c>
      <c r="D11" s="139">
        <f>D12</f>
        <v>126000</v>
      </c>
      <c r="E11" s="140" t="s">
        <v>78</v>
      </c>
      <c r="F11" s="140" t="s">
        <v>78</v>
      </c>
      <c r="G11" s="140" t="s">
        <v>78</v>
      </c>
      <c r="H11" s="139">
        <f>H12</f>
        <v>126000</v>
      </c>
    </row>
    <row r="12" spans="1:8" ht="69">
      <c r="A12" s="138"/>
      <c r="B12" s="138"/>
      <c r="C12" s="144" t="s">
        <v>27</v>
      </c>
      <c r="D12" s="139">
        <f>D14</f>
        <v>126000</v>
      </c>
      <c r="E12" s="140" t="s">
        <v>78</v>
      </c>
      <c r="F12" s="140" t="s">
        <v>78</v>
      </c>
      <c r="G12" s="140" t="s">
        <v>78</v>
      </c>
      <c r="H12" s="139">
        <f>H14</f>
        <v>126000</v>
      </c>
    </row>
    <row r="13" spans="1:8" ht="17.25">
      <c r="A13" s="138"/>
      <c r="B13" s="138"/>
      <c r="C13" s="137" t="s">
        <v>62</v>
      </c>
      <c r="D13" s="139"/>
      <c r="E13" s="138"/>
      <c r="F13" s="138"/>
      <c r="G13" s="138"/>
      <c r="H13" s="139"/>
    </row>
    <row r="14" spans="1:8" ht="34.5">
      <c r="A14" s="137">
        <v>1235</v>
      </c>
      <c r="B14" s="137">
        <v>31001</v>
      </c>
      <c r="C14" s="138" t="s">
        <v>51</v>
      </c>
      <c r="D14" s="139">
        <v>126000</v>
      </c>
      <c r="E14" s="142"/>
      <c r="F14" s="142"/>
      <c r="G14" s="142"/>
      <c r="H14" s="139">
        <v>126000</v>
      </c>
    </row>
  </sheetData>
  <mergeCells count="8">
    <mergeCell ref="A9:B9"/>
    <mergeCell ref="E9:H9"/>
    <mergeCell ref="A1:H1"/>
    <mergeCell ref="G2:H2"/>
    <mergeCell ref="G3:H3"/>
    <mergeCell ref="A5:H5"/>
    <mergeCell ref="A6:H6"/>
    <mergeCell ref="A8:H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F0F40-0A45-4EA0-9778-362C728953C5}">
  <dimension ref="A1:G15"/>
  <sheetViews>
    <sheetView zoomScaleNormal="100" workbookViewId="0">
      <selection activeCell="D1" sqref="C1:G3"/>
    </sheetView>
  </sheetViews>
  <sheetFormatPr defaultRowHeight="13.5"/>
  <cols>
    <col min="1" max="1" width="13.7109375" style="165" customWidth="1"/>
    <col min="2" max="2" width="19.85546875" style="165" customWidth="1"/>
    <col min="3" max="3" width="10.5703125" style="165" customWidth="1"/>
    <col min="4" max="4" width="10.42578125" style="165" customWidth="1"/>
    <col min="5" max="5" width="37.140625" style="165" customWidth="1"/>
    <col min="6" max="6" width="57" style="165" customWidth="1"/>
    <col min="7" max="7" width="39.28515625" style="165" customWidth="1"/>
    <col min="8" max="9" width="9.140625" style="165"/>
    <col min="10" max="10" width="10.7109375" style="165" bestFit="1" customWidth="1"/>
    <col min="11" max="256" width="9.140625" style="165"/>
    <col min="257" max="257" width="13.7109375" style="165" customWidth="1"/>
    <col min="258" max="258" width="25.28515625" style="165" customWidth="1"/>
    <col min="259" max="259" width="21.42578125" style="165" customWidth="1"/>
    <col min="260" max="260" width="16.42578125" style="165" customWidth="1"/>
    <col min="261" max="261" width="15.85546875" style="165" customWidth="1"/>
    <col min="262" max="262" width="45" style="165" customWidth="1"/>
    <col min="263" max="263" width="25" style="165" customWidth="1"/>
    <col min="264" max="512" width="9.140625" style="165"/>
    <col min="513" max="513" width="13.7109375" style="165" customWidth="1"/>
    <col min="514" max="514" width="25.28515625" style="165" customWidth="1"/>
    <col min="515" max="515" width="21.42578125" style="165" customWidth="1"/>
    <col min="516" max="516" width="16.42578125" style="165" customWidth="1"/>
    <col min="517" max="517" width="15.85546875" style="165" customWidth="1"/>
    <col min="518" max="518" width="45" style="165" customWidth="1"/>
    <col min="519" max="519" width="25" style="165" customWidth="1"/>
    <col min="520" max="768" width="9.140625" style="165"/>
    <col min="769" max="769" width="13.7109375" style="165" customWidth="1"/>
    <col min="770" max="770" width="25.28515625" style="165" customWidth="1"/>
    <col min="771" max="771" width="21.42578125" style="165" customWidth="1"/>
    <col min="772" max="772" width="16.42578125" style="165" customWidth="1"/>
    <col min="773" max="773" width="15.85546875" style="165" customWidth="1"/>
    <col min="774" max="774" width="45" style="165" customWidth="1"/>
    <col min="775" max="775" width="25" style="165" customWidth="1"/>
    <col min="776" max="1024" width="9.140625" style="165"/>
    <col min="1025" max="1025" width="13.7109375" style="165" customWidth="1"/>
    <col min="1026" max="1026" width="25.28515625" style="165" customWidth="1"/>
    <col min="1027" max="1027" width="21.42578125" style="165" customWidth="1"/>
    <col min="1028" max="1028" width="16.42578125" style="165" customWidth="1"/>
    <col min="1029" max="1029" width="15.85546875" style="165" customWidth="1"/>
    <col min="1030" max="1030" width="45" style="165" customWidth="1"/>
    <col min="1031" max="1031" width="25" style="165" customWidth="1"/>
    <col min="1032" max="1280" width="9.140625" style="165"/>
    <col min="1281" max="1281" width="13.7109375" style="165" customWidth="1"/>
    <col min="1282" max="1282" width="25.28515625" style="165" customWidth="1"/>
    <col min="1283" max="1283" width="21.42578125" style="165" customWidth="1"/>
    <col min="1284" max="1284" width="16.42578125" style="165" customWidth="1"/>
    <col min="1285" max="1285" width="15.85546875" style="165" customWidth="1"/>
    <col min="1286" max="1286" width="45" style="165" customWidth="1"/>
    <col min="1287" max="1287" width="25" style="165" customWidth="1"/>
    <col min="1288" max="1536" width="9.140625" style="165"/>
    <col min="1537" max="1537" width="13.7109375" style="165" customWidth="1"/>
    <col min="1538" max="1538" width="25.28515625" style="165" customWidth="1"/>
    <col min="1539" max="1539" width="21.42578125" style="165" customWidth="1"/>
    <col min="1540" max="1540" width="16.42578125" style="165" customWidth="1"/>
    <col min="1541" max="1541" width="15.85546875" style="165" customWidth="1"/>
    <col min="1542" max="1542" width="45" style="165" customWidth="1"/>
    <col min="1543" max="1543" width="25" style="165" customWidth="1"/>
    <col min="1544" max="1792" width="9.140625" style="165"/>
    <col min="1793" max="1793" width="13.7109375" style="165" customWidth="1"/>
    <col min="1794" max="1794" width="25.28515625" style="165" customWidth="1"/>
    <col min="1795" max="1795" width="21.42578125" style="165" customWidth="1"/>
    <col min="1796" max="1796" width="16.42578125" style="165" customWidth="1"/>
    <col min="1797" max="1797" width="15.85546875" style="165" customWidth="1"/>
    <col min="1798" max="1798" width="45" style="165" customWidth="1"/>
    <col min="1799" max="1799" width="25" style="165" customWidth="1"/>
    <col min="1800" max="2048" width="9.140625" style="165"/>
    <col min="2049" max="2049" width="13.7109375" style="165" customWidth="1"/>
    <col min="2050" max="2050" width="25.28515625" style="165" customWidth="1"/>
    <col min="2051" max="2051" width="21.42578125" style="165" customWidth="1"/>
    <col min="2052" max="2052" width="16.42578125" style="165" customWidth="1"/>
    <col min="2053" max="2053" width="15.85546875" style="165" customWidth="1"/>
    <col min="2054" max="2054" width="45" style="165" customWidth="1"/>
    <col min="2055" max="2055" width="25" style="165" customWidth="1"/>
    <col min="2056" max="2304" width="9.140625" style="165"/>
    <col min="2305" max="2305" width="13.7109375" style="165" customWidth="1"/>
    <col min="2306" max="2306" width="25.28515625" style="165" customWidth="1"/>
    <col min="2307" max="2307" width="21.42578125" style="165" customWidth="1"/>
    <col min="2308" max="2308" width="16.42578125" style="165" customWidth="1"/>
    <col min="2309" max="2309" width="15.85546875" style="165" customWidth="1"/>
    <col min="2310" max="2310" width="45" style="165" customWidth="1"/>
    <col min="2311" max="2311" width="25" style="165" customWidth="1"/>
    <col min="2312" max="2560" width="9.140625" style="165"/>
    <col min="2561" max="2561" width="13.7109375" style="165" customWidth="1"/>
    <col min="2562" max="2562" width="25.28515625" style="165" customWidth="1"/>
    <col min="2563" max="2563" width="21.42578125" style="165" customWidth="1"/>
    <col min="2564" max="2564" width="16.42578125" style="165" customWidth="1"/>
    <col min="2565" max="2565" width="15.85546875" style="165" customWidth="1"/>
    <col min="2566" max="2566" width="45" style="165" customWidth="1"/>
    <col min="2567" max="2567" width="25" style="165" customWidth="1"/>
    <col min="2568" max="2816" width="9.140625" style="165"/>
    <col min="2817" max="2817" width="13.7109375" style="165" customWidth="1"/>
    <col min="2818" max="2818" width="25.28515625" style="165" customWidth="1"/>
    <col min="2819" max="2819" width="21.42578125" style="165" customWidth="1"/>
    <col min="2820" max="2820" width="16.42578125" style="165" customWidth="1"/>
    <col min="2821" max="2821" width="15.85546875" style="165" customWidth="1"/>
    <col min="2822" max="2822" width="45" style="165" customWidth="1"/>
    <col min="2823" max="2823" width="25" style="165" customWidth="1"/>
    <col min="2824" max="3072" width="9.140625" style="165"/>
    <col min="3073" max="3073" width="13.7109375" style="165" customWidth="1"/>
    <col min="3074" max="3074" width="25.28515625" style="165" customWidth="1"/>
    <col min="3075" max="3075" width="21.42578125" style="165" customWidth="1"/>
    <col min="3076" max="3076" width="16.42578125" style="165" customWidth="1"/>
    <col min="3077" max="3077" width="15.85546875" style="165" customWidth="1"/>
    <col min="3078" max="3078" width="45" style="165" customWidth="1"/>
    <col min="3079" max="3079" width="25" style="165" customWidth="1"/>
    <col min="3080" max="3328" width="9.140625" style="165"/>
    <col min="3329" max="3329" width="13.7109375" style="165" customWidth="1"/>
    <col min="3330" max="3330" width="25.28515625" style="165" customWidth="1"/>
    <col min="3331" max="3331" width="21.42578125" style="165" customWidth="1"/>
    <col min="3332" max="3332" width="16.42578125" style="165" customWidth="1"/>
    <col min="3333" max="3333" width="15.85546875" style="165" customWidth="1"/>
    <col min="3334" max="3334" width="45" style="165" customWidth="1"/>
    <col min="3335" max="3335" width="25" style="165" customWidth="1"/>
    <col min="3336" max="3584" width="9.140625" style="165"/>
    <col min="3585" max="3585" width="13.7109375" style="165" customWidth="1"/>
    <col min="3586" max="3586" width="25.28515625" style="165" customWidth="1"/>
    <col min="3587" max="3587" width="21.42578125" style="165" customWidth="1"/>
    <col min="3588" max="3588" width="16.42578125" style="165" customWidth="1"/>
    <col min="3589" max="3589" width="15.85546875" style="165" customWidth="1"/>
    <col min="3590" max="3590" width="45" style="165" customWidth="1"/>
    <col min="3591" max="3591" width="25" style="165" customWidth="1"/>
    <col min="3592" max="3840" width="9.140625" style="165"/>
    <col min="3841" max="3841" width="13.7109375" style="165" customWidth="1"/>
    <col min="3842" max="3842" width="25.28515625" style="165" customWidth="1"/>
    <col min="3843" max="3843" width="21.42578125" style="165" customWidth="1"/>
    <col min="3844" max="3844" width="16.42578125" style="165" customWidth="1"/>
    <col min="3845" max="3845" width="15.85546875" style="165" customWidth="1"/>
    <col min="3846" max="3846" width="45" style="165" customWidth="1"/>
    <col min="3847" max="3847" width="25" style="165" customWidth="1"/>
    <col min="3848" max="4096" width="9.140625" style="165"/>
    <col min="4097" max="4097" width="13.7109375" style="165" customWidth="1"/>
    <col min="4098" max="4098" width="25.28515625" style="165" customWidth="1"/>
    <col min="4099" max="4099" width="21.42578125" style="165" customWidth="1"/>
    <col min="4100" max="4100" width="16.42578125" style="165" customWidth="1"/>
    <col min="4101" max="4101" width="15.85546875" style="165" customWidth="1"/>
    <col min="4102" max="4102" width="45" style="165" customWidth="1"/>
    <col min="4103" max="4103" width="25" style="165" customWidth="1"/>
    <col min="4104" max="4352" width="9.140625" style="165"/>
    <col min="4353" max="4353" width="13.7109375" style="165" customWidth="1"/>
    <col min="4354" max="4354" width="25.28515625" style="165" customWidth="1"/>
    <col min="4355" max="4355" width="21.42578125" style="165" customWidth="1"/>
    <col min="4356" max="4356" width="16.42578125" style="165" customWidth="1"/>
    <col min="4357" max="4357" width="15.85546875" style="165" customWidth="1"/>
    <col min="4358" max="4358" width="45" style="165" customWidth="1"/>
    <col min="4359" max="4359" width="25" style="165" customWidth="1"/>
    <col min="4360" max="4608" width="9.140625" style="165"/>
    <col min="4609" max="4609" width="13.7109375" style="165" customWidth="1"/>
    <col min="4610" max="4610" width="25.28515625" style="165" customWidth="1"/>
    <col min="4611" max="4611" width="21.42578125" style="165" customWidth="1"/>
    <col min="4612" max="4612" width="16.42578125" style="165" customWidth="1"/>
    <col min="4613" max="4613" width="15.85546875" style="165" customWidth="1"/>
    <col min="4614" max="4614" width="45" style="165" customWidth="1"/>
    <col min="4615" max="4615" width="25" style="165" customWidth="1"/>
    <col min="4616" max="4864" width="9.140625" style="165"/>
    <col min="4865" max="4865" width="13.7109375" style="165" customWidth="1"/>
    <col min="4866" max="4866" width="25.28515625" style="165" customWidth="1"/>
    <col min="4867" max="4867" width="21.42578125" style="165" customWidth="1"/>
    <col min="4868" max="4868" width="16.42578125" style="165" customWidth="1"/>
    <col min="4869" max="4869" width="15.85546875" style="165" customWidth="1"/>
    <col min="4870" max="4870" width="45" style="165" customWidth="1"/>
    <col min="4871" max="4871" width="25" style="165" customWidth="1"/>
    <col min="4872" max="5120" width="9.140625" style="165"/>
    <col min="5121" max="5121" width="13.7109375" style="165" customWidth="1"/>
    <col min="5122" max="5122" width="25.28515625" style="165" customWidth="1"/>
    <col min="5123" max="5123" width="21.42578125" style="165" customWidth="1"/>
    <col min="5124" max="5124" width="16.42578125" style="165" customWidth="1"/>
    <col min="5125" max="5125" width="15.85546875" style="165" customWidth="1"/>
    <col min="5126" max="5126" width="45" style="165" customWidth="1"/>
    <col min="5127" max="5127" width="25" style="165" customWidth="1"/>
    <col min="5128" max="5376" width="9.140625" style="165"/>
    <col min="5377" max="5377" width="13.7109375" style="165" customWidth="1"/>
    <col min="5378" max="5378" width="25.28515625" style="165" customWidth="1"/>
    <col min="5379" max="5379" width="21.42578125" style="165" customWidth="1"/>
    <col min="5380" max="5380" width="16.42578125" style="165" customWidth="1"/>
    <col min="5381" max="5381" width="15.85546875" style="165" customWidth="1"/>
    <col min="5382" max="5382" width="45" style="165" customWidth="1"/>
    <col min="5383" max="5383" width="25" style="165" customWidth="1"/>
    <col min="5384" max="5632" width="9.140625" style="165"/>
    <col min="5633" max="5633" width="13.7109375" style="165" customWidth="1"/>
    <col min="5634" max="5634" width="25.28515625" style="165" customWidth="1"/>
    <col min="5635" max="5635" width="21.42578125" style="165" customWidth="1"/>
    <col min="5636" max="5636" width="16.42578125" style="165" customWidth="1"/>
    <col min="5637" max="5637" width="15.85546875" style="165" customWidth="1"/>
    <col min="5638" max="5638" width="45" style="165" customWidth="1"/>
    <col min="5639" max="5639" width="25" style="165" customWidth="1"/>
    <col min="5640" max="5888" width="9.140625" style="165"/>
    <col min="5889" max="5889" width="13.7109375" style="165" customWidth="1"/>
    <col min="5890" max="5890" width="25.28515625" style="165" customWidth="1"/>
    <col min="5891" max="5891" width="21.42578125" style="165" customWidth="1"/>
    <col min="5892" max="5892" width="16.42578125" style="165" customWidth="1"/>
    <col min="5893" max="5893" width="15.85546875" style="165" customWidth="1"/>
    <col min="5894" max="5894" width="45" style="165" customWidth="1"/>
    <col min="5895" max="5895" width="25" style="165" customWidth="1"/>
    <col min="5896" max="6144" width="9.140625" style="165"/>
    <col min="6145" max="6145" width="13.7109375" style="165" customWidth="1"/>
    <col min="6146" max="6146" width="25.28515625" style="165" customWidth="1"/>
    <col min="6147" max="6147" width="21.42578125" style="165" customWidth="1"/>
    <col min="6148" max="6148" width="16.42578125" style="165" customWidth="1"/>
    <col min="6149" max="6149" width="15.85546875" style="165" customWidth="1"/>
    <col min="6150" max="6150" width="45" style="165" customWidth="1"/>
    <col min="6151" max="6151" width="25" style="165" customWidth="1"/>
    <col min="6152" max="6400" width="9.140625" style="165"/>
    <col min="6401" max="6401" width="13.7109375" style="165" customWidth="1"/>
    <col min="6402" max="6402" width="25.28515625" style="165" customWidth="1"/>
    <col min="6403" max="6403" width="21.42578125" style="165" customWidth="1"/>
    <col min="6404" max="6404" width="16.42578125" style="165" customWidth="1"/>
    <col min="6405" max="6405" width="15.85546875" style="165" customWidth="1"/>
    <col min="6406" max="6406" width="45" style="165" customWidth="1"/>
    <col min="6407" max="6407" width="25" style="165" customWidth="1"/>
    <col min="6408" max="6656" width="9.140625" style="165"/>
    <col min="6657" max="6657" width="13.7109375" style="165" customWidth="1"/>
    <col min="6658" max="6658" width="25.28515625" style="165" customWidth="1"/>
    <col min="6659" max="6659" width="21.42578125" style="165" customWidth="1"/>
    <col min="6660" max="6660" width="16.42578125" style="165" customWidth="1"/>
    <col min="6661" max="6661" width="15.85546875" style="165" customWidth="1"/>
    <col min="6662" max="6662" width="45" style="165" customWidth="1"/>
    <col min="6663" max="6663" width="25" style="165" customWidth="1"/>
    <col min="6664" max="6912" width="9.140625" style="165"/>
    <col min="6913" max="6913" width="13.7109375" style="165" customWidth="1"/>
    <col min="6914" max="6914" width="25.28515625" style="165" customWidth="1"/>
    <col min="6915" max="6915" width="21.42578125" style="165" customWidth="1"/>
    <col min="6916" max="6916" width="16.42578125" style="165" customWidth="1"/>
    <col min="6917" max="6917" width="15.85546875" style="165" customWidth="1"/>
    <col min="6918" max="6918" width="45" style="165" customWidth="1"/>
    <col min="6919" max="6919" width="25" style="165" customWidth="1"/>
    <col min="6920" max="7168" width="9.140625" style="165"/>
    <col min="7169" max="7169" width="13.7109375" style="165" customWidth="1"/>
    <col min="7170" max="7170" width="25.28515625" style="165" customWidth="1"/>
    <col min="7171" max="7171" width="21.42578125" style="165" customWidth="1"/>
    <col min="7172" max="7172" width="16.42578125" style="165" customWidth="1"/>
    <col min="7173" max="7173" width="15.85546875" style="165" customWidth="1"/>
    <col min="7174" max="7174" width="45" style="165" customWidth="1"/>
    <col min="7175" max="7175" width="25" style="165" customWidth="1"/>
    <col min="7176" max="7424" width="9.140625" style="165"/>
    <col min="7425" max="7425" width="13.7109375" style="165" customWidth="1"/>
    <col min="7426" max="7426" width="25.28515625" style="165" customWidth="1"/>
    <col min="7427" max="7427" width="21.42578125" style="165" customWidth="1"/>
    <col min="7428" max="7428" width="16.42578125" style="165" customWidth="1"/>
    <col min="7429" max="7429" width="15.85546875" style="165" customWidth="1"/>
    <col min="7430" max="7430" width="45" style="165" customWidth="1"/>
    <col min="7431" max="7431" width="25" style="165" customWidth="1"/>
    <col min="7432" max="7680" width="9.140625" style="165"/>
    <col min="7681" max="7681" width="13.7109375" style="165" customWidth="1"/>
    <col min="7682" max="7682" width="25.28515625" style="165" customWidth="1"/>
    <col min="7683" max="7683" width="21.42578125" style="165" customWidth="1"/>
    <col min="7684" max="7684" width="16.42578125" style="165" customWidth="1"/>
    <col min="7685" max="7685" width="15.85546875" style="165" customWidth="1"/>
    <col min="7686" max="7686" width="45" style="165" customWidth="1"/>
    <col min="7687" max="7687" width="25" style="165" customWidth="1"/>
    <col min="7688" max="7936" width="9.140625" style="165"/>
    <col min="7937" max="7937" width="13.7109375" style="165" customWidth="1"/>
    <col min="7938" max="7938" width="25.28515625" style="165" customWidth="1"/>
    <col min="7939" max="7939" width="21.42578125" style="165" customWidth="1"/>
    <col min="7940" max="7940" width="16.42578125" style="165" customWidth="1"/>
    <col min="7941" max="7941" width="15.85546875" style="165" customWidth="1"/>
    <col min="7942" max="7942" width="45" style="165" customWidth="1"/>
    <col min="7943" max="7943" width="25" style="165" customWidth="1"/>
    <col min="7944" max="8192" width="9.140625" style="165"/>
    <col min="8193" max="8193" width="13.7109375" style="165" customWidth="1"/>
    <col min="8194" max="8194" width="25.28515625" style="165" customWidth="1"/>
    <col min="8195" max="8195" width="21.42578125" style="165" customWidth="1"/>
    <col min="8196" max="8196" width="16.42578125" style="165" customWidth="1"/>
    <col min="8197" max="8197" width="15.85546875" style="165" customWidth="1"/>
    <col min="8198" max="8198" width="45" style="165" customWidth="1"/>
    <col min="8199" max="8199" width="25" style="165" customWidth="1"/>
    <col min="8200" max="8448" width="9.140625" style="165"/>
    <col min="8449" max="8449" width="13.7109375" style="165" customWidth="1"/>
    <col min="8450" max="8450" width="25.28515625" style="165" customWidth="1"/>
    <col min="8451" max="8451" width="21.42578125" style="165" customWidth="1"/>
    <col min="8452" max="8452" width="16.42578125" style="165" customWidth="1"/>
    <col min="8453" max="8453" width="15.85546875" style="165" customWidth="1"/>
    <col min="8454" max="8454" width="45" style="165" customWidth="1"/>
    <col min="8455" max="8455" width="25" style="165" customWidth="1"/>
    <col min="8456" max="8704" width="9.140625" style="165"/>
    <col min="8705" max="8705" width="13.7109375" style="165" customWidth="1"/>
    <col min="8706" max="8706" width="25.28515625" style="165" customWidth="1"/>
    <col min="8707" max="8707" width="21.42578125" style="165" customWidth="1"/>
    <col min="8708" max="8708" width="16.42578125" style="165" customWidth="1"/>
    <col min="8709" max="8709" width="15.85546875" style="165" customWidth="1"/>
    <col min="8710" max="8710" width="45" style="165" customWidth="1"/>
    <col min="8711" max="8711" width="25" style="165" customWidth="1"/>
    <col min="8712" max="8960" width="9.140625" style="165"/>
    <col min="8961" max="8961" width="13.7109375" style="165" customWidth="1"/>
    <col min="8962" max="8962" width="25.28515625" style="165" customWidth="1"/>
    <col min="8963" max="8963" width="21.42578125" style="165" customWidth="1"/>
    <col min="8964" max="8964" width="16.42578125" style="165" customWidth="1"/>
    <col min="8965" max="8965" width="15.85546875" style="165" customWidth="1"/>
    <col min="8966" max="8966" width="45" style="165" customWidth="1"/>
    <col min="8967" max="8967" width="25" style="165" customWidth="1"/>
    <col min="8968" max="9216" width="9.140625" style="165"/>
    <col min="9217" max="9217" width="13.7109375" style="165" customWidth="1"/>
    <col min="9218" max="9218" width="25.28515625" style="165" customWidth="1"/>
    <col min="9219" max="9219" width="21.42578125" style="165" customWidth="1"/>
    <col min="9220" max="9220" width="16.42578125" style="165" customWidth="1"/>
    <col min="9221" max="9221" width="15.85546875" style="165" customWidth="1"/>
    <col min="9222" max="9222" width="45" style="165" customWidth="1"/>
    <col min="9223" max="9223" width="25" style="165" customWidth="1"/>
    <col min="9224" max="9472" width="9.140625" style="165"/>
    <col min="9473" max="9473" width="13.7109375" style="165" customWidth="1"/>
    <col min="9474" max="9474" width="25.28515625" style="165" customWidth="1"/>
    <col min="9475" max="9475" width="21.42578125" style="165" customWidth="1"/>
    <col min="9476" max="9476" width="16.42578125" style="165" customWidth="1"/>
    <col min="9477" max="9477" width="15.85546875" style="165" customWidth="1"/>
    <col min="9478" max="9478" width="45" style="165" customWidth="1"/>
    <col min="9479" max="9479" width="25" style="165" customWidth="1"/>
    <col min="9480" max="9728" width="9.140625" style="165"/>
    <col min="9729" max="9729" width="13.7109375" style="165" customWidth="1"/>
    <col min="9730" max="9730" width="25.28515625" style="165" customWidth="1"/>
    <col min="9731" max="9731" width="21.42578125" style="165" customWidth="1"/>
    <col min="9732" max="9732" width="16.42578125" style="165" customWidth="1"/>
    <col min="9733" max="9733" width="15.85546875" style="165" customWidth="1"/>
    <col min="9734" max="9734" width="45" style="165" customWidth="1"/>
    <col min="9735" max="9735" width="25" style="165" customWidth="1"/>
    <col min="9736" max="9984" width="9.140625" style="165"/>
    <col min="9985" max="9985" width="13.7109375" style="165" customWidth="1"/>
    <col min="9986" max="9986" width="25.28515625" style="165" customWidth="1"/>
    <col min="9987" max="9987" width="21.42578125" style="165" customWidth="1"/>
    <col min="9988" max="9988" width="16.42578125" style="165" customWidth="1"/>
    <col min="9989" max="9989" width="15.85546875" style="165" customWidth="1"/>
    <col min="9990" max="9990" width="45" style="165" customWidth="1"/>
    <col min="9991" max="9991" width="25" style="165" customWidth="1"/>
    <col min="9992" max="10240" width="9.140625" style="165"/>
    <col min="10241" max="10241" width="13.7109375" style="165" customWidth="1"/>
    <col min="10242" max="10242" width="25.28515625" style="165" customWidth="1"/>
    <col min="10243" max="10243" width="21.42578125" style="165" customWidth="1"/>
    <col min="10244" max="10244" width="16.42578125" style="165" customWidth="1"/>
    <col min="10245" max="10245" width="15.85546875" style="165" customWidth="1"/>
    <col min="10246" max="10246" width="45" style="165" customWidth="1"/>
    <col min="10247" max="10247" width="25" style="165" customWidth="1"/>
    <col min="10248" max="10496" width="9.140625" style="165"/>
    <col min="10497" max="10497" width="13.7109375" style="165" customWidth="1"/>
    <col min="10498" max="10498" width="25.28515625" style="165" customWidth="1"/>
    <col min="10499" max="10499" width="21.42578125" style="165" customWidth="1"/>
    <col min="10500" max="10500" width="16.42578125" style="165" customWidth="1"/>
    <col min="10501" max="10501" width="15.85546875" style="165" customWidth="1"/>
    <col min="10502" max="10502" width="45" style="165" customWidth="1"/>
    <col min="10503" max="10503" width="25" style="165" customWidth="1"/>
    <col min="10504" max="10752" width="9.140625" style="165"/>
    <col min="10753" max="10753" width="13.7109375" style="165" customWidth="1"/>
    <col min="10754" max="10754" width="25.28515625" style="165" customWidth="1"/>
    <col min="10755" max="10755" width="21.42578125" style="165" customWidth="1"/>
    <col min="10756" max="10756" width="16.42578125" style="165" customWidth="1"/>
    <col min="10757" max="10757" width="15.85546875" style="165" customWidth="1"/>
    <col min="10758" max="10758" width="45" style="165" customWidth="1"/>
    <col min="10759" max="10759" width="25" style="165" customWidth="1"/>
    <col min="10760" max="11008" width="9.140625" style="165"/>
    <col min="11009" max="11009" width="13.7109375" style="165" customWidth="1"/>
    <col min="11010" max="11010" width="25.28515625" style="165" customWidth="1"/>
    <col min="11011" max="11011" width="21.42578125" style="165" customWidth="1"/>
    <col min="11012" max="11012" width="16.42578125" style="165" customWidth="1"/>
    <col min="11013" max="11013" width="15.85546875" style="165" customWidth="1"/>
    <col min="11014" max="11014" width="45" style="165" customWidth="1"/>
    <col min="11015" max="11015" width="25" style="165" customWidth="1"/>
    <col min="11016" max="11264" width="9.140625" style="165"/>
    <col min="11265" max="11265" width="13.7109375" style="165" customWidth="1"/>
    <col min="11266" max="11266" width="25.28515625" style="165" customWidth="1"/>
    <col min="11267" max="11267" width="21.42578125" style="165" customWidth="1"/>
    <col min="11268" max="11268" width="16.42578125" style="165" customWidth="1"/>
    <col min="11269" max="11269" width="15.85546875" style="165" customWidth="1"/>
    <col min="11270" max="11270" width="45" style="165" customWidth="1"/>
    <col min="11271" max="11271" width="25" style="165" customWidth="1"/>
    <col min="11272" max="11520" width="9.140625" style="165"/>
    <col min="11521" max="11521" width="13.7109375" style="165" customWidth="1"/>
    <col min="11522" max="11522" width="25.28515625" style="165" customWidth="1"/>
    <col min="11523" max="11523" width="21.42578125" style="165" customWidth="1"/>
    <col min="11524" max="11524" width="16.42578125" style="165" customWidth="1"/>
    <col min="11525" max="11525" width="15.85546875" style="165" customWidth="1"/>
    <col min="11526" max="11526" width="45" style="165" customWidth="1"/>
    <col min="11527" max="11527" width="25" style="165" customWidth="1"/>
    <col min="11528" max="11776" width="9.140625" style="165"/>
    <col min="11777" max="11777" width="13.7109375" style="165" customWidth="1"/>
    <col min="11778" max="11778" width="25.28515625" style="165" customWidth="1"/>
    <col min="11779" max="11779" width="21.42578125" style="165" customWidth="1"/>
    <col min="11780" max="11780" width="16.42578125" style="165" customWidth="1"/>
    <col min="11781" max="11781" width="15.85546875" style="165" customWidth="1"/>
    <col min="11782" max="11782" width="45" style="165" customWidth="1"/>
    <col min="11783" max="11783" width="25" style="165" customWidth="1"/>
    <col min="11784" max="12032" width="9.140625" style="165"/>
    <col min="12033" max="12033" width="13.7109375" style="165" customWidth="1"/>
    <col min="12034" max="12034" width="25.28515625" style="165" customWidth="1"/>
    <col min="12035" max="12035" width="21.42578125" style="165" customWidth="1"/>
    <col min="12036" max="12036" width="16.42578125" style="165" customWidth="1"/>
    <col min="12037" max="12037" width="15.85546875" style="165" customWidth="1"/>
    <col min="12038" max="12038" width="45" style="165" customWidth="1"/>
    <col min="12039" max="12039" width="25" style="165" customWidth="1"/>
    <col min="12040" max="12288" width="9.140625" style="165"/>
    <col min="12289" max="12289" width="13.7109375" style="165" customWidth="1"/>
    <col min="12290" max="12290" width="25.28515625" style="165" customWidth="1"/>
    <col min="12291" max="12291" width="21.42578125" style="165" customWidth="1"/>
    <col min="12292" max="12292" width="16.42578125" style="165" customWidth="1"/>
    <col min="12293" max="12293" width="15.85546875" style="165" customWidth="1"/>
    <col min="12294" max="12294" width="45" style="165" customWidth="1"/>
    <col min="12295" max="12295" width="25" style="165" customWidth="1"/>
    <col min="12296" max="12544" width="9.140625" style="165"/>
    <col min="12545" max="12545" width="13.7109375" style="165" customWidth="1"/>
    <col min="12546" max="12546" width="25.28515625" style="165" customWidth="1"/>
    <col min="12547" max="12547" width="21.42578125" style="165" customWidth="1"/>
    <col min="12548" max="12548" width="16.42578125" style="165" customWidth="1"/>
    <col min="12549" max="12549" width="15.85546875" style="165" customWidth="1"/>
    <col min="12550" max="12550" width="45" style="165" customWidth="1"/>
    <col min="12551" max="12551" width="25" style="165" customWidth="1"/>
    <col min="12552" max="12800" width="9.140625" style="165"/>
    <col min="12801" max="12801" width="13.7109375" style="165" customWidth="1"/>
    <col min="12802" max="12802" width="25.28515625" style="165" customWidth="1"/>
    <col min="12803" max="12803" width="21.42578125" style="165" customWidth="1"/>
    <col min="12804" max="12804" width="16.42578125" style="165" customWidth="1"/>
    <col min="12805" max="12805" width="15.85546875" style="165" customWidth="1"/>
    <col min="12806" max="12806" width="45" style="165" customWidth="1"/>
    <col min="12807" max="12807" width="25" style="165" customWidth="1"/>
    <col min="12808" max="13056" width="9.140625" style="165"/>
    <col min="13057" max="13057" width="13.7109375" style="165" customWidth="1"/>
    <col min="13058" max="13058" width="25.28515625" style="165" customWidth="1"/>
    <col min="13059" max="13059" width="21.42578125" style="165" customWidth="1"/>
    <col min="13060" max="13060" width="16.42578125" style="165" customWidth="1"/>
    <col min="13061" max="13061" width="15.85546875" style="165" customWidth="1"/>
    <col min="13062" max="13062" width="45" style="165" customWidth="1"/>
    <col min="13063" max="13063" width="25" style="165" customWidth="1"/>
    <col min="13064" max="13312" width="9.140625" style="165"/>
    <col min="13313" max="13313" width="13.7109375" style="165" customWidth="1"/>
    <col min="13314" max="13314" width="25.28515625" style="165" customWidth="1"/>
    <col min="13315" max="13315" width="21.42578125" style="165" customWidth="1"/>
    <col min="13316" max="13316" width="16.42578125" style="165" customWidth="1"/>
    <col min="13317" max="13317" width="15.85546875" style="165" customWidth="1"/>
    <col min="13318" max="13318" width="45" style="165" customWidth="1"/>
    <col min="13319" max="13319" width="25" style="165" customWidth="1"/>
    <col min="13320" max="13568" width="9.140625" style="165"/>
    <col min="13569" max="13569" width="13.7109375" style="165" customWidth="1"/>
    <col min="13570" max="13570" width="25.28515625" style="165" customWidth="1"/>
    <col min="13571" max="13571" width="21.42578125" style="165" customWidth="1"/>
    <col min="13572" max="13572" width="16.42578125" style="165" customWidth="1"/>
    <col min="13573" max="13573" width="15.85546875" style="165" customWidth="1"/>
    <col min="13574" max="13574" width="45" style="165" customWidth="1"/>
    <col min="13575" max="13575" width="25" style="165" customWidth="1"/>
    <col min="13576" max="13824" width="9.140625" style="165"/>
    <col min="13825" max="13825" width="13.7109375" style="165" customWidth="1"/>
    <col min="13826" max="13826" width="25.28515625" style="165" customWidth="1"/>
    <col min="13827" max="13827" width="21.42578125" style="165" customWidth="1"/>
    <col min="13828" max="13828" width="16.42578125" style="165" customWidth="1"/>
    <col min="13829" max="13829" width="15.85546875" style="165" customWidth="1"/>
    <col min="13830" max="13830" width="45" style="165" customWidth="1"/>
    <col min="13831" max="13831" width="25" style="165" customWidth="1"/>
    <col min="13832" max="14080" width="9.140625" style="165"/>
    <col min="14081" max="14081" width="13.7109375" style="165" customWidth="1"/>
    <col min="14082" max="14082" width="25.28515625" style="165" customWidth="1"/>
    <col min="14083" max="14083" width="21.42578125" style="165" customWidth="1"/>
    <col min="14084" max="14084" width="16.42578125" style="165" customWidth="1"/>
    <col min="14085" max="14085" width="15.85546875" style="165" customWidth="1"/>
    <col min="14086" max="14086" width="45" style="165" customWidth="1"/>
    <col min="14087" max="14087" width="25" style="165" customWidth="1"/>
    <col min="14088" max="14336" width="9.140625" style="165"/>
    <col min="14337" max="14337" width="13.7109375" style="165" customWidth="1"/>
    <col min="14338" max="14338" width="25.28515625" style="165" customWidth="1"/>
    <col min="14339" max="14339" width="21.42578125" style="165" customWidth="1"/>
    <col min="14340" max="14340" width="16.42578125" style="165" customWidth="1"/>
    <col min="14341" max="14341" width="15.85546875" style="165" customWidth="1"/>
    <col min="14342" max="14342" width="45" style="165" customWidth="1"/>
    <col min="14343" max="14343" width="25" style="165" customWidth="1"/>
    <col min="14344" max="14592" width="9.140625" style="165"/>
    <col min="14593" max="14593" width="13.7109375" style="165" customWidth="1"/>
    <col min="14594" max="14594" width="25.28515625" style="165" customWidth="1"/>
    <col min="14595" max="14595" width="21.42578125" style="165" customWidth="1"/>
    <col min="14596" max="14596" width="16.42578125" style="165" customWidth="1"/>
    <col min="14597" max="14597" width="15.85546875" style="165" customWidth="1"/>
    <col min="14598" max="14598" width="45" style="165" customWidth="1"/>
    <col min="14599" max="14599" width="25" style="165" customWidth="1"/>
    <col min="14600" max="14848" width="9.140625" style="165"/>
    <col min="14849" max="14849" width="13.7109375" style="165" customWidth="1"/>
    <col min="14850" max="14850" width="25.28515625" style="165" customWidth="1"/>
    <col min="14851" max="14851" width="21.42578125" style="165" customWidth="1"/>
    <col min="14852" max="14852" width="16.42578125" style="165" customWidth="1"/>
    <col min="14853" max="14853" width="15.85546875" style="165" customWidth="1"/>
    <col min="14854" max="14854" width="45" style="165" customWidth="1"/>
    <col min="14855" max="14855" width="25" style="165" customWidth="1"/>
    <col min="14856" max="15104" width="9.140625" style="165"/>
    <col min="15105" max="15105" width="13.7109375" style="165" customWidth="1"/>
    <col min="15106" max="15106" width="25.28515625" style="165" customWidth="1"/>
    <col min="15107" max="15107" width="21.42578125" style="165" customWidth="1"/>
    <col min="15108" max="15108" width="16.42578125" style="165" customWidth="1"/>
    <col min="15109" max="15109" width="15.85546875" style="165" customWidth="1"/>
    <col min="15110" max="15110" width="45" style="165" customWidth="1"/>
    <col min="15111" max="15111" width="25" style="165" customWidth="1"/>
    <col min="15112" max="15360" width="9.140625" style="165"/>
    <col min="15361" max="15361" width="13.7109375" style="165" customWidth="1"/>
    <col min="15362" max="15362" width="25.28515625" style="165" customWidth="1"/>
    <col min="15363" max="15363" width="21.42578125" style="165" customWidth="1"/>
    <col min="15364" max="15364" width="16.42578125" style="165" customWidth="1"/>
    <col min="15365" max="15365" width="15.85546875" style="165" customWidth="1"/>
    <col min="15366" max="15366" width="45" style="165" customWidth="1"/>
    <col min="15367" max="15367" width="25" style="165" customWidth="1"/>
    <col min="15368" max="15616" width="9.140625" style="165"/>
    <col min="15617" max="15617" width="13.7109375" style="165" customWidth="1"/>
    <col min="15618" max="15618" width="25.28515625" style="165" customWidth="1"/>
    <col min="15619" max="15619" width="21.42578125" style="165" customWidth="1"/>
    <col min="15620" max="15620" width="16.42578125" style="165" customWidth="1"/>
    <col min="15621" max="15621" width="15.85546875" style="165" customWidth="1"/>
    <col min="15622" max="15622" width="45" style="165" customWidth="1"/>
    <col min="15623" max="15623" width="25" style="165" customWidth="1"/>
    <col min="15624" max="15872" width="9.140625" style="165"/>
    <col min="15873" max="15873" width="13.7109375" style="165" customWidth="1"/>
    <col min="15874" max="15874" width="25.28515625" style="165" customWidth="1"/>
    <col min="15875" max="15875" width="21.42578125" style="165" customWidth="1"/>
    <col min="15876" max="15876" width="16.42578125" style="165" customWidth="1"/>
    <col min="15877" max="15877" width="15.85546875" style="165" customWidth="1"/>
    <col min="15878" max="15878" width="45" style="165" customWidth="1"/>
    <col min="15879" max="15879" width="25" style="165" customWidth="1"/>
    <col min="15880" max="16128" width="9.140625" style="165"/>
    <col min="16129" max="16129" width="13.7109375" style="165" customWidth="1"/>
    <col min="16130" max="16130" width="25.28515625" style="165" customWidth="1"/>
    <col min="16131" max="16131" width="21.42578125" style="165" customWidth="1"/>
    <col min="16132" max="16132" width="16.42578125" style="165" customWidth="1"/>
    <col min="16133" max="16133" width="15.85546875" style="165" customWidth="1"/>
    <col min="16134" max="16134" width="45" style="165" customWidth="1"/>
    <col min="16135" max="16135" width="25" style="165" customWidth="1"/>
    <col min="16136" max="16384" width="9.140625" style="165"/>
  </cols>
  <sheetData>
    <row r="1" spans="1:7" s="146" customFormat="1" ht="17.25">
      <c r="A1" s="145"/>
      <c r="B1" s="145"/>
      <c r="C1" s="184"/>
      <c r="D1" s="210" t="s">
        <v>75</v>
      </c>
      <c r="E1" s="210"/>
      <c r="F1" s="210"/>
      <c r="G1" s="210"/>
    </row>
    <row r="2" spans="1:7" s="146" customFormat="1" ht="17.25">
      <c r="A2" s="145"/>
      <c r="B2" s="145"/>
      <c r="C2" s="210" t="s">
        <v>118</v>
      </c>
      <c r="D2" s="210"/>
      <c r="E2" s="210"/>
      <c r="F2" s="210"/>
      <c r="G2" s="210"/>
    </row>
    <row r="3" spans="1:7" s="146" customFormat="1" ht="17.25">
      <c r="A3" s="145"/>
      <c r="B3" s="145"/>
      <c r="C3" s="210" t="s">
        <v>128</v>
      </c>
      <c r="D3" s="210"/>
      <c r="E3" s="210"/>
      <c r="F3" s="210"/>
      <c r="G3" s="210"/>
    </row>
    <row r="4" spans="1:7" s="146" customFormat="1" ht="17.25">
      <c r="A4" s="145"/>
      <c r="B4" s="145"/>
      <c r="C4" s="210"/>
      <c r="D4" s="210"/>
      <c r="E4" s="210"/>
      <c r="F4" s="147"/>
      <c r="G4" s="147"/>
    </row>
    <row r="5" spans="1:7" s="146" customFormat="1" ht="17.25">
      <c r="A5" s="145"/>
      <c r="B5" s="145"/>
      <c r="C5" s="210"/>
      <c r="D5" s="210"/>
      <c r="E5" s="210"/>
      <c r="F5" s="147"/>
      <c r="G5" s="147"/>
    </row>
    <row r="6" spans="1:7" s="146" customFormat="1" ht="43.5" customHeight="1">
      <c r="A6" s="209" t="s">
        <v>129</v>
      </c>
      <c r="B6" s="209"/>
      <c r="C6" s="209"/>
      <c r="D6" s="209"/>
      <c r="E6" s="209"/>
      <c r="F6" s="209"/>
      <c r="G6" s="209"/>
    </row>
    <row r="7" spans="1:7" s="146" customFormat="1" ht="17.25">
      <c r="A7" s="148"/>
      <c r="B7" s="148"/>
      <c r="C7" s="149"/>
      <c r="D7" s="149"/>
      <c r="E7" s="149"/>
      <c r="F7" s="148"/>
      <c r="G7" s="150" t="s">
        <v>130</v>
      </c>
    </row>
    <row r="8" spans="1:7" s="146" customFormat="1" ht="69">
      <c r="A8" s="217" t="s">
        <v>131</v>
      </c>
      <c r="B8" s="218"/>
      <c r="C8" s="219" t="s">
        <v>132</v>
      </c>
      <c r="D8" s="219"/>
      <c r="E8" s="219"/>
      <c r="F8" s="219" t="s">
        <v>133</v>
      </c>
      <c r="G8" s="151" t="s">
        <v>134</v>
      </c>
    </row>
    <row r="9" spans="1:7" s="146" customFormat="1" ht="17.25">
      <c r="A9" s="151" t="s">
        <v>8</v>
      </c>
      <c r="B9" s="151" t="s">
        <v>9</v>
      </c>
      <c r="C9" s="219"/>
      <c r="D9" s="219"/>
      <c r="E9" s="219"/>
      <c r="F9" s="219"/>
      <c r="G9" s="152" t="s">
        <v>10</v>
      </c>
    </row>
    <row r="10" spans="1:7" s="146" customFormat="1" ht="17.25">
      <c r="A10" s="153">
        <v>1</v>
      </c>
      <c r="B10" s="153">
        <v>2</v>
      </c>
      <c r="C10" s="220">
        <v>3</v>
      </c>
      <c r="D10" s="220"/>
      <c r="E10" s="220"/>
      <c r="F10" s="153">
        <v>4</v>
      </c>
      <c r="G10" s="154">
        <v>5</v>
      </c>
    </row>
    <row r="11" spans="1:7" s="146" customFormat="1" ht="17.25">
      <c r="A11" s="221" t="s">
        <v>135</v>
      </c>
      <c r="B11" s="221"/>
      <c r="C11" s="221"/>
      <c r="D11" s="221"/>
      <c r="E11" s="221"/>
      <c r="F11" s="221"/>
      <c r="G11" s="155">
        <f>+G12</f>
        <v>-126000</v>
      </c>
    </row>
    <row r="12" spans="1:7" s="146" customFormat="1" ht="17.25">
      <c r="A12" s="222" t="s">
        <v>88</v>
      </c>
      <c r="B12" s="223"/>
      <c r="C12" s="223"/>
      <c r="D12" s="223"/>
      <c r="E12" s="223"/>
      <c r="F12" s="224"/>
      <c r="G12" s="156">
        <f>+G13</f>
        <v>-126000</v>
      </c>
    </row>
    <row r="13" spans="1:7" s="146" customFormat="1" ht="36" customHeight="1">
      <c r="A13" s="157">
        <v>1043</v>
      </c>
      <c r="B13" s="211" t="s">
        <v>98</v>
      </c>
      <c r="C13" s="212"/>
      <c r="D13" s="212"/>
      <c r="E13" s="213"/>
      <c r="F13" s="158"/>
      <c r="G13" s="156">
        <f>+G14</f>
        <v>-126000</v>
      </c>
    </row>
    <row r="14" spans="1:7" s="146" customFormat="1" ht="96.75" customHeight="1">
      <c r="A14" s="151"/>
      <c r="B14" s="159">
        <v>11018</v>
      </c>
      <c r="C14" s="214" t="s">
        <v>109</v>
      </c>
      <c r="D14" s="215"/>
      <c r="E14" s="216"/>
      <c r="F14" s="81" t="s">
        <v>88</v>
      </c>
      <c r="G14" s="156">
        <f>+G15</f>
        <v>-126000</v>
      </c>
    </row>
    <row r="15" spans="1:7" s="146" customFormat="1" ht="17.25">
      <c r="A15" s="160"/>
      <c r="B15" s="161"/>
      <c r="C15" s="162"/>
      <c r="D15" s="162"/>
      <c r="E15" s="162"/>
      <c r="F15" s="163" t="s">
        <v>136</v>
      </c>
      <c r="G15" s="164">
        <v>-126000</v>
      </c>
    </row>
  </sheetData>
  <mergeCells count="14">
    <mergeCell ref="B13:E13"/>
    <mergeCell ref="C14:E14"/>
    <mergeCell ref="A8:B8"/>
    <mergeCell ref="C8:E9"/>
    <mergeCell ref="F8:F9"/>
    <mergeCell ref="C10:E10"/>
    <mergeCell ref="A11:F11"/>
    <mergeCell ref="A12:F12"/>
    <mergeCell ref="A6:G6"/>
    <mergeCell ref="D1:G1"/>
    <mergeCell ref="C2:G2"/>
    <mergeCell ref="C3:G3"/>
    <mergeCell ref="C4:E4"/>
    <mergeCell ref="C5:E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23"/>
  <sheetViews>
    <sheetView topLeftCell="A8" workbookViewId="0">
      <selection activeCell="H17" sqref="H17:J17"/>
    </sheetView>
  </sheetViews>
  <sheetFormatPr defaultColWidth="9.140625" defaultRowHeight="16.5"/>
  <cols>
    <col min="1" max="1" width="6.28515625" style="70" customWidth="1"/>
    <col min="2" max="2" width="10.85546875" style="70" customWidth="1"/>
    <col min="3" max="3" width="13.7109375" style="70" customWidth="1"/>
    <col min="4" max="4" width="15.28515625" style="70" customWidth="1"/>
    <col min="5" max="5" width="14.85546875" style="70" customWidth="1"/>
    <col min="6" max="6" width="11.42578125" style="70" customWidth="1"/>
    <col min="7" max="7" width="12.42578125" style="70" customWidth="1"/>
    <col min="8" max="8" width="18" style="70" customWidth="1"/>
    <col min="9" max="9" width="36" style="70" customWidth="1"/>
    <col min="10" max="10" width="25.7109375" style="70" customWidth="1"/>
    <col min="11" max="16384" width="9.140625" style="70"/>
  </cols>
  <sheetData>
    <row r="1" spans="1:12" ht="17.25">
      <c r="J1" s="23" t="s">
        <v>144</v>
      </c>
    </row>
    <row r="2" spans="1:12" ht="17.25">
      <c r="J2" s="23" t="s">
        <v>13</v>
      </c>
    </row>
    <row r="3" spans="1:12" ht="17.25">
      <c r="J3" s="23" t="s">
        <v>3</v>
      </c>
    </row>
    <row r="6" spans="1:12" ht="36.75" customHeight="1">
      <c r="A6" s="225" t="s">
        <v>143</v>
      </c>
      <c r="B6" s="225"/>
      <c r="C6" s="225"/>
      <c r="D6" s="225"/>
      <c r="E6" s="225"/>
      <c r="F6" s="225"/>
      <c r="G6" s="225"/>
      <c r="H6" s="225"/>
      <c r="I6" s="225"/>
      <c r="J6" s="225"/>
    </row>
    <row r="7" spans="1:12" ht="26.25" customHeight="1">
      <c r="A7" s="226"/>
      <c r="B7" s="226"/>
      <c r="C7" s="226"/>
      <c r="D7" s="226"/>
      <c r="E7" s="226"/>
      <c r="F7" s="226"/>
      <c r="G7" s="226"/>
      <c r="H7" s="226"/>
      <c r="I7" s="226"/>
      <c r="J7" s="73"/>
    </row>
    <row r="8" spans="1:12">
      <c r="A8" s="226"/>
      <c r="B8" s="226"/>
      <c r="C8" s="226"/>
      <c r="D8" s="226"/>
      <c r="E8" s="226"/>
      <c r="F8" s="226"/>
      <c r="G8" s="226"/>
      <c r="H8" s="226"/>
      <c r="I8" s="226"/>
      <c r="J8" s="40" t="s">
        <v>57</v>
      </c>
    </row>
    <row r="9" spans="1:12" s="74" customFormat="1" ht="120.75">
      <c r="A9" s="199" t="s">
        <v>76</v>
      </c>
      <c r="B9" s="199" t="s">
        <v>16</v>
      </c>
      <c r="C9" s="199"/>
      <c r="D9" s="199" t="s">
        <v>17</v>
      </c>
      <c r="E9" s="199"/>
      <c r="F9" s="199"/>
      <c r="G9" s="199"/>
      <c r="H9" s="199" t="s">
        <v>18</v>
      </c>
      <c r="I9" s="199" t="s">
        <v>19</v>
      </c>
      <c r="J9" s="69" t="s">
        <v>7</v>
      </c>
    </row>
    <row r="10" spans="1:12" s="74" customFormat="1" ht="33">
      <c r="A10" s="199"/>
      <c r="B10" s="72" t="s">
        <v>20</v>
      </c>
      <c r="C10" s="72" t="s">
        <v>24</v>
      </c>
      <c r="D10" s="72" t="s">
        <v>20</v>
      </c>
      <c r="E10" s="72" t="s">
        <v>24</v>
      </c>
      <c r="F10" s="72" t="s">
        <v>72</v>
      </c>
      <c r="G10" s="72" t="s">
        <v>21</v>
      </c>
      <c r="H10" s="199"/>
      <c r="I10" s="199"/>
      <c r="J10" s="72" t="s">
        <v>22</v>
      </c>
    </row>
    <row r="11" spans="1:12" s="74" customFormat="1">
      <c r="A11" s="228" t="s">
        <v>23</v>
      </c>
      <c r="B11" s="228"/>
      <c r="C11" s="228"/>
      <c r="D11" s="228"/>
      <c r="E11" s="228"/>
      <c r="F11" s="228"/>
      <c r="G11" s="228"/>
      <c r="H11" s="228"/>
      <c r="I11" s="228"/>
      <c r="J11" s="168">
        <f>+J12</f>
        <v>0</v>
      </c>
    </row>
    <row r="12" spans="1:12" s="74" customFormat="1" ht="25.5" customHeight="1">
      <c r="A12" s="229" t="s">
        <v>77</v>
      </c>
      <c r="B12" s="229"/>
      <c r="C12" s="229"/>
      <c r="D12" s="229"/>
      <c r="E12" s="229"/>
      <c r="F12" s="229"/>
      <c r="G12" s="229"/>
      <c r="H12" s="229"/>
      <c r="I12" s="229"/>
      <c r="J12" s="169">
        <v>0</v>
      </c>
    </row>
    <row r="13" spans="1:12" ht="36" customHeight="1">
      <c r="A13" s="170"/>
      <c r="B13" s="171" t="s">
        <v>137</v>
      </c>
      <c r="C13" s="231" t="s">
        <v>138</v>
      </c>
      <c r="D13" s="231"/>
      <c r="E13" s="231"/>
      <c r="F13" s="231"/>
      <c r="G13" s="231"/>
      <c r="H13" s="231"/>
      <c r="I13" s="231"/>
      <c r="J13" s="172">
        <v>-126000</v>
      </c>
      <c r="L13" s="166"/>
    </row>
    <row r="14" spans="1:12" ht="38.25" customHeight="1">
      <c r="A14" s="173"/>
      <c r="B14" s="173"/>
      <c r="C14" s="173"/>
      <c r="D14" s="171" t="s">
        <v>139</v>
      </c>
      <c r="E14" s="231" t="s">
        <v>102</v>
      </c>
      <c r="F14" s="231"/>
      <c r="G14" s="231"/>
      <c r="H14" s="231"/>
      <c r="I14" s="231"/>
      <c r="J14" s="172">
        <v>-126000</v>
      </c>
      <c r="L14" s="166"/>
    </row>
    <row r="15" spans="1:12" ht="33" customHeight="1">
      <c r="A15" s="173"/>
      <c r="B15" s="173"/>
      <c r="C15" s="173"/>
      <c r="D15" s="171"/>
      <c r="E15" s="171"/>
      <c r="F15" s="231" t="s">
        <v>140</v>
      </c>
      <c r="G15" s="231"/>
      <c r="H15" s="231"/>
      <c r="I15" s="231"/>
      <c r="J15" s="231"/>
      <c r="L15" s="166"/>
    </row>
    <row r="16" spans="1:12" ht="30" customHeight="1">
      <c r="A16" s="173"/>
      <c r="B16" s="173"/>
      <c r="C16" s="173"/>
      <c r="D16" s="171"/>
      <c r="E16" s="171"/>
      <c r="F16" s="171"/>
      <c r="G16" s="231" t="s">
        <v>141</v>
      </c>
      <c r="H16" s="231"/>
      <c r="I16" s="231"/>
      <c r="J16" s="231"/>
      <c r="L16" s="166"/>
    </row>
    <row r="17" spans="1:12" ht="33.75" customHeight="1">
      <c r="A17" s="173"/>
      <c r="B17" s="173"/>
      <c r="C17" s="173"/>
      <c r="D17" s="171"/>
      <c r="E17" s="171"/>
      <c r="F17" s="171"/>
      <c r="G17" s="171"/>
      <c r="H17" s="231" t="s">
        <v>142</v>
      </c>
      <c r="I17" s="231"/>
      <c r="J17" s="231"/>
      <c r="L17" s="166"/>
    </row>
    <row r="18" spans="1:12" s="74" customFormat="1" ht="26.25" customHeight="1">
      <c r="A18" s="174"/>
      <c r="B18" s="174" t="s">
        <v>34</v>
      </c>
      <c r="C18" s="230" t="s">
        <v>35</v>
      </c>
      <c r="D18" s="230"/>
      <c r="E18" s="230"/>
      <c r="F18" s="230"/>
      <c r="G18" s="230"/>
      <c r="H18" s="230"/>
      <c r="I18" s="230"/>
      <c r="J18" s="175">
        <f>J19</f>
        <v>126000</v>
      </c>
    </row>
    <row r="19" spans="1:12" s="74" customFormat="1" ht="27.75" customHeight="1">
      <c r="A19" s="174"/>
      <c r="B19" s="174"/>
      <c r="C19" s="174"/>
      <c r="D19" s="174" t="s">
        <v>63</v>
      </c>
      <c r="E19" s="230" t="s">
        <v>47</v>
      </c>
      <c r="F19" s="230"/>
      <c r="G19" s="230"/>
      <c r="H19" s="230"/>
      <c r="I19" s="230"/>
      <c r="J19" s="175">
        <v>126000</v>
      </c>
    </row>
    <row r="20" spans="1:12" s="74" customFormat="1" ht="36" customHeight="1">
      <c r="A20" s="167"/>
      <c r="B20" s="167"/>
      <c r="C20" s="167"/>
      <c r="D20" s="167"/>
      <c r="E20" s="167"/>
      <c r="F20" s="227" t="s">
        <v>64</v>
      </c>
      <c r="G20" s="227"/>
      <c r="H20" s="227"/>
      <c r="I20" s="227"/>
      <c r="J20" s="227"/>
    </row>
    <row r="21" spans="1:12" s="74" customFormat="1" ht="36.75" customHeight="1">
      <c r="A21" s="167"/>
      <c r="B21" s="167"/>
      <c r="C21" s="167"/>
      <c r="D21" s="167"/>
      <c r="E21" s="167"/>
      <c r="F21" s="167"/>
      <c r="G21" s="227" t="s">
        <v>65</v>
      </c>
      <c r="H21" s="227"/>
      <c r="I21" s="227"/>
      <c r="J21" s="227"/>
    </row>
    <row r="22" spans="1:12" s="74" customFormat="1" ht="33.75" customHeight="1">
      <c r="A22" s="167"/>
      <c r="B22" s="167"/>
      <c r="C22" s="167"/>
      <c r="D22" s="167"/>
      <c r="E22" s="167"/>
      <c r="F22" s="167"/>
      <c r="G22" s="167"/>
      <c r="H22" s="227" t="s">
        <v>66</v>
      </c>
      <c r="I22" s="227"/>
      <c r="J22" s="227"/>
    </row>
    <row r="23" spans="1:12">
      <c r="H23" s="71"/>
      <c r="I23" s="71" t="s">
        <v>148</v>
      </c>
      <c r="J23" s="70">
        <v>1</v>
      </c>
    </row>
  </sheetData>
  <mergeCells count="20">
    <mergeCell ref="H22:J22"/>
    <mergeCell ref="A11:I11"/>
    <mergeCell ref="A12:I12"/>
    <mergeCell ref="C18:I18"/>
    <mergeCell ref="E19:I19"/>
    <mergeCell ref="F20:J20"/>
    <mergeCell ref="G21:J21"/>
    <mergeCell ref="C13:I13"/>
    <mergeCell ref="E14:I14"/>
    <mergeCell ref="F15:J15"/>
    <mergeCell ref="G16:J16"/>
    <mergeCell ref="H17:J17"/>
    <mergeCell ref="A6:J6"/>
    <mergeCell ref="A7:I7"/>
    <mergeCell ref="A8:I8"/>
    <mergeCell ref="A9:A10"/>
    <mergeCell ref="B9:C9"/>
    <mergeCell ref="D9:G9"/>
    <mergeCell ref="H9:H10"/>
    <mergeCell ref="I9:I10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32"/>
  <sheetViews>
    <sheetView tabSelected="1" topLeftCell="A17" zoomScaleNormal="100" zoomScaleSheetLayoutView="100" workbookViewId="0">
      <selection activeCell="H35" sqref="H35"/>
    </sheetView>
  </sheetViews>
  <sheetFormatPr defaultColWidth="9.140625" defaultRowHeight="16.5"/>
  <cols>
    <col min="1" max="1" width="7.7109375" style="3" customWidth="1"/>
    <col min="2" max="2" width="10.42578125" style="3" customWidth="1"/>
    <col min="3" max="3" width="12.7109375" style="3" customWidth="1"/>
    <col min="4" max="4" width="14" style="3" customWidth="1"/>
    <col min="5" max="5" width="12.7109375" style="3" customWidth="1"/>
    <col min="6" max="6" width="9.85546875" style="3" customWidth="1"/>
    <col min="7" max="7" width="11.28515625" style="3" customWidth="1"/>
    <col min="8" max="8" width="18" style="3" customWidth="1"/>
    <col min="9" max="9" width="35.28515625" style="3" customWidth="1"/>
    <col min="10" max="10" width="24.28515625" style="3" customWidth="1"/>
    <col min="11" max="16384" width="9.140625" style="3"/>
  </cols>
  <sheetData>
    <row r="1" spans="1:11" ht="17.25">
      <c r="J1" s="23" t="s">
        <v>145</v>
      </c>
    </row>
    <row r="2" spans="1:11" ht="17.25">
      <c r="J2" s="23" t="s">
        <v>13</v>
      </c>
    </row>
    <row r="3" spans="1:11" ht="17.25">
      <c r="J3" s="23" t="s">
        <v>3</v>
      </c>
    </row>
    <row r="6" spans="1:11" ht="49.5" customHeight="1">
      <c r="A6" s="225" t="s">
        <v>44</v>
      </c>
      <c r="B6" s="225"/>
      <c r="C6" s="225"/>
      <c r="D6" s="225"/>
      <c r="E6" s="225"/>
      <c r="F6" s="225"/>
      <c r="G6" s="225"/>
      <c r="H6" s="225"/>
      <c r="I6" s="225"/>
      <c r="J6" s="225"/>
    </row>
    <row r="7" spans="1:11" ht="17.25">
      <c r="A7" s="226"/>
      <c r="B7" s="226"/>
      <c r="C7" s="226"/>
      <c r="D7" s="226"/>
      <c r="E7" s="226"/>
      <c r="F7" s="226"/>
      <c r="G7" s="226"/>
      <c r="H7" s="226"/>
      <c r="I7" s="226"/>
      <c r="J7" s="25"/>
    </row>
    <row r="8" spans="1:11" ht="31.5" customHeight="1">
      <c r="A8" s="226"/>
      <c r="B8" s="226"/>
      <c r="C8" s="226"/>
      <c r="D8" s="226"/>
      <c r="E8" s="226"/>
      <c r="F8" s="226"/>
      <c r="G8" s="226"/>
      <c r="H8" s="226"/>
      <c r="I8" s="226"/>
      <c r="J8" s="68" t="s">
        <v>57</v>
      </c>
    </row>
    <row r="9" spans="1:11" s="1" customFormat="1" ht="126" customHeight="1">
      <c r="A9" s="199" t="s">
        <v>46</v>
      </c>
      <c r="B9" s="199" t="s">
        <v>16</v>
      </c>
      <c r="C9" s="199"/>
      <c r="D9" s="199" t="s">
        <v>17</v>
      </c>
      <c r="E9" s="199"/>
      <c r="F9" s="199"/>
      <c r="G9" s="199"/>
      <c r="H9" s="199" t="s">
        <v>18</v>
      </c>
      <c r="I9" s="199" t="s">
        <v>19</v>
      </c>
      <c r="J9" s="69" t="s">
        <v>7</v>
      </c>
    </row>
    <row r="10" spans="1:11" s="1" customFormat="1" ht="37.5" customHeight="1">
      <c r="A10" s="199"/>
      <c r="B10" s="26" t="s">
        <v>20</v>
      </c>
      <c r="C10" s="26" t="s">
        <v>24</v>
      </c>
      <c r="D10" s="26" t="s">
        <v>20</v>
      </c>
      <c r="E10" s="26" t="s">
        <v>24</v>
      </c>
      <c r="F10" s="26" t="s">
        <v>72</v>
      </c>
      <c r="G10" s="26" t="s">
        <v>21</v>
      </c>
      <c r="H10" s="199"/>
      <c r="I10" s="199"/>
      <c r="J10" s="24" t="s">
        <v>22</v>
      </c>
    </row>
    <row r="11" spans="1:11" s="1" customFormat="1" ht="28.5" customHeight="1">
      <c r="A11" s="234" t="s">
        <v>23</v>
      </c>
      <c r="B11" s="234"/>
      <c r="C11" s="234"/>
      <c r="D11" s="234"/>
      <c r="E11" s="234"/>
      <c r="F11" s="234"/>
      <c r="G11" s="234"/>
      <c r="H11" s="234"/>
      <c r="I11" s="234"/>
      <c r="J11" s="9">
        <f>+J12+J19+J26</f>
        <v>0</v>
      </c>
    </row>
    <row r="12" spans="1:11" s="1" customFormat="1" ht="30" customHeight="1">
      <c r="A12" s="233" t="s">
        <v>67</v>
      </c>
      <c r="B12" s="233"/>
      <c r="C12" s="233"/>
      <c r="D12" s="233"/>
      <c r="E12" s="233"/>
      <c r="F12" s="233"/>
      <c r="G12" s="233"/>
      <c r="H12" s="233"/>
      <c r="I12" s="233"/>
      <c r="J12" s="9">
        <f t="shared" ref="J12:J13" si="0">+J13</f>
        <v>-568800</v>
      </c>
      <c r="K12" s="9"/>
    </row>
    <row r="13" spans="1:11" s="1" customFormat="1" ht="30" customHeight="1">
      <c r="B13" s="1" t="s">
        <v>34</v>
      </c>
      <c r="C13" s="232" t="s">
        <v>35</v>
      </c>
      <c r="D13" s="232"/>
      <c r="E13" s="232"/>
      <c r="F13" s="232"/>
      <c r="G13" s="232"/>
      <c r="H13" s="232"/>
      <c r="I13" s="232"/>
      <c r="J13" s="63">
        <f t="shared" si="0"/>
        <v>-568800</v>
      </c>
    </row>
    <row r="14" spans="1:11" s="1" customFormat="1" ht="24.75" customHeight="1">
      <c r="D14" s="1" t="s">
        <v>63</v>
      </c>
      <c r="E14" s="232" t="s">
        <v>47</v>
      </c>
      <c r="F14" s="232"/>
      <c r="G14" s="232"/>
      <c r="H14" s="232"/>
      <c r="I14" s="232"/>
      <c r="J14" s="63">
        <v>-568800</v>
      </c>
    </row>
    <row r="15" spans="1:11" s="1" customFormat="1" ht="36" customHeight="1">
      <c r="F15" s="232" t="s">
        <v>64</v>
      </c>
      <c r="G15" s="232"/>
      <c r="H15" s="232"/>
      <c r="I15" s="232"/>
      <c r="J15" s="232"/>
    </row>
    <row r="16" spans="1:11" s="1" customFormat="1" ht="35.25" customHeight="1">
      <c r="G16" s="232" t="s">
        <v>65</v>
      </c>
      <c r="H16" s="232"/>
      <c r="I16" s="232"/>
      <c r="J16" s="232"/>
    </row>
    <row r="17" spans="1:10" s="1" customFormat="1" ht="36.75" customHeight="1">
      <c r="H17" s="232" t="s">
        <v>66</v>
      </c>
      <c r="I17" s="232"/>
      <c r="J17" s="232"/>
    </row>
    <row r="18" spans="1:10" ht="19.5" customHeight="1"/>
    <row r="19" spans="1:10" s="1" customFormat="1" ht="30" customHeight="1">
      <c r="A19" s="233" t="s">
        <v>146</v>
      </c>
      <c r="B19" s="233"/>
      <c r="C19" s="233"/>
      <c r="D19" s="233"/>
      <c r="E19" s="233"/>
      <c r="F19" s="233"/>
      <c r="G19" s="233"/>
      <c r="H19" s="233"/>
      <c r="I19" s="233"/>
      <c r="J19" s="9">
        <f t="shared" ref="J19:J20" si="1">+J20</f>
        <v>694800</v>
      </c>
    </row>
    <row r="20" spans="1:10" s="1" customFormat="1" ht="47.25" customHeight="1">
      <c r="B20" s="64" t="s">
        <v>34</v>
      </c>
      <c r="C20" s="232" t="s">
        <v>35</v>
      </c>
      <c r="D20" s="232"/>
      <c r="E20" s="232"/>
      <c r="F20" s="232"/>
      <c r="G20" s="232"/>
      <c r="H20" s="232"/>
      <c r="I20" s="232"/>
      <c r="J20" s="63">
        <f t="shared" si="1"/>
        <v>694800</v>
      </c>
    </row>
    <row r="21" spans="1:10" s="1" customFormat="1" ht="31.5" customHeight="1">
      <c r="B21" s="64"/>
      <c r="C21" s="64"/>
      <c r="D21" s="64" t="s">
        <v>63</v>
      </c>
      <c r="E21" s="232" t="s">
        <v>47</v>
      </c>
      <c r="F21" s="232"/>
      <c r="G21" s="232"/>
      <c r="H21" s="232"/>
      <c r="I21" s="232"/>
      <c r="J21" s="63">
        <f>+'2'!G42</f>
        <v>694800</v>
      </c>
    </row>
    <row r="22" spans="1:10" s="1" customFormat="1" ht="42.75" customHeight="1">
      <c r="F22" s="232" t="s">
        <v>64</v>
      </c>
      <c r="G22" s="232"/>
      <c r="H22" s="232"/>
      <c r="I22" s="232"/>
      <c r="J22" s="232"/>
    </row>
    <row r="23" spans="1:10" s="1" customFormat="1" ht="38.25" customHeight="1">
      <c r="F23" s="64"/>
      <c r="G23" s="232" t="s">
        <v>65</v>
      </c>
      <c r="H23" s="232"/>
      <c r="I23" s="232"/>
      <c r="J23" s="232"/>
    </row>
    <row r="24" spans="1:10" s="1" customFormat="1" ht="36.75" customHeight="1">
      <c r="F24" s="64"/>
      <c r="G24" s="64"/>
      <c r="H24" s="232" t="s">
        <v>147</v>
      </c>
      <c r="I24" s="232"/>
      <c r="J24" s="232"/>
    </row>
    <row r="25" spans="1:10" s="1" customFormat="1">
      <c r="I25" s="71" t="s">
        <v>148</v>
      </c>
      <c r="J25" s="70">
        <v>1</v>
      </c>
    </row>
    <row r="26" spans="1:10" ht="27" customHeight="1">
      <c r="A26" s="233" t="s">
        <v>77</v>
      </c>
      <c r="B26" s="233"/>
      <c r="C26" s="233"/>
      <c r="D26" s="233"/>
      <c r="E26" s="233"/>
      <c r="F26" s="233"/>
      <c r="G26" s="233"/>
      <c r="H26" s="233"/>
      <c r="I26" s="233"/>
      <c r="J26" s="169">
        <f>J27</f>
        <v>-126000</v>
      </c>
    </row>
    <row r="27" spans="1:10" ht="17.25" customHeight="1">
      <c r="A27" s="170"/>
      <c r="B27" s="183">
        <v>1043</v>
      </c>
      <c r="C27" s="232" t="s">
        <v>138</v>
      </c>
      <c r="D27" s="232"/>
      <c r="E27" s="232"/>
      <c r="F27" s="232"/>
      <c r="G27" s="232"/>
      <c r="H27" s="232"/>
      <c r="I27" s="232"/>
      <c r="J27" s="63">
        <f t="shared" ref="J27" si="2">+J28</f>
        <v>-126000</v>
      </c>
    </row>
    <row r="28" spans="1:10" ht="39.75" customHeight="1">
      <c r="A28" s="173"/>
      <c r="B28" s="183"/>
      <c r="C28" s="183"/>
      <c r="D28" s="183" t="s">
        <v>154</v>
      </c>
      <c r="E28" s="232" t="s">
        <v>102</v>
      </c>
      <c r="F28" s="232"/>
      <c r="G28" s="232"/>
      <c r="H28" s="232"/>
      <c r="I28" s="232"/>
      <c r="J28" s="63">
        <v>-126000</v>
      </c>
    </row>
    <row r="29" spans="1:10" ht="39" customHeight="1">
      <c r="A29" s="173"/>
      <c r="B29" s="183"/>
      <c r="C29" s="183"/>
      <c r="D29" s="183"/>
      <c r="E29" s="183"/>
      <c r="F29" s="232" t="s">
        <v>155</v>
      </c>
      <c r="G29" s="232"/>
      <c r="H29" s="232"/>
      <c r="I29" s="232"/>
      <c r="J29" s="232"/>
    </row>
    <row r="30" spans="1:10" ht="34.5" customHeight="1">
      <c r="A30" s="173"/>
      <c r="B30" s="183"/>
      <c r="C30" s="183"/>
      <c r="D30" s="183"/>
      <c r="E30" s="183"/>
      <c r="F30" s="183"/>
      <c r="G30" s="231" t="s">
        <v>141</v>
      </c>
      <c r="H30" s="231"/>
      <c r="I30" s="231"/>
      <c r="J30" s="231"/>
    </row>
    <row r="31" spans="1:10" ht="42.75" customHeight="1">
      <c r="A31" s="173"/>
      <c r="B31" s="183"/>
      <c r="C31" s="183"/>
      <c r="D31" s="183"/>
      <c r="E31" s="183"/>
      <c r="F31" s="183"/>
      <c r="G31" s="183"/>
      <c r="H31" s="231" t="s">
        <v>142</v>
      </c>
      <c r="I31" s="231"/>
      <c r="J31" s="231"/>
    </row>
    <row r="32" spans="1:10">
      <c r="I32" s="71"/>
      <c r="J32" s="70"/>
    </row>
  </sheetData>
  <mergeCells count="27">
    <mergeCell ref="A6:J6"/>
    <mergeCell ref="A7:I7"/>
    <mergeCell ref="A8:I8"/>
    <mergeCell ref="A9:A10"/>
    <mergeCell ref="B9:C9"/>
    <mergeCell ref="D9:G9"/>
    <mergeCell ref="H9:H10"/>
    <mergeCell ref="I9:I10"/>
    <mergeCell ref="H24:J24"/>
    <mergeCell ref="A19:I19"/>
    <mergeCell ref="C20:I20"/>
    <mergeCell ref="E21:I21"/>
    <mergeCell ref="F22:J22"/>
    <mergeCell ref="G23:J23"/>
    <mergeCell ref="H17:J17"/>
    <mergeCell ref="A11:I11"/>
    <mergeCell ref="C13:I13"/>
    <mergeCell ref="E14:I14"/>
    <mergeCell ref="F15:J15"/>
    <mergeCell ref="G16:J16"/>
    <mergeCell ref="A12:I12"/>
    <mergeCell ref="H31:J31"/>
    <mergeCell ref="A26:I26"/>
    <mergeCell ref="C27:I27"/>
    <mergeCell ref="E28:I28"/>
    <mergeCell ref="F29:J29"/>
    <mergeCell ref="G30:J30"/>
  </mergeCells>
  <pageMargins left="0.7" right="0.7" top="0.75" bottom="0.75" header="0.3" footer="0.3"/>
  <pageSetup scale="4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2"/>
  <sheetViews>
    <sheetView workbookViewId="0">
      <selection activeCell="C23" sqref="C23"/>
    </sheetView>
  </sheetViews>
  <sheetFormatPr defaultRowHeight="16.5"/>
  <cols>
    <col min="1" max="1" width="17.28515625" style="36" customWidth="1"/>
    <col min="2" max="2" width="51.28515625" style="48" customWidth="1"/>
    <col min="3" max="3" width="10.42578125" style="48" customWidth="1"/>
    <col min="4" max="4" width="13.7109375" style="6" customWidth="1"/>
    <col min="5" max="5" width="20" style="6" customWidth="1"/>
    <col min="6" max="6" width="16.42578125" style="6" customWidth="1"/>
    <col min="7" max="7" width="23.28515625" style="41" customWidth="1"/>
    <col min="8" max="8" width="10.85546875" style="37" customWidth="1"/>
    <col min="9" max="9" width="12.42578125" style="37" customWidth="1"/>
    <col min="10" max="10" width="11" style="37" customWidth="1"/>
    <col min="11" max="11" width="13.7109375" style="37" customWidth="1"/>
    <col min="12" max="12" width="12" style="37" customWidth="1"/>
    <col min="13" max="13" width="9.140625" style="37"/>
    <col min="14" max="14" width="7.28515625" style="37" customWidth="1"/>
    <col min="15" max="15" width="11.42578125" style="37" customWidth="1"/>
    <col min="16" max="16" width="21.7109375" style="37" customWidth="1"/>
    <col min="17" max="29" width="9.140625" style="37"/>
    <col min="30" max="30" width="5.7109375" style="37" customWidth="1"/>
    <col min="31" max="32" width="9.140625" style="37"/>
    <col min="33" max="34" width="23.5703125" style="37" customWidth="1"/>
    <col min="35" max="255" width="9.140625" style="37"/>
    <col min="256" max="256" width="16.85546875" style="37" customWidth="1"/>
    <col min="257" max="257" width="39.7109375" style="37" customWidth="1"/>
    <col min="258" max="258" width="14.28515625" style="37" customWidth="1"/>
    <col min="259" max="259" width="10.7109375" style="37" customWidth="1"/>
    <col min="260" max="260" width="17.5703125" style="37" customWidth="1"/>
    <col min="261" max="261" width="11.7109375" style="37" customWidth="1"/>
    <col min="262" max="262" width="24.42578125" style="37" customWidth="1"/>
    <col min="263" max="263" width="15.5703125" style="37" customWidth="1"/>
    <col min="264" max="264" width="12.140625" style="37" customWidth="1"/>
    <col min="265" max="265" width="9.140625" style="37"/>
    <col min="266" max="266" width="11" style="37" customWidth="1"/>
    <col min="267" max="267" width="13.7109375" style="37" customWidth="1"/>
    <col min="268" max="268" width="12" style="37" customWidth="1"/>
    <col min="269" max="269" width="9.140625" style="37"/>
    <col min="270" max="270" width="2.7109375" style="37" customWidth="1"/>
    <col min="271" max="271" width="11.42578125" style="37" customWidth="1"/>
    <col min="272" max="272" width="21.7109375" style="37" customWidth="1"/>
    <col min="273" max="285" width="9.140625" style="37"/>
    <col min="286" max="286" width="5.7109375" style="37" customWidth="1"/>
    <col min="287" max="288" width="9.140625" style="37"/>
    <col min="289" max="290" width="23.5703125" style="37" customWidth="1"/>
    <col min="291" max="511" width="9.140625" style="37"/>
    <col min="512" max="512" width="16.85546875" style="37" customWidth="1"/>
    <col min="513" max="513" width="39.7109375" style="37" customWidth="1"/>
    <col min="514" max="514" width="14.28515625" style="37" customWidth="1"/>
    <col min="515" max="515" width="10.7109375" style="37" customWidth="1"/>
    <col min="516" max="516" width="17.5703125" style="37" customWidth="1"/>
    <col min="517" max="517" width="11.7109375" style="37" customWidth="1"/>
    <col min="518" max="518" width="24.42578125" style="37" customWidth="1"/>
    <col min="519" max="519" width="15.5703125" style="37" customWidth="1"/>
    <col min="520" max="520" width="12.140625" style="37" customWidth="1"/>
    <col min="521" max="521" width="9.140625" style="37"/>
    <col min="522" max="522" width="11" style="37" customWidth="1"/>
    <col min="523" max="523" width="13.7109375" style="37" customWidth="1"/>
    <col min="524" max="524" width="12" style="37" customWidth="1"/>
    <col min="525" max="525" width="9.140625" style="37"/>
    <col min="526" max="526" width="2.7109375" style="37" customWidth="1"/>
    <col min="527" max="527" width="11.42578125" style="37" customWidth="1"/>
    <col min="528" max="528" width="21.7109375" style="37" customWidth="1"/>
    <col min="529" max="541" width="9.140625" style="37"/>
    <col min="542" max="542" width="5.7109375" style="37" customWidth="1"/>
    <col min="543" max="544" width="9.140625" style="37"/>
    <col min="545" max="546" width="23.5703125" style="37" customWidth="1"/>
    <col min="547" max="767" width="9.140625" style="37"/>
    <col min="768" max="768" width="16.85546875" style="37" customWidth="1"/>
    <col min="769" max="769" width="39.7109375" style="37" customWidth="1"/>
    <col min="770" max="770" width="14.28515625" style="37" customWidth="1"/>
    <col min="771" max="771" width="10.7109375" style="37" customWidth="1"/>
    <col min="772" max="772" width="17.5703125" style="37" customWidth="1"/>
    <col min="773" max="773" width="11.7109375" style="37" customWidth="1"/>
    <col min="774" max="774" width="24.42578125" style="37" customWidth="1"/>
    <col min="775" max="775" width="15.5703125" style="37" customWidth="1"/>
    <col min="776" max="776" width="12.140625" style="37" customWidth="1"/>
    <col min="777" max="777" width="9.140625" style="37"/>
    <col min="778" max="778" width="11" style="37" customWidth="1"/>
    <col min="779" max="779" width="13.7109375" style="37" customWidth="1"/>
    <col min="780" max="780" width="12" style="37" customWidth="1"/>
    <col min="781" max="781" width="9.140625" style="37"/>
    <col min="782" max="782" width="2.7109375" style="37" customWidth="1"/>
    <col min="783" max="783" width="11.42578125" style="37" customWidth="1"/>
    <col min="784" max="784" width="21.7109375" style="37" customWidth="1"/>
    <col min="785" max="797" width="9.140625" style="37"/>
    <col min="798" max="798" width="5.7109375" style="37" customWidth="1"/>
    <col min="799" max="800" width="9.140625" style="37"/>
    <col min="801" max="802" width="23.5703125" style="37" customWidth="1"/>
    <col min="803" max="1023" width="9.140625" style="37"/>
    <col min="1024" max="1024" width="16.85546875" style="37" customWidth="1"/>
    <col min="1025" max="1025" width="39.7109375" style="37" customWidth="1"/>
    <col min="1026" max="1026" width="14.28515625" style="37" customWidth="1"/>
    <col min="1027" max="1027" width="10.7109375" style="37" customWidth="1"/>
    <col min="1028" max="1028" width="17.5703125" style="37" customWidth="1"/>
    <col min="1029" max="1029" width="11.7109375" style="37" customWidth="1"/>
    <col min="1030" max="1030" width="24.42578125" style="37" customWidth="1"/>
    <col min="1031" max="1031" width="15.5703125" style="37" customWidth="1"/>
    <col min="1032" max="1032" width="12.140625" style="37" customWidth="1"/>
    <col min="1033" max="1033" width="9.140625" style="37"/>
    <col min="1034" max="1034" width="11" style="37" customWidth="1"/>
    <col min="1035" max="1035" width="13.7109375" style="37" customWidth="1"/>
    <col min="1036" max="1036" width="12" style="37" customWidth="1"/>
    <col min="1037" max="1037" width="9.140625" style="37"/>
    <col min="1038" max="1038" width="2.7109375" style="37" customWidth="1"/>
    <col min="1039" max="1039" width="11.42578125" style="37" customWidth="1"/>
    <col min="1040" max="1040" width="21.7109375" style="37" customWidth="1"/>
    <col min="1041" max="1053" width="9.140625" style="37"/>
    <col min="1054" max="1054" width="5.7109375" style="37" customWidth="1"/>
    <col min="1055" max="1056" width="9.140625" style="37"/>
    <col min="1057" max="1058" width="23.5703125" style="37" customWidth="1"/>
    <col min="1059" max="1279" width="9.140625" style="37"/>
    <col min="1280" max="1280" width="16.85546875" style="37" customWidth="1"/>
    <col min="1281" max="1281" width="39.7109375" style="37" customWidth="1"/>
    <col min="1282" max="1282" width="14.28515625" style="37" customWidth="1"/>
    <col min="1283" max="1283" width="10.7109375" style="37" customWidth="1"/>
    <col min="1284" max="1284" width="17.5703125" style="37" customWidth="1"/>
    <col min="1285" max="1285" width="11.7109375" style="37" customWidth="1"/>
    <col min="1286" max="1286" width="24.42578125" style="37" customWidth="1"/>
    <col min="1287" max="1287" width="15.5703125" style="37" customWidth="1"/>
    <col min="1288" max="1288" width="12.140625" style="37" customWidth="1"/>
    <col min="1289" max="1289" width="9.140625" style="37"/>
    <col min="1290" max="1290" width="11" style="37" customWidth="1"/>
    <col min="1291" max="1291" width="13.7109375" style="37" customWidth="1"/>
    <col min="1292" max="1292" width="12" style="37" customWidth="1"/>
    <col min="1293" max="1293" width="9.140625" style="37"/>
    <col min="1294" max="1294" width="2.7109375" style="37" customWidth="1"/>
    <col min="1295" max="1295" width="11.42578125" style="37" customWidth="1"/>
    <col min="1296" max="1296" width="21.7109375" style="37" customWidth="1"/>
    <col min="1297" max="1309" width="9.140625" style="37"/>
    <col min="1310" max="1310" width="5.7109375" style="37" customWidth="1"/>
    <col min="1311" max="1312" width="9.140625" style="37"/>
    <col min="1313" max="1314" width="23.5703125" style="37" customWidth="1"/>
    <col min="1315" max="1535" width="9.140625" style="37"/>
    <col min="1536" max="1536" width="16.85546875" style="37" customWidth="1"/>
    <col min="1537" max="1537" width="39.7109375" style="37" customWidth="1"/>
    <col min="1538" max="1538" width="14.28515625" style="37" customWidth="1"/>
    <col min="1539" max="1539" width="10.7109375" style="37" customWidth="1"/>
    <col min="1540" max="1540" width="17.5703125" style="37" customWidth="1"/>
    <col min="1541" max="1541" width="11.7109375" style="37" customWidth="1"/>
    <col min="1542" max="1542" width="24.42578125" style="37" customWidth="1"/>
    <col min="1543" max="1543" width="15.5703125" style="37" customWidth="1"/>
    <col min="1544" max="1544" width="12.140625" style="37" customWidth="1"/>
    <col min="1545" max="1545" width="9.140625" style="37"/>
    <col min="1546" max="1546" width="11" style="37" customWidth="1"/>
    <col min="1547" max="1547" width="13.7109375" style="37" customWidth="1"/>
    <col min="1548" max="1548" width="12" style="37" customWidth="1"/>
    <col min="1549" max="1549" width="9.140625" style="37"/>
    <col min="1550" max="1550" width="2.7109375" style="37" customWidth="1"/>
    <col min="1551" max="1551" width="11.42578125" style="37" customWidth="1"/>
    <col min="1552" max="1552" width="21.7109375" style="37" customWidth="1"/>
    <col min="1553" max="1565" width="9.140625" style="37"/>
    <col min="1566" max="1566" width="5.7109375" style="37" customWidth="1"/>
    <col min="1567" max="1568" width="9.140625" style="37"/>
    <col min="1569" max="1570" width="23.5703125" style="37" customWidth="1"/>
    <col min="1571" max="1791" width="9.140625" style="37"/>
    <col min="1792" max="1792" width="16.85546875" style="37" customWidth="1"/>
    <col min="1793" max="1793" width="39.7109375" style="37" customWidth="1"/>
    <col min="1794" max="1794" width="14.28515625" style="37" customWidth="1"/>
    <col min="1795" max="1795" width="10.7109375" style="37" customWidth="1"/>
    <col min="1796" max="1796" width="17.5703125" style="37" customWidth="1"/>
    <col min="1797" max="1797" width="11.7109375" style="37" customWidth="1"/>
    <col min="1798" max="1798" width="24.42578125" style="37" customWidth="1"/>
    <col min="1799" max="1799" width="15.5703125" style="37" customWidth="1"/>
    <col min="1800" max="1800" width="12.140625" style="37" customWidth="1"/>
    <col min="1801" max="1801" width="9.140625" style="37"/>
    <col min="1802" max="1802" width="11" style="37" customWidth="1"/>
    <col min="1803" max="1803" width="13.7109375" style="37" customWidth="1"/>
    <col min="1804" max="1804" width="12" style="37" customWidth="1"/>
    <col min="1805" max="1805" width="9.140625" style="37"/>
    <col min="1806" max="1806" width="2.7109375" style="37" customWidth="1"/>
    <col min="1807" max="1807" width="11.42578125" style="37" customWidth="1"/>
    <col min="1808" max="1808" width="21.7109375" style="37" customWidth="1"/>
    <col min="1809" max="1821" width="9.140625" style="37"/>
    <col min="1822" max="1822" width="5.7109375" style="37" customWidth="1"/>
    <col min="1823" max="1824" width="9.140625" style="37"/>
    <col min="1825" max="1826" width="23.5703125" style="37" customWidth="1"/>
    <col min="1827" max="2047" width="9.140625" style="37"/>
    <col min="2048" max="2048" width="16.85546875" style="37" customWidth="1"/>
    <col min="2049" max="2049" width="39.7109375" style="37" customWidth="1"/>
    <col min="2050" max="2050" width="14.28515625" style="37" customWidth="1"/>
    <col min="2051" max="2051" width="10.7109375" style="37" customWidth="1"/>
    <col min="2052" max="2052" width="17.5703125" style="37" customWidth="1"/>
    <col min="2053" max="2053" width="11.7109375" style="37" customWidth="1"/>
    <col min="2054" max="2054" width="24.42578125" style="37" customWidth="1"/>
    <col min="2055" max="2055" width="15.5703125" style="37" customWidth="1"/>
    <col min="2056" max="2056" width="12.140625" style="37" customWidth="1"/>
    <col min="2057" max="2057" width="9.140625" style="37"/>
    <col min="2058" max="2058" width="11" style="37" customWidth="1"/>
    <col min="2059" max="2059" width="13.7109375" style="37" customWidth="1"/>
    <col min="2060" max="2060" width="12" style="37" customWidth="1"/>
    <col min="2061" max="2061" width="9.140625" style="37"/>
    <col min="2062" max="2062" width="2.7109375" style="37" customWidth="1"/>
    <col min="2063" max="2063" width="11.42578125" style="37" customWidth="1"/>
    <col min="2064" max="2064" width="21.7109375" style="37" customWidth="1"/>
    <col min="2065" max="2077" width="9.140625" style="37"/>
    <col min="2078" max="2078" width="5.7109375" style="37" customWidth="1"/>
    <col min="2079" max="2080" width="9.140625" style="37"/>
    <col min="2081" max="2082" width="23.5703125" style="37" customWidth="1"/>
    <col min="2083" max="2303" width="9.140625" style="37"/>
    <col min="2304" max="2304" width="16.85546875" style="37" customWidth="1"/>
    <col min="2305" max="2305" width="39.7109375" style="37" customWidth="1"/>
    <col min="2306" max="2306" width="14.28515625" style="37" customWidth="1"/>
    <col min="2307" max="2307" width="10.7109375" style="37" customWidth="1"/>
    <col min="2308" max="2308" width="17.5703125" style="37" customWidth="1"/>
    <col min="2309" max="2309" width="11.7109375" style="37" customWidth="1"/>
    <col min="2310" max="2310" width="24.42578125" style="37" customWidth="1"/>
    <col min="2311" max="2311" width="15.5703125" style="37" customWidth="1"/>
    <col min="2312" max="2312" width="12.140625" style="37" customWidth="1"/>
    <col min="2313" max="2313" width="9.140625" style="37"/>
    <col min="2314" max="2314" width="11" style="37" customWidth="1"/>
    <col min="2315" max="2315" width="13.7109375" style="37" customWidth="1"/>
    <col min="2316" max="2316" width="12" style="37" customWidth="1"/>
    <col min="2317" max="2317" width="9.140625" style="37"/>
    <col min="2318" max="2318" width="2.7109375" style="37" customWidth="1"/>
    <col min="2319" max="2319" width="11.42578125" style="37" customWidth="1"/>
    <col min="2320" max="2320" width="21.7109375" style="37" customWidth="1"/>
    <col min="2321" max="2333" width="9.140625" style="37"/>
    <col min="2334" max="2334" width="5.7109375" style="37" customWidth="1"/>
    <col min="2335" max="2336" width="9.140625" style="37"/>
    <col min="2337" max="2338" width="23.5703125" style="37" customWidth="1"/>
    <col min="2339" max="2559" width="9.140625" style="37"/>
    <col min="2560" max="2560" width="16.85546875" style="37" customWidth="1"/>
    <col min="2561" max="2561" width="39.7109375" style="37" customWidth="1"/>
    <col min="2562" max="2562" width="14.28515625" style="37" customWidth="1"/>
    <col min="2563" max="2563" width="10.7109375" style="37" customWidth="1"/>
    <col min="2564" max="2564" width="17.5703125" style="37" customWidth="1"/>
    <col min="2565" max="2565" width="11.7109375" style="37" customWidth="1"/>
    <col min="2566" max="2566" width="24.42578125" style="37" customWidth="1"/>
    <col min="2567" max="2567" width="15.5703125" style="37" customWidth="1"/>
    <col min="2568" max="2568" width="12.140625" style="37" customWidth="1"/>
    <col min="2569" max="2569" width="9.140625" style="37"/>
    <col min="2570" max="2570" width="11" style="37" customWidth="1"/>
    <col min="2571" max="2571" width="13.7109375" style="37" customWidth="1"/>
    <col min="2572" max="2572" width="12" style="37" customWidth="1"/>
    <col min="2573" max="2573" width="9.140625" style="37"/>
    <col min="2574" max="2574" width="2.7109375" style="37" customWidth="1"/>
    <col min="2575" max="2575" width="11.42578125" style="37" customWidth="1"/>
    <col min="2576" max="2576" width="21.7109375" style="37" customWidth="1"/>
    <col min="2577" max="2589" width="9.140625" style="37"/>
    <col min="2590" max="2590" width="5.7109375" style="37" customWidth="1"/>
    <col min="2591" max="2592" width="9.140625" style="37"/>
    <col min="2593" max="2594" width="23.5703125" style="37" customWidth="1"/>
    <col min="2595" max="2815" width="9.140625" style="37"/>
    <col min="2816" max="2816" width="16.85546875" style="37" customWidth="1"/>
    <col min="2817" max="2817" width="39.7109375" style="37" customWidth="1"/>
    <col min="2818" max="2818" width="14.28515625" style="37" customWidth="1"/>
    <col min="2819" max="2819" width="10.7109375" style="37" customWidth="1"/>
    <col min="2820" max="2820" width="17.5703125" style="37" customWidth="1"/>
    <col min="2821" max="2821" width="11.7109375" style="37" customWidth="1"/>
    <col min="2822" max="2822" width="24.42578125" style="37" customWidth="1"/>
    <col min="2823" max="2823" width="15.5703125" style="37" customWidth="1"/>
    <col min="2824" max="2824" width="12.140625" style="37" customWidth="1"/>
    <col min="2825" max="2825" width="9.140625" style="37"/>
    <col min="2826" max="2826" width="11" style="37" customWidth="1"/>
    <col min="2827" max="2827" width="13.7109375" style="37" customWidth="1"/>
    <col min="2828" max="2828" width="12" style="37" customWidth="1"/>
    <col min="2829" max="2829" width="9.140625" style="37"/>
    <col min="2830" max="2830" width="2.7109375" style="37" customWidth="1"/>
    <col min="2831" max="2831" width="11.42578125" style="37" customWidth="1"/>
    <col min="2832" max="2832" width="21.7109375" style="37" customWidth="1"/>
    <col min="2833" max="2845" width="9.140625" style="37"/>
    <col min="2846" max="2846" width="5.7109375" style="37" customWidth="1"/>
    <col min="2847" max="2848" width="9.140625" style="37"/>
    <col min="2849" max="2850" width="23.5703125" style="37" customWidth="1"/>
    <col min="2851" max="3071" width="9.140625" style="37"/>
    <col min="3072" max="3072" width="16.85546875" style="37" customWidth="1"/>
    <col min="3073" max="3073" width="39.7109375" style="37" customWidth="1"/>
    <col min="3074" max="3074" width="14.28515625" style="37" customWidth="1"/>
    <col min="3075" max="3075" width="10.7109375" style="37" customWidth="1"/>
    <col min="3076" max="3076" width="17.5703125" style="37" customWidth="1"/>
    <col min="3077" max="3077" width="11.7109375" style="37" customWidth="1"/>
    <col min="3078" max="3078" width="24.42578125" style="37" customWidth="1"/>
    <col min="3079" max="3079" width="15.5703125" style="37" customWidth="1"/>
    <col min="3080" max="3080" width="12.140625" style="37" customWidth="1"/>
    <col min="3081" max="3081" width="9.140625" style="37"/>
    <col min="3082" max="3082" width="11" style="37" customWidth="1"/>
    <col min="3083" max="3083" width="13.7109375" style="37" customWidth="1"/>
    <col min="3084" max="3084" width="12" style="37" customWidth="1"/>
    <col min="3085" max="3085" width="9.140625" style="37"/>
    <col min="3086" max="3086" width="2.7109375" style="37" customWidth="1"/>
    <col min="3087" max="3087" width="11.42578125" style="37" customWidth="1"/>
    <col min="3088" max="3088" width="21.7109375" style="37" customWidth="1"/>
    <col min="3089" max="3101" width="9.140625" style="37"/>
    <col min="3102" max="3102" width="5.7109375" style="37" customWidth="1"/>
    <col min="3103" max="3104" width="9.140625" style="37"/>
    <col min="3105" max="3106" width="23.5703125" style="37" customWidth="1"/>
    <col min="3107" max="3327" width="9.140625" style="37"/>
    <col min="3328" max="3328" width="16.85546875" style="37" customWidth="1"/>
    <col min="3329" max="3329" width="39.7109375" style="37" customWidth="1"/>
    <col min="3330" max="3330" width="14.28515625" style="37" customWidth="1"/>
    <col min="3331" max="3331" width="10.7109375" style="37" customWidth="1"/>
    <col min="3332" max="3332" width="17.5703125" style="37" customWidth="1"/>
    <col min="3333" max="3333" width="11.7109375" style="37" customWidth="1"/>
    <col min="3334" max="3334" width="24.42578125" style="37" customWidth="1"/>
    <col min="3335" max="3335" width="15.5703125" style="37" customWidth="1"/>
    <col min="3336" max="3336" width="12.140625" style="37" customWidth="1"/>
    <col min="3337" max="3337" width="9.140625" style="37"/>
    <col min="3338" max="3338" width="11" style="37" customWidth="1"/>
    <col min="3339" max="3339" width="13.7109375" style="37" customWidth="1"/>
    <col min="3340" max="3340" width="12" style="37" customWidth="1"/>
    <col min="3341" max="3341" width="9.140625" style="37"/>
    <col min="3342" max="3342" width="2.7109375" style="37" customWidth="1"/>
    <col min="3343" max="3343" width="11.42578125" style="37" customWidth="1"/>
    <col min="3344" max="3344" width="21.7109375" style="37" customWidth="1"/>
    <col min="3345" max="3357" width="9.140625" style="37"/>
    <col min="3358" max="3358" width="5.7109375" style="37" customWidth="1"/>
    <col min="3359" max="3360" width="9.140625" style="37"/>
    <col min="3361" max="3362" width="23.5703125" style="37" customWidth="1"/>
    <col min="3363" max="3583" width="9.140625" style="37"/>
    <col min="3584" max="3584" width="16.85546875" style="37" customWidth="1"/>
    <col min="3585" max="3585" width="39.7109375" style="37" customWidth="1"/>
    <col min="3586" max="3586" width="14.28515625" style="37" customWidth="1"/>
    <col min="3587" max="3587" width="10.7109375" style="37" customWidth="1"/>
    <col min="3588" max="3588" width="17.5703125" style="37" customWidth="1"/>
    <col min="3589" max="3589" width="11.7109375" style="37" customWidth="1"/>
    <col min="3590" max="3590" width="24.42578125" style="37" customWidth="1"/>
    <col min="3591" max="3591" width="15.5703125" style="37" customWidth="1"/>
    <col min="3592" max="3592" width="12.140625" style="37" customWidth="1"/>
    <col min="3593" max="3593" width="9.140625" style="37"/>
    <col min="3594" max="3594" width="11" style="37" customWidth="1"/>
    <col min="3595" max="3595" width="13.7109375" style="37" customWidth="1"/>
    <col min="3596" max="3596" width="12" style="37" customWidth="1"/>
    <col min="3597" max="3597" width="9.140625" style="37"/>
    <col min="3598" max="3598" width="2.7109375" style="37" customWidth="1"/>
    <col min="3599" max="3599" width="11.42578125" style="37" customWidth="1"/>
    <col min="3600" max="3600" width="21.7109375" style="37" customWidth="1"/>
    <col min="3601" max="3613" width="9.140625" style="37"/>
    <col min="3614" max="3614" width="5.7109375" style="37" customWidth="1"/>
    <col min="3615" max="3616" width="9.140625" style="37"/>
    <col min="3617" max="3618" width="23.5703125" style="37" customWidth="1"/>
    <col min="3619" max="3839" width="9.140625" style="37"/>
    <col min="3840" max="3840" width="16.85546875" style="37" customWidth="1"/>
    <col min="3841" max="3841" width="39.7109375" style="37" customWidth="1"/>
    <col min="3842" max="3842" width="14.28515625" style="37" customWidth="1"/>
    <col min="3843" max="3843" width="10.7109375" style="37" customWidth="1"/>
    <col min="3844" max="3844" width="17.5703125" style="37" customWidth="1"/>
    <col min="3845" max="3845" width="11.7109375" style="37" customWidth="1"/>
    <col min="3846" max="3846" width="24.42578125" style="37" customWidth="1"/>
    <col min="3847" max="3847" width="15.5703125" style="37" customWidth="1"/>
    <col min="3848" max="3848" width="12.140625" style="37" customWidth="1"/>
    <col min="3849" max="3849" width="9.140625" style="37"/>
    <col min="3850" max="3850" width="11" style="37" customWidth="1"/>
    <col min="3851" max="3851" width="13.7109375" style="37" customWidth="1"/>
    <col min="3852" max="3852" width="12" style="37" customWidth="1"/>
    <col min="3853" max="3853" width="9.140625" style="37"/>
    <col min="3854" max="3854" width="2.7109375" style="37" customWidth="1"/>
    <col min="3855" max="3855" width="11.42578125" style="37" customWidth="1"/>
    <col min="3856" max="3856" width="21.7109375" style="37" customWidth="1"/>
    <col min="3857" max="3869" width="9.140625" style="37"/>
    <col min="3870" max="3870" width="5.7109375" style="37" customWidth="1"/>
    <col min="3871" max="3872" width="9.140625" style="37"/>
    <col min="3873" max="3874" width="23.5703125" style="37" customWidth="1"/>
    <col min="3875" max="4095" width="9.140625" style="37"/>
    <col min="4096" max="4096" width="16.85546875" style="37" customWidth="1"/>
    <col min="4097" max="4097" width="39.7109375" style="37" customWidth="1"/>
    <col min="4098" max="4098" width="14.28515625" style="37" customWidth="1"/>
    <col min="4099" max="4099" width="10.7109375" style="37" customWidth="1"/>
    <col min="4100" max="4100" width="17.5703125" style="37" customWidth="1"/>
    <col min="4101" max="4101" width="11.7109375" style="37" customWidth="1"/>
    <col min="4102" max="4102" width="24.42578125" style="37" customWidth="1"/>
    <col min="4103" max="4103" width="15.5703125" style="37" customWidth="1"/>
    <col min="4104" max="4104" width="12.140625" style="37" customWidth="1"/>
    <col min="4105" max="4105" width="9.140625" style="37"/>
    <col min="4106" max="4106" width="11" style="37" customWidth="1"/>
    <col min="4107" max="4107" width="13.7109375" style="37" customWidth="1"/>
    <col min="4108" max="4108" width="12" style="37" customWidth="1"/>
    <col min="4109" max="4109" width="9.140625" style="37"/>
    <col min="4110" max="4110" width="2.7109375" style="37" customWidth="1"/>
    <col min="4111" max="4111" width="11.42578125" style="37" customWidth="1"/>
    <col min="4112" max="4112" width="21.7109375" style="37" customWidth="1"/>
    <col min="4113" max="4125" width="9.140625" style="37"/>
    <col min="4126" max="4126" width="5.7109375" style="37" customWidth="1"/>
    <col min="4127" max="4128" width="9.140625" style="37"/>
    <col min="4129" max="4130" width="23.5703125" style="37" customWidth="1"/>
    <col min="4131" max="4351" width="9.140625" style="37"/>
    <col min="4352" max="4352" width="16.85546875" style="37" customWidth="1"/>
    <col min="4353" max="4353" width="39.7109375" style="37" customWidth="1"/>
    <col min="4354" max="4354" width="14.28515625" style="37" customWidth="1"/>
    <col min="4355" max="4355" width="10.7109375" style="37" customWidth="1"/>
    <col min="4356" max="4356" width="17.5703125" style="37" customWidth="1"/>
    <col min="4357" max="4357" width="11.7109375" style="37" customWidth="1"/>
    <col min="4358" max="4358" width="24.42578125" style="37" customWidth="1"/>
    <col min="4359" max="4359" width="15.5703125" style="37" customWidth="1"/>
    <col min="4360" max="4360" width="12.140625" style="37" customWidth="1"/>
    <col min="4361" max="4361" width="9.140625" style="37"/>
    <col min="4362" max="4362" width="11" style="37" customWidth="1"/>
    <col min="4363" max="4363" width="13.7109375" style="37" customWidth="1"/>
    <col min="4364" max="4364" width="12" style="37" customWidth="1"/>
    <col min="4365" max="4365" width="9.140625" style="37"/>
    <col min="4366" max="4366" width="2.7109375" style="37" customWidth="1"/>
    <col min="4367" max="4367" width="11.42578125" style="37" customWidth="1"/>
    <col min="4368" max="4368" width="21.7109375" style="37" customWidth="1"/>
    <col min="4369" max="4381" width="9.140625" style="37"/>
    <col min="4382" max="4382" width="5.7109375" style="37" customWidth="1"/>
    <col min="4383" max="4384" width="9.140625" style="37"/>
    <col min="4385" max="4386" width="23.5703125" style="37" customWidth="1"/>
    <col min="4387" max="4607" width="9.140625" style="37"/>
    <col min="4608" max="4608" width="16.85546875" style="37" customWidth="1"/>
    <col min="4609" max="4609" width="39.7109375" style="37" customWidth="1"/>
    <col min="4610" max="4610" width="14.28515625" style="37" customWidth="1"/>
    <col min="4611" max="4611" width="10.7109375" style="37" customWidth="1"/>
    <col min="4612" max="4612" width="17.5703125" style="37" customWidth="1"/>
    <col min="4613" max="4613" width="11.7109375" style="37" customWidth="1"/>
    <col min="4614" max="4614" width="24.42578125" style="37" customWidth="1"/>
    <col min="4615" max="4615" width="15.5703125" style="37" customWidth="1"/>
    <col min="4616" max="4616" width="12.140625" style="37" customWidth="1"/>
    <col min="4617" max="4617" width="9.140625" style="37"/>
    <col min="4618" max="4618" width="11" style="37" customWidth="1"/>
    <col min="4619" max="4619" width="13.7109375" style="37" customWidth="1"/>
    <col min="4620" max="4620" width="12" style="37" customWidth="1"/>
    <col min="4621" max="4621" width="9.140625" style="37"/>
    <col min="4622" max="4622" width="2.7109375" style="37" customWidth="1"/>
    <col min="4623" max="4623" width="11.42578125" style="37" customWidth="1"/>
    <col min="4624" max="4624" width="21.7109375" style="37" customWidth="1"/>
    <col min="4625" max="4637" width="9.140625" style="37"/>
    <col min="4638" max="4638" width="5.7109375" style="37" customWidth="1"/>
    <col min="4639" max="4640" width="9.140625" style="37"/>
    <col min="4641" max="4642" width="23.5703125" style="37" customWidth="1"/>
    <col min="4643" max="4863" width="9.140625" style="37"/>
    <col min="4864" max="4864" width="16.85546875" style="37" customWidth="1"/>
    <col min="4865" max="4865" width="39.7109375" style="37" customWidth="1"/>
    <col min="4866" max="4866" width="14.28515625" style="37" customWidth="1"/>
    <col min="4867" max="4867" width="10.7109375" style="37" customWidth="1"/>
    <col min="4868" max="4868" width="17.5703125" style="37" customWidth="1"/>
    <col min="4869" max="4869" width="11.7109375" style="37" customWidth="1"/>
    <col min="4870" max="4870" width="24.42578125" style="37" customWidth="1"/>
    <col min="4871" max="4871" width="15.5703125" style="37" customWidth="1"/>
    <col min="4872" max="4872" width="12.140625" style="37" customWidth="1"/>
    <col min="4873" max="4873" width="9.140625" style="37"/>
    <col min="4874" max="4874" width="11" style="37" customWidth="1"/>
    <col min="4875" max="4875" width="13.7109375" style="37" customWidth="1"/>
    <col min="4876" max="4876" width="12" style="37" customWidth="1"/>
    <col min="4877" max="4877" width="9.140625" style="37"/>
    <col min="4878" max="4878" width="2.7109375" style="37" customWidth="1"/>
    <col min="4879" max="4879" width="11.42578125" style="37" customWidth="1"/>
    <col min="4880" max="4880" width="21.7109375" style="37" customWidth="1"/>
    <col min="4881" max="4893" width="9.140625" style="37"/>
    <col min="4894" max="4894" width="5.7109375" style="37" customWidth="1"/>
    <col min="4895" max="4896" width="9.140625" style="37"/>
    <col min="4897" max="4898" width="23.5703125" style="37" customWidth="1"/>
    <col min="4899" max="5119" width="9.140625" style="37"/>
    <col min="5120" max="5120" width="16.85546875" style="37" customWidth="1"/>
    <col min="5121" max="5121" width="39.7109375" style="37" customWidth="1"/>
    <col min="5122" max="5122" width="14.28515625" style="37" customWidth="1"/>
    <col min="5123" max="5123" width="10.7109375" style="37" customWidth="1"/>
    <col min="5124" max="5124" width="17.5703125" style="37" customWidth="1"/>
    <col min="5125" max="5125" width="11.7109375" style="37" customWidth="1"/>
    <col min="5126" max="5126" width="24.42578125" style="37" customWidth="1"/>
    <col min="5127" max="5127" width="15.5703125" style="37" customWidth="1"/>
    <col min="5128" max="5128" width="12.140625" style="37" customWidth="1"/>
    <col min="5129" max="5129" width="9.140625" style="37"/>
    <col min="5130" max="5130" width="11" style="37" customWidth="1"/>
    <col min="5131" max="5131" width="13.7109375" style="37" customWidth="1"/>
    <col min="5132" max="5132" width="12" style="37" customWidth="1"/>
    <col min="5133" max="5133" width="9.140625" style="37"/>
    <col min="5134" max="5134" width="2.7109375" style="37" customWidth="1"/>
    <col min="5135" max="5135" width="11.42578125" style="37" customWidth="1"/>
    <col min="5136" max="5136" width="21.7109375" style="37" customWidth="1"/>
    <col min="5137" max="5149" width="9.140625" style="37"/>
    <col min="5150" max="5150" width="5.7109375" style="37" customWidth="1"/>
    <col min="5151" max="5152" width="9.140625" style="37"/>
    <col min="5153" max="5154" width="23.5703125" style="37" customWidth="1"/>
    <col min="5155" max="5375" width="9.140625" style="37"/>
    <col min="5376" max="5376" width="16.85546875" style="37" customWidth="1"/>
    <col min="5377" max="5377" width="39.7109375" style="37" customWidth="1"/>
    <col min="5378" max="5378" width="14.28515625" style="37" customWidth="1"/>
    <col min="5379" max="5379" width="10.7109375" style="37" customWidth="1"/>
    <col min="5380" max="5380" width="17.5703125" style="37" customWidth="1"/>
    <col min="5381" max="5381" width="11.7109375" style="37" customWidth="1"/>
    <col min="5382" max="5382" width="24.42578125" style="37" customWidth="1"/>
    <col min="5383" max="5383" width="15.5703125" style="37" customWidth="1"/>
    <col min="5384" max="5384" width="12.140625" style="37" customWidth="1"/>
    <col min="5385" max="5385" width="9.140625" style="37"/>
    <col min="5386" max="5386" width="11" style="37" customWidth="1"/>
    <col min="5387" max="5387" width="13.7109375" style="37" customWidth="1"/>
    <col min="5388" max="5388" width="12" style="37" customWidth="1"/>
    <col min="5389" max="5389" width="9.140625" style="37"/>
    <col min="5390" max="5390" width="2.7109375" style="37" customWidth="1"/>
    <col min="5391" max="5391" width="11.42578125" style="37" customWidth="1"/>
    <col min="5392" max="5392" width="21.7109375" style="37" customWidth="1"/>
    <col min="5393" max="5405" width="9.140625" style="37"/>
    <col min="5406" max="5406" width="5.7109375" style="37" customWidth="1"/>
    <col min="5407" max="5408" width="9.140625" style="37"/>
    <col min="5409" max="5410" width="23.5703125" style="37" customWidth="1"/>
    <col min="5411" max="5631" width="9.140625" style="37"/>
    <col min="5632" max="5632" width="16.85546875" style="37" customWidth="1"/>
    <col min="5633" max="5633" width="39.7109375" style="37" customWidth="1"/>
    <col min="5634" max="5634" width="14.28515625" style="37" customWidth="1"/>
    <col min="5635" max="5635" width="10.7109375" style="37" customWidth="1"/>
    <col min="5636" max="5636" width="17.5703125" style="37" customWidth="1"/>
    <col min="5637" max="5637" width="11.7109375" style="37" customWidth="1"/>
    <col min="5638" max="5638" width="24.42578125" style="37" customWidth="1"/>
    <col min="5639" max="5639" width="15.5703125" style="37" customWidth="1"/>
    <col min="5640" max="5640" width="12.140625" style="37" customWidth="1"/>
    <col min="5641" max="5641" width="9.140625" style="37"/>
    <col min="5642" max="5642" width="11" style="37" customWidth="1"/>
    <col min="5643" max="5643" width="13.7109375" style="37" customWidth="1"/>
    <col min="5644" max="5644" width="12" style="37" customWidth="1"/>
    <col min="5645" max="5645" width="9.140625" style="37"/>
    <col min="5646" max="5646" width="2.7109375" style="37" customWidth="1"/>
    <col min="5647" max="5647" width="11.42578125" style="37" customWidth="1"/>
    <col min="5648" max="5648" width="21.7109375" style="37" customWidth="1"/>
    <col min="5649" max="5661" width="9.140625" style="37"/>
    <col min="5662" max="5662" width="5.7109375" style="37" customWidth="1"/>
    <col min="5663" max="5664" width="9.140625" style="37"/>
    <col min="5665" max="5666" width="23.5703125" style="37" customWidth="1"/>
    <col min="5667" max="5887" width="9.140625" style="37"/>
    <col min="5888" max="5888" width="16.85546875" style="37" customWidth="1"/>
    <col min="5889" max="5889" width="39.7109375" style="37" customWidth="1"/>
    <col min="5890" max="5890" width="14.28515625" style="37" customWidth="1"/>
    <col min="5891" max="5891" width="10.7109375" style="37" customWidth="1"/>
    <col min="5892" max="5892" width="17.5703125" style="37" customWidth="1"/>
    <col min="5893" max="5893" width="11.7109375" style="37" customWidth="1"/>
    <col min="5894" max="5894" width="24.42578125" style="37" customWidth="1"/>
    <col min="5895" max="5895" width="15.5703125" style="37" customWidth="1"/>
    <col min="5896" max="5896" width="12.140625" style="37" customWidth="1"/>
    <col min="5897" max="5897" width="9.140625" style="37"/>
    <col min="5898" max="5898" width="11" style="37" customWidth="1"/>
    <col min="5899" max="5899" width="13.7109375" style="37" customWidth="1"/>
    <col min="5900" max="5900" width="12" style="37" customWidth="1"/>
    <col min="5901" max="5901" width="9.140625" style="37"/>
    <col min="5902" max="5902" width="2.7109375" style="37" customWidth="1"/>
    <col min="5903" max="5903" width="11.42578125" style="37" customWidth="1"/>
    <col min="5904" max="5904" width="21.7109375" style="37" customWidth="1"/>
    <col min="5905" max="5917" width="9.140625" style="37"/>
    <col min="5918" max="5918" width="5.7109375" style="37" customWidth="1"/>
    <col min="5919" max="5920" width="9.140625" style="37"/>
    <col min="5921" max="5922" width="23.5703125" style="37" customWidth="1"/>
    <col min="5923" max="6143" width="9.140625" style="37"/>
    <col min="6144" max="6144" width="16.85546875" style="37" customWidth="1"/>
    <col min="6145" max="6145" width="39.7109375" style="37" customWidth="1"/>
    <col min="6146" max="6146" width="14.28515625" style="37" customWidth="1"/>
    <col min="6147" max="6147" width="10.7109375" style="37" customWidth="1"/>
    <col min="6148" max="6148" width="17.5703125" style="37" customWidth="1"/>
    <col min="6149" max="6149" width="11.7109375" style="37" customWidth="1"/>
    <col min="6150" max="6150" width="24.42578125" style="37" customWidth="1"/>
    <col min="6151" max="6151" width="15.5703125" style="37" customWidth="1"/>
    <col min="6152" max="6152" width="12.140625" style="37" customWidth="1"/>
    <col min="6153" max="6153" width="9.140625" style="37"/>
    <col min="6154" max="6154" width="11" style="37" customWidth="1"/>
    <col min="6155" max="6155" width="13.7109375" style="37" customWidth="1"/>
    <col min="6156" max="6156" width="12" style="37" customWidth="1"/>
    <col min="6157" max="6157" width="9.140625" style="37"/>
    <col min="6158" max="6158" width="2.7109375" style="37" customWidth="1"/>
    <col min="6159" max="6159" width="11.42578125" style="37" customWidth="1"/>
    <col min="6160" max="6160" width="21.7109375" style="37" customWidth="1"/>
    <col min="6161" max="6173" width="9.140625" style="37"/>
    <col min="6174" max="6174" width="5.7109375" style="37" customWidth="1"/>
    <col min="6175" max="6176" width="9.140625" style="37"/>
    <col min="6177" max="6178" width="23.5703125" style="37" customWidth="1"/>
    <col min="6179" max="6399" width="9.140625" style="37"/>
    <col min="6400" max="6400" width="16.85546875" style="37" customWidth="1"/>
    <col min="6401" max="6401" width="39.7109375" style="37" customWidth="1"/>
    <col min="6402" max="6402" width="14.28515625" style="37" customWidth="1"/>
    <col min="6403" max="6403" width="10.7109375" style="37" customWidth="1"/>
    <col min="6404" max="6404" width="17.5703125" style="37" customWidth="1"/>
    <col min="6405" max="6405" width="11.7109375" style="37" customWidth="1"/>
    <col min="6406" max="6406" width="24.42578125" style="37" customWidth="1"/>
    <col min="6407" max="6407" width="15.5703125" style="37" customWidth="1"/>
    <col min="6408" max="6408" width="12.140625" style="37" customWidth="1"/>
    <col min="6409" max="6409" width="9.140625" style="37"/>
    <col min="6410" max="6410" width="11" style="37" customWidth="1"/>
    <col min="6411" max="6411" width="13.7109375" style="37" customWidth="1"/>
    <col min="6412" max="6412" width="12" style="37" customWidth="1"/>
    <col min="6413" max="6413" width="9.140625" style="37"/>
    <col min="6414" max="6414" width="2.7109375" style="37" customWidth="1"/>
    <col min="6415" max="6415" width="11.42578125" style="37" customWidth="1"/>
    <col min="6416" max="6416" width="21.7109375" style="37" customWidth="1"/>
    <col min="6417" max="6429" width="9.140625" style="37"/>
    <col min="6430" max="6430" width="5.7109375" style="37" customWidth="1"/>
    <col min="6431" max="6432" width="9.140625" style="37"/>
    <col min="6433" max="6434" width="23.5703125" style="37" customWidth="1"/>
    <col min="6435" max="6655" width="9.140625" style="37"/>
    <col min="6656" max="6656" width="16.85546875" style="37" customWidth="1"/>
    <col min="6657" max="6657" width="39.7109375" style="37" customWidth="1"/>
    <col min="6658" max="6658" width="14.28515625" style="37" customWidth="1"/>
    <col min="6659" max="6659" width="10.7109375" style="37" customWidth="1"/>
    <col min="6660" max="6660" width="17.5703125" style="37" customWidth="1"/>
    <col min="6661" max="6661" width="11.7109375" style="37" customWidth="1"/>
    <col min="6662" max="6662" width="24.42578125" style="37" customWidth="1"/>
    <col min="6663" max="6663" width="15.5703125" style="37" customWidth="1"/>
    <col min="6664" max="6664" width="12.140625" style="37" customWidth="1"/>
    <col min="6665" max="6665" width="9.140625" style="37"/>
    <col min="6666" max="6666" width="11" style="37" customWidth="1"/>
    <col min="6667" max="6667" width="13.7109375" style="37" customWidth="1"/>
    <col min="6668" max="6668" width="12" style="37" customWidth="1"/>
    <col min="6669" max="6669" width="9.140625" style="37"/>
    <col min="6670" max="6670" width="2.7109375" style="37" customWidth="1"/>
    <col min="6671" max="6671" width="11.42578125" style="37" customWidth="1"/>
    <col min="6672" max="6672" width="21.7109375" style="37" customWidth="1"/>
    <col min="6673" max="6685" width="9.140625" style="37"/>
    <col min="6686" max="6686" width="5.7109375" style="37" customWidth="1"/>
    <col min="6687" max="6688" width="9.140625" style="37"/>
    <col min="6689" max="6690" width="23.5703125" style="37" customWidth="1"/>
    <col min="6691" max="6911" width="9.140625" style="37"/>
    <col min="6912" max="6912" width="16.85546875" style="37" customWidth="1"/>
    <col min="6913" max="6913" width="39.7109375" style="37" customWidth="1"/>
    <col min="6914" max="6914" width="14.28515625" style="37" customWidth="1"/>
    <col min="6915" max="6915" width="10.7109375" style="37" customWidth="1"/>
    <col min="6916" max="6916" width="17.5703125" style="37" customWidth="1"/>
    <col min="6917" max="6917" width="11.7109375" style="37" customWidth="1"/>
    <col min="6918" max="6918" width="24.42578125" style="37" customWidth="1"/>
    <col min="6919" max="6919" width="15.5703125" style="37" customWidth="1"/>
    <col min="6920" max="6920" width="12.140625" style="37" customWidth="1"/>
    <col min="6921" max="6921" width="9.140625" style="37"/>
    <col min="6922" max="6922" width="11" style="37" customWidth="1"/>
    <col min="6923" max="6923" width="13.7109375" style="37" customWidth="1"/>
    <col min="6924" max="6924" width="12" style="37" customWidth="1"/>
    <col min="6925" max="6925" width="9.140625" style="37"/>
    <col min="6926" max="6926" width="2.7109375" style="37" customWidth="1"/>
    <col min="6927" max="6927" width="11.42578125" style="37" customWidth="1"/>
    <col min="6928" max="6928" width="21.7109375" style="37" customWidth="1"/>
    <col min="6929" max="6941" width="9.140625" style="37"/>
    <col min="6942" max="6942" width="5.7109375" style="37" customWidth="1"/>
    <col min="6943" max="6944" width="9.140625" style="37"/>
    <col min="6945" max="6946" width="23.5703125" style="37" customWidth="1"/>
    <col min="6947" max="7167" width="9.140625" style="37"/>
    <col min="7168" max="7168" width="16.85546875" style="37" customWidth="1"/>
    <col min="7169" max="7169" width="39.7109375" style="37" customWidth="1"/>
    <col min="7170" max="7170" width="14.28515625" style="37" customWidth="1"/>
    <col min="7171" max="7171" width="10.7109375" style="37" customWidth="1"/>
    <col min="7172" max="7172" width="17.5703125" style="37" customWidth="1"/>
    <col min="7173" max="7173" width="11.7109375" style="37" customWidth="1"/>
    <col min="7174" max="7174" width="24.42578125" style="37" customWidth="1"/>
    <col min="7175" max="7175" width="15.5703125" style="37" customWidth="1"/>
    <col min="7176" max="7176" width="12.140625" style="37" customWidth="1"/>
    <col min="7177" max="7177" width="9.140625" style="37"/>
    <col min="7178" max="7178" width="11" style="37" customWidth="1"/>
    <col min="7179" max="7179" width="13.7109375" style="37" customWidth="1"/>
    <col min="7180" max="7180" width="12" style="37" customWidth="1"/>
    <col min="7181" max="7181" width="9.140625" style="37"/>
    <col min="7182" max="7182" width="2.7109375" style="37" customWidth="1"/>
    <col min="7183" max="7183" width="11.42578125" style="37" customWidth="1"/>
    <col min="7184" max="7184" width="21.7109375" style="37" customWidth="1"/>
    <col min="7185" max="7197" width="9.140625" style="37"/>
    <col min="7198" max="7198" width="5.7109375" style="37" customWidth="1"/>
    <col min="7199" max="7200" width="9.140625" style="37"/>
    <col min="7201" max="7202" width="23.5703125" style="37" customWidth="1"/>
    <col min="7203" max="7423" width="9.140625" style="37"/>
    <col min="7424" max="7424" width="16.85546875" style="37" customWidth="1"/>
    <col min="7425" max="7425" width="39.7109375" style="37" customWidth="1"/>
    <col min="7426" max="7426" width="14.28515625" style="37" customWidth="1"/>
    <col min="7427" max="7427" width="10.7109375" style="37" customWidth="1"/>
    <col min="7428" max="7428" width="17.5703125" style="37" customWidth="1"/>
    <col min="7429" max="7429" width="11.7109375" style="37" customWidth="1"/>
    <col min="7430" max="7430" width="24.42578125" style="37" customWidth="1"/>
    <col min="7431" max="7431" width="15.5703125" style="37" customWidth="1"/>
    <col min="7432" max="7432" width="12.140625" style="37" customWidth="1"/>
    <col min="7433" max="7433" width="9.140625" style="37"/>
    <col min="7434" max="7434" width="11" style="37" customWidth="1"/>
    <col min="7435" max="7435" width="13.7109375" style="37" customWidth="1"/>
    <col min="7436" max="7436" width="12" style="37" customWidth="1"/>
    <col min="7437" max="7437" width="9.140625" style="37"/>
    <col min="7438" max="7438" width="2.7109375" style="37" customWidth="1"/>
    <col min="7439" max="7439" width="11.42578125" style="37" customWidth="1"/>
    <col min="7440" max="7440" width="21.7109375" style="37" customWidth="1"/>
    <col min="7441" max="7453" width="9.140625" style="37"/>
    <col min="7454" max="7454" width="5.7109375" style="37" customWidth="1"/>
    <col min="7455" max="7456" width="9.140625" style="37"/>
    <col min="7457" max="7458" width="23.5703125" style="37" customWidth="1"/>
    <col min="7459" max="7679" width="9.140625" style="37"/>
    <col min="7680" max="7680" width="16.85546875" style="37" customWidth="1"/>
    <col min="7681" max="7681" width="39.7109375" style="37" customWidth="1"/>
    <col min="7682" max="7682" width="14.28515625" style="37" customWidth="1"/>
    <col min="7683" max="7683" width="10.7109375" style="37" customWidth="1"/>
    <col min="7684" max="7684" width="17.5703125" style="37" customWidth="1"/>
    <col min="7685" max="7685" width="11.7109375" style="37" customWidth="1"/>
    <col min="7686" max="7686" width="24.42578125" style="37" customWidth="1"/>
    <col min="7687" max="7687" width="15.5703125" style="37" customWidth="1"/>
    <col min="7688" max="7688" width="12.140625" style="37" customWidth="1"/>
    <col min="7689" max="7689" width="9.140625" style="37"/>
    <col min="7690" max="7690" width="11" style="37" customWidth="1"/>
    <col min="7691" max="7691" width="13.7109375" style="37" customWidth="1"/>
    <col min="7692" max="7692" width="12" style="37" customWidth="1"/>
    <col min="7693" max="7693" width="9.140625" style="37"/>
    <col min="7694" max="7694" width="2.7109375" style="37" customWidth="1"/>
    <col min="7695" max="7695" width="11.42578125" style="37" customWidth="1"/>
    <col min="7696" max="7696" width="21.7109375" style="37" customWidth="1"/>
    <col min="7697" max="7709" width="9.140625" style="37"/>
    <col min="7710" max="7710" width="5.7109375" style="37" customWidth="1"/>
    <col min="7711" max="7712" width="9.140625" style="37"/>
    <col min="7713" max="7714" width="23.5703125" style="37" customWidth="1"/>
    <col min="7715" max="7935" width="9.140625" style="37"/>
    <col min="7936" max="7936" width="16.85546875" style="37" customWidth="1"/>
    <col min="7937" max="7937" width="39.7109375" style="37" customWidth="1"/>
    <col min="7938" max="7938" width="14.28515625" style="37" customWidth="1"/>
    <col min="7939" max="7939" width="10.7109375" style="37" customWidth="1"/>
    <col min="7940" max="7940" width="17.5703125" style="37" customWidth="1"/>
    <col min="7941" max="7941" width="11.7109375" style="37" customWidth="1"/>
    <col min="7942" max="7942" width="24.42578125" style="37" customWidth="1"/>
    <col min="7943" max="7943" width="15.5703125" style="37" customWidth="1"/>
    <col min="7944" max="7944" width="12.140625" style="37" customWidth="1"/>
    <col min="7945" max="7945" width="9.140625" style="37"/>
    <col min="7946" max="7946" width="11" style="37" customWidth="1"/>
    <col min="7947" max="7947" width="13.7109375" style="37" customWidth="1"/>
    <col min="7948" max="7948" width="12" style="37" customWidth="1"/>
    <col min="7949" max="7949" width="9.140625" style="37"/>
    <col min="7950" max="7950" width="2.7109375" style="37" customWidth="1"/>
    <col min="7951" max="7951" width="11.42578125" style="37" customWidth="1"/>
    <col min="7952" max="7952" width="21.7109375" style="37" customWidth="1"/>
    <col min="7953" max="7965" width="9.140625" style="37"/>
    <col min="7966" max="7966" width="5.7109375" style="37" customWidth="1"/>
    <col min="7967" max="7968" width="9.140625" style="37"/>
    <col min="7969" max="7970" width="23.5703125" style="37" customWidth="1"/>
    <col min="7971" max="8191" width="9.140625" style="37"/>
    <col min="8192" max="8192" width="16.85546875" style="37" customWidth="1"/>
    <col min="8193" max="8193" width="39.7109375" style="37" customWidth="1"/>
    <col min="8194" max="8194" width="14.28515625" style="37" customWidth="1"/>
    <col min="8195" max="8195" width="10.7109375" style="37" customWidth="1"/>
    <col min="8196" max="8196" width="17.5703125" style="37" customWidth="1"/>
    <col min="8197" max="8197" width="11.7109375" style="37" customWidth="1"/>
    <col min="8198" max="8198" width="24.42578125" style="37" customWidth="1"/>
    <col min="8199" max="8199" width="15.5703125" style="37" customWidth="1"/>
    <col min="8200" max="8200" width="12.140625" style="37" customWidth="1"/>
    <col min="8201" max="8201" width="9.140625" style="37"/>
    <col min="8202" max="8202" width="11" style="37" customWidth="1"/>
    <col min="8203" max="8203" width="13.7109375" style="37" customWidth="1"/>
    <col min="8204" max="8204" width="12" style="37" customWidth="1"/>
    <col min="8205" max="8205" width="9.140625" style="37"/>
    <col min="8206" max="8206" width="2.7109375" style="37" customWidth="1"/>
    <col min="8207" max="8207" width="11.42578125" style="37" customWidth="1"/>
    <col min="8208" max="8208" width="21.7109375" style="37" customWidth="1"/>
    <col min="8209" max="8221" width="9.140625" style="37"/>
    <col min="8222" max="8222" width="5.7109375" style="37" customWidth="1"/>
    <col min="8223" max="8224" width="9.140625" style="37"/>
    <col min="8225" max="8226" width="23.5703125" style="37" customWidth="1"/>
    <col min="8227" max="8447" width="9.140625" style="37"/>
    <col min="8448" max="8448" width="16.85546875" style="37" customWidth="1"/>
    <col min="8449" max="8449" width="39.7109375" style="37" customWidth="1"/>
    <col min="8450" max="8450" width="14.28515625" style="37" customWidth="1"/>
    <col min="8451" max="8451" width="10.7109375" style="37" customWidth="1"/>
    <col min="8452" max="8452" width="17.5703125" style="37" customWidth="1"/>
    <col min="8453" max="8453" width="11.7109375" style="37" customWidth="1"/>
    <col min="8454" max="8454" width="24.42578125" style="37" customWidth="1"/>
    <col min="8455" max="8455" width="15.5703125" style="37" customWidth="1"/>
    <col min="8456" max="8456" width="12.140625" style="37" customWidth="1"/>
    <col min="8457" max="8457" width="9.140625" style="37"/>
    <col min="8458" max="8458" width="11" style="37" customWidth="1"/>
    <col min="8459" max="8459" width="13.7109375" style="37" customWidth="1"/>
    <col min="8460" max="8460" width="12" style="37" customWidth="1"/>
    <col min="8461" max="8461" width="9.140625" style="37"/>
    <col min="8462" max="8462" width="2.7109375" style="37" customWidth="1"/>
    <col min="8463" max="8463" width="11.42578125" style="37" customWidth="1"/>
    <col min="8464" max="8464" width="21.7109375" style="37" customWidth="1"/>
    <col min="8465" max="8477" width="9.140625" style="37"/>
    <col min="8478" max="8478" width="5.7109375" style="37" customWidth="1"/>
    <col min="8479" max="8480" width="9.140625" style="37"/>
    <col min="8481" max="8482" width="23.5703125" style="37" customWidth="1"/>
    <col min="8483" max="8703" width="9.140625" style="37"/>
    <col min="8704" max="8704" width="16.85546875" style="37" customWidth="1"/>
    <col min="8705" max="8705" width="39.7109375" style="37" customWidth="1"/>
    <col min="8706" max="8706" width="14.28515625" style="37" customWidth="1"/>
    <col min="8707" max="8707" width="10.7109375" style="37" customWidth="1"/>
    <col min="8708" max="8708" width="17.5703125" style="37" customWidth="1"/>
    <col min="8709" max="8709" width="11.7109375" style="37" customWidth="1"/>
    <col min="8710" max="8710" width="24.42578125" style="37" customWidth="1"/>
    <col min="8711" max="8711" width="15.5703125" style="37" customWidth="1"/>
    <col min="8712" max="8712" width="12.140625" style="37" customWidth="1"/>
    <col min="8713" max="8713" width="9.140625" style="37"/>
    <col min="8714" max="8714" width="11" style="37" customWidth="1"/>
    <col min="8715" max="8715" width="13.7109375" style="37" customWidth="1"/>
    <col min="8716" max="8716" width="12" style="37" customWidth="1"/>
    <col min="8717" max="8717" width="9.140625" style="37"/>
    <col min="8718" max="8718" width="2.7109375" style="37" customWidth="1"/>
    <col min="8719" max="8719" width="11.42578125" style="37" customWidth="1"/>
    <col min="8720" max="8720" width="21.7109375" style="37" customWidth="1"/>
    <col min="8721" max="8733" width="9.140625" style="37"/>
    <col min="8734" max="8734" width="5.7109375" style="37" customWidth="1"/>
    <col min="8735" max="8736" width="9.140625" style="37"/>
    <col min="8737" max="8738" width="23.5703125" style="37" customWidth="1"/>
    <col min="8739" max="8959" width="9.140625" style="37"/>
    <col min="8960" max="8960" width="16.85546875" style="37" customWidth="1"/>
    <col min="8961" max="8961" width="39.7109375" style="37" customWidth="1"/>
    <col min="8962" max="8962" width="14.28515625" style="37" customWidth="1"/>
    <col min="8963" max="8963" width="10.7109375" style="37" customWidth="1"/>
    <col min="8964" max="8964" width="17.5703125" style="37" customWidth="1"/>
    <col min="8965" max="8965" width="11.7109375" style="37" customWidth="1"/>
    <col min="8966" max="8966" width="24.42578125" style="37" customWidth="1"/>
    <col min="8967" max="8967" width="15.5703125" style="37" customWidth="1"/>
    <col min="8968" max="8968" width="12.140625" style="37" customWidth="1"/>
    <col min="8969" max="8969" width="9.140625" style="37"/>
    <col min="8970" max="8970" width="11" style="37" customWidth="1"/>
    <col min="8971" max="8971" width="13.7109375" style="37" customWidth="1"/>
    <col min="8972" max="8972" width="12" style="37" customWidth="1"/>
    <col min="8973" max="8973" width="9.140625" style="37"/>
    <col min="8974" max="8974" width="2.7109375" style="37" customWidth="1"/>
    <col min="8975" max="8975" width="11.42578125" style="37" customWidth="1"/>
    <col min="8976" max="8976" width="21.7109375" style="37" customWidth="1"/>
    <col min="8977" max="8989" width="9.140625" style="37"/>
    <col min="8990" max="8990" width="5.7109375" style="37" customWidth="1"/>
    <col min="8991" max="8992" width="9.140625" style="37"/>
    <col min="8993" max="8994" width="23.5703125" style="37" customWidth="1"/>
    <col min="8995" max="9215" width="9.140625" style="37"/>
    <col min="9216" max="9216" width="16.85546875" style="37" customWidth="1"/>
    <col min="9217" max="9217" width="39.7109375" style="37" customWidth="1"/>
    <col min="9218" max="9218" width="14.28515625" style="37" customWidth="1"/>
    <col min="9219" max="9219" width="10.7109375" style="37" customWidth="1"/>
    <col min="9220" max="9220" width="17.5703125" style="37" customWidth="1"/>
    <col min="9221" max="9221" width="11.7109375" style="37" customWidth="1"/>
    <col min="9222" max="9222" width="24.42578125" style="37" customWidth="1"/>
    <col min="9223" max="9223" width="15.5703125" style="37" customWidth="1"/>
    <col min="9224" max="9224" width="12.140625" style="37" customWidth="1"/>
    <col min="9225" max="9225" width="9.140625" style="37"/>
    <col min="9226" max="9226" width="11" style="37" customWidth="1"/>
    <col min="9227" max="9227" width="13.7109375" style="37" customWidth="1"/>
    <col min="9228" max="9228" width="12" style="37" customWidth="1"/>
    <col min="9229" max="9229" width="9.140625" style="37"/>
    <col min="9230" max="9230" width="2.7109375" style="37" customWidth="1"/>
    <col min="9231" max="9231" width="11.42578125" style="37" customWidth="1"/>
    <col min="9232" max="9232" width="21.7109375" style="37" customWidth="1"/>
    <col min="9233" max="9245" width="9.140625" style="37"/>
    <col min="9246" max="9246" width="5.7109375" style="37" customWidth="1"/>
    <col min="9247" max="9248" width="9.140625" style="37"/>
    <col min="9249" max="9250" width="23.5703125" style="37" customWidth="1"/>
    <col min="9251" max="9471" width="9.140625" style="37"/>
    <col min="9472" max="9472" width="16.85546875" style="37" customWidth="1"/>
    <col min="9473" max="9473" width="39.7109375" style="37" customWidth="1"/>
    <col min="9474" max="9474" width="14.28515625" style="37" customWidth="1"/>
    <col min="9475" max="9475" width="10.7109375" style="37" customWidth="1"/>
    <col min="9476" max="9476" width="17.5703125" style="37" customWidth="1"/>
    <col min="9477" max="9477" width="11.7109375" style="37" customWidth="1"/>
    <col min="9478" max="9478" width="24.42578125" style="37" customWidth="1"/>
    <col min="9479" max="9479" width="15.5703125" style="37" customWidth="1"/>
    <col min="9480" max="9480" width="12.140625" style="37" customWidth="1"/>
    <col min="9481" max="9481" width="9.140625" style="37"/>
    <col min="9482" max="9482" width="11" style="37" customWidth="1"/>
    <col min="9483" max="9483" width="13.7109375" style="37" customWidth="1"/>
    <col min="9484" max="9484" width="12" style="37" customWidth="1"/>
    <col min="9485" max="9485" width="9.140625" style="37"/>
    <col min="9486" max="9486" width="2.7109375" style="37" customWidth="1"/>
    <col min="9487" max="9487" width="11.42578125" style="37" customWidth="1"/>
    <col min="9488" max="9488" width="21.7109375" style="37" customWidth="1"/>
    <col min="9489" max="9501" width="9.140625" style="37"/>
    <col min="9502" max="9502" width="5.7109375" style="37" customWidth="1"/>
    <col min="9503" max="9504" width="9.140625" style="37"/>
    <col min="9505" max="9506" width="23.5703125" style="37" customWidth="1"/>
    <col min="9507" max="9727" width="9.140625" style="37"/>
    <col min="9728" max="9728" width="16.85546875" style="37" customWidth="1"/>
    <col min="9729" max="9729" width="39.7109375" style="37" customWidth="1"/>
    <col min="9730" max="9730" width="14.28515625" style="37" customWidth="1"/>
    <col min="9731" max="9731" width="10.7109375" style="37" customWidth="1"/>
    <col min="9732" max="9732" width="17.5703125" style="37" customWidth="1"/>
    <col min="9733" max="9733" width="11.7109375" style="37" customWidth="1"/>
    <col min="9734" max="9734" width="24.42578125" style="37" customWidth="1"/>
    <col min="9735" max="9735" width="15.5703125" style="37" customWidth="1"/>
    <col min="9736" max="9736" width="12.140625" style="37" customWidth="1"/>
    <col min="9737" max="9737" width="9.140625" style="37"/>
    <col min="9738" max="9738" width="11" style="37" customWidth="1"/>
    <col min="9739" max="9739" width="13.7109375" style="37" customWidth="1"/>
    <col min="9740" max="9740" width="12" style="37" customWidth="1"/>
    <col min="9741" max="9741" width="9.140625" style="37"/>
    <col min="9742" max="9742" width="2.7109375" style="37" customWidth="1"/>
    <col min="9743" max="9743" width="11.42578125" style="37" customWidth="1"/>
    <col min="9744" max="9744" width="21.7109375" style="37" customWidth="1"/>
    <col min="9745" max="9757" width="9.140625" style="37"/>
    <col min="9758" max="9758" width="5.7109375" style="37" customWidth="1"/>
    <col min="9759" max="9760" width="9.140625" style="37"/>
    <col min="9761" max="9762" width="23.5703125" style="37" customWidth="1"/>
    <col min="9763" max="9983" width="9.140625" style="37"/>
    <col min="9984" max="9984" width="16.85546875" style="37" customWidth="1"/>
    <col min="9985" max="9985" width="39.7109375" style="37" customWidth="1"/>
    <col min="9986" max="9986" width="14.28515625" style="37" customWidth="1"/>
    <col min="9987" max="9987" width="10.7109375" style="37" customWidth="1"/>
    <col min="9988" max="9988" width="17.5703125" style="37" customWidth="1"/>
    <col min="9989" max="9989" width="11.7109375" style="37" customWidth="1"/>
    <col min="9990" max="9990" width="24.42578125" style="37" customWidth="1"/>
    <col min="9991" max="9991" width="15.5703125" style="37" customWidth="1"/>
    <col min="9992" max="9992" width="12.140625" style="37" customWidth="1"/>
    <col min="9993" max="9993" width="9.140625" style="37"/>
    <col min="9994" max="9994" width="11" style="37" customWidth="1"/>
    <col min="9995" max="9995" width="13.7109375" style="37" customWidth="1"/>
    <col min="9996" max="9996" width="12" style="37" customWidth="1"/>
    <col min="9997" max="9997" width="9.140625" style="37"/>
    <col min="9998" max="9998" width="2.7109375" style="37" customWidth="1"/>
    <col min="9999" max="9999" width="11.42578125" style="37" customWidth="1"/>
    <col min="10000" max="10000" width="21.7109375" style="37" customWidth="1"/>
    <col min="10001" max="10013" width="9.140625" style="37"/>
    <col min="10014" max="10014" width="5.7109375" style="37" customWidth="1"/>
    <col min="10015" max="10016" width="9.140625" style="37"/>
    <col min="10017" max="10018" width="23.5703125" style="37" customWidth="1"/>
    <col min="10019" max="10239" width="9.140625" style="37"/>
    <col min="10240" max="10240" width="16.85546875" style="37" customWidth="1"/>
    <col min="10241" max="10241" width="39.7109375" style="37" customWidth="1"/>
    <col min="10242" max="10242" width="14.28515625" style="37" customWidth="1"/>
    <col min="10243" max="10243" width="10.7109375" style="37" customWidth="1"/>
    <col min="10244" max="10244" width="17.5703125" style="37" customWidth="1"/>
    <col min="10245" max="10245" width="11.7109375" style="37" customWidth="1"/>
    <col min="10246" max="10246" width="24.42578125" style="37" customWidth="1"/>
    <col min="10247" max="10247" width="15.5703125" style="37" customWidth="1"/>
    <col min="10248" max="10248" width="12.140625" style="37" customWidth="1"/>
    <col min="10249" max="10249" width="9.140625" style="37"/>
    <col min="10250" max="10250" width="11" style="37" customWidth="1"/>
    <col min="10251" max="10251" width="13.7109375" style="37" customWidth="1"/>
    <col min="10252" max="10252" width="12" style="37" customWidth="1"/>
    <col min="10253" max="10253" width="9.140625" style="37"/>
    <col min="10254" max="10254" width="2.7109375" style="37" customWidth="1"/>
    <col min="10255" max="10255" width="11.42578125" style="37" customWidth="1"/>
    <col min="10256" max="10256" width="21.7109375" style="37" customWidth="1"/>
    <col min="10257" max="10269" width="9.140625" style="37"/>
    <col min="10270" max="10270" width="5.7109375" style="37" customWidth="1"/>
    <col min="10271" max="10272" width="9.140625" style="37"/>
    <col min="10273" max="10274" width="23.5703125" style="37" customWidth="1"/>
    <col min="10275" max="10495" width="9.140625" style="37"/>
    <col min="10496" max="10496" width="16.85546875" style="37" customWidth="1"/>
    <col min="10497" max="10497" width="39.7109375" style="37" customWidth="1"/>
    <col min="10498" max="10498" width="14.28515625" style="37" customWidth="1"/>
    <col min="10499" max="10499" width="10.7109375" style="37" customWidth="1"/>
    <col min="10500" max="10500" width="17.5703125" style="37" customWidth="1"/>
    <col min="10501" max="10501" width="11.7109375" style="37" customWidth="1"/>
    <col min="10502" max="10502" width="24.42578125" style="37" customWidth="1"/>
    <col min="10503" max="10503" width="15.5703125" style="37" customWidth="1"/>
    <col min="10504" max="10504" width="12.140625" style="37" customWidth="1"/>
    <col min="10505" max="10505" width="9.140625" style="37"/>
    <col min="10506" max="10506" width="11" style="37" customWidth="1"/>
    <col min="10507" max="10507" width="13.7109375" style="37" customWidth="1"/>
    <col min="10508" max="10508" width="12" style="37" customWidth="1"/>
    <col min="10509" max="10509" width="9.140625" style="37"/>
    <col min="10510" max="10510" width="2.7109375" style="37" customWidth="1"/>
    <col min="10511" max="10511" width="11.42578125" style="37" customWidth="1"/>
    <col min="10512" max="10512" width="21.7109375" style="37" customWidth="1"/>
    <col min="10513" max="10525" width="9.140625" style="37"/>
    <col min="10526" max="10526" width="5.7109375" style="37" customWidth="1"/>
    <col min="10527" max="10528" width="9.140625" style="37"/>
    <col min="10529" max="10530" width="23.5703125" style="37" customWidth="1"/>
    <col min="10531" max="10751" width="9.140625" style="37"/>
    <col min="10752" max="10752" width="16.85546875" style="37" customWidth="1"/>
    <col min="10753" max="10753" width="39.7109375" style="37" customWidth="1"/>
    <col min="10754" max="10754" width="14.28515625" style="37" customWidth="1"/>
    <col min="10755" max="10755" width="10.7109375" style="37" customWidth="1"/>
    <col min="10756" max="10756" width="17.5703125" style="37" customWidth="1"/>
    <col min="10757" max="10757" width="11.7109375" style="37" customWidth="1"/>
    <col min="10758" max="10758" width="24.42578125" style="37" customWidth="1"/>
    <col min="10759" max="10759" width="15.5703125" style="37" customWidth="1"/>
    <col min="10760" max="10760" width="12.140625" style="37" customWidth="1"/>
    <col min="10761" max="10761" width="9.140625" style="37"/>
    <col min="10762" max="10762" width="11" style="37" customWidth="1"/>
    <col min="10763" max="10763" width="13.7109375" style="37" customWidth="1"/>
    <col min="10764" max="10764" width="12" style="37" customWidth="1"/>
    <col min="10765" max="10765" width="9.140625" style="37"/>
    <col min="10766" max="10766" width="2.7109375" style="37" customWidth="1"/>
    <col min="10767" max="10767" width="11.42578125" style="37" customWidth="1"/>
    <col min="10768" max="10768" width="21.7109375" style="37" customWidth="1"/>
    <col min="10769" max="10781" width="9.140625" style="37"/>
    <col min="10782" max="10782" width="5.7109375" style="37" customWidth="1"/>
    <col min="10783" max="10784" width="9.140625" style="37"/>
    <col min="10785" max="10786" width="23.5703125" style="37" customWidth="1"/>
    <col min="10787" max="11007" width="9.140625" style="37"/>
    <col min="11008" max="11008" width="16.85546875" style="37" customWidth="1"/>
    <col min="11009" max="11009" width="39.7109375" style="37" customWidth="1"/>
    <col min="11010" max="11010" width="14.28515625" style="37" customWidth="1"/>
    <col min="11011" max="11011" width="10.7109375" style="37" customWidth="1"/>
    <col min="11012" max="11012" width="17.5703125" style="37" customWidth="1"/>
    <col min="11013" max="11013" width="11.7109375" style="37" customWidth="1"/>
    <col min="11014" max="11014" width="24.42578125" style="37" customWidth="1"/>
    <col min="11015" max="11015" width="15.5703125" style="37" customWidth="1"/>
    <col min="11016" max="11016" width="12.140625" style="37" customWidth="1"/>
    <col min="11017" max="11017" width="9.140625" style="37"/>
    <col min="11018" max="11018" width="11" style="37" customWidth="1"/>
    <col min="11019" max="11019" width="13.7109375" style="37" customWidth="1"/>
    <col min="11020" max="11020" width="12" style="37" customWidth="1"/>
    <col min="11021" max="11021" width="9.140625" style="37"/>
    <col min="11022" max="11022" width="2.7109375" style="37" customWidth="1"/>
    <col min="11023" max="11023" width="11.42578125" style="37" customWidth="1"/>
    <col min="11024" max="11024" width="21.7109375" style="37" customWidth="1"/>
    <col min="11025" max="11037" width="9.140625" style="37"/>
    <col min="11038" max="11038" width="5.7109375" style="37" customWidth="1"/>
    <col min="11039" max="11040" width="9.140625" style="37"/>
    <col min="11041" max="11042" width="23.5703125" style="37" customWidth="1"/>
    <col min="11043" max="11263" width="9.140625" style="37"/>
    <col min="11264" max="11264" width="16.85546875" style="37" customWidth="1"/>
    <col min="11265" max="11265" width="39.7109375" style="37" customWidth="1"/>
    <col min="11266" max="11266" width="14.28515625" style="37" customWidth="1"/>
    <col min="11267" max="11267" width="10.7109375" style="37" customWidth="1"/>
    <col min="11268" max="11268" width="17.5703125" style="37" customWidth="1"/>
    <col min="11269" max="11269" width="11.7109375" style="37" customWidth="1"/>
    <col min="11270" max="11270" width="24.42578125" style="37" customWidth="1"/>
    <col min="11271" max="11271" width="15.5703125" style="37" customWidth="1"/>
    <col min="11272" max="11272" width="12.140625" style="37" customWidth="1"/>
    <col min="11273" max="11273" width="9.140625" style="37"/>
    <col min="11274" max="11274" width="11" style="37" customWidth="1"/>
    <col min="11275" max="11275" width="13.7109375" style="37" customWidth="1"/>
    <col min="11276" max="11276" width="12" style="37" customWidth="1"/>
    <col min="11277" max="11277" width="9.140625" style="37"/>
    <col min="11278" max="11278" width="2.7109375" style="37" customWidth="1"/>
    <col min="11279" max="11279" width="11.42578125" style="37" customWidth="1"/>
    <col min="11280" max="11280" width="21.7109375" style="37" customWidth="1"/>
    <col min="11281" max="11293" width="9.140625" style="37"/>
    <col min="11294" max="11294" width="5.7109375" style="37" customWidth="1"/>
    <col min="11295" max="11296" width="9.140625" style="37"/>
    <col min="11297" max="11298" width="23.5703125" style="37" customWidth="1"/>
    <col min="11299" max="11519" width="9.140625" style="37"/>
    <col min="11520" max="11520" width="16.85546875" style="37" customWidth="1"/>
    <col min="11521" max="11521" width="39.7109375" style="37" customWidth="1"/>
    <col min="11522" max="11522" width="14.28515625" style="37" customWidth="1"/>
    <col min="11523" max="11523" width="10.7109375" style="37" customWidth="1"/>
    <col min="11524" max="11524" width="17.5703125" style="37" customWidth="1"/>
    <col min="11525" max="11525" width="11.7109375" style="37" customWidth="1"/>
    <col min="11526" max="11526" width="24.42578125" style="37" customWidth="1"/>
    <col min="11527" max="11527" width="15.5703125" style="37" customWidth="1"/>
    <col min="11528" max="11528" width="12.140625" style="37" customWidth="1"/>
    <col min="11529" max="11529" width="9.140625" style="37"/>
    <col min="11530" max="11530" width="11" style="37" customWidth="1"/>
    <col min="11531" max="11531" width="13.7109375" style="37" customWidth="1"/>
    <col min="11532" max="11532" width="12" style="37" customWidth="1"/>
    <col min="11533" max="11533" width="9.140625" style="37"/>
    <col min="11534" max="11534" width="2.7109375" style="37" customWidth="1"/>
    <col min="11535" max="11535" width="11.42578125" style="37" customWidth="1"/>
    <col min="11536" max="11536" width="21.7109375" style="37" customWidth="1"/>
    <col min="11537" max="11549" width="9.140625" style="37"/>
    <col min="11550" max="11550" width="5.7109375" style="37" customWidth="1"/>
    <col min="11551" max="11552" width="9.140625" style="37"/>
    <col min="11553" max="11554" width="23.5703125" style="37" customWidth="1"/>
    <col min="11555" max="11775" width="9.140625" style="37"/>
    <col min="11776" max="11776" width="16.85546875" style="37" customWidth="1"/>
    <col min="11777" max="11777" width="39.7109375" style="37" customWidth="1"/>
    <col min="11778" max="11778" width="14.28515625" style="37" customWidth="1"/>
    <col min="11779" max="11779" width="10.7109375" style="37" customWidth="1"/>
    <col min="11780" max="11780" width="17.5703125" style="37" customWidth="1"/>
    <col min="11781" max="11781" width="11.7109375" style="37" customWidth="1"/>
    <col min="11782" max="11782" width="24.42578125" style="37" customWidth="1"/>
    <col min="11783" max="11783" width="15.5703125" style="37" customWidth="1"/>
    <col min="11784" max="11784" width="12.140625" style="37" customWidth="1"/>
    <col min="11785" max="11785" width="9.140625" style="37"/>
    <col min="11786" max="11786" width="11" style="37" customWidth="1"/>
    <col min="11787" max="11787" width="13.7109375" style="37" customWidth="1"/>
    <col min="11788" max="11788" width="12" style="37" customWidth="1"/>
    <col min="11789" max="11789" width="9.140625" style="37"/>
    <col min="11790" max="11790" width="2.7109375" style="37" customWidth="1"/>
    <col min="11791" max="11791" width="11.42578125" style="37" customWidth="1"/>
    <col min="11792" max="11792" width="21.7109375" style="37" customWidth="1"/>
    <col min="11793" max="11805" width="9.140625" style="37"/>
    <col min="11806" max="11806" width="5.7109375" style="37" customWidth="1"/>
    <col min="11807" max="11808" width="9.140625" style="37"/>
    <col min="11809" max="11810" width="23.5703125" style="37" customWidth="1"/>
    <col min="11811" max="12031" width="9.140625" style="37"/>
    <col min="12032" max="12032" width="16.85546875" style="37" customWidth="1"/>
    <col min="12033" max="12033" width="39.7109375" style="37" customWidth="1"/>
    <col min="12034" max="12034" width="14.28515625" style="37" customWidth="1"/>
    <col min="12035" max="12035" width="10.7109375" style="37" customWidth="1"/>
    <col min="12036" max="12036" width="17.5703125" style="37" customWidth="1"/>
    <col min="12037" max="12037" width="11.7109375" style="37" customWidth="1"/>
    <col min="12038" max="12038" width="24.42578125" style="37" customWidth="1"/>
    <col min="12039" max="12039" width="15.5703125" style="37" customWidth="1"/>
    <col min="12040" max="12040" width="12.140625" style="37" customWidth="1"/>
    <col min="12041" max="12041" width="9.140625" style="37"/>
    <col min="12042" max="12042" width="11" style="37" customWidth="1"/>
    <col min="12043" max="12043" width="13.7109375" style="37" customWidth="1"/>
    <col min="12044" max="12044" width="12" style="37" customWidth="1"/>
    <col min="12045" max="12045" width="9.140625" style="37"/>
    <col min="12046" max="12046" width="2.7109375" style="37" customWidth="1"/>
    <col min="12047" max="12047" width="11.42578125" style="37" customWidth="1"/>
    <col min="12048" max="12048" width="21.7109375" style="37" customWidth="1"/>
    <col min="12049" max="12061" width="9.140625" style="37"/>
    <col min="12062" max="12062" width="5.7109375" style="37" customWidth="1"/>
    <col min="12063" max="12064" width="9.140625" style="37"/>
    <col min="12065" max="12066" width="23.5703125" style="37" customWidth="1"/>
    <col min="12067" max="12287" width="9.140625" style="37"/>
    <col min="12288" max="12288" width="16.85546875" style="37" customWidth="1"/>
    <col min="12289" max="12289" width="39.7109375" style="37" customWidth="1"/>
    <col min="12290" max="12290" width="14.28515625" style="37" customWidth="1"/>
    <col min="12291" max="12291" width="10.7109375" style="37" customWidth="1"/>
    <col min="12292" max="12292" width="17.5703125" style="37" customWidth="1"/>
    <col min="12293" max="12293" width="11.7109375" style="37" customWidth="1"/>
    <col min="12294" max="12294" width="24.42578125" style="37" customWidth="1"/>
    <col min="12295" max="12295" width="15.5703125" style="37" customWidth="1"/>
    <col min="12296" max="12296" width="12.140625" style="37" customWidth="1"/>
    <col min="12297" max="12297" width="9.140625" style="37"/>
    <col min="12298" max="12298" width="11" style="37" customWidth="1"/>
    <col min="12299" max="12299" width="13.7109375" style="37" customWidth="1"/>
    <col min="12300" max="12300" width="12" style="37" customWidth="1"/>
    <col min="12301" max="12301" width="9.140625" style="37"/>
    <col min="12302" max="12302" width="2.7109375" style="37" customWidth="1"/>
    <col min="12303" max="12303" width="11.42578125" style="37" customWidth="1"/>
    <col min="12304" max="12304" width="21.7109375" style="37" customWidth="1"/>
    <col min="12305" max="12317" width="9.140625" style="37"/>
    <col min="12318" max="12318" width="5.7109375" style="37" customWidth="1"/>
    <col min="12319" max="12320" width="9.140625" style="37"/>
    <col min="12321" max="12322" width="23.5703125" style="37" customWidth="1"/>
    <col min="12323" max="12543" width="9.140625" style="37"/>
    <col min="12544" max="12544" width="16.85546875" style="37" customWidth="1"/>
    <col min="12545" max="12545" width="39.7109375" style="37" customWidth="1"/>
    <col min="12546" max="12546" width="14.28515625" style="37" customWidth="1"/>
    <col min="12547" max="12547" width="10.7109375" style="37" customWidth="1"/>
    <col min="12548" max="12548" width="17.5703125" style="37" customWidth="1"/>
    <col min="12549" max="12549" width="11.7109375" style="37" customWidth="1"/>
    <col min="12550" max="12550" width="24.42578125" style="37" customWidth="1"/>
    <col min="12551" max="12551" width="15.5703125" style="37" customWidth="1"/>
    <col min="12552" max="12552" width="12.140625" style="37" customWidth="1"/>
    <col min="12553" max="12553" width="9.140625" style="37"/>
    <col min="12554" max="12554" width="11" style="37" customWidth="1"/>
    <col min="12555" max="12555" width="13.7109375" style="37" customWidth="1"/>
    <col min="12556" max="12556" width="12" style="37" customWidth="1"/>
    <col min="12557" max="12557" width="9.140625" style="37"/>
    <col min="12558" max="12558" width="2.7109375" style="37" customWidth="1"/>
    <col min="12559" max="12559" width="11.42578125" style="37" customWidth="1"/>
    <col min="12560" max="12560" width="21.7109375" style="37" customWidth="1"/>
    <col min="12561" max="12573" width="9.140625" style="37"/>
    <col min="12574" max="12574" width="5.7109375" style="37" customWidth="1"/>
    <col min="12575" max="12576" width="9.140625" style="37"/>
    <col min="12577" max="12578" width="23.5703125" style="37" customWidth="1"/>
    <col min="12579" max="12799" width="9.140625" style="37"/>
    <col min="12800" max="12800" width="16.85546875" style="37" customWidth="1"/>
    <col min="12801" max="12801" width="39.7109375" style="37" customWidth="1"/>
    <col min="12802" max="12802" width="14.28515625" style="37" customWidth="1"/>
    <col min="12803" max="12803" width="10.7109375" style="37" customWidth="1"/>
    <col min="12804" max="12804" width="17.5703125" style="37" customWidth="1"/>
    <col min="12805" max="12805" width="11.7109375" style="37" customWidth="1"/>
    <col min="12806" max="12806" width="24.42578125" style="37" customWidth="1"/>
    <col min="12807" max="12807" width="15.5703125" style="37" customWidth="1"/>
    <col min="12808" max="12808" width="12.140625" style="37" customWidth="1"/>
    <col min="12809" max="12809" width="9.140625" style="37"/>
    <col min="12810" max="12810" width="11" style="37" customWidth="1"/>
    <col min="12811" max="12811" width="13.7109375" style="37" customWidth="1"/>
    <col min="12812" max="12812" width="12" style="37" customWidth="1"/>
    <col min="12813" max="12813" width="9.140625" style="37"/>
    <col min="12814" max="12814" width="2.7109375" style="37" customWidth="1"/>
    <col min="12815" max="12815" width="11.42578125" style="37" customWidth="1"/>
    <col min="12816" max="12816" width="21.7109375" style="37" customWidth="1"/>
    <col min="12817" max="12829" width="9.140625" style="37"/>
    <col min="12830" max="12830" width="5.7109375" style="37" customWidth="1"/>
    <col min="12831" max="12832" width="9.140625" style="37"/>
    <col min="12833" max="12834" width="23.5703125" style="37" customWidth="1"/>
    <col min="12835" max="13055" width="9.140625" style="37"/>
    <col min="13056" max="13056" width="16.85546875" style="37" customWidth="1"/>
    <col min="13057" max="13057" width="39.7109375" style="37" customWidth="1"/>
    <col min="13058" max="13058" width="14.28515625" style="37" customWidth="1"/>
    <col min="13059" max="13059" width="10.7109375" style="37" customWidth="1"/>
    <col min="13060" max="13060" width="17.5703125" style="37" customWidth="1"/>
    <col min="13061" max="13061" width="11.7109375" style="37" customWidth="1"/>
    <col min="13062" max="13062" width="24.42578125" style="37" customWidth="1"/>
    <col min="13063" max="13063" width="15.5703125" style="37" customWidth="1"/>
    <col min="13064" max="13064" width="12.140625" style="37" customWidth="1"/>
    <col min="13065" max="13065" width="9.140625" style="37"/>
    <col min="13066" max="13066" width="11" style="37" customWidth="1"/>
    <col min="13067" max="13067" width="13.7109375" style="37" customWidth="1"/>
    <col min="13068" max="13068" width="12" style="37" customWidth="1"/>
    <col min="13069" max="13069" width="9.140625" style="37"/>
    <col min="13070" max="13070" width="2.7109375" style="37" customWidth="1"/>
    <col min="13071" max="13071" width="11.42578125" style="37" customWidth="1"/>
    <col min="13072" max="13072" width="21.7109375" style="37" customWidth="1"/>
    <col min="13073" max="13085" width="9.140625" style="37"/>
    <col min="13086" max="13086" width="5.7109375" style="37" customWidth="1"/>
    <col min="13087" max="13088" width="9.140625" style="37"/>
    <col min="13089" max="13090" width="23.5703125" style="37" customWidth="1"/>
    <col min="13091" max="13311" width="9.140625" style="37"/>
    <col min="13312" max="13312" width="16.85546875" style="37" customWidth="1"/>
    <col min="13313" max="13313" width="39.7109375" style="37" customWidth="1"/>
    <col min="13314" max="13314" width="14.28515625" style="37" customWidth="1"/>
    <col min="13315" max="13315" width="10.7109375" style="37" customWidth="1"/>
    <col min="13316" max="13316" width="17.5703125" style="37" customWidth="1"/>
    <col min="13317" max="13317" width="11.7109375" style="37" customWidth="1"/>
    <col min="13318" max="13318" width="24.42578125" style="37" customWidth="1"/>
    <col min="13319" max="13319" width="15.5703125" style="37" customWidth="1"/>
    <col min="13320" max="13320" width="12.140625" style="37" customWidth="1"/>
    <col min="13321" max="13321" width="9.140625" style="37"/>
    <col min="13322" max="13322" width="11" style="37" customWidth="1"/>
    <col min="13323" max="13323" width="13.7109375" style="37" customWidth="1"/>
    <col min="13324" max="13324" width="12" style="37" customWidth="1"/>
    <col min="13325" max="13325" width="9.140625" style="37"/>
    <col min="13326" max="13326" width="2.7109375" style="37" customWidth="1"/>
    <col min="13327" max="13327" width="11.42578125" style="37" customWidth="1"/>
    <col min="13328" max="13328" width="21.7109375" style="37" customWidth="1"/>
    <col min="13329" max="13341" width="9.140625" style="37"/>
    <col min="13342" max="13342" width="5.7109375" style="37" customWidth="1"/>
    <col min="13343" max="13344" width="9.140625" style="37"/>
    <col min="13345" max="13346" width="23.5703125" style="37" customWidth="1"/>
    <col min="13347" max="13567" width="9.140625" style="37"/>
    <col min="13568" max="13568" width="16.85546875" style="37" customWidth="1"/>
    <col min="13569" max="13569" width="39.7109375" style="37" customWidth="1"/>
    <col min="13570" max="13570" width="14.28515625" style="37" customWidth="1"/>
    <col min="13571" max="13571" width="10.7109375" style="37" customWidth="1"/>
    <col min="13572" max="13572" width="17.5703125" style="37" customWidth="1"/>
    <col min="13573" max="13573" width="11.7109375" style="37" customWidth="1"/>
    <col min="13574" max="13574" width="24.42578125" style="37" customWidth="1"/>
    <col min="13575" max="13575" width="15.5703125" style="37" customWidth="1"/>
    <col min="13576" max="13576" width="12.140625" style="37" customWidth="1"/>
    <col min="13577" max="13577" width="9.140625" style="37"/>
    <col min="13578" max="13578" width="11" style="37" customWidth="1"/>
    <col min="13579" max="13579" width="13.7109375" style="37" customWidth="1"/>
    <col min="13580" max="13580" width="12" style="37" customWidth="1"/>
    <col min="13581" max="13581" width="9.140625" style="37"/>
    <col min="13582" max="13582" width="2.7109375" style="37" customWidth="1"/>
    <col min="13583" max="13583" width="11.42578125" style="37" customWidth="1"/>
    <col min="13584" max="13584" width="21.7109375" style="37" customWidth="1"/>
    <col min="13585" max="13597" width="9.140625" style="37"/>
    <col min="13598" max="13598" width="5.7109375" style="37" customWidth="1"/>
    <col min="13599" max="13600" width="9.140625" style="37"/>
    <col min="13601" max="13602" width="23.5703125" style="37" customWidth="1"/>
    <col min="13603" max="13823" width="9.140625" style="37"/>
    <col min="13824" max="13824" width="16.85546875" style="37" customWidth="1"/>
    <col min="13825" max="13825" width="39.7109375" style="37" customWidth="1"/>
    <col min="13826" max="13826" width="14.28515625" style="37" customWidth="1"/>
    <col min="13827" max="13827" width="10.7109375" style="37" customWidth="1"/>
    <col min="13828" max="13828" width="17.5703125" style="37" customWidth="1"/>
    <col min="13829" max="13829" width="11.7109375" style="37" customWidth="1"/>
    <col min="13830" max="13830" width="24.42578125" style="37" customWidth="1"/>
    <col min="13831" max="13831" width="15.5703125" style="37" customWidth="1"/>
    <col min="13832" max="13832" width="12.140625" style="37" customWidth="1"/>
    <col min="13833" max="13833" width="9.140625" style="37"/>
    <col min="13834" max="13834" width="11" style="37" customWidth="1"/>
    <col min="13835" max="13835" width="13.7109375" style="37" customWidth="1"/>
    <col min="13836" max="13836" width="12" style="37" customWidth="1"/>
    <col min="13837" max="13837" width="9.140625" style="37"/>
    <col min="13838" max="13838" width="2.7109375" style="37" customWidth="1"/>
    <col min="13839" max="13839" width="11.42578125" style="37" customWidth="1"/>
    <col min="13840" max="13840" width="21.7109375" style="37" customWidth="1"/>
    <col min="13841" max="13853" width="9.140625" style="37"/>
    <col min="13854" max="13854" width="5.7109375" style="37" customWidth="1"/>
    <col min="13855" max="13856" width="9.140625" style="37"/>
    <col min="13857" max="13858" width="23.5703125" style="37" customWidth="1"/>
    <col min="13859" max="14079" width="9.140625" style="37"/>
    <col min="14080" max="14080" width="16.85546875" style="37" customWidth="1"/>
    <col min="14081" max="14081" width="39.7109375" style="37" customWidth="1"/>
    <col min="14082" max="14082" width="14.28515625" style="37" customWidth="1"/>
    <col min="14083" max="14083" width="10.7109375" style="37" customWidth="1"/>
    <col min="14084" max="14084" width="17.5703125" style="37" customWidth="1"/>
    <col min="14085" max="14085" width="11.7109375" style="37" customWidth="1"/>
    <col min="14086" max="14086" width="24.42578125" style="37" customWidth="1"/>
    <col min="14087" max="14087" width="15.5703125" style="37" customWidth="1"/>
    <col min="14088" max="14088" width="12.140625" style="37" customWidth="1"/>
    <col min="14089" max="14089" width="9.140625" style="37"/>
    <col min="14090" max="14090" width="11" style="37" customWidth="1"/>
    <col min="14091" max="14091" width="13.7109375" style="37" customWidth="1"/>
    <col min="14092" max="14092" width="12" style="37" customWidth="1"/>
    <col min="14093" max="14093" width="9.140625" style="37"/>
    <col min="14094" max="14094" width="2.7109375" style="37" customWidth="1"/>
    <col min="14095" max="14095" width="11.42578125" style="37" customWidth="1"/>
    <col min="14096" max="14096" width="21.7109375" style="37" customWidth="1"/>
    <col min="14097" max="14109" width="9.140625" style="37"/>
    <col min="14110" max="14110" width="5.7109375" style="37" customWidth="1"/>
    <col min="14111" max="14112" width="9.140625" style="37"/>
    <col min="14113" max="14114" width="23.5703125" style="37" customWidth="1"/>
    <col min="14115" max="14335" width="9.140625" style="37"/>
    <col min="14336" max="14336" width="16.85546875" style="37" customWidth="1"/>
    <col min="14337" max="14337" width="39.7109375" style="37" customWidth="1"/>
    <col min="14338" max="14338" width="14.28515625" style="37" customWidth="1"/>
    <col min="14339" max="14339" width="10.7109375" style="37" customWidth="1"/>
    <col min="14340" max="14340" width="17.5703125" style="37" customWidth="1"/>
    <col min="14341" max="14341" width="11.7109375" style="37" customWidth="1"/>
    <col min="14342" max="14342" width="24.42578125" style="37" customWidth="1"/>
    <col min="14343" max="14343" width="15.5703125" style="37" customWidth="1"/>
    <col min="14344" max="14344" width="12.140625" style="37" customWidth="1"/>
    <col min="14345" max="14345" width="9.140625" style="37"/>
    <col min="14346" max="14346" width="11" style="37" customWidth="1"/>
    <col min="14347" max="14347" width="13.7109375" style="37" customWidth="1"/>
    <col min="14348" max="14348" width="12" style="37" customWidth="1"/>
    <col min="14349" max="14349" width="9.140625" style="37"/>
    <col min="14350" max="14350" width="2.7109375" style="37" customWidth="1"/>
    <col min="14351" max="14351" width="11.42578125" style="37" customWidth="1"/>
    <col min="14352" max="14352" width="21.7109375" style="37" customWidth="1"/>
    <col min="14353" max="14365" width="9.140625" style="37"/>
    <col min="14366" max="14366" width="5.7109375" style="37" customWidth="1"/>
    <col min="14367" max="14368" width="9.140625" style="37"/>
    <col min="14369" max="14370" width="23.5703125" style="37" customWidth="1"/>
    <col min="14371" max="14591" width="9.140625" style="37"/>
    <col min="14592" max="14592" width="16.85546875" style="37" customWidth="1"/>
    <col min="14593" max="14593" width="39.7109375" style="37" customWidth="1"/>
    <col min="14594" max="14594" width="14.28515625" style="37" customWidth="1"/>
    <col min="14595" max="14595" width="10.7109375" style="37" customWidth="1"/>
    <col min="14596" max="14596" width="17.5703125" style="37" customWidth="1"/>
    <col min="14597" max="14597" width="11.7109375" style="37" customWidth="1"/>
    <col min="14598" max="14598" width="24.42578125" style="37" customWidth="1"/>
    <col min="14599" max="14599" width="15.5703125" style="37" customWidth="1"/>
    <col min="14600" max="14600" width="12.140625" style="37" customWidth="1"/>
    <col min="14601" max="14601" width="9.140625" style="37"/>
    <col min="14602" max="14602" width="11" style="37" customWidth="1"/>
    <col min="14603" max="14603" width="13.7109375" style="37" customWidth="1"/>
    <col min="14604" max="14604" width="12" style="37" customWidth="1"/>
    <col min="14605" max="14605" width="9.140625" style="37"/>
    <col min="14606" max="14606" width="2.7109375" style="37" customWidth="1"/>
    <col min="14607" max="14607" width="11.42578125" style="37" customWidth="1"/>
    <col min="14608" max="14608" width="21.7109375" style="37" customWidth="1"/>
    <col min="14609" max="14621" width="9.140625" style="37"/>
    <col min="14622" max="14622" width="5.7109375" style="37" customWidth="1"/>
    <col min="14623" max="14624" width="9.140625" style="37"/>
    <col min="14625" max="14626" width="23.5703125" style="37" customWidth="1"/>
    <col min="14627" max="14847" width="9.140625" style="37"/>
    <col min="14848" max="14848" width="16.85546875" style="37" customWidth="1"/>
    <col min="14849" max="14849" width="39.7109375" style="37" customWidth="1"/>
    <col min="14850" max="14850" width="14.28515625" style="37" customWidth="1"/>
    <col min="14851" max="14851" width="10.7109375" style="37" customWidth="1"/>
    <col min="14852" max="14852" width="17.5703125" style="37" customWidth="1"/>
    <col min="14853" max="14853" width="11.7109375" style="37" customWidth="1"/>
    <col min="14854" max="14854" width="24.42578125" style="37" customWidth="1"/>
    <col min="14855" max="14855" width="15.5703125" style="37" customWidth="1"/>
    <col min="14856" max="14856" width="12.140625" style="37" customWidth="1"/>
    <col min="14857" max="14857" width="9.140625" style="37"/>
    <col min="14858" max="14858" width="11" style="37" customWidth="1"/>
    <col min="14859" max="14859" width="13.7109375" style="37" customWidth="1"/>
    <col min="14860" max="14860" width="12" style="37" customWidth="1"/>
    <col min="14861" max="14861" width="9.140625" style="37"/>
    <col min="14862" max="14862" width="2.7109375" style="37" customWidth="1"/>
    <col min="14863" max="14863" width="11.42578125" style="37" customWidth="1"/>
    <col min="14864" max="14864" width="21.7109375" style="37" customWidth="1"/>
    <col min="14865" max="14877" width="9.140625" style="37"/>
    <col min="14878" max="14878" width="5.7109375" style="37" customWidth="1"/>
    <col min="14879" max="14880" width="9.140625" style="37"/>
    <col min="14881" max="14882" width="23.5703125" style="37" customWidth="1"/>
    <col min="14883" max="15103" width="9.140625" style="37"/>
    <col min="15104" max="15104" width="16.85546875" style="37" customWidth="1"/>
    <col min="15105" max="15105" width="39.7109375" style="37" customWidth="1"/>
    <col min="15106" max="15106" width="14.28515625" style="37" customWidth="1"/>
    <col min="15107" max="15107" width="10.7109375" style="37" customWidth="1"/>
    <col min="15108" max="15108" width="17.5703125" style="37" customWidth="1"/>
    <col min="15109" max="15109" width="11.7109375" style="37" customWidth="1"/>
    <col min="15110" max="15110" width="24.42578125" style="37" customWidth="1"/>
    <col min="15111" max="15111" width="15.5703125" style="37" customWidth="1"/>
    <col min="15112" max="15112" width="12.140625" style="37" customWidth="1"/>
    <col min="15113" max="15113" width="9.140625" style="37"/>
    <col min="15114" max="15114" width="11" style="37" customWidth="1"/>
    <col min="15115" max="15115" width="13.7109375" style="37" customWidth="1"/>
    <col min="15116" max="15116" width="12" style="37" customWidth="1"/>
    <col min="15117" max="15117" width="9.140625" style="37"/>
    <col min="15118" max="15118" width="2.7109375" style="37" customWidth="1"/>
    <col min="15119" max="15119" width="11.42578125" style="37" customWidth="1"/>
    <col min="15120" max="15120" width="21.7109375" style="37" customWidth="1"/>
    <col min="15121" max="15133" width="9.140625" style="37"/>
    <col min="15134" max="15134" width="5.7109375" style="37" customWidth="1"/>
    <col min="15135" max="15136" width="9.140625" style="37"/>
    <col min="15137" max="15138" width="23.5703125" style="37" customWidth="1"/>
    <col min="15139" max="15359" width="9.140625" style="37"/>
    <col min="15360" max="15360" width="16.85546875" style="37" customWidth="1"/>
    <col min="15361" max="15361" width="39.7109375" style="37" customWidth="1"/>
    <col min="15362" max="15362" width="14.28515625" style="37" customWidth="1"/>
    <col min="15363" max="15363" width="10.7109375" style="37" customWidth="1"/>
    <col min="15364" max="15364" width="17.5703125" style="37" customWidth="1"/>
    <col min="15365" max="15365" width="11.7109375" style="37" customWidth="1"/>
    <col min="15366" max="15366" width="24.42578125" style="37" customWidth="1"/>
    <col min="15367" max="15367" width="15.5703125" style="37" customWidth="1"/>
    <col min="15368" max="15368" width="12.140625" style="37" customWidth="1"/>
    <col min="15369" max="15369" width="9.140625" style="37"/>
    <col min="15370" max="15370" width="11" style="37" customWidth="1"/>
    <col min="15371" max="15371" width="13.7109375" style="37" customWidth="1"/>
    <col min="15372" max="15372" width="12" style="37" customWidth="1"/>
    <col min="15373" max="15373" width="9.140625" style="37"/>
    <col min="15374" max="15374" width="2.7109375" style="37" customWidth="1"/>
    <col min="15375" max="15375" width="11.42578125" style="37" customWidth="1"/>
    <col min="15376" max="15376" width="21.7109375" style="37" customWidth="1"/>
    <col min="15377" max="15389" width="9.140625" style="37"/>
    <col min="15390" max="15390" width="5.7109375" style="37" customWidth="1"/>
    <col min="15391" max="15392" width="9.140625" style="37"/>
    <col min="15393" max="15394" width="23.5703125" style="37" customWidth="1"/>
    <col min="15395" max="15615" width="9.140625" style="37"/>
    <col min="15616" max="15616" width="16.85546875" style="37" customWidth="1"/>
    <col min="15617" max="15617" width="39.7109375" style="37" customWidth="1"/>
    <col min="15618" max="15618" width="14.28515625" style="37" customWidth="1"/>
    <col min="15619" max="15619" width="10.7109375" style="37" customWidth="1"/>
    <col min="15620" max="15620" width="17.5703125" style="37" customWidth="1"/>
    <col min="15621" max="15621" width="11.7109375" style="37" customWidth="1"/>
    <col min="15622" max="15622" width="24.42578125" style="37" customWidth="1"/>
    <col min="15623" max="15623" width="15.5703125" style="37" customWidth="1"/>
    <col min="15624" max="15624" width="12.140625" style="37" customWidth="1"/>
    <col min="15625" max="15625" width="9.140625" style="37"/>
    <col min="15626" max="15626" width="11" style="37" customWidth="1"/>
    <col min="15627" max="15627" width="13.7109375" style="37" customWidth="1"/>
    <col min="15628" max="15628" width="12" style="37" customWidth="1"/>
    <col min="15629" max="15629" width="9.140625" style="37"/>
    <col min="15630" max="15630" width="2.7109375" style="37" customWidth="1"/>
    <col min="15631" max="15631" width="11.42578125" style="37" customWidth="1"/>
    <col min="15632" max="15632" width="21.7109375" style="37" customWidth="1"/>
    <col min="15633" max="15645" width="9.140625" style="37"/>
    <col min="15646" max="15646" width="5.7109375" style="37" customWidth="1"/>
    <col min="15647" max="15648" width="9.140625" style="37"/>
    <col min="15649" max="15650" width="23.5703125" style="37" customWidth="1"/>
    <col min="15651" max="15871" width="9.140625" style="37"/>
    <col min="15872" max="15872" width="16.85546875" style="37" customWidth="1"/>
    <col min="15873" max="15873" width="39.7109375" style="37" customWidth="1"/>
    <col min="15874" max="15874" width="14.28515625" style="37" customWidth="1"/>
    <col min="15875" max="15875" width="10.7109375" style="37" customWidth="1"/>
    <col min="15876" max="15876" width="17.5703125" style="37" customWidth="1"/>
    <col min="15877" max="15877" width="11.7109375" style="37" customWidth="1"/>
    <col min="15878" max="15878" width="24.42578125" style="37" customWidth="1"/>
    <col min="15879" max="15879" width="15.5703125" style="37" customWidth="1"/>
    <col min="15880" max="15880" width="12.140625" style="37" customWidth="1"/>
    <col min="15881" max="15881" width="9.140625" style="37"/>
    <col min="15882" max="15882" width="11" style="37" customWidth="1"/>
    <col min="15883" max="15883" width="13.7109375" style="37" customWidth="1"/>
    <col min="15884" max="15884" width="12" style="37" customWidth="1"/>
    <col min="15885" max="15885" width="9.140625" style="37"/>
    <col min="15886" max="15886" width="2.7109375" style="37" customWidth="1"/>
    <col min="15887" max="15887" width="11.42578125" style="37" customWidth="1"/>
    <col min="15888" max="15888" width="21.7109375" style="37" customWidth="1"/>
    <col min="15889" max="15901" width="9.140625" style="37"/>
    <col min="15902" max="15902" width="5.7109375" style="37" customWidth="1"/>
    <col min="15903" max="15904" width="9.140625" style="37"/>
    <col min="15905" max="15906" width="23.5703125" style="37" customWidth="1"/>
    <col min="15907" max="16127" width="9.140625" style="37"/>
    <col min="16128" max="16128" width="16.85546875" style="37" customWidth="1"/>
    <col min="16129" max="16129" width="39.7109375" style="37" customWidth="1"/>
    <col min="16130" max="16130" width="14.28515625" style="37" customWidth="1"/>
    <col min="16131" max="16131" width="10.7109375" style="37" customWidth="1"/>
    <col min="16132" max="16132" width="17.5703125" style="37" customWidth="1"/>
    <col min="16133" max="16133" width="11.7109375" style="37" customWidth="1"/>
    <col min="16134" max="16134" width="24.42578125" style="37" customWidth="1"/>
    <col min="16135" max="16135" width="15.5703125" style="37" customWidth="1"/>
    <col min="16136" max="16136" width="12.140625" style="37" customWidth="1"/>
    <col min="16137" max="16137" width="9.140625" style="37"/>
    <col min="16138" max="16138" width="11" style="37" customWidth="1"/>
    <col min="16139" max="16139" width="13.7109375" style="37" customWidth="1"/>
    <col min="16140" max="16140" width="12" style="37" customWidth="1"/>
    <col min="16141" max="16141" width="9.140625" style="37"/>
    <col min="16142" max="16142" width="2.7109375" style="37" customWidth="1"/>
    <col min="16143" max="16143" width="11.42578125" style="37" customWidth="1"/>
    <col min="16144" max="16144" width="21.7109375" style="37" customWidth="1"/>
    <col min="16145" max="16157" width="9.140625" style="37"/>
    <col min="16158" max="16158" width="5.7109375" style="37" customWidth="1"/>
    <col min="16159" max="16160" width="9.140625" style="37"/>
    <col min="16161" max="16162" width="23.5703125" style="37" customWidth="1"/>
    <col min="16163" max="16384" width="9.140625" style="37"/>
  </cols>
  <sheetData>
    <row r="1" spans="1:9" ht="17.25">
      <c r="B1" s="37"/>
      <c r="C1" s="37"/>
      <c r="D1" s="37"/>
      <c r="F1" s="70"/>
      <c r="G1" s="23" t="s">
        <v>149</v>
      </c>
      <c r="H1" s="38"/>
      <c r="I1" s="39"/>
    </row>
    <row r="2" spans="1:9" ht="17.25">
      <c r="B2" s="37"/>
      <c r="C2" s="37"/>
      <c r="D2" s="37"/>
      <c r="F2" s="70"/>
      <c r="G2" s="23" t="s">
        <v>13</v>
      </c>
      <c r="H2" s="78"/>
      <c r="I2" s="78"/>
    </row>
    <row r="3" spans="1:9" ht="17.25">
      <c r="B3" s="37"/>
      <c r="C3" s="37"/>
      <c r="D3" s="37"/>
      <c r="F3" s="70"/>
      <c r="G3" s="23" t="s">
        <v>3</v>
      </c>
      <c r="H3" s="78"/>
      <c r="I3" s="78"/>
    </row>
    <row r="4" spans="1:9">
      <c r="B4" s="37"/>
      <c r="C4" s="37"/>
      <c r="D4" s="37"/>
      <c r="E4" s="37"/>
      <c r="F4" s="36"/>
      <c r="G4" s="78"/>
    </row>
    <row r="5" spans="1:9" ht="35.25" customHeight="1">
      <c r="A5" s="235" t="s">
        <v>43</v>
      </c>
      <c r="B5" s="235"/>
      <c r="C5" s="235"/>
      <c r="D5" s="235"/>
      <c r="E5" s="235"/>
      <c r="F5" s="235"/>
      <c r="G5" s="235"/>
    </row>
    <row r="6" spans="1:9">
      <c r="B6" s="6"/>
      <c r="C6" s="6"/>
    </row>
    <row r="7" spans="1:9" ht="46.5" customHeight="1">
      <c r="A7" s="8" t="s">
        <v>36</v>
      </c>
      <c r="B7" s="42" t="s">
        <v>37</v>
      </c>
      <c r="C7" s="8" t="s">
        <v>38</v>
      </c>
      <c r="D7" s="8" t="s">
        <v>39</v>
      </c>
      <c r="E7" s="43" t="s">
        <v>40</v>
      </c>
      <c r="F7" s="8" t="s">
        <v>41</v>
      </c>
      <c r="G7" s="44" t="s">
        <v>42</v>
      </c>
    </row>
    <row r="8" spans="1:9" ht="24.75" customHeight="1">
      <c r="A8" s="84"/>
      <c r="B8" s="176" t="s">
        <v>114</v>
      </c>
      <c r="C8" s="176"/>
      <c r="D8" s="176"/>
      <c r="E8" s="176"/>
      <c r="F8" s="176"/>
      <c r="G8" s="177">
        <f>+G9</f>
        <v>694800</v>
      </c>
      <c r="H8" s="45"/>
      <c r="I8" s="46"/>
    </row>
    <row r="9" spans="1:9" ht="27.75" customHeight="1">
      <c r="A9" s="84"/>
      <c r="B9" s="178" t="s">
        <v>71</v>
      </c>
      <c r="C9" s="178"/>
      <c r="D9" s="178"/>
      <c r="E9" s="178"/>
      <c r="F9" s="178"/>
      <c r="G9" s="177">
        <f>+G10</f>
        <v>694800</v>
      </c>
      <c r="H9" s="45"/>
    </row>
    <row r="10" spans="1:9" ht="36" customHeight="1">
      <c r="A10" s="84" t="s">
        <v>63</v>
      </c>
      <c r="B10" s="236" t="s">
        <v>47</v>
      </c>
      <c r="C10" s="236"/>
      <c r="D10" s="236"/>
      <c r="E10" s="236"/>
      <c r="F10" s="236"/>
      <c r="G10" s="177">
        <f>+G11</f>
        <v>694800</v>
      </c>
      <c r="H10" s="47"/>
      <c r="I10" s="45"/>
    </row>
    <row r="11" spans="1:9" s="48" customFormat="1" ht="25.5" customHeight="1">
      <c r="A11" s="179"/>
      <c r="B11" s="237" t="s">
        <v>73</v>
      </c>
      <c r="C11" s="237"/>
      <c r="D11" s="237"/>
      <c r="E11" s="237"/>
      <c r="F11" s="237"/>
      <c r="G11" s="180">
        <f>SUM(G12:G12)</f>
        <v>694800</v>
      </c>
    </row>
    <row r="12" spans="1:9" s="48" customFormat="1" ht="38.25" customHeight="1">
      <c r="A12" s="181" t="s">
        <v>150</v>
      </c>
      <c r="B12" s="137" t="s">
        <v>151</v>
      </c>
      <c r="C12" s="141" t="s">
        <v>152</v>
      </c>
      <c r="D12" s="141" t="s">
        <v>153</v>
      </c>
      <c r="E12" s="182">
        <v>694800000</v>
      </c>
      <c r="F12" s="137">
        <v>1</v>
      </c>
      <c r="G12" s="180">
        <f>F12*E12/1000</f>
        <v>694800</v>
      </c>
    </row>
  </sheetData>
  <mergeCells count="3">
    <mergeCell ref="A5:G5"/>
    <mergeCell ref="B10:F10"/>
    <mergeCell ref="B11:F11"/>
  </mergeCells>
  <pageMargins left="0.17" right="0.17" top="0.28999999999999998" bottom="0.32" header="0.17" footer="0.17"/>
  <pageSetup scale="7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7</vt:lpstr>
      <vt:lpstr>8</vt:lpstr>
      <vt:lpstr>'2'!Print_Area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Gohar.Hayrapetyan</dc:creator>
  <cp:keywords>https:/mul2.gov.am/tasks/1119396/oneclick?token=48457bb9a2c9ebfc13e3a88fcf4d329a</cp:keywords>
  <cp:lastModifiedBy>Hasmik Mnatsakanyan</cp:lastModifiedBy>
  <cp:lastPrinted>2025-07-11T07:02:05Z</cp:lastPrinted>
  <dcterms:created xsi:type="dcterms:W3CDTF">2025-01-21T04:53:39Z</dcterms:created>
  <dcterms:modified xsi:type="dcterms:W3CDTF">2025-12-11T05:59:29Z</dcterms:modified>
</cp:coreProperties>
</file>