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 2\Desktop\BTCHM+100\attachments_1941518\"/>
    </mc:Choice>
  </mc:AlternateContent>
  <bookViews>
    <workbookView xWindow="0" yWindow="0" windowWidth="28620" windowHeight="12000"/>
  </bookViews>
  <sheets>
    <sheet name="1" sheetId="6" r:id="rId1"/>
    <sheet name="2" sheetId="7" r:id="rId2"/>
    <sheet name="3" sheetId="4" r:id="rId3"/>
    <sheet name="4" sheetId="3" r:id="rId4"/>
    <sheet name="5" sheetId="5" r:id="rId5"/>
  </sheets>
  <definedNames>
    <definedName name="_xlnm._FilterDatabase" localSheetId="1" hidden="1">'2'!$A$1:$G$208</definedName>
    <definedName name="_xlnm._FilterDatabase" localSheetId="4" hidden="1">'5'!$A$1:$J$153</definedName>
  </definedNames>
  <calcPr calcId="152511"/>
</workbook>
</file>

<file path=xl/calcChain.xml><?xml version="1.0" encoding="utf-8"?>
<calcChain xmlns="http://schemas.openxmlformats.org/spreadsheetml/2006/main">
  <c r="J10" i="3" l="1"/>
  <c r="J11" i="5"/>
  <c r="J10" i="5" s="1"/>
  <c r="J16" i="5"/>
  <c r="J155" i="5"/>
  <c r="J16" i="3"/>
  <c r="G12" i="6" s="1"/>
  <c r="J11" i="3" l="1"/>
  <c r="J30" i="3" l="1"/>
  <c r="J31" i="3" l="1"/>
  <c r="G199" i="7" l="1"/>
  <c r="G198" i="7" s="1"/>
  <c r="G197" i="7" s="1"/>
  <c r="G196" i="7" s="1"/>
  <c r="G195" i="7" s="1"/>
  <c r="G193" i="7" s="1"/>
  <c r="G191" i="7" s="1"/>
  <c r="G208" i="7"/>
  <c r="G207" i="7" s="1"/>
  <c r="G206" i="7" s="1"/>
  <c r="G205" i="7" s="1"/>
  <c r="G204" i="7" s="1"/>
  <c r="G202" i="7" s="1"/>
  <c r="G200" i="7" s="1"/>
  <c r="J22" i="3"/>
  <c r="J26" i="3"/>
  <c r="G15" i="6" s="1"/>
  <c r="J154" i="5"/>
  <c r="G14" i="6" l="1"/>
  <c r="G13" i="6" s="1"/>
  <c r="J21" i="3"/>
  <c r="G189" i="7"/>
  <c r="G187" i="7" s="1"/>
  <c r="G185" i="7" s="1"/>
  <c r="G28" i="7"/>
  <c r="G35" i="7"/>
  <c r="G42" i="7"/>
  <c r="G49" i="7"/>
  <c r="G56" i="7"/>
  <c r="G63" i="7"/>
  <c r="G70" i="7"/>
  <c r="G77" i="7"/>
  <c r="G84" i="7"/>
  <c r="G91" i="7"/>
  <c r="G98" i="7"/>
  <c r="G105" i="7"/>
  <c r="G112" i="7"/>
  <c r="G121" i="7"/>
  <c r="G120" i="7" s="1"/>
  <c r="G119" i="7" s="1"/>
  <c r="G118" i="7" s="1"/>
  <c r="G117" i="7" s="1"/>
  <c r="G115" i="7" s="1"/>
  <c r="G128" i="7"/>
  <c r="G127" i="7" s="1"/>
  <c r="G126" i="7" s="1"/>
  <c r="G125" i="7" s="1"/>
  <c r="G124" i="7" s="1"/>
  <c r="G122" i="7" s="1"/>
  <c r="G135" i="7"/>
  <c r="G134" i="7" s="1"/>
  <c r="G133" i="7" s="1"/>
  <c r="G132" i="7" s="1"/>
  <c r="G131" i="7" s="1"/>
  <c r="G129" i="7" s="1"/>
  <c r="G142" i="7"/>
  <c r="G141" i="7" s="1"/>
  <c r="G140" i="7" s="1"/>
  <c r="G139" i="7" s="1"/>
  <c r="G138" i="7" s="1"/>
  <c r="G136" i="7" s="1"/>
  <c r="G149" i="7"/>
  <c r="G148" i="7" s="1"/>
  <c r="G147" i="7" s="1"/>
  <c r="G146" i="7" s="1"/>
  <c r="G145" i="7" s="1"/>
  <c r="G143" i="7" s="1"/>
  <c r="G156" i="7"/>
  <c r="G155" i="7" s="1"/>
  <c r="G154" i="7" s="1"/>
  <c r="G153" i="7" s="1"/>
  <c r="G152" i="7" s="1"/>
  <c r="G150" i="7" s="1"/>
  <c r="G163" i="7"/>
  <c r="G162" i="7" s="1"/>
  <c r="G161" i="7" s="1"/>
  <c r="G160" i="7" s="1"/>
  <c r="G159" i="7" s="1"/>
  <c r="G157" i="7" s="1"/>
  <c r="G170" i="7"/>
  <c r="G169" i="7" s="1"/>
  <c r="G168" i="7" s="1"/>
  <c r="G167" i="7" s="1"/>
  <c r="G166" i="7" s="1"/>
  <c r="G164" i="7" s="1"/>
  <c r="G177" i="7"/>
  <c r="G184" i="7"/>
  <c r="G111" i="7" l="1"/>
  <c r="G110" i="7" s="1"/>
  <c r="G109" i="7" s="1"/>
  <c r="G108" i="7" s="1"/>
  <c r="G106" i="7" s="1"/>
  <c r="G104" i="7"/>
  <c r="G103" i="7" s="1"/>
  <c r="G102" i="7" s="1"/>
  <c r="G101" i="7" s="1"/>
  <c r="G99" i="7" s="1"/>
  <c r="G97" i="7"/>
  <c r="G96" i="7" s="1"/>
  <c r="G95" i="7" s="1"/>
  <c r="G94" i="7" s="1"/>
  <c r="G92" i="7" s="1"/>
  <c r="G90" i="7"/>
  <c r="G89" i="7" s="1"/>
  <c r="G88" i="7" s="1"/>
  <c r="G87" i="7" s="1"/>
  <c r="G85" i="7" s="1"/>
  <c r="G83" i="7"/>
  <c r="G82" i="7" s="1"/>
  <c r="G81" i="7" s="1"/>
  <c r="G80" i="7" s="1"/>
  <c r="G78" i="7" s="1"/>
  <c r="G76" i="7"/>
  <c r="G75" i="7" s="1"/>
  <c r="G74" i="7" s="1"/>
  <c r="G73" i="7" s="1"/>
  <c r="G71" i="7" s="1"/>
  <c r="G69" i="7"/>
  <c r="G68" i="7" s="1"/>
  <c r="G67" i="7" s="1"/>
  <c r="G66" i="7" s="1"/>
  <c r="G64" i="7" s="1"/>
  <c r="G62" i="7"/>
  <c r="G61" i="7" s="1"/>
  <c r="G60" i="7" s="1"/>
  <c r="G59" i="7" s="1"/>
  <c r="G57" i="7" s="1"/>
  <c r="G55" i="7"/>
  <c r="G54" i="7" s="1"/>
  <c r="G53" i="7" s="1"/>
  <c r="G52" i="7" s="1"/>
  <c r="G50" i="7" s="1"/>
  <c r="G41" i="7"/>
  <c r="G40" i="7" s="1"/>
  <c r="G39" i="7" s="1"/>
  <c r="G38" i="7" s="1"/>
  <c r="G36" i="7" s="1"/>
  <c r="G183" i="7"/>
  <c r="G182" i="7" s="1"/>
  <c r="G181" i="7" s="1"/>
  <c r="G180" i="7" s="1"/>
  <c r="G178" i="7" s="1"/>
  <c r="J20" i="3"/>
  <c r="J15" i="3"/>
  <c r="J131" i="5"/>
  <c r="J130" i="5" s="1"/>
  <c r="J119" i="5"/>
  <c r="J118" i="5" s="1"/>
  <c r="J107" i="5"/>
  <c r="J106" i="5" s="1"/>
  <c r="J95" i="5"/>
  <c r="J94" i="5" s="1"/>
  <c r="J83" i="5"/>
  <c r="J82" i="5" s="1"/>
  <c r="J59" i="5"/>
  <c r="J58" i="5" s="1"/>
  <c r="J47" i="5"/>
  <c r="J46" i="5" s="1"/>
  <c r="J35" i="5"/>
  <c r="J34" i="5" s="1"/>
  <c r="J143" i="5"/>
  <c r="J142" i="5" s="1"/>
  <c r="G11" i="6" l="1"/>
  <c r="G10" i="6" s="1"/>
  <c r="G176" i="7"/>
  <c r="G175" i="7" s="1"/>
  <c r="G174" i="7" s="1"/>
  <c r="G173" i="7" s="1"/>
  <c r="G171" i="7" s="1"/>
  <c r="G113" i="7" s="1"/>
  <c r="J71" i="5"/>
  <c r="J70" i="5" s="1"/>
  <c r="J28" i="5"/>
  <c r="J27" i="5" s="1"/>
  <c r="G48" i="7" s="1"/>
  <c r="G47" i="7" s="1"/>
  <c r="G46" i="7" s="1"/>
  <c r="G45" i="7" s="1"/>
  <c r="G43" i="7" s="1"/>
  <c r="G9" i="6" l="1"/>
  <c r="G8" i="6" s="1"/>
  <c r="J9" i="3"/>
  <c r="J8" i="3" s="1"/>
  <c r="G27" i="7"/>
  <c r="G26" i="7" s="1"/>
  <c r="G25" i="7" s="1"/>
  <c r="G24" i="7" s="1"/>
  <c r="G22" i="7" s="1"/>
  <c r="G34" i="7" l="1"/>
  <c r="G33" i="7" s="1"/>
  <c r="G32" i="7" s="1"/>
  <c r="G31" i="7" s="1"/>
  <c r="G29" i="7" s="1"/>
  <c r="J9" i="5"/>
  <c r="J8" i="5" s="1"/>
  <c r="D12" i="4" l="1"/>
  <c r="D11" i="4" s="1"/>
  <c r="D9" i="4" s="1"/>
  <c r="G20" i="7"/>
  <c r="G18" i="7" s="1"/>
  <c r="G16" i="7" s="1"/>
  <c r="G14" i="7" s="1"/>
  <c r="G12" i="7" s="1"/>
  <c r="G10" i="7" l="1"/>
  <c r="G8" i="7" s="1"/>
</calcChain>
</file>

<file path=xl/sharedStrings.xml><?xml version="1.0" encoding="utf-8"?>
<sst xmlns="http://schemas.openxmlformats.org/spreadsheetml/2006/main" count="544" uniqueCount="156">
  <si>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</si>
  <si>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</si>
  <si>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</si>
  <si>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</si>
  <si>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</si>
  <si>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</si>
  <si>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</si>
  <si>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</si>
  <si>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</si>
  <si>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Տրանսֆերտների տրամադրում </t>
  </si>
  <si>
    <t xml:space="preserve"> ՀՀ  կրթության , գիտության, մշակույթի և սպորտի նախարարություն </t>
  </si>
  <si>
    <t xml:space="preserve"> 1146 </t>
  </si>
  <si>
    <t xml:space="preserve"> Հանրակրթության ծրագիր </t>
  </si>
  <si>
    <t xml:space="preserve"> 1146 - 12015 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</si>
  <si>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</si>
  <si>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 </t>
  </si>
  <si>
    <t xml:space="preserve"> Շահառուների ընտրության չափորոշիչները` ԲՏՃՄ ոլորտի (բացառությամբ մաթեմատիկական առարկաների) դասավանդող ուսուցիչներ (ՀՀ ԿԳՄՍ նախարարի 16.08.2023թ. N108-Ն հրաման) </t>
  </si>
  <si>
    <t>ՀՀ բոլոր ուսումնական հաստատություններում ԲՏՃՄ առարկաներ դասավանդող ուսուցիչների թիվը</t>
  </si>
  <si>
    <t xml:space="preserve"> 1146 - 12016 </t>
  </si>
  <si>
    <t xml:space="preserve">ՀՀ գյուղական բնակավայրերում մինչև 100 աշակերտ ունեցող պետական ուսումնական հաստատություններում դասավանդող ուսուցիչներին հավելավճարի սահմանում	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</si>
  <si>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տրամադրում </t>
  </si>
  <si>
    <t xml:space="preserve"> Շահառուների ընտրության չափորոշիչները` ՀՀ գյուղական բնակավայրերում մինչև 100 սովորող ունեցող պետական ուսումնական հաստատություններում դասավանդող ուսուցիչներ (ՀՀ ԿԳՄՍ նախարարի 07.08.2023թ. N103-Ն հրաման) </t>
  </si>
  <si>
    <t>Մինչև 100 աշակերտ ունեցող դպրոցներում ուսուցիչների թիվը</t>
  </si>
  <si>
    <t xml:space="preserve"> Անվանումը </t>
  </si>
  <si>
    <t>հազար դրամներով</t>
  </si>
  <si>
    <t xml:space="preserve"> Ծրագրային դասիչը</t>
  </si>
  <si>
    <t xml:space="preserve">Ծրագրերի, միջոցառումների անվանումները </t>
  </si>
  <si>
    <t xml:space="preserve"> Ծրագիր</t>
  </si>
  <si>
    <t xml:space="preserve"> Միջոցառում</t>
  </si>
  <si>
    <t xml:space="preserve"> ԸՆԴԱՄԵՆԸ ԾԱԽՍԵՐ</t>
  </si>
  <si>
    <t>այդ թվում՝</t>
  </si>
  <si>
    <t xml:space="preserve"> 1146</t>
  </si>
  <si>
    <t>Հանրակրթության ծրագիր</t>
  </si>
  <si>
    <t xml:space="preserve">ՀՀ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</si>
  <si>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</si>
  <si>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</si>
  <si>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</si>
  <si>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</si>
  <si>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տարածքային կառավարման և ենթակառուցվածքների նախարարություն </t>
  </si>
  <si>
    <t xml:space="preserve"> ՀՀ  պաշտպանության  նախարարություն </t>
  </si>
  <si>
    <t xml:space="preserve"> ՀՀ Արագածոտնի  մարզպետի աշխատակազմ </t>
  </si>
  <si>
    <t xml:space="preserve"> ՀՀ  Արարատի  մարզպետի աշխատակազմ </t>
  </si>
  <si>
    <t xml:space="preserve"> ՀՀ  Արմավիրի մարզպետի աշխատակազմ </t>
  </si>
  <si>
    <t xml:space="preserve"> ՀՀ Գեղարքունիքի մարզպետի աշխատակազմ </t>
  </si>
  <si>
    <t xml:space="preserve"> ՀՀ Լոռու մարզպետի աշխատակազմ </t>
  </si>
  <si>
    <t xml:space="preserve"> ՀՀ Կոտայքի մարզպետի աշխատակազմ </t>
  </si>
  <si>
    <t xml:space="preserve"> ՀՀ Շիրակի մարզպետի աշխատակազմ </t>
  </si>
  <si>
    <t xml:space="preserve"> ՀՀ Սյունիքի մարզպետի աշխատակազմ </t>
  </si>
  <si>
    <t xml:space="preserve"> ՀՀ Վայոց ձորի մարզպետի աշխատակազմ </t>
  </si>
  <si>
    <t xml:space="preserve"> ՀՀ Տավուշի մարզպետի աշխատակազմ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</si>
  <si>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</si>
  <si>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</si>
  <si>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</si>
  <si>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</si>
  <si>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Ծրագիր</t>
  </si>
  <si>
    <t>Միջոցառում</t>
  </si>
  <si>
    <t>ԸՆԴԱՄԵՆԸ</t>
  </si>
  <si>
    <t>ՀՀ  կրթության , գիտության, մշակույթի և սպորտի նախարարություն</t>
  </si>
  <si>
    <t>1146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</si>
  <si>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</si>
  <si>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</si>
  <si>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1146 - 12015</t>
  </si>
  <si>
    <t>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</t>
  </si>
  <si>
    <t>Տրանսֆերտների տրամադրում</t>
  </si>
  <si>
    <t>1146 - 12016</t>
  </si>
  <si>
    <t>ՀՀ գյուղական բնակավայրերում մինչև 100 աշակերտ ունեցող պետական ուսումնական հաստատություններում դասավանդող ուսուցիչներին հավելավճարի տրամադրում</t>
  </si>
  <si>
    <t xml:space="preserve"> Գործառական դասիչը</t>
  </si>
  <si>
    <t>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</si>
  <si>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</si>
  <si>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</si>
  <si>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</si>
  <si>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 xml:space="preserve"> Դաս</t>
  </si>
  <si>
    <t xml:space="preserve"> այդ թվում`</t>
  </si>
  <si>
    <t xml:space="preserve"> 09</t>
  </si>
  <si>
    <t xml:space="preserve"> ԿՐԹՈՒԹՅՈՒՆ</t>
  </si>
  <si>
    <t xml:space="preserve"> 02</t>
  </si>
  <si>
    <t xml:space="preserve"> Միջնակարգ ընդհանուր կրթություն</t>
  </si>
  <si>
    <t xml:space="preserve"> 01</t>
  </si>
  <si>
    <t xml:space="preserve"> Հիմնական ընդհանուր կրթություն</t>
  </si>
  <si>
    <t xml:space="preserve"> 12015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</si>
  <si>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</t>
  </si>
  <si>
    <t xml:space="preserve"> ՀՀ  կրթության , գիտության, մշակույթի և սպորտի նախարարություն</t>
  </si>
  <si>
    <t xml:space="preserve"> 12016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</si>
  <si>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սահմանում	</t>
  </si>
  <si>
    <t>Հավելված N 4</t>
  </si>
  <si>
    <t xml:space="preserve"> ԸՆԴԱՄԵՆԸ</t>
  </si>
  <si>
    <t xml:space="preserve"> Հանրակրթության ծրագիր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</si>
  <si>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</si>
  <si>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</si>
  <si>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</si>
  <si>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</si>
  <si>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</si>
  <si>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</si>
  <si>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</si>
  <si>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 պաշտպանության  նախարարություն</t>
  </si>
  <si>
    <t xml:space="preserve"> ՀՀ Արագածոտնի  մարզպետի աշխատակազմ</t>
  </si>
  <si>
    <t xml:space="preserve"> ՀՀ  Արարատի 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</si>
  <si>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</si>
  <si>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</si>
  <si>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</si>
  <si>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</si>
  <si>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</si>
  <si>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</si>
  <si>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Վայոց ձորի մարզպետի աշխատակազմ</t>
  </si>
  <si>
    <t xml:space="preserve"> ՀՀ Տավուշի մարզպետի աշխատակազմ</t>
  </si>
  <si>
    <t>Հավելված N 1</t>
  </si>
  <si>
    <t xml:space="preserve">ՀՀ կառավարության  2025 թվականի </t>
  </si>
  <si>
    <t>__________ ի    ___Ն որոշման</t>
  </si>
  <si>
    <t xml:space="preserve"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 N  2060-Ն ՈՐՈՇՄԱՆ  N 5 ՀԱՎԵԼՎԱԾԻ N 1 ԱՂՅՈՒՍԱԿՈՒՄ ԿԱՏԱՐՎՈՂ  ՓՈՓՈԽՈՒԹՅՈՒՆՆԵՐԸ </t>
  </si>
  <si>
    <t>Հավելված N 2</t>
  </si>
  <si>
    <t>______________ ի    ___Ն որոշման</t>
  </si>
  <si>
    <t xml:space="preserve">ՀԱՅԱՍՏԱՆԻ ՀԱՆՐԱՊԵՏՈՒԹՅԱՆ ԿԱՌԱՎԱՐՈՒԹՅԱՆ 2024 ԹՎԱԿԱՆԻ ԴԵԿՏԵՄԲԵՐԻ 27-Ի N 2060-Ն ՈՐՈՇՄԱՆ N 3 ԵՎ N 4  ՀԱՎԵԼՎԱԾՆԵՐՈՒՄ  ԿԱՏԱՐՎՈՂ   ՓՈՓՈԽՈՒԹՅՈՒՆՆԵՐԸ </t>
  </si>
  <si>
    <t>Հավելված N 3</t>
  </si>
  <si>
    <t xml:space="preserve">ՀԱՅԱՍՏԱՆԻ ՀԱՆՐԱՊԵՏՈՒԹՅԱՆ ԿԱՌԱՎԱՐՈՒԹՅԱՆ 2024 ԹՎԱԿԱՆԻ ԴԵԿՏԵՄԲԵՐԻ 27-Ի N 2060-Ն ՈՐՈՇՄԱՆ N 8  ՀԱՎԵԼՎԱԾՈՒՄ  ԿԱՏԱՐՎՈՂ   ՓՈՓՈԽՈՒԹՅՈՒՆՆԵՐԸ </t>
  </si>
  <si>
    <t xml:space="preserve">ՀԱՅԱՍՏԱՆԻ ՀԱՆՐԱՊԵՏՈՒԹՅԱՆ ԿԱՌԱՎԱՐՈՒԹՅԱՆ 2024 ԹՎԱԿԱՆԻ ԴԵԿՏԵՄԲԵՐԻ 27-Ի N 2060-Ն ՈՐՈՇՄԱՆ N 9 ՀԱՎԵԼՎԱԾՈՒՄ ԿԱՏԱՐՎՈՂ  ՓՈՓՈԽՈՒԹՅՈՒՆՆԵՐԸ </t>
  </si>
  <si>
    <t>Հավելված N 5</t>
  </si>
  <si>
    <t xml:space="preserve">ՀԱՅԱՍՏԱՆԻ ՀԱՆՐԱՊԵՏՈՒԹՅԱՆ ԿԱՌԱՎԱՐՈՒԹՅԱՆ 2024 ԹՎԱԿԱՆԻ ԴԵԿՏԵՄԲԵՐԻ 27-Ի N 2060-Ն ՈՐՈՇՄԱՆ N 9.1 ՀԱՎԵԼՎԱԾՈՒՄ ԿԱՏԱՐՎՈՂ  ՓՈՓՈԽՈՒԹՅՈՒՆՆԵՐԸ </t>
  </si>
  <si>
    <t>Ցուցանիշների փոփոխություն (ավելացումները նշված են դրական նշանով, իսկ  նվազեցումները՝ փակագծերում)</t>
  </si>
  <si>
    <t>Ցուցանիշների փոփոխություն (ավելացումները նշված են դրական նշանով)</t>
  </si>
  <si>
    <t xml:space="preserve"> Ցուցանիշների փոփոխություն (ավելացումները նշված են դրական նշանով, իսկ  նվազեցումները՝ փակագծերում)</t>
  </si>
  <si>
    <t>1148</t>
  </si>
  <si>
    <t>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</si>
  <si>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</si>
  <si>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</si>
  <si>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>1148 - 11001</t>
  </si>
  <si>
    <t>Արտադպրոցական դաստիարակություն</t>
  </si>
  <si>
    <t>Արվեստի, երաժշտության, սպորտի դասընթացներ մարզադպրոցներում , ստեղծագործական և արտադպրոցական դաստիարակության այլ կենտրոններում</t>
  </si>
  <si>
    <t>Ծառայությունների մատուցում</t>
  </si>
  <si>
    <t>1148 - 12002</t>
  </si>
  <si>
    <t>Կամավոր ատեստավորման նոր համակարգի ներդրում՛ ուղղված արտադպրոցական ուսումնական հաստատությունների մանկավարժական աշխատողների որակի բարձրացմանը</t>
  </si>
  <si>
    <t>Արտադպրոցական հաստատություններում դասավանդող մանկավարժական աշխատողների կամավոր ատեստավորման համակարգի մշակում և ներդրում</t>
  </si>
  <si>
    <t xml:space="preserve"> 05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</si>
  <si>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</si>
  <si>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</si>
  <si>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1148</t>
  </si>
  <si>
    <t xml:space="preserve"> 11001</t>
  </si>
  <si>
    <t xml:space="preserve"> 12002</t>
  </si>
  <si>
    <t xml:space="preserve"> Կամավոր ատեստավորման նոր համակարգի ներդրում՛ ուղղված արտադպրոցական ուսումնական հաստատությունների մանկավարժական աշխատողների որակի բարձրացմանը</t>
  </si>
  <si>
    <t xml:space="preserve"> Արտադպրոցական դաստիարակության ծրագիր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</si>
  <si>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</si>
  <si>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</si>
  <si>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</si>
  <si>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1148 </t>
  </si>
  <si>
    <t xml:space="preserve"> Արտադպրոցական դաստիարակության ծրագիր </t>
  </si>
  <si>
    <t xml:space="preserve"> 1148 - 11001 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</si>
  <si>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 </t>
  </si>
  <si>
    <t xml:space="preserve"> Ծառայությունների մատուցում </t>
  </si>
  <si>
    <t xml:space="preserve"> Ծառայությունը մատուցողի անվանումը` Մասնագիտացված կազմակերպություններ </t>
  </si>
  <si>
    <t xml:space="preserve"> 1148 - 12002 </t>
  </si>
  <si>
    <t xml:space="preserve"> Արտադպրոցական հաստատություններում դասավանդող մանկավարժական աշխատողների կամավոր ատեստավորման համակարգի մշակում և ներդրում </t>
  </si>
  <si>
    <t xml:space="preserve"> Շահառուների ընտրության չափորոշիչները` Շահառուների ընտրության չափորոշիչները սահմանված են ԿԳՄՍ նախարարի հրամանով </t>
  </si>
  <si>
    <t>Կամավոր ատեստավորման արդյունքում ընթացիկ տարում հավելավճար ստացած մանկավարժների  թիվը, մարդ</t>
  </si>
  <si>
    <t>Կամավոր ատեստավորման արդյունքում հավելավճար ստացած արտադպրոցական ուսումնական հաստատությունների մանկավարժական աշխատողների ընդհանուր թվաքանակը</t>
  </si>
  <si>
    <t xml:space="preserve"> Շահառուների ընտրության չափորոշիչները` Շահառուների ընտրության չափորոշիչները սահմանվածեն ԿԳՄՍ նախարարի հրամանով </t>
  </si>
  <si>
    <t xml:space="preserve"> ՀՀ կրթության, գիտության, մշակույթի և սպորտի նախարարություն </t>
  </si>
  <si>
    <t>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</si>
</sst>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##,##0.0;\(##,##0.0\);\-"/>
    <numFmt numFmtId="165" formatCode="#,##0.0"/>
    <numFmt numFmtId="166" formatCode="_(* #,##0.0_);_(* \(#,##0.0\);_(* &quot;-&quot;??_);_(@_)"/>
    <numFmt numFmtId="167" formatCode="0_);\(0\)"/>
    <numFmt numFmtId="168" formatCode="##,##0;\(##,##0\);\-"/>
    <numFmt numFmtId="169" formatCode="0.0"/>
  </numFmts>
  <fonts count="36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9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 Unicode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2"/>
      <color rgb="FFFF0000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8" fillId="0" borderId="0" applyFill="0" applyBorder="0" applyProtection="0">
      <alignment horizontal="right" vertical="top"/>
    </xf>
    <xf numFmtId="164" fontId="19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0" fontId="22" fillId="0" borderId="0"/>
    <xf numFmtId="0" fontId="24" fillId="0" borderId="0"/>
    <xf numFmtId="164" fontId="28" fillId="0" borderId="0" applyFill="0" applyBorder="0" applyProtection="0">
      <alignment horizontal="right" vertical="top"/>
    </xf>
    <xf numFmtId="0" fontId="22" fillId="0" borderId="0"/>
    <xf numFmtId="0" fontId="35" fillId="0" borderId="0"/>
  </cellStyleXfs>
  <cellXfs count="107">
    <xf numFmtId="0" fontId="0" fillId="0" borderId="0" xfId="0">
      <alignment horizontal="left" vertical="top" wrapText="1"/>
    </xf>
    <xf numFmtId="0" fontId="20" fillId="0" borderId="0" xfId="0" applyFo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  <xf numFmtId="0" fontId="20" fillId="33" borderId="0" xfId="0" applyFont="1" applyFill="1" applyAlignment="1">
      <alignment horizontal="center" vertical="top" wrapText="1"/>
    </xf>
    <xf numFmtId="0" fontId="20" fillId="33" borderId="0" xfId="0" applyFont="1" applyFill="1">
      <alignment horizontal="left" vertical="top" wrapText="1"/>
    </xf>
    <xf numFmtId="165" fontId="20" fillId="33" borderId="0" xfId="0" applyNumberFormat="1" applyFont="1" applyFill="1" applyAlignment="1">
      <alignment horizontal="right" vertical="top" wrapText="1"/>
    </xf>
    <xf numFmtId="0" fontId="20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>
      <alignment horizontal="left" vertical="top" wrapText="1"/>
    </xf>
    <xf numFmtId="165" fontId="21" fillId="33" borderId="10" xfId="43" applyNumberFormat="1" applyFont="1" applyFill="1" applyBorder="1" applyAlignment="1">
      <alignment horizontal="right" vertical="top"/>
    </xf>
    <xf numFmtId="165" fontId="20" fillId="33" borderId="0" xfId="0" applyNumberFormat="1" applyFont="1" applyFill="1">
      <alignment horizontal="left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0" xfId="0" applyFont="1" applyFill="1" applyBorder="1">
      <alignment horizontal="left" vertical="top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top" wrapText="1"/>
    </xf>
    <xf numFmtId="0" fontId="21" fillId="33" borderId="10" xfId="0" applyFont="1" applyFill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0" xfId="0" applyFont="1" applyFill="1" applyAlignment="1"/>
    <xf numFmtId="164" fontId="21" fillId="0" borderId="10" xfId="43" applyNumberFormat="1" applyFont="1" applyBorder="1" applyAlignment="1">
      <alignment horizontal="right" vertical="top"/>
    </xf>
    <xf numFmtId="0" fontId="20" fillId="0" borderId="10" xfId="0" applyFont="1" applyBorder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right" vertical="top" wrapText="1"/>
    </xf>
    <xf numFmtId="0" fontId="20" fillId="0" borderId="10" xfId="0" applyFont="1" applyFill="1" applyBorder="1" applyAlignment="1">
      <alignment horizontal="left" vertical="top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164" fontId="26" fillId="0" borderId="10" xfId="43" applyNumberFormat="1" applyFont="1" applyBorder="1" applyAlignment="1">
      <alignment horizontal="right" vertical="top"/>
    </xf>
    <xf numFmtId="0" fontId="25" fillId="0" borderId="10" xfId="0" applyFont="1" applyBorder="1">
      <alignment horizontal="left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left" vertical="top" wrapText="1"/>
    </xf>
    <xf numFmtId="164" fontId="25" fillId="0" borderId="10" xfId="42" applyNumberFormat="1" applyFont="1" applyBorder="1" applyAlignment="1">
      <alignment horizontal="right" vertical="top"/>
    </xf>
    <xf numFmtId="0" fontId="27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>
      <alignment horizontal="left" vertical="top" wrapText="1"/>
    </xf>
    <xf numFmtId="0" fontId="21" fillId="0" borderId="10" xfId="0" applyFont="1" applyFill="1" applyBorder="1" applyAlignment="1">
      <alignment horizontal="left" vertical="top" wrapText="1"/>
    </xf>
    <xf numFmtId="0" fontId="29" fillId="0" borderId="0" xfId="0" applyFont="1">
      <alignment horizontal="left" vertical="top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33" borderId="0" xfId="0" applyFont="1" applyFill="1" applyAlignment="1">
      <alignment vertical="top" wrapText="1"/>
    </xf>
    <xf numFmtId="0" fontId="31" fillId="0" borderId="0" xfId="46" applyFont="1" applyAlignment="1">
      <alignment vertical="center" wrapText="1"/>
    </xf>
    <xf numFmtId="0" fontId="25" fillId="0" borderId="0" xfId="0" applyFont="1" applyAlignment="1">
      <alignment horizontal="center" vertical="top" wrapText="1"/>
    </xf>
    <xf numFmtId="0" fontId="30" fillId="33" borderId="0" xfId="0" applyFont="1" applyFill="1" applyAlignment="1"/>
    <xf numFmtId="0" fontId="30" fillId="33" borderId="0" xfId="0" applyFont="1" applyFill="1" applyAlignment="1">
      <alignment horizontal="center"/>
    </xf>
    <xf numFmtId="0" fontId="33" fillId="33" borderId="0" xfId="0" applyFont="1" applyFill="1" applyAlignment="1">
      <alignment horizontal="center" wrapText="1"/>
    </xf>
    <xf numFmtId="0" fontId="30" fillId="33" borderId="0" xfId="0" applyFont="1" applyFill="1">
      <alignment horizontal="left" vertical="top" wrapText="1"/>
    </xf>
    <xf numFmtId="0" fontId="33" fillId="33" borderId="0" xfId="0" applyFont="1" applyFill="1" applyAlignment="1">
      <alignment vertical="center" wrapText="1"/>
    </xf>
    <xf numFmtId="0" fontId="30" fillId="33" borderId="0" xfId="0" applyFont="1" applyFill="1" applyAlignment="1">
      <alignment horizontal="center" vertical="top" wrapText="1"/>
    </xf>
    <xf numFmtId="0" fontId="30" fillId="0" borderId="0" xfId="0" applyFont="1" applyAlignment="1"/>
    <xf numFmtId="0" fontId="29" fillId="0" borderId="0" xfId="0" applyFont="1" applyAlignment="1"/>
    <xf numFmtId="166" fontId="34" fillId="0" borderId="0" xfId="44" applyNumberFormat="1" applyFont="1" applyFill="1" applyAlignment="1"/>
    <xf numFmtId="0" fontId="32" fillId="0" borderId="0" xfId="0" applyFont="1" applyAlignment="1">
      <alignment horizontal="center" vertical="center"/>
    </xf>
    <xf numFmtId="0" fontId="30" fillId="0" borderId="0" xfId="0" applyFont="1" applyAlignment="1">
      <alignment horizontal="right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Fill="1" applyBorder="1">
      <alignment horizontal="left" vertical="top" wrapText="1"/>
    </xf>
    <xf numFmtId="0" fontId="23" fillId="0" borderId="0" xfId="0" applyFont="1" applyFill="1" applyBorder="1" applyAlignment="1">
      <alignment horizontal="right" vertical="center"/>
    </xf>
    <xf numFmtId="167" fontId="20" fillId="0" borderId="10" xfId="0" applyNumberFormat="1" applyFont="1" applyBorder="1" applyAlignment="1">
      <alignment horizontal="right" vertical="top" wrapText="1"/>
    </xf>
    <xf numFmtId="168" fontId="23" fillId="0" borderId="10" xfId="0" applyNumberFormat="1" applyFont="1" applyBorder="1" applyAlignment="1">
      <alignment horizontal="right" vertical="top" wrapText="1"/>
    </xf>
    <xf numFmtId="164" fontId="21" fillId="34" borderId="10" xfId="43" applyNumberFormat="1" applyFont="1" applyFill="1" applyBorder="1" applyAlignment="1">
      <alignment horizontal="right" vertical="top"/>
    </xf>
    <xf numFmtId="168" fontId="20" fillId="0" borderId="10" xfId="43" applyNumberFormat="1" applyFont="1" applyBorder="1" applyAlignment="1">
      <alignment horizontal="right" vertical="top"/>
    </xf>
    <xf numFmtId="164" fontId="21" fillId="0" borderId="10" xfId="43" applyNumberFormat="1" applyFont="1" applyFill="1" applyBorder="1" applyAlignment="1">
      <alignment horizontal="right" vertical="top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>
      <alignment horizontal="left" vertical="top" wrapText="1"/>
    </xf>
    <xf numFmtId="164" fontId="20" fillId="0" borderId="10" xfId="42" applyFont="1" applyFill="1" applyBorder="1">
      <alignment horizontal="right" vertical="top"/>
    </xf>
    <xf numFmtId="0" fontId="20" fillId="0" borderId="0" xfId="0" applyFont="1" applyFill="1">
      <alignment horizontal="left" vertical="top" wrapText="1"/>
    </xf>
    <xf numFmtId="0" fontId="23" fillId="34" borderId="10" xfId="0" applyFont="1" applyFill="1" applyBorder="1">
      <alignment horizontal="left" vertical="top" wrapText="1"/>
    </xf>
    <xf numFmtId="164" fontId="23" fillId="34" borderId="10" xfId="47" applyFont="1" applyFill="1" applyBorder="1">
      <alignment horizontal="right" vertical="top"/>
    </xf>
    <xf numFmtId="0" fontId="20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top" wrapText="1"/>
    </xf>
    <xf numFmtId="164" fontId="20" fillId="0" borderId="10" xfId="42" applyFont="1" applyBorder="1">
      <alignment horizontal="right" vertical="top"/>
    </xf>
    <xf numFmtId="168" fontId="23" fillId="0" borderId="15" xfId="0" applyNumberFormat="1" applyFont="1" applyBorder="1" applyAlignment="1">
      <alignment horizontal="right" vertical="top" wrapText="1"/>
    </xf>
    <xf numFmtId="168" fontId="23" fillId="0" borderId="10" xfId="0" applyNumberFormat="1" applyFont="1" applyFill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0" fontId="2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164" fontId="20" fillId="0" borderId="10" xfId="43" applyNumberFormat="1" applyFont="1" applyFill="1" applyBorder="1" applyAlignment="1">
      <alignment horizontal="right" vertical="top"/>
    </xf>
    <xf numFmtId="169" fontId="21" fillId="0" borderId="10" xfId="43" applyNumberFormat="1" applyFont="1" applyBorder="1" applyAlignment="1">
      <alignment horizontal="right" vertical="top"/>
    </xf>
    <xf numFmtId="2" fontId="26" fillId="0" borderId="10" xfId="43" applyNumberFormat="1" applyFont="1" applyBorder="1" applyAlignment="1">
      <alignment horizontal="right" vertical="top"/>
    </xf>
    <xf numFmtId="0" fontId="21" fillId="0" borderId="10" xfId="0" applyFont="1" applyFill="1" applyBorder="1" applyAlignment="1">
      <alignment horizontal="left" vertical="top" wrapText="1"/>
    </xf>
    <xf numFmtId="0" fontId="32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center"/>
    </xf>
    <xf numFmtId="0" fontId="30" fillId="33" borderId="0" xfId="0" applyFont="1" applyFill="1" applyAlignment="1">
      <alignment horizontal="right" vertical="top" wrapText="1"/>
    </xf>
    <xf numFmtId="0" fontId="31" fillId="0" borderId="0" xfId="46" applyFont="1" applyAlignment="1">
      <alignment horizontal="right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right" vertical="top"/>
    </xf>
    <xf numFmtId="0" fontId="30" fillId="33" borderId="0" xfId="48" applyFont="1" applyFill="1" applyAlignment="1">
      <alignment horizontal="center" vertical="center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46" applyFont="1" applyFill="1" applyBorder="1" applyAlignment="1">
      <alignment horizontal="center" vertical="center" wrapText="1"/>
    </xf>
    <xf numFmtId="165" fontId="20" fillId="0" borderId="10" xfId="0" applyNumberFormat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top" wrapText="1"/>
    </xf>
    <xf numFmtId="166" fontId="34" fillId="0" borderId="0" xfId="44" applyNumberFormat="1" applyFont="1" applyFill="1" applyAlignment="1">
      <alignment horizontal="right"/>
    </xf>
    <xf numFmtId="0" fontId="21" fillId="0" borderId="10" xfId="0" applyFont="1" applyBorder="1" applyAlignment="1">
      <alignment horizontal="left" vertical="top"/>
    </xf>
    <xf numFmtId="0" fontId="21" fillId="0" borderId="10" xfId="0" applyFont="1" applyFill="1" applyBorder="1" applyAlignment="1">
      <alignment horizontal="left" vertical="top" wrapText="1"/>
    </xf>
    <xf numFmtId="0" fontId="21" fillId="34" borderId="10" xfId="0" applyFont="1" applyFill="1" applyBorder="1" applyAlignment="1">
      <alignment horizontal="left" vertical="top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4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9"/>
    <cellStyle name="Normal 5" xfId="46"/>
    <cellStyle name="Normal 8" xfId="45"/>
    <cellStyle name="Normal 8 2" xfId="48"/>
    <cellStyle name="Note" xfId="15" builtinId="10" customBuiltin="1"/>
    <cellStyle name="Output" xfId="10" builtinId="21" customBuiltin="1"/>
    <cellStyle name="SN_241" xfId="42"/>
    <cellStyle name="SN_b" xfId="43"/>
    <cellStyle name="SN_it" xfId="47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topLeftCell="A8" workbookViewId="0">
      <selection activeCell="G13" sqref="G13"/>
    </sheetView>
  </sheetViews>
  <sheetFormatPr defaultRowHeight="13.5"/>
  <cols>
    <col min="1" max="1" width="7.5703125" customWidth="1"/>
    <col min="2" max="2" width="11.5703125" customWidth="1"/>
    <col min="3" max="3" width="14.28515625" customWidth="1"/>
    <col min="4" max="5" width="51.42578125" style="36" customWidth="1"/>
    <col min="6" max="6" width="48.28515625" style="36" customWidth="1"/>
    <col min="7" max="7" width="20.5703125" style="36" customWidth="1"/>
  </cols>
  <sheetData>
    <row r="1" spans="1:7" s="41" customFormat="1" ht="18" customHeight="1">
      <c r="D1" s="42"/>
      <c r="E1" s="43"/>
      <c r="F1" s="88" t="s">
        <v>105</v>
      </c>
      <c r="G1" s="88"/>
    </row>
    <row r="2" spans="1:7" s="41" customFormat="1" ht="21.6" customHeight="1">
      <c r="C2" s="89"/>
      <c r="D2" s="89"/>
      <c r="E2" s="44"/>
      <c r="F2" s="89" t="s">
        <v>106</v>
      </c>
      <c r="G2" s="89"/>
    </row>
    <row r="3" spans="1:7" s="41" customFormat="1" ht="21.6" customHeight="1">
      <c r="C3" s="89"/>
      <c r="D3" s="89"/>
      <c r="E3" s="45"/>
      <c r="F3" s="90" t="s">
        <v>107</v>
      </c>
      <c r="G3" s="90"/>
    </row>
    <row r="4" spans="1:7" s="41" customFormat="1" ht="72" customHeight="1">
      <c r="A4" s="86" t="s">
        <v>108</v>
      </c>
      <c r="B4" s="86"/>
      <c r="C4" s="86"/>
      <c r="D4" s="86"/>
      <c r="E4" s="86"/>
      <c r="F4" s="86"/>
      <c r="G4" s="86"/>
    </row>
    <row r="5" spans="1:7" s="41" customFormat="1" ht="17.45" customHeight="1">
      <c r="A5" s="46"/>
      <c r="B5" s="46"/>
      <c r="C5" s="46"/>
      <c r="D5" s="46"/>
      <c r="E5" s="46"/>
      <c r="F5" s="87" t="s">
        <v>24</v>
      </c>
      <c r="G5" s="87"/>
    </row>
    <row r="6" spans="1:7" s="27" customFormat="1" ht="114" customHeight="1">
      <c r="A6" s="92" t="s">
        <v>50</v>
      </c>
      <c r="B6" s="92" t="s">
        <v>25</v>
      </c>
      <c r="C6" s="92"/>
      <c r="D6" s="92" t="s">
        <v>51</v>
      </c>
      <c r="E6" s="92" t="s">
        <v>52</v>
      </c>
      <c r="F6" s="92" t="s">
        <v>53</v>
      </c>
      <c r="G6" s="81" t="s">
        <v>119</v>
      </c>
    </row>
    <row r="7" spans="1:7" s="27" customFormat="1" ht="23.25" customHeight="1">
      <c r="A7" s="92"/>
      <c r="B7" s="28" t="s">
        <v>54</v>
      </c>
      <c r="C7" s="28" t="s">
        <v>55</v>
      </c>
      <c r="D7" s="92"/>
      <c r="E7" s="92"/>
      <c r="F7" s="92"/>
      <c r="G7" s="81" t="s">
        <v>155</v>
      </c>
    </row>
    <row r="8" spans="1:7" ht="16.5">
      <c r="A8" s="91" t="s">
        <v>56</v>
      </c>
      <c r="B8" s="91"/>
      <c r="C8" s="91"/>
      <c r="D8" s="91"/>
      <c r="E8" s="91"/>
      <c r="F8" s="91"/>
      <c r="G8" s="29">
        <f>G9</f>
        <v>-2.6375346351414919E-11</v>
      </c>
    </row>
    <row r="9" spans="1:7" ht="16.5">
      <c r="A9" s="91" t="s">
        <v>57</v>
      </c>
      <c r="B9" s="91"/>
      <c r="C9" s="91"/>
      <c r="D9" s="91"/>
      <c r="E9" s="91"/>
      <c r="F9" s="91"/>
      <c r="G9" s="29">
        <f>G10+G13</f>
        <v>-2.6375346351414919E-11</v>
      </c>
    </row>
    <row r="10" spans="1:7" ht="117" customHeight="1">
      <c r="A10" s="30"/>
      <c r="B10" s="31" t="s">
        <v>58</v>
      </c>
      <c r="C10" s="30"/>
      <c r="D10" s="32" t="s">
        <v>32</v>
      </c>
      <c r="E10" s="32" t="s">
        <v>59</v>
      </c>
      <c r="F10" s="32" t="s">
        <v>60</v>
      </c>
      <c r="G10" s="29">
        <f>G11+G12</f>
        <v>-6704.2000000000262</v>
      </c>
    </row>
    <row r="11" spans="1:7" ht="87.95" customHeight="1">
      <c r="A11" s="30"/>
      <c r="B11" s="30"/>
      <c r="C11" s="33" t="s">
        <v>61</v>
      </c>
      <c r="D11" s="34" t="s">
        <v>14</v>
      </c>
      <c r="E11" s="34" t="s">
        <v>62</v>
      </c>
      <c r="F11" s="34" t="s">
        <v>63</v>
      </c>
      <c r="G11" s="35">
        <f>'4'!J11</f>
        <v>85870.699999999983</v>
      </c>
    </row>
    <row r="12" spans="1:7" ht="69.95" customHeight="1">
      <c r="A12" s="30"/>
      <c r="B12" s="30"/>
      <c r="C12" s="33" t="s">
        <v>64</v>
      </c>
      <c r="D12" s="34" t="s">
        <v>19</v>
      </c>
      <c r="E12" s="34" t="s">
        <v>65</v>
      </c>
      <c r="F12" s="34" t="s">
        <v>63</v>
      </c>
      <c r="G12" s="35">
        <f>'4'!J16</f>
        <v>-92574.900000000009</v>
      </c>
    </row>
    <row r="13" spans="1:7" ht="87.95" customHeight="1">
      <c r="A13" s="30"/>
      <c r="B13" s="31" t="s">
        <v>120</v>
      </c>
      <c r="C13" s="30"/>
      <c r="D13" s="73" t="s">
        <v>121</v>
      </c>
      <c r="E13" s="73" t="s">
        <v>122</v>
      </c>
      <c r="F13" s="73" t="s">
        <v>123</v>
      </c>
      <c r="G13" s="29">
        <f>G14+G15</f>
        <v>6704.2</v>
      </c>
    </row>
    <row r="14" spans="1:7" ht="69.95" customHeight="1">
      <c r="A14" s="30"/>
      <c r="B14" s="30"/>
      <c r="C14" s="33" t="s">
        <v>124</v>
      </c>
      <c r="D14" s="34" t="s">
        <v>125</v>
      </c>
      <c r="E14" s="34" t="s">
        <v>126</v>
      </c>
      <c r="F14" s="34" t="s">
        <v>127</v>
      </c>
      <c r="G14" s="35">
        <f>'4'!J22</f>
        <v>5916</v>
      </c>
    </row>
    <row r="15" spans="1:7" ht="69.95" customHeight="1">
      <c r="A15" s="30"/>
      <c r="B15" s="30"/>
      <c r="C15" s="33" t="s">
        <v>128</v>
      </c>
      <c r="D15" s="34" t="s">
        <v>129</v>
      </c>
      <c r="E15" s="34" t="s">
        <v>130</v>
      </c>
      <c r="F15" s="34" t="s">
        <v>63</v>
      </c>
      <c r="G15" s="35">
        <f>'4'!J26</f>
        <v>788.2</v>
      </c>
    </row>
  </sheetData>
  <mergeCells count="14">
    <mergeCell ref="A8:F8"/>
    <mergeCell ref="A9:F9"/>
    <mergeCell ref="A6:A7"/>
    <mergeCell ref="B6:C6"/>
    <mergeCell ref="D6:D7"/>
    <mergeCell ref="E6:E7"/>
    <mergeCell ref="F6:F7"/>
    <mergeCell ref="A4:G4"/>
    <mergeCell ref="F5:G5"/>
    <mergeCell ref="F1:G1"/>
    <mergeCell ref="C2:D2"/>
    <mergeCell ref="F2:G2"/>
    <mergeCell ref="C3:D3"/>
    <mergeCell ref="F3:G3"/>
  </mergeCells>
  <pageMargins left="0.45" right="0.45" top="0.5" bottom="0.5" header="0.3" footer="0.3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workbookViewId="0">
      <selection sqref="A1:G208"/>
    </sheetView>
  </sheetViews>
  <sheetFormatPr defaultRowHeight="16.5"/>
  <cols>
    <col min="1" max="1" width="8.85546875" style="37" customWidth="1"/>
    <col min="2" max="3" width="7.5703125" style="37" customWidth="1"/>
    <col min="4" max="4" width="9.42578125" style="37" customWidth="1"/>
    <col min="5" max="5" width="13.85546875" style="37" customWidth="1"/>
    <col min="6" max="6" width="76.140625" style="2" customWidth="1"/>
    <col min="7" max="7" width="19.85546875" style="2" customWidth="1"/>
    <col min="8" max="16384" width="9.140625" style="1"/>
  </cols>
  <sheetData>
    <row r="1" spans="1:7" s="47" customFormat="1" ht="18" customHeight="1">
      <c r="D1" s="48"/>
      <c r="F1" s="89" t="s">
        <v>109</v>
      </c>
      <c r="G1" s="89"/>
    </row>
    <row r="2" spans="1:7" s="47" customFormat="1" ht="17.25">
      <c r="D2" s="48"/>
      <c r="F2" s="89" t="s">
        <v>106</v>
      </c>
      <c r="G2" s="89"/>
    </row>
    <row r="3" spans="1:7" s="47" customFormat="1" ht="17.25">
      <c r="D3" s="48"/>
      <c r="F3" s="89" t="s">
        <v>110</v>
      </c>
      <c r="G3" s="89"/>
    </row>
    <row r="4" spans="1:7" s="47" customFormat="1" ht="61.5" customHeight="1">
      <c r="A4" s="93" t="s">
        <v>111</v>
      </c>
      <c r="B4" s="93"/>
      <c r="C4" s="93"/>
      <c r="D4" s="93"/>
      <c r="E4" s="93"/>
      <c r="F4" s="93"/>
      <c r="G4" s="93"/>
    </row>
    <row r="5" spans="1:7" s="47" customFormat="1" ht="19.149999999999999" customHeight="1">
      <c r="A5" s="49"/>
      <c r="B5" s="49"/>
      <c r="C5" s="49"/>
      <c r="D5" s="49"/>
      <c r="E5" s="49"/>
      <c r="F5" s="95" t="s">
        <v>24</v>
      </c>
      <c r="G5" s="95"/>
    </row>
    <row r="6" spans="1:7" ht="117.75" customHeight="1">
      <c r="A6" s="94" t="s">
        <v>66</v>
      </c>
      <c r="B6" s="94"/>
      <c r="C6" s="94"/>
      <c r="D6" s="94" t="s">
        <v>67</v>
      </c>
      <c r="E6" s="94"/>
      <c r="F6" s="94" t="s">
        <v>68</v>
      </c>
      <c r="G6" s="80" t="s">
        <v>119</v>
      </c>
    </row>
    <row r="7" spans="1:7" ht="26.25" customHeight="1">
      <c r="A7" s="25" t="s">
        <v>69</v>
      </c>
      <c r="B7" s="25" t="s">
        <v>70</v>
      </c>
      <c r="C7" s="25" t="s">
        <v>71</v>
      </c>
      <c r="D7" s="25" t="s">
        <v>54</v>
      </c>
      <c r="E7" s="25" t="s">
        <v>55</v>
      </c>
      <c r="F7" s="94"/>
      <c r="G7" s="80" t="s">
        <v>155</v>
      </c>
    </row>
    <row r="8" spans="1:7" ht="18.95" customHeight="1">
      <c r="A8" s="25"/>
      <c r="B8" s="25"/>
      <c r="C8" s="25"/>
      <c r="D8" s="25"/>
      <c r="E8" s="25"/>
      <c r="F8" s="39" t="s">
        <v>85</v>
      </c>
      <c r="G8" s="84">
        <f>G10</f>
        <v>-1.1823431123048067E-11</v>
      </c>
    </row>
    <row r="9" spans="1:7" ht="18.95" customHeight="1">
      <c r="A9" s="25"/>
      <c r="B9" s="25"/>
      <c r="C9" s="25"/>
      <c r="D9" s="25"/>
      <c r="E9" s="25"/>
      <c r="F9" s="20" t="s">
        <v>72</v>
      </c>
      <c r="G9" s="20"/>
    </row>
    <row r="10" spans="1:7" ht="18.95" customHeight="1">
      <c r="A10" s="25"/>
      <c r="B10" s="25"/>
      <c r="C10" s="25"/>
      <c r="D10" s="25"/>
      <c r="E10" s="25"/>
      <c r="F10" s="39" t="s">
        <v>81</v>
      </c>
      <c r="G10" s="84">
        <f>G12</f>
        <v>-1.1823431123048067E-11</v>
      </c>
    </row>
    <row r="11" spans="1:7" ht="18.95" customHeight="1">
      <c r="A11" s="25"/>
      <c r="B11" s="25"/>
      <c r="C11" s="25"/>
      <c r="D11" s="25"/>
      <c r="E11" s="25"/>
      <c r="F11" s="20" t="s">
        <v>72</v>
      </c>
      <c r="G11" s="20"/>
    </row>
    <row r="12" spans="1:7" ht="18.95" customHeight="1">
      <c r="A12" s="38" t="s">
        <v>73</v>
      </c>
      <c r="B12" s="25"/>
      <c r="C12" s="25"/>
      <c r="D12" s="25"/>
      <c r="E12" s="25"/>
      <c r="F12" s="40" t="s">
        <v>74</v>
      </c>
      <c r="G12" s="84">
        <f>G14+G185</f>
        <v>-1.1823431123048067E-11</v>
      </c>
    </row>
    <row r="13" spans="1:7" ht="18.95" customHeight="1">
      <c r="A13" s="25"/>
      <c r="B13" s="25"/>
      <c r="C13" s="25"/>
      <c r="D13" s="25"/>
      <c r="E13" s="25"/>
      <c r="F13" s="22" t="s">
        <v>72</v>
      </c>
      <c r="G13" s="22"/>
    </row>
    <row r="14" spans="1:7" ht="18.95" customHeight="1">
      <c r="A14" s="25"/>
      <c r="B14" s="38" t="s">
        <v>75</v>
      </c>
      <c r="C14" s="25"/>
      <c r="D14" s="25"/>
      <c r="E14" s="25"/>
      <c r="F14" s="26" t="s">
        <v>76</v>
      </c>
      <c r="G14" s="19">
        <f>G16</f>
        <v>-6704.2000000000116</v>
      </c>
    </row>
    <row r="15" spans="1:7" ht="18.95" customHeight="1">
      <c r="A15" s="25"/>
      <c r="B15" s="25"/>
      <c r="C15" s="25"/>
      <c r="D15" s="25"/>
      <c r="E15" s="25"/>
      <c r="F15" s="22" t="s">
        <v>72</v>
      </c>
      <c r="G15" s="22"/>
    </row>
    <row r="16" spans="1:7" ht="18.95" customHeight="1">
      <c r="A16" s="25"/>
      <c r="B16" s="25"/>
      <c r="C16" s="38" t="s">
        <v>77</v>
      </c>
      <c r="D16" s="25"/>
      <c r="E16" s="25"/>
      <c r="F16" s="26" t="s">
        <v>78</v>
      </c>
      <c r="G16" s="19">
        <f>G18</f>
        <v>-6704.2000000000116</v>
      </c>
    </row>
    <row r="17" spans="1:7" ht="18.95" customHeight="1">
      <c r="A17" s="25"/>
      <c r="B17" s="25"/>
      <c r="C17" s="25"/>
      <c r="D17" s="25"/>
      <c r="E17" s="25"/>
      <c r="F17" s="22" t="s">
        <v>72</v>
      </c>
      <c r="G17" s="22"/>
    </row>
    <row r="18" spans="1:7" s="69" customFormat="1" ht="18.95" customHeight="1">
      <c r="A18" s="66"/>
      <c r="B18" s="66"/>
      <c r="C18" s="66"/>
      <c r="D18" s="67" t="s">
        <v>31</v>
      </c>
      <c r="E18" s="67"/>
      <c r="F18" s="67" t="s">
        <v>86</v>
      </c>
      <c r="G18" s="68">
        <f>G20+G113</f>
        <v>-6704.2000000000116</v>
      </c>
    </row>
    <row r="19" spans="1:7" s="69" customFormat="1" ht="18.95" customHeight="1">
      <c r="A19" s="66"/>
      <c r="B19" s="66"/>
      <c r="C19" s="66"/>
      <c r="D19" s="67"/>
      <c r="E19" s="67"/>
      <c r="F19" s="67" t="s">
        <v>72</v>
      </c>
      <c r="G19" s="67"/>
    </row>
    <row r="20" spans="1:7" s="69" customFormat="1" ht="18.95" customHeight="1">
      <c r="A20" s="66"/>
      <c r="B20" s="66"/>
      <c r="C20" s="66"/>
      <c r="D20" s="67"/>
      <c r="E20" s="67" t="s">
        <v>79</v>
      </c>
      <c r="F20" s="67" t="s">
        <v>80</v>
      </c>
      <c r="G20" s="68">
        <f>G22+G29+G36+G43+G50+G57+G64+G71+G78+G85+G92+G99+G106</f>
        <v>85870.7</v>
      </c>
    </row>
    <row r="21" spans="1:7" s="69" customFormat="1" ht="18.95" customHeight="1">
      <c r="A21" s="66"/>
      <c r="B21" s="66"/>
      <c r="C21" s="66"/>
      <c r="D21" s="67"/>
      <c r="E21" s="67"/>
      <c r="F21" s="67" t="s">
        <v>87</v>
      </c>
      <c r="G21" s="67"/>
    </row>
    <row r="22" spans="1:7" s="69" customFormat="1" ht="20.100000000000001" customHeight="1">
      <c r="A22" s="66"/>
      <c r="B22" s="66"/>
      <c r="C22" s="66"/>
      <c r="D22" s="67"/>
      <c r="E22" s="67"/>
      <c r="F22" s="70" t="s">
        <v>88</v>
      </c>
      <c r="G22" s="71">
        <f>G24</f>
        <v>-34956.6</v>
      </c>
    </row>
    <row r="23" spans="1:7" s="69" customFormat="1" ht="18.95" customHeight="1">
      <c r="A23" s="66"/>
      <c r="B23" s="66"/>
      <c r="C23" s="66"/>
      <c r="D23" s="67"/>
      <c r="E23" s="67"/>
      <c r="F23" s="67" t="s">
        <v>89</v>
      </c>
      <c r="G23" s="67"/>
    </row>
    <row r="24" spans="1:7" s="69" customFormat="1" ht="18.95" customHeight="1">
      <c r="A24" s="66"/>
      <c r="B24" s="66"/>
      <c r="C24" s="66"/>
      <c r="D24" s="67"/>
      <c r="E24" s="67"/>
      <c r="F24" s="67" t="s">
        <v>29</v>
      </c>
      <c r="G24" s="68">
        <f>G25</f>
        <v>-34956.6</v>
      </c>
    </row>
    <row r="25" spans="1:7" s="69" customFormat="1" ht="18.95" customHeight="1">
      <c r="A25" s="66"/>
      <c r="B25" s="66"/>
      <c r="C25" s="66"/>
      <c r="D25" s="67"/>
      <c r="E25" s="67"/>
      <c r="F25" s="67" t="s">
        <v>90</v>
      </c>
      <c r="G25" s="68">
        <f>G26</f>
        <v>-34956.6</v>
      </c>
    </row>
    <row r="26" spans="1:7" s="69" customFormat="1" ht="18.95" customHeight="1">
      <c r="A26" s="66"/>
      <c r="B26" s="66"/>
      <c r="C26" s="66"/>
      <c r="D26" s="67"/>
      <c r="E26" s="67"/>
      <c r="F26" s="67" t="s">
        <v>91</v>
      </c>
      <c r="G26" s="68">
        <f>G27</f>
        <v>-34956.6</v>
      </c>
    </row>
    <row r="27" spans="1:7" s="69" customFormat="1" ht="18.95" customHeight="1">
      <c r="A27" s="66"/>
      <c r="B27" s="66"/>
      <c r="C27" s="66"/>
      <c r="D27" s="67"/>
      <c r="E27" s="67"/>
      <c r="F27" s="67" t="s">
        <v>92</v>
      </c>
      <c r="G27" s="68">
        <f>G28</f>
        <v>-34956.6</v>
      </c>
    </row>
    <row r="28" spans="1:7" s="69" customFormat="1" ht="18.95" customHeight="1">
      <c r="A28" s="66"/>
      <c r="B28" s="66"/>
      <c r="C28" s="66"/>
      <c r="D28" s="67"/>
      <c r="E28" s="67"/>
      <c r="F28" s="67" t="s">
        <v>93</v>
      </c>
      <c r="G28" s="68">
        <f>'5'!J11</f>
        <v>-34956.6</v>
      </c>
    </row>
    <row r="29" spans="1:7" s="69" customFormat="1" ht="20.100000000000001" customHeight="1">
      <c r="A29" s="66"/>
      <c r="B29" s="66"/>
      <c r="C29" s="66"/>
      <c r="D29" s="67"/>
      <c r="E29" s="67"/>
      <c r="F29" s="70" t="s">
        <v>81</v>
      </c>
      <c r="G29" s="71">
        <f>G31</f>
        <v>5484.3</v>
      </c>
    </row>
    <row r="30" spans="1:7" s="69" customFormat="1" ht="18.95" customHeight="1">
      <c r="A30" s="66"/>
      <c r="B30" s="66"/>
      <c r="C30" s="66"/>
      <c r="D30" s="67"/>
      <c r="E30" s="67"/>
      <c r="F30" s="67" t="s">
        <v>89</v>
      </c>
      <c r="G30" s="67"/>
    </row>
    <row r="31" spans="1:7" s="69" customFormat="1" ht="18.95" customHeight="1">
      <c r="A31" s="66"/>
      <c r="B31" s="66"/>
      <c r="C31" s="66"/>
      <c r="D31" s="67"/>
      <c r="E31" s="67"/>
      <c r="F31" s="67" t="s">
        <v>29</v>
      </c>
      <c r="G31" s="68">
        <f>G32</f>
        <v>5484.3</v>
      </c>
    </row>
    <row r="32" spans="1:7" s="69" customFormat="1" ht="18.95" customHeight="1">
      <c r="A32" s="66"/>
      <c r="B32" s="66"/>
      <c r="C32" s="66"/>
      <c r="D32" s="67"/>
      <c r="E32" s="67"/>
      <c r="F32" s="67" t="s">
        <v>90</v>
      </c>
      <c r="G32" s="68">
        <f>G33</f>
        <v>5484.3</v>
      </c>
    </row>
    <row r="33" spans="1:7" s="69" customFormat="1" ht="18.95" customHeight="1">
      <c r="A33" s="66"/>
      <c r="B33" s="66"/>
      <c r="C33" s="66"/>
      <c r="D33" s="67"/>
      <c r="E33" s="67"/>
      <c r="F33" s="67" t="s">
        <v>91</v>
      </c>
      <c r="G33" s="68">
        <f>G34</f>
        <v>5484.3</v>
      </c>
    </row>
    <row r="34" spans="1:7" s="69" customFormat="1" ht="18.95" customHeight="1">
      <c r="A34" s="66"/>
      <c r="B34" s="66"/>
      <c r="C34" s="66"/>
      <c r="D34" s="67"/>
      <c r="E34" s="67"/>
      <c r="F34" s="67" t="s">
        <v>92</v>
      </c>
      <c r="G34" s="68">
        <f>G35</f>
        <v>5484.3</v>
      </c>
    </row>
    <row r="35" spans="1:7" s="69" customFormat="1" ht="18.95" customHeight="1">
      <c r="A35" s="66"/>
      <c r="B35" s="66"/>
      <c r="C35" s="66"/>
      <c r="D35" s="67"/>
      <c r="E35" s="67"/>
      <c r="F35" s="67" t="s">
        <v>93</v>
      </c>
      <c r="G35" s="68">
        <f>'5'!J17</f>
        <v>5484.3</v>
      </c>
    </row>
    <row r="36" spans="1:7" s="69" customFormat="1" ht="20.100000000000001" customHeight="1">
      <c r="A36" s="66"/>
      <c r="B36" s="66"/>
      <c r="C36" s="66"/>
      <c r="D36" s="67"/>
      <c r="E36" s="67"/>
      <c r="F36" s="70" t="s">
        <v>94</v>
      </c>
      <c r="G36" s="71">
        <f>G38</f>
        <v>1870.7</v>
      </c>
    </row>
    <row r="37" spans="1:7" s="69" customFormat="1" ht="18.95" customHeight="1">
      <c r="A37" s="66"/>
      <c r="B37" s="66"/>
      <c r="C37" s="66"/>
      <c r="D37" s="67"/>
      <c r="E37" s="67"/>
      <c r="F37" s="67" t="s">
        <v>89</v>
      </c>
      <c r="G37" s="67"/>
    </row>
    <row r="38" spans="1:7" s="69" customFormat="1" ht="18.95" customHeight="1">
      <c r="A38" s="66"/>
      <c r="B38" s="66"/>
      <c r="C38" s="66"/>
      <c r="D38" s="67"/>
      <c r="E38" s="67"/>
      <c r="F38" s="67" t="s">
        <v>29</v>
      </c>
      <c r="G38" s="68">
        <f>G39</f>
        <v>1870.7</v>
      </c>
    </row>
    <row r="39" spans="1:7" s="69" customFormat="1" ht="18.95" customHeight="1">
      <c r="A39" s="66"/>
      <c r="B39" s="66"/>
      <c r="C39" s="66"/>
      <c r="D39" s="67"/>
      <c r="E39" s="67"/>
      <c r="F39" s="67" t="s">
        <v>90</v>
      </c>
      <c r="G39" s="68">
        <f>G40</f>
        <v>1870.7</v>
      </c>
    </row>
    <row r="40" spans="1:7" s="69" customFormat="1" ht="18.95" customHeight="1">
      <c r="A40" s="66"/>
      <c r="B40" s="66"/>
      <c r="C40" s="66"/>
      <c r="D40" s="67"/>
      <c r="E40" s="67"/>
      <c r="F40" s="67" t="s">
        <v>91</v>
      </c>
      <c r="G40" s="68">
        <f>G41</f>
        <v>1870.7</v>
      </c>
    </row>
    <row r="41" spans="1:7" s="69" customFormat="1" ht="18.95" customHeight="1">
      <c r="A41" s="66"/>
      <c r="B41" s="66"/>
      <c r="C41" s="66"/>
      <c r="D41" s="67"/>
      <c r="E41" s="67"/>
      <c r="F41" s="67" t="s">
        <v>92</v>
      </c>
      <c r="G41" s="68">
        <f>G42</f>
        <v>1870.7</v>
      </c>
    </row>
    <row r="42" spans="1:7" s="69" customFormat="1" ht="18.95" customHeight="1">
      <c r="A42" s="66"/>
      <c r="B42" s="66"/>
      <c r="C42" s="66"/>
      <c r="D42" s="67"/>
      <c r="E42" s="67"/>
      <c r="F42" s="67" t="s">
        <v>93</v>
      </c>
      <c r="G42" s="68">
        <f>'5'!J29</f>
        <v>1870.7</v>
      </c>
    </row>
    <row r="43" spans="1:7" s="69" customFormat="1" ht="20.100000000000001" customHeight="1">
      <c r="A43" s="66"/>
      <c r="B43" s="66"/>
      <c r="C43" s="66"/>
      <c r="D43" s="67"/>
      <c r="E43" s="67"/>
      <c r="F43" s="70" t="s">
        <v>95</v>
      </c>
      <c r="G43" s="71">
        <f>G45</f>
        <v>16866.900000000001</v>
      </c>
    </row>
    <row r="44" spans="1:7" s="69" customFormat="1" ht="18.95" customHeight="1">
      <c r="A44" s="66"/>
      <c r="B44" s="66"/>
      <c r="C44" s="66"/>
      <c r="D44" s="67"/>
      <c r="E44" s="67"/>
      <c r="F44" s="67" t="s">
        <v>89</v>
      </c>
      <c r="G44" s="67"/>
    </row>
    <row r="45" spans="1:7" s="69" customFormat="1" ht="18.95" customHeight="1">
      <c r="A45" s="66"/>
      <c r="B45" s="66"/>
      <c r="C45" s="66"/>
      <c r="D45" s="67"/>
      <c r="E45" s="67"/>
      <c r="F45" s="67" t="s">
        <v>29</v>
      </c>
      <c r="G45" s="68">
        <f>G46</f>
        <v>16866.900000000001</v>
      </c>
    </row>
    <row r="46" spans="1:7" s="69" customFormat="1" ht="18.95" customHeight="1">
      <c r="A46" s="66"/>
      <c r="B46" s="66"/>
      <c r="C46" s="66"/>
      <c r="D46" s="67"/>
      <c r="E46" s="67"/>
      <c r="F46" s="67" t="s">
        <v>90</v>
      </c>
      <c r="G46" s="68">
        <f>G47</f>
        <v>16866.900000000001</v>
      </c>
    </row>
    <row r="47" spans="1:7" s="69" customFormat="1" ht="18.95" customHeight="1">
      <c r="A47" s="66"/>
      <c r="B47" s="66"/>
      <c r="C47" s="66"/>
      <c r="D47" s="67"/>
      <c r="E47" s="67"/>
      <c r="F47" s="67" t="s">
        <v>91</v>
      </c>
      <c r="G47" s="68">
        <f>G48</f>
        <v>16866.900000000001</v>
      </c>
    </row>
    <row r="48" spans="1:7" s="69" customFormat="1" ht="18.95" customHeight="1">
      <c r="A48" s="66"/>
      <c r="B48" s="66"/>
      <c r="C48" s="66"/>
      <c r="D48" s="67"/>
      <c r="E48" s="67"/>
      <c r="F48" s="67" t="s">
        <v>92</v>
      </c>
      <c r="G48" s="68">
        <f>G49</f>
        <v>16866.900000000001</v>
      </c>
    </row>
    <row r="49" spans="1:7" s="69" customFormat="1" ht="18.95" customHeight="1">
      <c r="A49" s="66"/>
      <c r="B49" s="66"/>
      <c r="C49" s="66"/>
      <c r="D49" s="67"/>
      <c r="E49" s="67"/>
      <c r="F49" s="67" t="s">
        <v>93</v>
      </c>
      <c r="G49" s="68">
        <f>'5'!J36</f>
        <v>16866.900000000001</v>
      </c>
    </row>
    <row r="50" spans="1:7" s="69" customFormat="1" ht="20.100000000000001" customHeight="1">
      <c r="A50" s="66"/>
      <c r="B50" s="66"/>
      <c r="C50" s="66"/>
      <c r="D50" s="67"/>
      <c r="E50" s="67"/>
      <c r="F50" s="70" t="s">
        <v>96</v>
      </c>
      <c r="G50" s="71">
        <f>G52</f>
        <v>34665.800000000003</v>
      </c>
    </row>
    <row r="51" spans="1:7" s="69" customFormat="1" ht="18.95" customHeight="1">
      <c r="A51" s="66"/>
      <c r="B51" s="66"/>
      <c r="C51" s="66"/>
      <c r="D51" s="67"/>
      <c r="E51" s="67"/>
      <c r="F51" s="67" t="s">
        <v>89</v>
      </c>
      <c r="G51" s="67"/>
    </row>
    <row r="52" spans="1:7" s="69" customFormat="1" ht="18.95" customHeight="1">
      <c r="A52" s="66"/>
      <c r="B52" s="66"/>
      <c r="C52" s="66"/>
      <c r="D52" s="67"/>
      <c r="E52" s="67"/>
      <c r="F52" s="67" t="s">
        <v>29</v>
      </c>
      <c r="G52" s="68">
        <f>G53</f>
        <v>34665.800000000003</v>
      </c>
    </row>
    <row r="53" spans="1:7" s="69" customFormat="1" ht="18.95" customHeight="1">
      <c r="A53" s="66"/>
      <c r="B53" s="66"/>
      <c r="C53" s="66"/>
      <c r="D53" s="67"/>
      <c r="E53" s="67"/>
      <c r="F53" s="67" t="s">
        <v>90</v>
      </c>
      <c r="G53" s="68">
        <f>G54</f>
        <v>34665.800000000003</v>
      </c>
    </row>
    <row r="54" spans="1:7" s="69" customFormat="1" ht="18.95" customHeight="1">
      <c r="A54" s="66"/>
      <c r="B54" s="66"/>
      <c r="C54" s="66"/>
      <c r="D54" s="67"/>
      <c r="E54" s="67"/>
      <c r="F54" s="67" t="s">
        <v>91</v>
      </c>
      <c r="G54" s="68">
        <f>G55</f>
        <v>34665.800000000003</v>
      </c>
    </row>
    <row r="55" spans="1:7" s="69" customFormat="1" ht="18.95" customHeight="1">
      <c r="A55" s="66"/>
      <c r="B55" s="66"/>
      <c r="C55" s="66"/>
      <c r="D55" s="67"/>
      <c r="E55" s="67"/>
      <c r="F55" s="67" t="s">
        <v>92</v>
      </c>
      <c r="G55" s="68">
        <f>G56</f>
        <v>34665.800000000003</v>
      </c>
    </row>
    <row r="56" spans="1:7" s="69" customFormat="1" ht="18.95" customHeight="1">
      <c r="A56" s="66"/>
      <c r="B56" s="66"/>
      <c r="C56" s="66"/>
      <c r="D56" s="67"/>
      <c r="E56" s="67"/>
      <c r="F56" s="67" t="s">
        <v>93</v>
      </c>
      <c r="G56" s="68">
        <f>'5'!J48</f>
        <v>34665.800000000003</v>
      </c>
    </row>
    <row r="57" spans="1:7" s="69" customFormat="1" ht="20.100000000000001" customHeight="1">
      <c r="A57" s="66"/>
      <c r="B57" s="66"/>
      <c r="C57" s="66"/>
      <c r="D57" s="67"/>
      <c r="E57" s="67"/>
      <c r="F57" s="70" t="s">
        <v>97</v>
      </c>
      <c r="G57" s="71">
        <f>G59</f>
        <v>17585.2</v>
      </c>
    </row>
    <row r="58" spans="1:7" s="69" customFormat="1" ht="18.95" customHeight="1">
      <c r="A58" s="66"/>
      <c r="B58" s="66"/>
      <c r="C58" s="66"/>
      <c r="D58" s="67"/>
      <c r="E58" s="67"/>
      <c r="F58" s="67" t="s">
        <v>89</v>
      </c>
      <c r="G58" s="67"/>
    </row>
    <row r="59" spans="1:7" s="69" customFormat="1" ht="18.95" customHeight="1">
      <c r="A59" s="66"/>
      <c r="B59" s="66"/>
      <c r="C59" s="66"/>
      <c r="D59" s="67"/>
      <c r="E59" s="67"/>
      <c r="F59" s="67" t="s">
        <v>29</v>
      </c>
      <c r="G59" s="68">
        <f>G60</f>
        <v>17585.2</v>
      </c>
    </row>
    <row r="60" spans="1:7" s="69" customFormat="1" ht="18.95" customHeight="1">
      <c r="A60" s="66"/>
      <c r="B60" s="66"/>
      <c r="C60" s="66"/>
      <c r="D60" s="67"/>
      <c r="E60" s="67"/>
      <c r="F60" s="67" t="s">
        <v>90</v>
      </c>
      <c r="G60" s="68">
        <f>G61</f>
        <v>17585.2</v>
      </c>
    </row>
    <row r="61" spans="1:7" s="69" customFormat="1" ht="18.95" customHeight="1">
      <c r="A61" s="66"/>
      <c r="B61" s="66"/>
      <c r="C61" s="66"/>
      <c r="D61" s="67"/>
      <c r="E61" s="67"/>
      <c r="F61" s="67" t="s">
        <v>91</v>
      </c>
      <c r="G61" s="68">
        <f>G62</f>
        <v>17585.2</v>
      </c>
    </row>
    <row r="62" spans="1:7" s="69" customFormat="1" ht="18.95" customHeight="1">
      <c r="A62" s="66"/>
      <c r="B62" s="66"/>
      <c r="C62" s="66"/>
      <c r="D62" s="67"/>
      <c r="E62" s="67"/>
      <c r="F62" s="67" t="s">
        <v>92</v>
      </c>
      <c r="G62" s="68">
        <f>G63</f>
        <v>17585.2</v>
      </c>
    </row>
    <row r="63" spans="1:7" s="69" customFormat="1" ht="18.95" customHeight="1">
      <c r="A63" s="66"/>
      <c r="B63" s="66"/>
      <c r="C63" s="66"/>
      <c r="D63" s="67"/>
      <c r="E63" s="67"/>
      <c r="F63" s="67" t="s">
        <v>93</v>
      </c>
      <c r="G63" s="68">
        <f>'5'!J60</f>
        <v>17585.2</v>
      </c>
    </row>
    <row r="64" spans="1:7" s="69" customFormat="1" ht="20.100000000000001" customHeight="1">
      <c r="A64" s="66"/>
      <c r="B64" s="66"/>
      <c r="C64" s="66"/>
      <c r="D64" s="67"/>
      <c r="E64" s="67"/>
      <c r="F64" s="70" t="s">
        <v>98</v>
      </c>
      <c r="G64" s="71">
        <f>G66</f>
        <v>24522.6</v>
      </c>
    </row>
    <row r="65" spans="1:7" s="69" customFormat="1" ht="18.95" customHeight="1">
      <c r="A65" s="66"/>
      <c r="B65" s="66"/>
      <c r="C65" s="66"/>
      <c r="D65" s="67"/>
      <c r="E65" s="67"/>
      <c r="F65" s="67" t="s">
        <v>89</v>
      </c>
      <c r="G65" s="67"/>
    </row>
    <row r="66" spans="1:7" s="69" customFormat="1" ht="18.95" customHeight="1">
      <c r="A66" s="66"/>
      <c r="B66" s="66"/>
      <c r="C66" s="66"/>
      <c r="D66" s="67"/>
      <c r="E66" s="67"/>
      <c r="F66" s="67" t="s">
        <v>29</v>
      </c>
      <c r="G66" s="68">
        <f>G67</f>
        <v>24522.6</v>
      </c>
    </row>
    <row r="67" spans="1:7" s="69" customFormat="1" ht="18.95" customHeight="1">
      <c r="A67" s="66"/>
      <c r="B67" s="66"/>
      <c r="C67" s="66"/>
      <c r="D67" s="67"/>
      <c r="E67" s="67"/>
      <c r="F67" s="67" t="s">
        <v>90</v>
      </c>
      <c r="G67" s="68">
        <f>G68</f>
        <v>24522.6</v>
      </c>
    </row>
    <row r="68" spans="1:7" s="69" customFormat="1" ht="18.95" customHeight="1">
      <c r="A68" s="66"/>
      <c r="B68" s="66"/>
      <c r="C68" s="66"/>
      <c r="D68" s="67"/>
      <c r="E68" s="67"/>
      <c r="F68" s="67" t="s">
        <v>91</v>
      </c>
      <c r="G68" s="68">
        <f>G69</f>
        <v>24522.6</v>
      </c>
    </row>
    <row r="69" spans="1:7" s="69" customFormat="1" ht="18.95" customHeight="1">
      <c r="A69" s="66"/>
      <c r="B69" s="66"/>
      <c r="C69" s="66"/>
      <c r="D69" s="67"/>
      <c r="E69" s="67"/>
      <c r="F69" s="67" t="s">
        <v>92</v>
      </c>
      <c r="G69" s="68">
        <f>G70</f>
        <v>24522.6</v>
      </c>
    </row>
    <row r="70" spans="1:7" s="69" customFormat="1" ht="18.95" customHeight="1">
      <c r="A70" s="66"/>
      <c r="B70" s="66"/>
      <c r="C70" s="66"/>
      <c r="D70" s="67"/>
      <c r="E70" s="67"/>
      <c r="F70" s="67" t="s">
        <v>93</v>
      </c>
      <c r="G70" s="68">
        <f>'5'!J72</f>
        <v>24522.6</v>
      </c>
    </row>
    <row r="71" spans="1:7" s="69" customFormat="1" ht="20.100000000000001" customHeight="1">
      <c r="A71" s="66"/>
      <c r="B71" s="66"/>
      <c r="C71" s="66"/>
      <c r="D71" s="67"/>
      <c r="E71" s="67"/>
      <c r="F71" s="70" t="s">
        <v>99</v>
      </c>
      <c r="G71" s="71">
        <f>G73</f>
        <v>16272.2</v>
      </c>
    </row>
    <row r="72" spans="1:7" s="69" customFormat="1" ht="18.95" customHeight="1">
      <c r="A72" s="66"/>
      <c r="B72" s="66"/>
      <c r="C72" s="66"/>
      <c r="D72" s="67"/>
      <c r="E72" s="67"/>
      <c r="F72" s="67" t="s">
        <v>89</v>
      </c>
      <c r="G72" s="67"/>
    </row>
    <row r="73" spans="1:7" s="69" customFormat="1" ht="18.95" customHeight="1">
      <c r="A73" s="66"/>
      <c r="B73" s="66"/>
      <c r="C73" s="66"/>
      <c r="D73" s="67"/>
      <c r="E73" s="67"/>
      <c r="F73" s="67" t="s">
        <v>29</v>
      </c>
      <c r="G73" s="68">
        <f>G74</f>
        <v>16272.2</v>
      </c>
    </row>
    <row r="74" spans="1:7" s="69" customFormat="1" ht="18.95" customHeight="1">
      <c r="A74" s="66"/>
      <c r="B74" s="66"/>
      <c r="C74" s="66"/>
      <c r="D74" s="67"/>
      <c r="E74" s="67"/>
      <c r="F74" s="67" t="s">
        <v>90</v>
      </c>
      <c r="G74" s="68">
        <f>G75</f>
        <v>16272.2</v>
      </c>
    </row>
    <row r="75" spans="1:7" s="69" customFormat="1" ht="18.95" customHeight="1">
      <c r="A75" s="66"/>
      <c r="B75" s="66"/>
      <c r="C75" s="66"/>
      <c r="D75" s="67"/>
      <c r="E75" s="67"/>
      <c r="F75" s="67" t="s">
        <v>91</v>
      </c>
      <c r="G75" s="68">
        <f>G76</f>
        <v>16272.2</v>
      </c>
    </row>
    <row r="76" spans="1:7" s="69" customFormat="1" ht="18.95" customHeight="1">
      <c r="A76" s="66"/>
      <c r="B76" s="66"/>
      <c r="C76" s="66"/>
      <c r="D76" s="67"/>
      <c r="E76" s="67"/>
      <c r="F76" s="67" t="s">
        <v>92</v>
      </c>
      <c r="G76" s="68">
        <f>G77</f>
        <v>16272.2</v>
      </c>
    </row>
    <row r="77" spans="1:7" s="69" customFormat="1" ht="18.95" customHeight="1">
      <c r="A77" s="66"/>
      <c r="B77" s="66"/>
      <c r="C77" s="66"/>
      <c r="D77" s="67"/>
      <c r="E77" s="67"/>
      <c r="F77" s="67" t="s">
        <v>93</v>
      </c>
      <c r="G77" s="68">
        <f>'5'!J84</f>
        <v>16272.2</v>
      </c>
    </row>
    <row r="78" spans="1:7" s="69" customFormat="1" ht="20.100000000000001" customHeight="1">
      <c r="A78" s="66"/>
      <c r="B78" s="66"/>
      <c r="C78" s="66"/>
      <c r="D78" s="67"/>
      <c r="E78" s="67"/>
      <c r="F78" s="70" t="s">
        <v>100</v>
      </c>
      <c r="G78" s="71">
        <f>G80</f>
        <v>9761.1</v>
      </c>
    </row>
    <row r="79" spans="1:7" s="69" customFormat="1" ht="18.95" customHeight="1">
      <c r="A79" s="66"/>
      <c r="B79" s="66"/>
      <c r="C79" s="66"/>
      <c r="D79" s="67"/>
      <c r="E79" s="67"/>
      <c r="F79" s="67" t="s">
        <v>89</v>
      </c>
      <c r="G79" s="67"/>
    </row>
    <row r="80" spans="1:7" s="69" customFormat="1" ht="18.95" customHeight="1">
      <c r="A80" s="66"/>
      <c r="B80" s="66"/>
      <c r="C80" s="66"/>
      <c r="D80" s="67"/>
      <c r="E80" s="67"/>
      <c r="F80" s="67" t="s">
        <v>29</v>
      </c>
      <c r="G80" s="68">
        <f>G81</f>
        <v>9761.1</v>
      </c>
    </row>
    <row r="81" spans="1:7" s="69" customFormat="1" ht="18.95" customHeight="1">
      <c r="A81" s="66"/>
      <c r="B81" s="66"/>
      <c r="C81" s="66"/>
      <c r="D81" s="67"/>
      <c r="E81" s="67"/>
      <c r="F81" s="67" t="s">
        <v>90</v>
      </c>
      <c r="G81" s="68">
        <f>G82</f>
        <v>9761.1</v>
      </c>
    </row>
    <row r="82" spans="1:7" s="69" customFormat="1" ht="18.95" customHeight="1">
      <c r="A82" s="66"/>
      <c r="B82" s="66"/>
      <c r="C82" s="66"/>
      <c r="D82" s="67"/>
      <c r="E82" s="67"/>
      <c r="F82" s="67" t="s">
        <v>91</v>
      </c>
      <c r="G82" s="68">
        <f>G83</f>
        <v>9761.1</v>
      </c>
    </row>
    <row r="83" spans="1:7" s="69" customFormat="1" ht="18.95" customHeight="1">
      <c r="A83" s="66"/>
      <c r="B83" s="66"/>
      <c r="C83" s="66"/>
      <c r="D83" s="67"/>
      <c r="E83" s="67"/>
      <c r="F83" s="67" t="s">
        <v>92</v>
      </c>
      <c r="G83" s="68">
        <f>G84</f>
        <v>9761.1</v>
      </c>
    </row>
    <row r="84" spans="1:7" s="69" customFormat="1" ht="18.95" customHeight="1">
      <c r="A84" s="66"/>
      <c r="B84" s="66"/>
      <c r="C84" s="66"/>
      <c r="D84" s="67"/>
      <c r="E84" s="67"/>
      <c r="F84" s="67" t="s">
        <v>93</v>
      </c>
      <c r="G84" s="68">
        <f>'5'!J96</f>
        <v>9761.1</v>
      </c>
    </row>
    <row r="85" spans="1:7" s="69" customFormat="1" ht="20.100000000000001" customHeight="1">
      <c r="A85" s="66"/>
      <c r="B85" s="66"/>
      <c r="C85" s="66"/>
      <c r="D85" s="67"/>
      <c r="E85" s="67"/>
      <c r="F85" s="70" t="s">
        <v>101</v>
      </c>
      <c r="G85" s="71">
        <f>G87</f>
        <v>26198.6</v>
      </c>
    </row>
    <row r="86" spans="1:7" s="69" customFormat="1" ht="18.95" customHeight="1">
      <c r="A86" s="66"/>
      <c r="B86" s="66"/>
      <c r="C86" s="66"/>
      <c r="D86" s="67"/>
      <c r="E86" s="67"/>
      <c r="F86" s="67" t="s">
        <v>89</v>
      </c>
      <c r="G86" s="67"/>
    </row>
    <row r="87" spans="1:7" s="69" customFormat="1" ht="18.95" customHeight="1">
      <c r="A87" s="66"/>
      <c r="B87" s="66"/>
      <c r="C87" s="66"/>
      <c r="D87" s="67"/>
      <c r="E87" s="67"/>
      <c r="F87" s="67" t="s">
        <v>29</v>
      </c>
      <c r="G87" s="68">
        <f>G88</f>
        <v>26198.6</v>
      </c>
    </row>
    <row r="88" spans="1:7" s="69" customFormat="1" ht="18.95" customHeight="1">
      <c r="A88" s="66"/>
      <c r="B88" s="66"/>
      <c r="C88" s="66"/>
      <c r="D88" s="67"/>
      <c r="E88" s="67"/>
      <c r="F88" s="67" t="s">
        <v>90</v>
      </c>
      <c r="G88" s="68">
        <f>G89</f>
        <v>26198.6</v>
      </c>
    </row>
    <row r="89" spans="1:7" s="69" customFormat="1" ht="18.95" customHeight="1">
      <c r="A89" s="66"/>
      <c r="B89" s="66"/>
      <c r="C89" s="66"/>
      <c r="D89" s="67"/>
      <c r="E89" s="67"/>
      <c r="F89" s="67" t="s">
        <v>91</v>
      </c>
      <c r="G89" s="68">
        <f>G90</f>
        <v>26198.6</v>
      </c>
    </row>
    <row r="90" spans="1:7" s="69" customFormat="1" ht="18.95" customHeight="1">
      <c r="A90" s="66"/>
      <c r="B90" s="66"/>
      <c r="C90" s="66"/>
      <c r="D90" s="67"/>
      <c r="E90" s="67"/>
      <c r="F90" s="67" t="s">
        <v>92</v>
      </c>
      <c r="G90" s="68">
        <f>G91</f>
        <v>26198.6</v>
      </c>
    </row>
    <row r="91" spans="1:7" s="69" customFormat="1" ht="18.95" customHeight="1">
      <c r="A91" s="66"/>
      <c r="B91" s="66"/>
      <c r="C91" s="66"/>
      <c r="D91" s="67"/>
      <c r="E91" s="67"/>
      <c r="F91" s="67" t="s">
        <v>93</v>
      </c>
      <c r="G91" s="68">
        <f>'5'!J108</f>
        <v>26198.6</v>
      </c>
    </row>
    <row r="92" spans="1:7" s="69" customFormat="1" ht="20.100000000000001" customHeight="1">
      <c r="A92" s="66"/>
      <c r="B92" s="66"/>
      <c r="C92" s="66"/>
      <c r="D92" s="67"/>
      <c r="E92" s="67"/>
      <c r="F92" s="70" t="s">
        <v>102</v>
      </c>
      <c r="G92" s="71">
        <f>G94</f>
        <v>-25960.400000000001</v>
      </c>
    </row>
    <row r="93" spans="1:7" s="69" customFormat="1" ht="18.95" customHeight="1">
      <c r="A93" s="66"/>
      <c r="B93" s="66"/>
      <c r="C93" s="66"/>
      <c r="D93" s="67"/>
      <c r="E93" s="67"/>
      <c r="F93" s="67" t="s">
        <v>89</v>
      </c>
      <c r="G93" s="67"/>
    </row>
    <row r="94" spans="1:7" s="69" customFormat="1" ht="18.95" customHeight="1">
      <c r="A94" s="66"/>
      <c r="B94" s="66"/>
      <c r="C94" s="66"/>
      <c r="D94" s="67"/>
      <c r="E94" s="67"/>
      <c r="F94" s="67" t="s">
        <v>29</v>
      </c>
      <c r="G94" s="68">
        <f>G95</f>
        <v>-25960.400000000001</v>
      </c>
    </row>
    <row r="95" spans="1:7" s="69" customFormat="1" ht="18.95" customHeight="1">
      <c r="A95" s="66"/>
      <c r="B95" s="66"/>
      <c r="C95" s="66"/>
      <c r="D95" s="67"/>
      <c r="E95" s="67"/>
      <c r="F95" s="67" t="s">
        <v>90</v>
      </c>
      <c r="G95" s="68">
        <f>G96</f>
        <v>-25960.400000000001</v>
      </c>
    </row>
    <row r="96" spans="1:7" s="69" customFormat="1" ht="18.95" customHeight="1">
      <c r="A96" s="66"/>
      <c r="B96" s="66"/>
      <c r="C96" s="66"/>
      <c r="D96" s="67"/>
      <c r="E96" s="67"/>
      <c r="F96" s="67" t="s">
        <v>91</v>
      </c>
      <c r="G96" s="68">
        <f>G97</f>
        <v>-25960.400000000001</v>
      </c>
    </row>
    <row r="97" spans="1:7" s="69" customFormat="1" ht="18.95" customHeight="1">
      <c r="A97" s="66"/>
      <c r="B97" s="66"/>
      <c r="C97" s="66"/>
      <c r="D97" s="67"/>
      <c r="E97" s="67"/>
      <c r="F97" s="67" t="s">
        <v>92</v>
      </c>
      <c r="G97" s="68">
        <f>G98</f>
        <v>-25960.400000000001</v>
      </c>
    </row>
    <row r="98" spans="1:7" s="69" customFormat="1" ht="18.95" customHeight="1">
      <c r="A98" s="66"/>
      <c r="B98" s="66"/>
      <c r="C98" s="66"/>
      <c r="D98" s="67"/>
      <c r="E98" s="67"/>
      <c r="F98" s="67" t="s">
        <v>93</v>
      </c>
      <c r="G98" s="68">
        <f>'5'!J120</f>
        <v>-25960.400000000001</v>
      </c>
    </row>
    <row r="99" spans="1:7" s="69" customFormat="1" ht="20.100000000000001" customHeight="1">
      <c r="A99" s="66"/>
      <c r="B99" s="66"/>
      <c r="C99" s="66"/>
      <c r="D99" s="67"/>
      <c r="E99" s="67"/>
      <c r="F99" s="70" t="s">
        <v>103</v>
      </c>
      <c r="G99" s="71">
        <f>G101</f>
        <v>1730.2</v>
      </c>
    </row>
    <row r="100" spans="1:7" s="69" customFormat="1" ht="18.95" customHeight="1">
      <c r="A100" s="66"/>
      <c r="B100" s="66"/>
      <c r="C100" s="66"/>
      <c r="D100" s="67"/>
      <c r="E100" s="67"/>
      <c r="F100" s="67" t="s">
        <v>89</v>
      </c>
      <c r="G100" s="67"/>
    </row>
    <row r="101" spans="1:7" s="69" customFormat="1" ht="18.95" customHeight="1">
      <c r="A101" s="66"/>
      <c r="B101" s="66"/>
      <c r="C101" s="66"/>
      <c r="D101" s="67"/>
      <c r="E101" s="67"/>
      <c r="F101" s="67" t="s">
        <v>29</v>
      </c>
      <c r="G101" s="68">
        <f>G102</f>
        <v>1730.2</v>
      </c>
    </row>
    <row r="102" spans="1:7" s="69" customFormat="1" ht="18.95" customHeight="1">
      <c r="A102" s="66"/>
      <c r="B102" s="66"/>
      <c r="C102" s="66"/>
      <c r="D102" s="67"/>
      <c r="E102" s="67"/>
      <c r="F102" s="67" t="s">
        <v>90</v>
      </c>
      <c r="G102" s="68">
        <f>G103</f>
        <v>1730.2</v>
      </c>
    </row>
    <row r="103" spans="1:7" s="69" customFormat="1" ht="18.95" customHeight="1">
      <c r="A103" s="66"/>
      <c r="B103" s="66"/>
      <c r="C103" s="66"/>
      <c r="D103" s="67"/>
      <c r="E103" s="67"/>
      <c r="F103" s="67" t="s">
        <v>91</v>
      </c>
      <c r="G103" s="68">
        <f>G104</f>
        <v>1730.2</v>
      </c>
    </row>
    <row r="104" spans="1:7" s="69" customFormat="1" ht="18.95" customHeight="1">
      <c r="A104" s="66"/>
      <c r="B104" s="66"/>
      <c r="C104" s="66"/>
      <c r="D104" s="67"/>
      <c r="E104" s="67"/>
      <c r="F104" s="67" t="s">
        <v>92</v>
      </c>
      <c r="G104" s="68">
        <f>G105</f>
        <v>1730.2</v>
      </c>
    </row>
    <row r="105" spans="1:7" s="69" customFormat="1" ht="18.95" customHeight="1">
      <c r="A105" s="66"/>
      <c r="B105" s="66"/>
      <c r="C105" s="66"/>
      <c r="D105" s="67"/>
      <c r="E105" s="67"/>
      <c r="F105" s="67" t="s">
        <v>93</v>
      </c>
      <c r="G105" s="68">
        <f>'5'!J132</f>
        <v>1730.2</v>
      </c>
    </row>
    <row r="106" spans="1:7" s="69" customFormat="1" ht="20.100000000000001" customHeight="1">
      <c r="A106" s="66"/>
      <c r="B106" s="66"/>
      <c r="C106" s="66"/>
      <c r="D106" s="67"/>
      <c r="E106" s="67"/>
      <c r="F106" s="70" t="s">
        <v>104</v>
      </c>
      <c r="G106" s="71">
        <f>G108</f>
        <v>-8169.9</v>
      </c>
    </row>
    <row r="107" spans="1:7" s="69" customFormat="1" ht="18.95" customHeight="1">
      <c r="A107" s="66"/>
      <c r="B107" s="66"/>
      <c r="C107" s="66"/>
      <c r="D107" s="67"/>
      <c r="E107" s="67"/>
      <c r="F107" s="67" t="s">
        <v>89</v>
      </c>
      <c r="G107" s="67"/>
    </row>
    <row r="108" spans="1:7" s="69" customFormat="1" ht="18.95" customHeight="1">
      <c r="A108" s="66"/>
      <c r="B108" s="66"/>
      <c r="C108" s="66"/>
      <c r="D108" s="67"/>
      <c r="E108" s="67"/>
      <c r="F108" s="67" t="s">
        <v>29</v>
      </c>
      <c r="G108" s="68">
        <f>G109</f>
        <v>-8169.9</v>
      </c>
    </row>
    <row r="109" spans="1:7" s="69" customFormat="1" ht="18.95" customHeight="1">
      <c r="A109" s="66"/>
      <c r="B109" s="66"/>
      <c r="C109" s="66"/>
      <c r="D109" s="67"/>
      <c r="E109" s="67"/>
      <c r="F109" s="67" t="s">
        <v>90</v>
      </c>
      <c r="G109" s="68">
        <f>G110</f>
        <v>-8169.9</v>
      </c>
    </row>
    <row r="110" spans="1:7" s="69" customFormat="1" ht="18.95" customHeight="1">
      <c r="A110" s="66"/>
      <c r="B110" s="66"/>
      <c r="C110" s="66"/>
      <c r="D110" s="67"/>
      <c r="E110" s="67"/>
      <c r="F110" s="67" t="s">
        <v>91</v>
      </c>
      <c r="G110" s="68">
        <f>G111</f>
        <v>-8169.9</v>
      </c>
    </row>
    <row r="111" spans="1:7" s="69" customFormat="1" ht="18.95" customHeight="1">
      <c r="A111" s="66"/>
      <c r="B111" s="66"/>
      <c r="C111" s="66"/>
      <c r="D111" s="67"/>
      <c r="E111" s="67"/>
      <c r="F111" s="67" t="s">
        <v>92</v>
      </c>
      <c r="G111" s="68">
        <f>G112</f>
        <v>-8169.9</v>
      </c>
    </row>
    <row r="112" spans="1:7" s="69" customFormat="1" ht="18.95" customHeight="1">
      <c r="A112" s="66"/>
      <c r="B112" s="66"/>
      <c r="C112" s="66"/>
      <c r="D112" s="67"/>
      <c r="E112" s="67"/>
      <c r="F112" s="67" t="s">
        <v>93</v>
      </c>
      <c r="G112" s="68">
        <f>'5'!J144</f>
        <v>-8169.9</v>
      </c>
    </row>
    <row r="113" spans="1:7" s="69" customFormat="1" ht="18.95" customHeight="1">
      <c r="A113" s="66"/>
      <c r="B113" s="66"/>
      <c r="C113" s="66"/>
      <c r="D113" s="67"/>
      <c r="E113" s="67" t="s">
        <v>82</v>
      </c>
      <c r="F113" s="67" t="s">
        <v>83</v>
      </c>
      <c r="G113" s="68">
        <f>G115+G122+G129+G136+G143+G150+G157+G164+G171+G178</f>
        <v>-92574.900000000009</v>
      </c>
    </row>
    <row r="114" spans="1:7" s="69" customFormat="1" ht="18.95" customHeight="1">
      <c r="A114" s="66"/>
      <c r="B114" s="66"/>
      <c r="C114" s="66"/>
      <c r="D114" s="67"/>
      <c r="E114" s="67"/>
      <c r="F114" s="67" t="s">
        <v>87</v>
      </c>
      <c r="G114" s="67"/>
    </row>
    <row r="115" spans="1:7" s="69" customFormat="1" ht="20.100000000000001" customHeight="1">
      <c r="A115" s="66"/>
      <c r="B115" s="66"/>
      <c r="C115" s="66"/>
      <c r="D115" s="67"/>
      <c r="E115" s="67"/>
      <c r="F115" s="70" t="s">
        <v>81</v>
      </c>
      <c r="G115" s="71">
        <f>G117</f>
        <v>-5007</v>
      </c>
    </row>
    <row r="116" spans="1:7" s="69" customFormat="1" ht="18.95" customHeight="1">
      <c r="A116" s="66"/>
      <c r="B116" s="66"/>
      <c r="C116" s="66"/>
      <c r="D116" s="67"/>
      <c r="E116" s="67"/>
      <c r="F116" s="67" t="s">
        <v>89</v>
      </c>
      <c r="G116" s="67"/>
    </row>
    <row r="117" spans="1:7" s="69" customFormat="1" ht="18.95" customHeight="1">
      <c r="A117" s="66"/>
      <c r="B117" s="66"/>
      <c r="C117" s="66"/>
      <c r="D117" s="67"/>
      <c r="E117" s="67"/>
      <c r="F117" s="67" t="s">
        <v>29</v>
      </c>
      <c r="G117" s="68">
        <f>G118</f>
        <v>-5007</v>
      </c>
    </row>
    <row r="118" spans="1:7" s="69" customFormat="1" ht="18.95" customHeight="1">
      <c r="A118" s="66"/>
      <c r="B118" s="66"/>
      <c r="C118" s="66"/>
      <c r="D118" s="67"/>
      <c r="E118" s="67"/>
      <c r="F118" s="67" t="s">
        <v>90</v>
      </c>
      <c r="G118" s="68">
        <f>G119</f>
        <v>-5007</v>
      </c>
    </row>
    <row r="119" spans="1:7" s="69" customFormat="1" ht="18.95" customHeight="1">
      <c r="A119" s="66"/>
      <c r="B119" s="66"/>
      <c r="C119" s="66"/>
      <c r="D119" s="67"/>
      <c r="E119" s="67"/>
      <c r="F119" s="67" t="s">
        <v>91</v>
      </c>
      <c r="G119" s="68">
        <f>G120</f>
        <v>-5007</v>
      </c>
    </row>
    <row r="120" spans="1:7" s="69" customFormat="1" ht="18.95" customHeight="1">
      <c r="A120" s="66"/>
      <c r="B120" s="66"/>
      <c r="C120" s="66"/>
      <c r="D120" s="67"/>
      <c r="E120" s="67"/>
      <c r="F120" s="67" t="s">
        <v>92</v>
      </c>
      <c r="G120" s="68">
        <f>G121</f>
        <v>-5007</v>
      </c>
    </row>
    <row r="121" spans="1:7" s="69" customFormat="1" ht="18.95" customHeight="1">
      <c r="A121" s="66"/>
      <c r="B121" s="66"/>
      <c r="C121" s="66"/>
      <c r="D121" s="67"/>
      <c r="E121" s="67"/>
      <c r="F121" s="67" t="s">
        <v>93</v>
      </c>
      <c r="G121" s="68">
        <f>'5'!J22</f>
        <v>-5007</v>
      </c>
    </row>
    <row r="122" spans="1:7" s="69" customFormat="1" ht="20.100000000000001" customHeight="1">
      <c r="A122" s="66"/>
      <c r="B122" s="66"/>
      <c r="C122" s="66"/>
      <c r="D122" s="67"/>
      <c r="E122" s="67"/>
      <c r="F122" s="70" t="s">
        <v>95</v>
      </c>
      <c r="G122" s="71">
        <f>G124</f>
        <v>9976.5</v>
      </c>
    </row>
    <row r="123" spans="1:7" s="69" customFormat="1" ht="18.95" customHeight="1">
      <c r="A123" s="66"/>
      <c r="B123" s="66"/>
      <c r="C123" s="66"/>
      <c r="D123" s="67"/>
      <c r="E123" s="67"/>
      <c r="F123" s="67" t="s">
        <v>89</v>
      </c>
      <c r="G123" s="67"/>
    </row>
    <row r="124" spans="1:7" s="69" customFormat="1" ht="18.95" customHeight="1">
      <c r="A124" s="66"/>
      <c r="B124" s="66"/>
      <c r="C124" s="66"/>
      <c r="D124" s="67"/>
      <c r="E124" s="67"/>
      <c r="F124" s="67" t="s">
        <v>29</v>
      </c>
      <c r="G124" s="68">
        <f>G125</f>
        <v>9976.5</v>
      </c>
    </row>
    <row r="125" spans="1:7" s="69" customFormat="1" ht="18.95" customHeight="1">
      <c r="A125" s="66"/>
      <c r="B125" s="66"/>
      <c r="C125" s="66"/>
      <c r="D125" s="67"/>
      <c r="E125" s="67"/>
      <c r="F125" s="67" t="s">
        <v>90</v>
      </c>
      <c r="G125" s="68">
        <f>G126</f>
        <v>9976.5</v>
      </c>
    </row>
    <row r="126" spans="1:7" s="69" customFormat="1" ht="18.95" customHeight="1">
      <c r="A126" s="66"/>
      <c r="B126" s="66"/>
      <c r="C126" s="66"/>
      <c r="D126" s="67"/>
      <c r="E126" s="67"/>
      <c r="F126" s="67" t="s">
        <v>91</v>
      </c>
      <c r="G126" s="68">
        <f>G127</f>
        <v>9976.5</v>
      </c>
    </row>
    <row r="127" spans="1:7" s="69" customFormat="1" ht="18.95" customHeight="1">
      <c r="A127" s="66"/>
      <c r="B127" s="66"/>
      <c r="C127" s="66"/>
      <c r="D127" s="67"/>
      <c r="E127" s="67"/>
      <c r="F127" s="67" t="s">
        <v>92</v>
      </c>
      <c r="G127" s="68">
        <f>G128</f>
        <v>9976.5</v>
      </c>
    </row>
    <row r="128" spans="1:7" s="69" customFormat="1" ht="18.95" customHeight="1">
      <c r="A128" s="66"/>
      <c r="B128" s="66"/>
      <c r="C128" s="66"/>
      <c r="D128" s="67"/>
      <c r="E128" s="67"/>
      <c r="F128" s="67" t="s">
        <v>93</v>
      </c>
      <c r="G128" s="68">
        <f>'5'!J41</f>
        <v>9976.5</v>
      </c>
    </row>
    <row r="129" spans="1:7" s="69" customFormat="1" ht="20.100000000000001" customHeight="1">
      <c r="A129" s="66"/>
      <c r="B129" s="66"/>
      <c r="C129" s="66"/>
      <c r="D129" s="67"/>
      <c r="E129" s="67"/>
      <c r="F129" s="70" t="s">
        <v>96</v>
      </c>
      <c r="G129" s="71">
        <f>G131</f>
        <v>-8478.9</v>
      </c>
    </row>
    <row r="130" spans="1:7" s="69" customFormat="1" ht="18.95" customHeight="1">
      <c r="A130" s="66"/>
      <c r="B130" s="66"/>
      <c r="C130" s="66"/>
      <c r="D130" s="67"/>
      <c r="E130" s="67"/>
      <c r="F130" s="67" t="s">
        <v>89</v>
      </c>
      <c r="G130" s="67"/>
    </row>
    <row r="131" spans="1:7" s="69" customFormat="1" ht="18.95" customHeight="1">
      <c r="A131" s="66"/>
      <c r="B131" s="66"/>
      <c r="C131" s="66"/>
      <c r="D131" s="67"/>
      <c r="E131" s="67"/>
      <c r="F131" s="67" t="s">
        <v>29</v>
      </c>
      <c r="G131" s="68">
        <f>G132</f>
        <v>-8478.9</v>
      </c>
    </row>
    <row r="132" spans="1:7" s="69" customFormat="1" ht="18.95" customHeight="1">
      <c r="A132" s="66"/>
      <c r="B132" s="66"/>
      <c r="C132" s="66"/>
      <c r="D132" s="67"/>
      <c r="E132" s="67"/>
      <c r="F132" s="67" t="s">
        <v>90</v>
      </c>
      <c r="G132" s="68">
        <f>G133</f>
        <v>-8478.9</v>
      </c>
    </row>
    <row r="133" spans="1:7" s="69" customFormat="1" ht="18.95" customHeight="1">
      <c r="A133" s="66"/>
      <c r="B133" s="66"/>
      <c r="C133" s="66"/>
      <c r="D133" s="67"/>
      <c r="E133" s="67"/>
      <c r="F133" s="67" t="s">
        <v>91</v>
      </c>
      <c r="G133" s="68">
        <f>G134</f>
        <v>-8478.9</v>
      </c>
    </row>
    <row r="134" spans="1:7" s="69" customFormat="1" ht="18.95" customHeight="1">
      <c r="A134" s="66"/>
      <c r="B134" s="66"/>
      <c r="C134" s="66"/>
      <c r="D134" s="67"/>
      <c r="E134" s="67"/>
      <c r="F134" s="67" t="s">
        <v>92</v>
      </c>
      <c r="G134" s="68">
        <f>G135</f>
        <v>-8478.9</v>
      </c>
    </row>
    <row r="135" spans="1:7" s="69" customFormat="1" ht="18.95" customHeight="1">
      <c r="A135" s="66"/>
      <c r="B135" s="66"/>
      <c r="C135" s="66"/>
      <c r="D135" s="67"/>
      <c r="E135" s="67"/>
      <c r="F135" s="67" t="s">
        <v>93</v>
      </c>
      <c r="G135" s="68">
        <f>'5'!J53</f>
        <v>-8478.9</v>
      </c>
    </row>
    <row r="136" spans="1:7" s="69" customFormat="1" ht="20.100000000000001" customHeight="1">
      <c r="A136" s="66"/>
      <c r="B136" s="66"/>
      <c r="C136" s="66"/>
      <c r="D136" s="67"/>
      <c r="E136" s="67"/>
      <c r="F136" s="70" t="s">
        <v>97</v>
      </c>
      <c r="G136" s="71">
        <f>G138</f>
        <v>-21345.599999999999</v>
      </c>
    </row>
    <row r="137" spans="1:7" s="69" customFormat="1" ht="18.95" customHeight="1">
      <c r="A137" s="66"/>
      <c r="B137" s="66"/>
      <c r="C137" s="66"/>
      <c r="D137" s="67"/>
      <c r="E137" s="67"/>
      <c r="F137" s="67" t="s">
        <v>89</v>
      </c>
      <c r="G137" s="67"/>
    </row>
    <row r="138" spans="1:7" s="69" customFormat="1" ht="18.95" customHeight="1">
      <c r="A138" s="66"/>
      <c r="B138" s="66"/>
      <c r="C138" s="66"/>
      <c r="D138" s="67"/>
      <c r="E138" s="67"/>
      <c r="F138" s="67" t="s">
        <v>29</v>
      </c>
      <c r="G138" s="68">
        <f>G139</f>
        <v>-21345.599999999999</v>
      </c>
    </row>
    <row r="139" spans="1:7" s="69" customFormat="1" ht="18.95" customHeight="1">
      <c r="A139" s="66"/>
      <c r="B139" s="66"/>
      <c r="C139" s="66"/>
      <c r="D139" s="67"/>
      <c r="E139" s="67"/>
      <c r="F139" s="67" t="s">
        <v>90</v>
      </c>
      <c r="G139" s="68">
        <f>G140</f>
        <v>-21345.599999999999</v>
      </c>
    </row>
    <row r="140" spans="1:7" s="69" customFormat="1" ht="18.95" customHeight="1">
      <c r="A140" s="66"/>
      <c r="B140" s="66"/>
      <c r="C140" s="66"/>
      <c r="D140" s="67"/>
      <c r="E140" s="67"/>
      <c r="F140" s="67" t="s">
        <v>91</v>
      </c>
      <c r="G140" s="68">
        <f>G141</f>
        <v>-21345.599999999999</v>
      </c>
    </row>
    <row r="141" spans="1:7" s="69" customFormat="1" ht="18.95" customHeight="1">
      <c r="A141" s="66"/>
      <c r="B141" s="66"/>
      <c r="C141" s="66"/>
      <c r="D141" s="67"/>
      <c r="E141" s="67"/>
      <c r="F141" s="67" t="s">
        <v>92</v>
      </c>
      <c r="G141" s="68">
        <f>G142</f>
        <v>-21345.599999999999</v>
      </c>
    </row>
    <row r="142" spans="1:7" s="69" customFormat="1" ht="18.95" customHeight="1">
      <c r="A142" s="66"/>
      <c r="B142" s="66"/>
      <c r="C142" s="66"/>
      <c r="D142" s="67"/>
      <c r="E142" s="67"/>
      <c r="F142" s="67" t="s">
        <v>93</v>
      </c>
      <c r="G142" s="68">
        <f>'5'!J65</f>
        <v>-21345.599999999999</v>
      </c>
    </row>
    <row r="143" spans="1:7" s="69" customFormat="1" ht="20.100000000000001" customHeight="1">
      <c r="A143" s="66"/>
      <c r="B143" s="66"/>
      <c r="C143" s="66"/>
      <c r="D143" s="67"/>
      <c r="E143" s="67"/>
      <c r="F143" s="70" t="s">
        <v>98</v>
      </c>
      <c r="G143" s="71">
        <f>G145</f>
        <v>-21539.5</v>
      </c>
    </row>
    <row r="144" spans="1:7" s="69" customFormat="1" ht="18.95" customHeight="1">
      <c r="A144" s="66"/>
      <c r="B144" s="66"/>
      <c r="C144" s="66"/>
      <c r="D144" s="67"/>
      <c r="E144" s="67"/>
      <c r="F144" s="67" t="s">
        <v>89</v>
      </c>
      <c r="G144" s="67"/>
    </row>
    <row r="145" spans="1:7" s="69" customFormat="1" ht="18.95" customHeight="1">
      <c r="A145" s="66"/>
      <c r="B145" s="66"/>
      <c r="C145" s="66"/>
      <c r="D145" s="67"/>
      <c r="E145" s="67"/>
      <c r="F145" s="67" t="s">
        <v>29</v>
      </c>
      <c r="G145" s="68">
        <f>G146</f>
        <v>-21539.5</v>
      </c>
    </row>
    <row r="146" spans="1:7" s="69" customFormat="1" ht="18.95" customHeight="1">
      <c r="A146" s="66"/>
      <c r="B146" s="66"/>
      <c r="C146" s="66"/>
      <c r="D146" s="67"/>
      <c r="E146" s="67"/>
      <c r="F146" s="67" t="s">
        <v>90</v>
      </c>
      <c r="G146" s="68">
        <f>G147</f>
        <v>-21539.5</v>
      </c>
    </row>
    <row r="147" spans="1:7" s="69" customFormat="1" ht="18.95" customHeight="1">
      <c r="A147" s="66"/>
      <c r="B147" s="66"/>
      <c r="C147" s="66"/>
      <c r="D147" s="67"/>
      <c r="E147" s="67"/>
      <c r="F147" s="67" t="s">
        <v>91</v>
      </c>
      <c r="G147" s="68">
        <f>G148</f>
        <v>-21539.5</v>
      </c>
    </row>
    <row r="148" spans="1:7" s="69" customFormat="1" ht="18.95" customHeight="1">
      <c r="A148" s="66"/>
      <c r="B148" s="66"/>
      <c r="C148" s="66"/>
      <c r="D148" s="67"/>
      <c r="E148" s="67"/>
      <c r="F148" s="67" t="s">
        <v>92</v>
      </c>
      <c r="G148" s="68">
        <f>G149</f>
        <v>-21539.5</v>
      </c>
    </row>
    <row r="149" spans="1:7" s="69" customFormat="1" ht="18.95" customHeight="1">
      <c r="A149" s="66"/>
      <c r="B149" s="66"/>
      <c r="C149" s="66"/>
      <c r="D149" s="67"/>
      <c r="E149" s="67"/>
      <c r="F149" s="67" t="s">
        <v>93</v>
      </c>
      <c r="G149" s="68">
        <f>'5'!J77</f>
        <v>-21539.5</v>
      </c>
    </row>
    <row r="150" spans="1:7" s="69" customFormat="1" ht="20.100000000000001" customHeight="1">
      <c r="A150" s="66"/>
      <c r="B150" s="66"/>
      <c r="C150" s="66"/>
      <c r="D150" s="67"/>
      <c r="E150" s="67"/>
      <c r="F150" s="70" t="s">
        <v>99</v>
      </c>
      <c r="G150" s="71">
        <f>G152</f>
        <v>1048.2</v>
      </c>
    </row>
    <row r="151" spans="1:7" s="69" customFormat="1" ht="18.95" customHeight="1">
      <c r="A151" s="66"/>
      <c r="B151" s="66"/>
      <c r="C151" s="66"/>
      <c r="D151" s="67"/>
      <c r="E151" s="67"/>
      <c r="F151" s="67" t="s">
        <v>89</v>
      </c>
      <c r="G151" s="67"/>
    </row>
    <row r="152" spans="1:7" s="69" customFormat="1" ht="18.95" customHeight="1">
      <c r="A152" s="66"/>
      <c r="B152" s="66"/>
      <c r="C152" s="66"/>
      <c r="D152" s="67"/>
      <c r="E152" s="67"/>
      <c r="F152" s="67" t="s">
        <v>29</v>
      </c>
      <c r="G152" s="68">
        <f>G153</f>
        <v>1048.2</v>
      </c>
    </row>
    <row r="153" spans="1:7" s="69" customFormat="1" ht="18.95" customHeight="1">
      <c r="A153" s="66"/>
      <c r="B153" s="66"/>
      <c r="C153" s="66"/>
      <c r="D153" s="67"/>
      <c r="E153" s="67"/>
      <c r="F153" s="67" t="s">
        <v>90</v>
      </c>
      <c r="G153" s="68">
        <f>G154</f>
        <v>1048.2</v>
      </c>
    </row>
    <row r="154" spans="1:7" s="69" customFormat="1" ht="18.95" customHeight="1">
      <c r="A154" s="66"/>
      <c r="B154" s="66"/>
      <c r="C154" s="66"/>
      <c r="D154" s="67"/>
      <c r="E154" s="67"/>
      <c r="F154" s="67" t="s">
        <v>91</v>
      </c>
      <c r="G154" s="68">
        <f>G155</f>
        <v>1048.2</v>
      </c>
    </row>
    <row r="155" spans="1:7" s="69" customFormat="1" ht="18.95" customHeight="1">
      <c r="A155" s="66"/>
      <c r="B155" s="66"/>
      <c r="C155" s="66"/>
      <c r="D155" s="67"/>
      <c r="E155" s="67"/>
      <c r="F155" s="67" t="s">
        <v>92</v>
      </c>
      <c r="G155" s="68">
        <f>G156</f>
        <v>1048.2</v>
      </c>
    </row>
    <row r="156" spans="1:7" s="69" customFormat="1" ht="18.95" customHeight="1">
      <c r="A156" s="66"/>
      <c r="B156" s="66"/>
      <c r="C156" s="66"/>
      <c r="D156" s="67"/>
      <c r="E156" s="67"/>
      <c r="F156" s="67" t="s">
        <v>93</v>
      </c>
      <c r="G156" s="68">
        <f>'5'!J89</f>
        <v>1048.2</v>
      </c>
    </row>
    <row r="157" spans="1:7" s="69" customFormat="1" ht="20.100000000000001" customHeight="1">
      <c r="A157" s="66"/>
      <c r="B157" s="66"/>
      <c r="C157" s="66"/>
      <c r="D157" s="67"/>
      <c r="E157" s="67"/>
      <c r="F157" s="70" t="s">
        <v>100</v>
      </c>
      <c r="G157" s="71">
        <f>G159</f>
        <v>-7369</v>
      </c>
    </row>
    <row r="158" spans="1:7" s="69" customFormat="1" ht="18.95" customHeight="1">
      <c r="A158" s="66"/>
      <c r="B158" s="66"/>
      <c r="C158" s="66"/>
      <c r="D158" s="67"/>
      <c r="E158" s="67"/>
      <c r="F158" s="67" t="s">
        <v>89</v>
      </c>
      <c r="G158" s="67"/>
    </row>
    <row r="159" spans="1:7" s="69" customFormat="1" ht="18.95" customHeight="1">
      <c r="A159" s="66"/>
      <c r="B159" s="66"/>
      <c r="C159" s="66"/>
      <c r="D159" s="67"/>
      <c r="E159" s="67"/>
      <c r="F159" s="67" t="s">
        <v>29</v>
      </c>
      <c r="G159" s="68">
        <f>G160</f>
        <v>-7369</v>
      </c>
    </row>
    <row r="160" spans="1:7" s="69" customFormat="1" ht="18.95" customHeight="1">
      <c r="A160" s="66"/>
      <c r="B160" s="66"/>
      <c r="C160" s="66"/>
      <c r="D160" s="67"/>
      <c r="E160" s="67"/>
      <c r="F160" s="67" t="s">
        <v>90</v>
      </c>
      <c r="G160" s="68">
        <f>G161</f>
        <v>-7369</v>
      </c>
    </row>
    <row r="161" spans="1:7" s="69" customFormat="1" ht="18.95" customHeight="1">
      <c r="A161" s="66"/>
      <c r="B161" s="66"/>
      <c r="C161" s="66"/>
      <c r="D161" s="67"/>
      <c r="E161" s="67"/>
      <c r="F161" s="67" t="s">
        <v>91</v>
      </c>
      <c r="G161" s="68">
        <f>G162</f>
        <v>-7369</v>
      </c>
    </row>
    <row r="162" spans="1:7" s="69" customFormat="1" ht="18.95" customHeight="1">
      <c r="A162" s="66"/>
      <c r="B162" s="66"/>
      <c r="C162" s="66"/>
      <c r="D162" s="67"/>
      <c r="E162" s="67"/>
      <c r="F162" s="67" t="s">
        <v>92</v>
      </c>
      <c r="G162" s="68">
        <f>G163</f>
        <v>-7369</v>
      </c>
    </row>
    <row r="163" spans="1:7" s="69" customFormat="1" ht="18.95" customHeight="1">
      <c r="A163" s="66"/>
      <c r="B163" s="66"/>
      <c r="C163" s="66"/>
      <c r="D163" s="67"/>
      <c r="E163" s="67"/>
      <c r="F163" s="67" t="s">
        <v>93</v>
      </c>
      <c r="G163" s="68">
        <f>'5'!J101</f>
        <v>-7369</v>
      </c>
    </row>
    <row r="164" spans="1:7" s="69" customFormat="1" ht="20.100000000000001" customHeight="1">
      <c r="A164" s="66"/>
      <c r="B164" s="66"/>
      <c r="C164" s="66"/>
      <c r="D164" s="67"/>
      <c r="E164" s="67"/>
      <c r="F164" s="70" t="s">
        <v>102</v>
      </c>
      <c r="G164" s="71">
        <f>G166</f>
        <v>-23842.3</v>
      </c>
    </row>
    <row r="165" spans="1:7" s="69" customFormat="1" ht="18.95" customHeight="1">
      <c r="A165" s="66"/>
      <c r="B165" s="66"/>
      <c r="C165" s="66"/>
      <c r="D165" s="67"/>
      <c r="E165" s="67"/>
      <c r="F165" s="67" t="s">
        <v>89</v>
      </c>
      <c r="G165" s="67"/>
    </row>
    <row r="166" spans="1:7" s="69" customFormat="1" ht="18.95" customHeight="1">
      <c r="A166" s="66"/>
      <c r="B166" s="66"/>
      <c r="C166" s="66"/>
      <c r="D166" s="67"/>
      <c r="E166" s="67"/>
      <c r="F166" s="67" t="s">
        <v>29</v>
      </c>
      <c r="G166" s="68">
        <f>G167</f>
        <v>-23842.3</v>
      </c>
    </row>
    <row r="167" spans="1:7" s="69" customFormat="1" ht="18.95" customHeight="1">
      <c r="A167" s="66"/>
      <c r="B167" s="66"/>
      <c r="C167" s="66"/>
      <c r="D167" s="67"/>
      <c r="E167" s="67"/>
      <c r="F167" s="67" t="s">
        <v>90</v>
      </c>
      <c r="G167" s="68">
        <f>G168</f>
        <v>-23842.3</v>
      </c>
    </row>
    <row r="168" spans="1:7" s="69" customFormat="1" ht="18.95" customHeight="1">
      <c r="A168" s="66"/>
      <c r="B168" s="66"/>
      <c r="C168" s="66"/>
      <c r="D168" s="67"/>
      <c r="E168" s="67"/>
      <c r="F168" s="67" t="s">
        <v>91</v>
      </c>
      <c r="G168" s="68">
        <f>G169</f>
        <v>-23842.3</v>
      </c>
    </row>
    <row r="169" spans="1:7" s="69" customFormat="1" ht="18.95" customHeight="1">
      <c r="A169" s="66"/>
      <c r="B169" s="66"/>
      <c r="C169" s="66"/>
      <c r="D169" s="67"/>
      <c r="E169" s="67"/>
      <c r="F169" s="67" t="s">
        <v>92</v>
      </c>
      <c r="G169" s="68">
        <f>G170</f>
        <v>-23842.3</v>
      </c>
    </row>
    <row r="170" spans="1:7" s="69" customFormat="1" ht="18.95" customHeight="1">
      <c r="A170" s="66"/>
      <c r="B170" s="66"/>
      <c r="C170" s="66"/>
      <c r="D170" s="67"/>
      <c r="E170" s="67"/>
      <c r="F170" s="67" t="s">
        <v>93</v>
      </c>
      <c r="G170" s="68">
        <f>'5'!J125</f>
        <v>-23842.3</v>
      </c>
    </row>
    <row r="171" spans="1:7" s="69" customFormat="1" ht="20.100000000000001" customHeight="1">
      <c r="A171" s="66"/>
      <c r="B171" s="66"/>
      <c r="C171" s="66"/>
      <c r="D171" s="67"/>
      <c r="E171" s="67"/>
      <c r="F171" s="70" t="s">
        <v>103</v>
      </c>
      <c r="G171" s="71">
        <f>G173</f>
        <v>-11012.5</v>
      </c>
    </row>
    <row r="172" spans="1:7" s="69" customFormat="1" ht="18.95" customHeight="1">
      <c r="A172" s="66"/>
      <c r="B172" s="66"/>
      <c r="C172" s="66"/>
      <c r="D172" s="67"/>
      <c r="E172" s="67"/>
      <c r="F172" s="67" t="s">
        <v>89</v>
      </c>
      <c r="G172" s="67"/>
    </row>
    <row r="173" spans="1:7" s="69" customFormat="1" ht="18.95" customHeight="1">
      <c r="A173" s="66"/>
      <c r="B173" s="66"/>
      <c r="C173" s="66"/>
      <c r="D173" s="67"/>
      <c r="E173" s="67"/>
      <c r="F173" s="67" t="s">
        <v>29</v>
      </c>
      <c r="G173" s="68">
        <f>G174</f>
        <v>-11012.5</v>
      </c>
    </row>
    <row r="174" spans="1:7" s="69" customFormat="1" ht="18.95" customHeight="1">
      <c r="A174" s="66"/>
      <c r="B174" s="66"/>
      <c r="C174" s="66"/>
      <c r="D174" s="67"/>
      <c r="E174" s="67"/>
      <c r="F174" s="67" t="s">
        <v>90</v>
      </c>
      <c r="G174" s="68">
        <f>G175</f>
        <v>-11012.5</v>
      </c>
    </row>
    <row r="175" spans="1:7" s="69" customFormat="1" ht="18.95" customHeight="1">
      <c r="A175" s="66"/>
      <c r="B175" s="66"/>
      <c r="C175" s="66"/>
      <c r="D175" s="67"/>
      <c r="E175" s="67"/>
      <c r="F175" s="67" t="s">
        <v>91</v>
      </c>
      <c r="G175" s="68">
        <f>G176</f>
        <v>-11012.5</v>
      </c>
    </row>
    <row r="176" spans="1:7" s="69" customFormat="1" ht="18.95" customHeight="1">
      <c r="A176" s="66"/>
      <c r="B176" s="66"/>
      <c r="C176" s="66"/>
      <c r="D176" s="67"/>
      <c r="E176" s="67"/>
      <c r="F176" s="67" t="s">
        <v>92</v>
      </c>
      <c r="G176" s="68">
        <f>G177</f>
        <v>-11012.5</v>
      </c>
    </row>
    <row r="177" spans="1:7" s="69" customFormat="1" ht="18.95" customHeight="1">
      <c r="A177" s="66"/>
      <c r="B177" s="66"/>
      <c r="C177" s="66"/>
      <c r="D177" s="67"/>
      <c r="E177" s="67"/>
      <c r="F177" s="67" t="s">
        <v>93</v>
      </c>
      <c r="G177" s="68">
        <f>'5'!J137</f>
        <v>-11012.5</v>
      </c>
    </row>
    <row r="178" spans="1:7" s="69" customFormat="1" ht="20.100000000000001" customHeight="1">
      <c r="A178" s="66"/>
      <c r="B178" s="66"/>
      <c r="C178" s="66"/>
      <c r="D178" s="67"/>
      <c r="E178" s="67"/>
      <c r="F178" s="70" t="s">
        <v>104</v>
      </c>
      <c r="G178" s="71">
        <f>G180</f>
        <v>-5004.8</v>
      </c>
    </row>
    <row r="179" spans="1:7" s="69" customFormat="1" ht="18.95" customHeight="1">
      <c r="A179" s="66"/>
      <c r="B179" s="66"/>
      <c r="C179" s="66"/>
      <c r="D179" s="67"/>
      <c r="E179" s="67"/>
      <c r="F179" s="67" t="s">
        <v>89</v>
      </c>
      <c r="G179" s="67"/>
    </row>
    <row r="180" spans="1:7" s="69" customFormat="1" ht="18.95" customHeight="1">
      <c r="A180" s="66"/>
      <c r="B180" s="66"/>
      <c r="C180" s="66"/>
      <c r="D180" s="67"/>
      <c r="E180" s="67"/>
      <c r="F180" s="67" t="s">
        <v>29</v>
      </c>
      <c r="G180" s="68">
        <f>G181</f>
        <v>-5004.8</v>
      </c>
    </row>
    <row r="181" spans="1:7" s="69" customFormat="1" ht="18.95" customHeight="1">
      <c r="A181" s="66"/>
      <c r="B181" s="66"/>
      <c r="C181" s="66"/>
      <c r="D181" s="67"/>
      <c r="E181" s="67"/>
      <c r="F181" s="67" t="s">
        <v>90</v>
      </c>
      <c r="G181" s="68">
        <f>G182</f>
        <v>-5004.8</v>
      </c>
    </row>
    <row r="182" spans="1:7" s="69" customFormat="1" ht="18.95" customHeight="1">
      <c r="A182" s="66"/>
      <c r="B182" s="66"/>
      <c r="C182" s="66"/>
      <c r="D182" s="67"/>
      <c r="E182" s="67"/>
      <c r="F182" s="67" t="s">
        <v>91</v>
      </c>
      <c r="G182" s="68">
        <f>G183</f>
        <v>-5004.8</v>
      </c>
    </row>
    <row r="183" spans="1:7" s="69" customFormat="1" ht="18.95" customHeight="1">
      <c r="A183" s="66"/>
      <c r="B183" s="66"/>
      <c r="C183" s="66"/>
      <c r="D183" s="67"/>
      <c r="E183" s="67"/>
      <c r="F183" s="67" t="s">
        <v>92</v>
      </c>
      <c r="G183" s="68">
        <f>G184</f>
        <v>-5004.8</v>
      </c>
    </row>
    <row r="184" spans="1:7" s="69" customFormat="1" ht="18.95" customHeight="1">
      <c r="A184" s="72"/>
      <c r="B184" s="72"/>
      <c r="C184" s="72"/>
      <c r="D184" s="67"/>
      <c r="E184" s="67"/>
      <c r="F184" s="67" t="s">
        <v>93</v>
      </c>
      <c r="G184" s="68">
        <f>'5'!J149</f>
        <v>-5004.8</v>
      </c>
    </row>
    <row r="185" spans="1:7" ht="18.75" customHeight="1">
      <c r="A185" s="74"/>
      <c r="B185" s="38" t="s">
        <v>131</v>
      </c>
      <c r="C185" s="74"/>
      <c r="D185" s="74"/>
      <c r="E185" s="74"/>
      <c r="F185" s="75" t="s">
        <v>132</v>
      </c>
      <c r="G185" s="19">
        <f>G187</f>
        <v>6704.2</v>
      </c>
    </row>
    <row r="186" spans="1:7" ht="18.75" customHeight="1">
      <c r="A186" s="74"/>
      <c r="B186" s="74"/>
      <c r="C186" s="74"/>
      <c r="D186" s="74"/>
      <c r="E186" s="74"/>
      <c r="F186" s="22" t="s">
        <v>72</v>
      </c>
      <c r="G186" s="22"/>
    </row>
    <row r="187" spans="1:7" ht="18.75" customHeight="1">
      <c r="A187" s="74"/>
      <c r="B187" s="74"/>
      <c r="C187" s="38" t="s">
        <v>77</v>
      </c>
      <c r="D187" s="74"/>
      <c r="E187" s="74"/>
      <c r="F187" s="75" t="s">
        <v>133</v>
      </c>
      <c r="G187" s="19">
        <f>G189</f>
        <v>6704.2</v>
      </c>
    </row>
    <row r="188" spans="1:7" ht="18.75" customHeight="1">
      <c r="A188" s="74"/>
      <c r="B188" s="74"/>
      <c r="C188" s="74"/>
      <c r="D188" s="74"/>
      <c r="E188" s="74"/>
      <c r="F188" s="22" t="s">
        <v>72</v>
      </c>
      <c r="G188" s="22"/>
    </row>
    <row r="189" spans="1:7" ht="18.75" customHeight="1">
      <c r="A189" s="74"/>
      <c r="B189" s="74"/>
      <c r="C189" s="74"/>
      <c r="D189" s="20" t="s">
        <v>134</v>
      </c>
      <c r="E189" s="20"/>
      <c r="F189" s="20" t="s">
        <v>138</v>
      </c>
      <c r="G189" s="76">
        <f>G191+G200</f>
        <v>6704.2</v>
      </c>
    </row>
    <row r="190" spans="1:7" ht="18.75" customHeight="1">
      <c r="A190" s="74"/>
      <c r="B190" s="74"/>
      <c r="C190" s="74"/>
      <c r="D190" s="20"/>
      <c r="E190" s="20"/>
      <c r="F190" s="20" t="s">
        <v>72</v>
      </c>
      <c r="G190" s="20"/>
    </row>
    <row r="191" spans="1:7" ht="18.75" customHeight="1">
      <c r="A191" s="74"/>
      <c r="B191" s="74"/>
      <c r="C191" s="74"/>
      <c r="D191" s="20"/>
      <c r="E191" s="20" t="s">
        <v>135</v>
      </c>
      <c r="F191" s="20" t="s">
        <v>133</v>
      </c>
      <c r="G191" s="76">
        <f>G193</f>
        <v>5916</v>
      </c>
    </row>
    <row r="192" spans="1:7" ht="18.75" customHeight="1">
      <c r="A192" s="74"/>
      <c r="B192" s="74"/>
      <c r="C192" s="74"/>
      <c r="D192" s="20"/>
      <c r="E192" s="20"/>
      <c r="F192" s="20" t="s">
        <v>87</v>
      </c>
      <c r="G192" s="20"/>
    </row>
    <row r="193" spans="1:7" ht="19.5" customHeight="1">
      <c r="A193" s="74"/>
      <c r="B193" s="74"/>
      <c r="C193" s="74"/>
      <c r="D193" s="20"/>
      <c r="E193" s="20"/>
      <c r="F193" s="70" t="s">
        <v>101</v>
      </c>
      <c r="G193" s="71">
        <f>G195</f>
        <v>5916</v>
      </c>
    </row>
    <row r="194" spans="1:7" ht="33" customHeight="1">
      <c r="A194" s="74"/>
      <c r="B194" s="74"/>
      <c r="C194" s="74"/>
      <c r="D194" s="20"/>
      <c r="E194" s="20"/>
      <c r="F194" s="20" t="s">
        <v>89</v>
      </c>
      <c r="G194" s="20"/>
    </row>
    <row r="195" spans="1:7" ht="18.75" customHeight="1">
      <c r="A195" s="74"/>
      <c r="B195" s="74"/>
      <c r="C195" s="74"/>
      <c r="D195" s="20"/>
      <c r="E195" s="20"/>
      <c r="F195" s="20" t="s">
        <v>29</v>
      </c>
      <c r="G195" s="76">
        <f>G196</f>
        <v>5916</v>
      </c>
    </row>
    <row r="196" spans="1:7" ht="18.75" customHeight="1">
      <c r="A196" s="74"/>
      <c r="B196" s="74"/>
      <c r="C196" s="74"/>
      <c r="D196" s="20"/>
      <c r="E196" s="20"/>
      <c r="F196" s="20" t="s">
        <v>90</v>
      </c>
      <c r="G196" s="76">
        <f>G197</f>
        <v>5916</v>
      </c>
    </row>
    <row r="197" spans="1:7" ht="18.75" customHeight="1">
      <c r="A197" s="74"/>
      <c r="B197" s="74"/>
      <c r="C197" s="74"/>
      <c r="D197" s="20"/>
      <c r="E197" s="20"/>
      <c r="F197" s="20" t="s">
        <v>139</v>
      </c>
      <c r="G197" s="76">
        <f>G198</f>
        <v>5916</v>
      </c>
    </row>
    <row r="198" spans="1:7" ht="18.75" customHeight="1">
      <c r="A198" s="74"/>
      <c r="B198" s="74"/>
      <c r="C198" s="74"/>
      <c r="D198" s="20"/>
      <c r="E198" s="20"/>
      <c r="F198" s="20" t="s">
        <v>140</v>
      </c>
      <c r="G198" s="76">
        <f>G199</f>
        <v>5916</v>
      </c>
    </row>
    <row r="199" spans="1:7" ht="18.75" customHeight="1">
      <c r="A199" s="74"/>
      <c r="B199" s="74"/>
      <c r="C199" s="74"/>
      <c r="D199" s="20"/>
      <c r="E199" s="20"/>
      <c r="F199" s="20" t="s">
        <v>141</v>
      </c>
      <c r="G199" s="76">
        <f>'5'!J156</f>
        <v>5916</v>
      </c>
    </row>
    <row r="200" spans="1:7" ht="50.1" customHeight="1">
      <c r="A200" s="74"/>
      <c r="B200" s="74"/>
      <c r="C200" s="74"/>
      <c r="D200" s="74"/>
      <c r="E200" s="20" t="s">
        <v>136</v>
      </c>
      <c r="F200" s="20" t="s">
        <v>137</v>
      </c>
      <c r="G200" s="76">
        <f>G202</f>
        <v>788.2</v>
      </c>
    </row>
    <row r="201" spans="1:7" ht="18.75" customHeight="1">
      <c r="A201" s="74"/>
      <c r="B201" s="74"/>
      <c r="C201" s="74"/>
      <c r="D201" s="74"/>
      <c r="E201" s="20"/>
      <c r="F201" s="20" t="s">
        <v>87</v>
      </c>
      <c r="G201" s="20"/>
    </row>
    <row r="202" spans="1:7" ht="19.5" customHeight="1">
      <c r="A202" s="74"/>
      <c r="B202" s="74"/>
      <c r="C202" s="74"/>
      <c r="D202" s="74"/>
      <c r="E202" s="20"/>
      <c r="F202" s="70" t="s">
        <v>101</v>
      </c>
      <c r="G202" s="71">
        <f>G204</f>
        <v>788.2</v>
      </c>
    </row>
    <row r="203" spans="1:7" ht="33" customHeight="1">
      <c r="A203" s="74"/>
      <c r="B203" s="74"/>
      <c r="C203" s="74"/>
      <c r="D203" s="74"/>
      <c r="E203" s="20"/>
      <c r="F203" s="20" t="s">
        <v>89</v>
      </c>
      <c r="G203" s="20"/>
    </row>
    <row r="204" spans="1:7" ht="18.75" customHeight="1">
      <c r="A204" s="74"/>
      <c r="B204" s="74"/>
      <c r="C204" s="74"/>
      <c r="D204" s="74"/>
      <c r="E204" s="20"/>
      <c r="F204" s="20" t="s">
        <v>29</v>
      </c>
      <c r="G204" s="76">
        <f>G205</f>
        <v>788.2</v>
      </c>
    </row>
    <row r="205" spans="1:7" ht="18.75" customHeight="1">
      <c r="A205" s="74"/>
      <c r="B205" s="74"/>
      <c r="C205" s="74"/>
      <c r="D205" s="74"/>
      <c r="E205" s="20"/>
      <c r="F205" s="20" t="s">
        <v>90</v>
      </c>
      <c r="G205" s="76">
        <f>G206</f>
        <v>788.2</v>
      </c>
    </row>
    <row r="206" spans="1:7" ht="18.75" customHeight="1">
      <c r="A206" s="74"/>
      <c r="B206" s="74"/>
      <c r="C206" s="74"/>
      <c r="D206" s="74"/>
      <c r="E206" s="20"/>
      <c r="F206" s="20" t="s">
        <v>91</v>
      </c>
      <c r="G206" s="76">
        <f>G207</f>
        <v>788.2</v>
      </c>
    </row>
    <row r="207" spans="1:7" ht="18.75" customHeight="1">
      <c r="A207" s="74"/>
      <c r="B207" s="74"/>
      <c r="C207" s="74"/>
      <c r="D207" s="74"/>
      <c r="E207" s="20"/>
      <c r="F207" s="20" t="s">
        <v>92</v>
      </c>
      <c r="G207" s="76">
        <f>G208</f>
        <v>788.2</v>
      </c>
    </row>
    <row r="208" spans="1:7" ht="18.75" customHeight="1">
      <c r="A208" s="74"/>
      <c r="B208" s="74"/>
      <c r="C208" s="74"/>
      <c r="D208" s="74"/>
      <c r="E208" s="20"/>
      <c r="F208" s="20" t="s">
        <v>93</v>
      </c>
      <c r="G208" s="76">
        <f>'5'!J160</f>
        <v>788.2</v>
      </c>
    </row>
  </sheetData>
  <autoFilter ref="A1:G208">
    <filterColumn colId="5" showButton="0"/>
  </autoFilter>
  <mergeCells count="8">
    <mergeCell ref="F1:G1"/>
    <mergeCell ref="F2:G2"/>
    <mergeCell ref="F3:G3"/>
    <mergeCell ref="A4:G4"/>
    <mergeCell ref="A6:C6"/>
    <mergeCell ref="D6:E6"/>
    <mergeCell ref="F6:F7"/>
    <mergeCell ref="F5:G5"/>
  </mergeCells>
  <pageMargins left="0.45" right="0.45" top="0.5" bottom="0.25" header="0.3" footer="0.3"/>
  <pageSetup paperSize="9" scale="7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J16" sqref="J16"/>
    </sheetView>
  </sheetViews>
  <sheetFormatPr defaultRowHeight="16.5"/>
  <cols>
    <col min="1" max="1" width="12" style="4" customWidth="1"/>
    <col min="2" max="2" width="14.140625" style="5" customWidth="1"/>
    <col min="3" max="3" width="66.7109375" style="6" customWidth="1"/>
    <col min="4" max="4" width="18.28515625" style="7" customWidth="1"/>
    <col min="5" max="5" width="15.42578125" style="6" customWidth="1"/>
    <col min="6" max="6" width="18.28515625" style="6" customWidth="1"/>
    <col min="7" max="16384" width="9.140625" style="6"/>
  </cols>
  <sheetData>
    <row r="1" spans="1:9" s="50" customFormat="1" ht="17.25">
      <c r="C1" s="89" t="s">
        <v>112</v>
      </c>
      <c r="D1" s="89"/>
      <c r="E1" s="44"/>
      <c r="F1" s="44"/>
    </row>
    <row r="2" spans="1:9" s="50" customFormat="1" ht="17.25">
      <c r="C2" s="89" t="s">
        <v>106</v>
      </c>
      <c r="D2" s="89"/>
      <c r="E2" s="44"/>
      <c r="F2" s="44"/>
    </row>
    <row r="3" spans="1:9" s="50" customFormat="1" ht="28.15" customHeight="1">
      <c r="C3" s="89" t="s">
        <v>110</v>
      </c>
      <c r="D3" s="89"/>
      <c r="E3" s="44"/>
      <c r="F3" s="44"/>
    </row>
    <row r="4" spans="1:9" s="50" customFormat="1" ht="13.5" customHeight="1">
      <c r="A4" s="96"/>
      <c r="B4" s="96"/>
      <c r="C4" s="96"/>
      <c r="D4" s="96"/>
    </row>
    <row r="5" spans="1:9" s="50" customFormat="1" ht="45.75" customHeight="1">
      <c r="A5" s="93" t="s">
        <v>113</v>
      </c>
      <c r="B5" s="93"/>
      <c r="C5" s="93"/>
      <c r="D5" s="93"/>
      <c r="E5" s="51"/>
      <c r="F5" s="51"/>
      <c r="G5" s="51"/>
      <c r="H5" s="51"/>
      <c r="I5" s="51"/>
    </row>
    <row r="6" spans="1:9" s="50" customFormat="1" ht="17.25">
      <c r="A6" s="52"/>
      <c r="B6" s="52"/>
      <c r="C6" s="87" t="s">
        <v>24</v>
      </c>
      <c r="D6" s="87"/>
    </row>
    <row r="7" spans="1:9" ht="75.75" customHeight="1">
      <c r="A7" s="99" t="s">
        <v>25</v>
      </c>
      <c r="B7" s="99"/>
      <c r="C7" s="100" t="s">
        <v>26</v>
      </c>
      <c r="D7" s="101" t="s">
        <v>118</v>
      </c>
    </row>
    <row r="8" spans="1:9">
      <c r="A8" s="8" t="s">
        <v>27</v>
      </c>
      <c r="B8" s="8" t="s">
        <v>28</v>
      </c>
      <c r="C8" s="100"/>
      <c r="D8" s="101"/>
    </row>
    <row r="9" spans="1:9">
      <c r="A9" s="97"/>
      <c r="B9" s="98"/>
      <c r="C9" s="9" t="s">
        <v>29</v>
      </c>
      <c r="D9" s="65">
        <f>D11</f>
        <v>-34956.6</v>
      </c>
      <c r="E9" s="11"/>
      <c r="F9" s="11"/>
    </row>
    <row r="10" spans="1:9">
      <c r="A10" s="8"/>
      <c r="B10" s="12"/>
      <c r="C10" s="13" t="s">
        <v>30</v>
      </c>
      <c r="D10" s="10"/>
    </row>
    <row r="11" spans="1:9">
      <c r="A11" s="14" t="s">
        <v>31</v>
      </c>
      <c r="B11" s="15"/>
      <c r="C11" s="16" t="s">
        <v>32</v>
      </c>
      <c r="D11" s="65">
        <f>SUM(D12:D12)</f>
        <v>-34956.6</v>
      </c>
    </row>
    <row r="12" spans="1:9" s="18" customFormat="1" ht="82.5">
      <c r="A12" s="17"/>
      <c r="B12" s="12">
        <v>12015</v>
      </c>
      <c r="C12" s="13" t="s">
        <v>33</v>
      </c>
      <c r="D12" s="82">
        <f>'5'!J9</f>
        <v>-34956.6</v>
      </c>
    </row>
  </sheetData>
  <mergeCells count="10">
    <mergeCell ref="A9:B9"/>
    <mergeCell ref="A7:B7"/>
    <mergeCell ref="C7:C8"/>
    <mergeCell ref="D7:D8"/>
    <mergeCell ref="C6:D6"/>
    <mergeCell ref="C1:D1"/>
    <mergeCell ref="C2:D2"/>
    <mergeCell ref="C3:D3"/>
    <mergeCell ref="A4:D4"/>
    <mergeCell ref="A5:D5"/>
  </mergeCells>
  <pageMargins left="0.45" right="0.45" top="0.5" bottom="0.75" header="0.3" footer="0.3"/>
  <pageSetup paperSize="9" scale="9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7" zoomScale="85" zoomScaleNormal="85" workbookViewId="0">
      <selection activeCell="J16" sqref="J16"/>
    </sheetView>
  </sheetViews>
  <sheetFormatPr defaultRowHeight="16.5"/>
  <cols>
    <col min="1" max="1" width="5.7109375" style="1" customWidth="1"/>
    <col min="2" max="2" width="8.5703125" style="1" customWidth="1"/>
    <col min="3" max="3" width="13.7109375" style="2" customWidth="1"/>
    <col min="4" max="4" width="20.5703125" style="2" customWidth="1"/>
    <col min="5" max="5" width="12.28515625" style="2" customWidth="1"/>
    <col min="6" max="6" width="19.140625" style="2" customWidth="1"/>
    <col min="7" max="7" width="9.5703125" style="2" customWidth="1"/>
    <col min="8" max="8" width="20.7109375" style="2" customWidth="1"/>
    <col min="9" max="9" width="68.42578125" style="2" customWidth="1"/>
    <col min="10" max="10" width="20.7109375" style="1" customWidth="1"/>
    <col min="11" max="16384" width="9.140625" style="1"/>
  </cols>
  <sheetData>
    <row r="1" spans="1:10" s="53" customFormat="1" ht="17.25">
      <c r="G1" s="89"/>
      <c r="H1" s="89"/>
      <c r="I1" s="89" t="s">
        <v>84</v>
      </c>
      <c r="J1" s="89"/>
    </row>
    <row r="2" spans="1:10" s="53" customFormat="1" ht="23.45" customHeight="1">
      <c r="A2" s="54"/>
      <c r="B2" s="55"/>
      <c r="C2" s="55"/>
      <c r="D2" s="55"/>
      <c r="E2" s="55"/>
      <c r="F2" s="54"/>
      <c r="G2" s="89"/>
      <c r="H2" s="89"/>
      <c r="I2" s="89" t="s">
        <v>106</v>
      </c>
      <c r="J2" s="89"/>
    </row>
    <row r="3" spans="1:10" s="53" customFormat="1" ht="17.45" customHeight="1">
      <c r="A3" s="54"/>
      <c r="B3" s="103"/>
      <c r="C3" s="103"/>
      <c r="D3" s="103"/>
      <c r="E3" s="103"/>
      <c r="F3" s="54"/>
      <c r="G3" s="89"/>
      <c r="H3" s="89"/>
      <c r="I3" s="89" t="s">
        <v>110</v>
      </c>
      <c r="J3" s="89"/>
    </row>
    <row r="4" spans="1:10" s="53" customFormat="1" ht="43.9" customHeight="1">
      <c r="A4" s="86" t="s">
        <v>114</v>
      </c>
      <c r="B4" s="86"/>
      <c r="C4" s="86"/>
      <c r="D4" s="86"/>
      <c r="E4" s="86"/>
      <c r="F4" s="86"/>
      <c r="G4" s="86"/>
      <c r="H4" s="86"/>
      <c r="I4" s="86"/>
      <c r="J4" s="86"/>
    </row>
    <row r="5" spans="1:10" s="53" customFormat="1" ht="22.15" customHeight="1">
      <c r="A5" s="56"/>
      <c r="B5" s="56"/>
      <c r="C5" s="56"/>
      <c r="D5" s="56"/>
      <c r="E5" s="56"/>
      <c r="F5" s="56"/>
      <c r="G5" s="56"/>
      <c r="H5" s="56"/>
      <c r="I5" s="56"/>
      <c r="J5" s="57"/>
    </row>
    <row r="6" spans="1:10" ht="115.5">
      <c r="A6" s="94" t="s">
        <v>0</v>
      </c>
      <c r="B6" s="94" t="s">
        <v>1</v>
      </c>
      <c r="C6" s="94"/>
      <c r="D6" s="94" t="s">
        <v>2</v>
      </c>
      <c r="E6" s="94"/>
      <c r="F6" s="94"/>
      <c r="G6" s="94"/>
      <c r="H6" s="94" t="s">
        <v>3</v>
      </c>
      <c r="I6" s="94" t="s">
        <v>4</v>
      </c>
      <c r="J6" s="3" t="s">
        <v>117</v>
      </c>
    </row>
    <row r="7" spans="1:10" ht="33">
      <c r="A7" s="94"/>
      <c r="B7" s="58" t="s">
        <v>35</v>
      </c>
      <c r="C7" s="58" t="s">
        <v>23</v>
      </c>
      <c r="D7" s="58" t="s">
        <v>5</v>
      </c>
      <c r="E7" s="58" t="s">
        <v>36</v>
      </c>
      <c r="F7" s="74" t="s">
        <v>37</v>
      </c>
      <c r="G7" s="58" t="s">
        <v>6</v>
      </c>
      <c r="H7" s="94"/>
      <c r="I7" s="94"/>
      <c r="J7" s="66" t="s">
        <v>7</v>
      </c>
    </row>
    <row r="8" spans="1:10" ht="24.75" customHeight="1">
      <c r="A8" s="104" t="s">
        <v>8</v>
      </c>
      <c r="B8" s="104"/>
      <c r="C8" s="104"/>
      <c r="D8" s="104"/>
      <c r="E8" s="104"/>
      <c r="F8" s="104"/>
      <c r="G8" s="104"/>
      <c r="H8" s="104"/>
      <c r="I8" s="104"/>
      <c r="J8" s="19">
        <f>J9</f>
        <v>-2.6375346351414919E-11</v>
      </c>
    </row>
    <row r="9" spans="1:10" ht="24.75" customHeight="1">
      <c r="A9" s="104" t="s">
        <v>10</v>
      </c>
      <c r="B9" s="104"/>
      <c r="C9" s="104"/>
      <c r="D9" s="104"/>
      <c r="E9" s="104"/>
      <c r="F9" s="104"/>
      <c r="G9" s="104"/>
      <c r="H9" s="104"/>
      <c r="I9" s="104"/>
      <c r="J9" s="19">
        <f>J10+J21</f>
        <v>-2.6375346351414919E-11</v>
      </c>
    </row>
    <row r="10" spans="1:10" ht="24.75" customHeight="1">
      <c r="A10" s="20"/>
      <c r="B10" s="21" t="s">
        <v>11</v>
      </c>
      <c r="C10" s="102" t="s">
        <v>12</v>
      </c>
      <c r="D10" s="102"/>
      <c r="E10" s="102"/>
      <c r="F10" s="102"/>
      <c r="G10" s="102"/>
      <c r="H10" s="102"/>
      <c r="I10" s="102"/>
      <c r="J10" s="19">
        <f>+J11+J16</f>
        <v>-6704.2000000000262</v>
      </c>
    </row>
    <row r="11" spans="1:10" ht="40.5" customHeight="1">
      <c r="A11" s="20"/>
      <c r="B11" s="20"/>
      <c r="C11" s="22"/>
      <c r="D11" s="79" t="s">
        <v>13</v>
      </c>
      <c r="E11" s="102" t="s">
        <v>14</v>
      </c>
      <c r="F11" s="102"/>
      <c r="G11" s="102"/>
      <c r="H11" s="102"/>
      <c r="I11" s="102"/>
      <c r="J11" s="19">
        <f>'5'!J144+'5'!J132+'5'!J120+'5'!J108+'5'!J96+'5'!J84+'5'!J72+'5'!J60+'5'!J48+'5'!J36+'5'!J29+'5'!J17+'5'!J11</f>
        <v>85870.699999999983</v>
      </c>
    </row>
    <row r="12" spans="1:10" ht="40.5" customHeight="1">
      <c r="A12" s="20"/>
      <c r="B12" s="20"/>
      <c r="C12" s="22"/>
      <c r="D12" s="22"/>
      <c r="E12" s="22"/>
      <c r="F12" s="102" t="s">
        <v>15</v>
      </c>
      <c r="G12" s="102"/>
      <c r="H12" s="102"/>
      <c r="I12" s="102"/>
      <c r="J12" s="102"/>
    </row>
    <row r="13" spans="1:10" ht="24.75" customHeight="1">
      <c r="A13" s="20"/>
      <c r="B13" s="20"/>
      <c r="C13" s="22"/>
      <c r="D13" s="22"/>
      <c r="E13" s="22"/>
      <c r="F13" s="22"/>
      <c r="G13" s="102" t="s">
        <v>9</v>
      </c>
      <c r="H13" s="102"/>
      <c r="I13" s="102"/>
      <c r="J13" s="102"/>
    </row>
    <row r="14" spans="1:10" ht="40.5" customHeight="1">
      <c r="A14" s="20"/>
      <c r="B14" s="20"/>
      <c r="C14" s="22"/>
      <c r="D14" s="22"/>
      <c r="E14" s="22"/>
      <c r="F14" s="22"/>
      <c r="G14" s="22"/>
      <c r="H14" s="102" t="s">
        <v>16</v>
      </c>
      <c r="I14" s="102"/>
      <c r="J14" s="102"/>
    </row>
    <row r="15" spans="1:10" ht="41.1" customHeight="1">
      <c r="A15" s="20"/>
      <c r="B15" s="20"/>
      <c r="C15" s="22"/>
      <c r="D15" s="22"/>
      <c r="E15" s="22"/>
      <c r="F15" s="22"/>
      <c r="G15" s="22"/>
      <c r="H15" s="22"/>
      <c r="I15" s="22" t="s">
        <v>17</v>
      </c>
      <c r="J15" s="23">
        <f>'5'!J15+'5'!J21+'5'!J33+'5'!J40+'5'!J52+'5'!J64+'5'!J76+'5'!J88+'5'!J100+'5'!J112+'5'!J124+'5'!J136+'5'!J148</f>
        <v>203</v>
      </c>
    </row>
    <row r="16" spans="1:10" ht="40.5" customHeight="1">
      <c r="A16" s="20"/>
      <c r="B16" s="20"/>
      <c r="C16" s="22"/>
      <c r="D16" s="79" t="s">
        <v>18</v>
      </c>
      <c r="E16" s="102" t="s">
        <v>19</v>
      </c>
      <c r="F16" s="102"/>
      <c r="G16" s="102"/>
      <c r="H16" s="102"/>
      <c r="I16" s="102"/>
      <c r="J16" s="19">
        <f>'5'!J22+'5'!J41+'5'!J53+'5'!J65+'5'!J77+'5'!J89+'5'!J101+'5'!J113+'5'!J125+'5'!J137+'5'!J149</f>
        <v>-92574.900000000009</v>
      </c>
    </row>
    <row r="17" spans="1:10" ht="40.5" customHeight="1">
      <c r="A17" s="20"/>
      <c r="B17" s="20"/>
      <c r="C17" s="22"/>
      <c r="D17" s="22"/>
      <c r="E17" s="22"/>
      <c r="F17" s="102" t="s">
        <v>20</v>
      </c>
      <c r="G17" s="102"/>
      <c r="H17" s="102"/>
      <c r="I17" s="102"/>
      <c r="J17" s="102"/>
    </row>
    <row r="18" spans="1:10" ht="24.75" customHeight="1">
      <c r="A18" s="20"/>
      <c r="B18" s="20"/>
      <c r="C18" s="22"/>
      <c r="D18" s="22"/>
      <c r="E18" s="22"/>
      <c r="F18" s="22"/>
      <c r="G18" s="102" t="s">
        <v>9</v>
      </c>
      <c r="H18" s="102"/>
      <c r="I18" s="102"/>
      <c r="J18" s="102"/>
    </row>
    <row r="19" spans="1:10" ht="51.95" customHeight="1">
      <c r="A19" s="20"/>
      <c r="B19" s="20"/>
      <c r="C19" s="22"/>
      <c r="D19" s="22"/>
      <c r="E19" s="22"/>
      <c r="F19" s="22"/>
      <c r="G19" s="22"/>
      <c r="H19" s="102" t="s">
        <v>21</v>
      </c>
      <c r="I19" s="102"/>
      <c r="J19" s="102"/>
    </row>
    <row r="20" spans="1:10" ht="30" customHeight="1">
      <c r="A20" s="20"/>
      <c r="B20" s="20"/>
      <c r="C20" s="22"/>
      <c r="D20" s="22"/>
      <c r="E20" s="22"/>
      <c r="F20" s="22"/>
      <c r="G20" s="22"/>
      <c r="H20" s="22"/>
      <c r="I20" s="22" t="s">
        <v>22</v>
      </c>
      <c r="J20" s="64">
        <f>'5'!J26+'5'!J45+'5'!J57+'5'!J69+'5'!J81+'5'!J93+'5'!J105+'5'!J117+'5'!J129+'5'!J141+'5'!J153</f>
        <v>-20</v>
      </c>
    </row>
    <row r="21" spans="1:10" ht="24.75" customHeight="1">
      <c r="A21" s="67"/>
      <c r="B21" s="40" t="s">
        <v>142</v>
      </c>
      <c r="C21" s="105" t="s">
        <v>143</v>
      </c>
      <c r="D21" s="105"/>
      <c r="E21" s="105"/>
      <c r="F21" s="105"/>
      <c r="G21" s="105"/>
      <c r="H21" s="105"/>
      <c r="I21" s="105"/>
      <c r="J21" s="65">
        <f>J22+J26</f>
        <v>6704.2</v>
      </c>
    </row>
    <row r="22" spans="1:10" ht="24.75" customHeight="1">
      <c r="A22" s="67"/>
      <c r="B22" s="67"/>
      <c r="C22" s="24"/>
      <c r="D22" s="40" t="s">
        <v>144</v>
      </c>
      <c r="E22" s="105" t="s">
        <v>125</v>
      </c>
      <c r="F22" s="105"/>
      <c r="G22" s="105"/>
      <c r="H22" s="105"/>
      <c r="I22" s="105"/>
      <c r="J22" s="65">
        <f>'5'!J156</f>
        <v>5916</v>
      </c>
    </row>
    <row r="23" spans="1:10" ht="40.5" customHeight="1">
      <c r="A23" s="67"/>
      <c r="B23" s="67"/>
      <c r="C23" s="24"/>
      <c r="D23" s="24"/>
      <c r="E23" s="24"/>
      <c r="F23" s="105" t="s">
        <v>145</v>
      </c>
      <c r="G23" s="105"/>
      <c r="H23" s="105"/>
      <c r="I23" s="105"/>
      <c r="J23" s="105"/>
    </row>
    <row r="24" spans="1:10" ht="24.75" customHeight="1">
      <c r="A24" s="67"/>
      <c r="B24" s="67"/>
      <c r="C24" s="24"/>
      <c r="D24" s="24"/>
      <c r="E24" s="24"/>
      <c r="F24" s="24"/>
      <c r="G24" s="105" t="s">
        <v>146</v>
      </c>
      <c r="H24" s="105"/>
      <c r="I24" s="105"/>
      <c r="J24" s="105"/>
    </row>
    <row r="25" spans="1:10" ht="24.75" customHeight="1">
      <c r="A25" s="67"/>
      <c r="B25" s="67"/>
      <c r="C25" s="24"/>
      <c r="D25" s="24"/>
      <c r="E25" s="24"/>
      <c r="F25" s="24"/>
      <c r="G25" s="24"/>
      <c r="H25" s="105" t="s">
        <v>147</v>
      </c>
      <c r="I25" s="105"/>
      <c r="J25" s="105"/>
    </row>
    <row r="26" spans="1:10" ht="40.5" customHeight="1">
      <c r="A26" s="67"/>
      <c r="B26" s="67"/>
      <c r="C26" s="24"/>
      <c r="D26" s="40" t="s">
        <v>148</v>
      </c>
      <c r="E26" s="105" t="s">
        <v>129</v>
      </c>
      <c r="F26" s="105"/>
      <c r="G26" s="105"/>
      <c r="H26" s="105"/>
      <c r="I26" s="105"/>
      <c r="J26" s="65">
        <f>'5'!J160</f>
        <v>788.2</v>
      </c>
    </row>
    <row r="27" spans="1:10" ht="40.5" customHeight="1">
      <c r="A27" s="67"/>
      <c r="B27" s="67"/>
      <c r="C27" s="24"/>
      <c r="D27" s="24"/>
      <c r="E27" s="24"/>
      <c r="F27" s="105" t="s">
        <v>149</v>
      </c>
      <c r="G27" s="105"/>
      <c r="H27" s="105"/>
      <c r="I27" s="105"/>
      <c r="J27" s="105"/>
    </row>
    <row r="28" spans="1:10" ht="24.75" customHeight="1">
      <c r="A28" s="67"/>
      <c r="B28" s="67"/>
      <c r="C28" s="24"/>
      <c r="D28" s="24"/>
      <c r="E28" s="24"/>
      <c r="F28" s="24"/>
      <c r="G28" s="105" t="s">
        <v>9</v>
      </c>
      <c r="H28" s="105"/>
      <c r="I28" s="105"/>
      <c r="J28" s="105"/>
    </row>
    <row r="29" spans="1:10" ht="40.5" customHeight="1">
      <c r="A29" s="67"/>
      <c r="B29" s="67"/>
      <c r="C29" s="24"/>
      <c r="D29" s="24"/>
      <c r="E29" s="24"/>
      <c r="F29" s="24"/>
      <c r="G29" s="24"/>
      <c r="H29" s="105" t="s">
        <v>150</v>
      </c>
      <c r="I29" s="105"/>
      <c r="J29" s="105"/>
    </row>
    <row r="30" spans="1:10" ht="40.5" customHeight="1">
      <c r="A30" s="67"/>
      <c r="B30" s="67"/>
      <c r="C30" s="24"/>
      <c r="D30" s="24"/>
      <c r="E30" s="24"/>
      <c r="F30" s="24"/>
      <c r="G30" s="24"/>
      <c r="H30" s="24"/>
      <c r="I30" s="24" t="s">
        <v>151</v>
      </c>
      <c r="J30" s="78">
        <f>'5'!J164</f>
        <v>-13</v>
      </c>
    </row>
    <row r="31" spans="1:10" ht="51.95" customHeight="1">
      <c r="A31" s="67"/>
      <c r="B31" s="67"/>
      <c r="C31" s="24"/>
      <c r="D31" s="24"/>
      <c r="E31" s="24"/>
      <c r="F31" s="24"/>
      <c r="G31" s="24"/>
      <c r="H31" s="24"/>
      <c r="I31" s="24" t="s">
        <v>152</v>
      </c>
      <c r="J31" s="78">
        <f>'5'!J165</f>
        <v>-13</v>
      </c>
    </row>
  </sheetData>
  <mergeCells count="33">
    <mergeCell ref="G28:J28"/>
    <mergeCell ref="H29:J29"/>
    <mergeCell ref="E26:I26"/>
    <mergeCell ref="F27:J27"/>
    <mergeCell ref="C21:I21"/>
    <mergeCell ref="E22:I22"/>
    <mergeCell ref="F23:J23"/>
    <mergeCell ref="G24:J24"/>
    <mergeCell ref="H25:J25"/>
    <mergeCell ref="C10:I10"/>
    <mergeCell ref="E11:I11"/>
    <mergeCell ref="F12:J12"/>
    <mergeCell ref="A6:A7"/>
    <mergeCell ref="B6:C6"/>
    <mergeCell ref="D6:G6"/>
    <mergeCell ref="H6:H7"/>
    <mergeCell ref="I6:I7"/>
    <mergeCell ref="H19:J19"/>
    <mergeCell ref="A4:J4"/>
    <mergeCell ref="G1:H1"/>
    <mergeCell ref="I1:J1"/>
    <mergeCell ref="G2:H2"/>
    <mergeCell ref="I2:J2"/>
    <mergeCell ref="B3:E3"/>
    <mergeCell ref="G3:H3"/>
    <mergeCell ref="I3:J3"/>
    <mergeCell ref="G13:J13"/>
    <mergeCell ref="H14:J14"/>
    <mergeCell ref="E16:I16"/>
    <mergeCell ref="F17:J17"/>
    <mergeCell ref="G18:J18"/>
    <mergeCell ref="A8:I8"/>
    <mergeCell ref="A9:I9"/>
  </mergeCells>
  <pageMargins left="0.45" right="0.45" top="0.5" bottom="0.5" header="0.2" footer="0.2"/>
  <pageSetup paperSize="9" scale="7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5"/>
  <sheetViews>
    <sheetView zoomScale="85" zoomScaleNormal="85" workbookViewId="0">
      <selection activeCell="F12" sqref="F12:J12"/>
    </sheetView>
  </sheetViews>
  <sheetFormatPr defaultRowHeight="16.5"/>
  <cols>
    <col min="1" max="1" width="5.7109375" style="1" customWidth="1"/>
    <col min="2" max="2" width="8.5703125" style="1" customWidth="1"/>
    <col min="3" max="3" width="13.7109375" style="2" customWidth="1"/>
    <col min="4" max="4" width="20.5703125" style="2" customWidth="1"/>
    <col min="5" max="5" width="12.28515625" style="2" customWidth="1"/>
    <col min="6" max="6" width="19.140625" style="2" customWidth="1"/>
    <col min="7" max="7" width="9.5703125" style="2" customWidth="1"/>
    <col min="8" max="8" width="20.7109375" style="2" customWidth="1"/>
    <col min="9" max="9" width="68.42578125" style="2" customWidth="1"/>
    <col min="10" max="10" width="20.7109375" style="1" customWidth="1"/>
    <col min="11" max="16384" width="9.140625" style="1"/>
  </cols>
  <sheetData>
    <row r="1" spans="1:10" s="53" customFormat="1" ht="17.25">
      <c r="G1" s="89"/>
      <c r="H1" s="89"/>
      <c r="I1" s="89" t="s">
        <v>115</v>
      </c>
      <c r="J1" s="89"/>
    </row>
    <row r="2" spans="1:10" s="53" customFormat="1" ht="23.45" customHeight="1">
      <c r="A2" s="54"/>
      <c r="B2" s="55"/>
      <c r="C2" s="55"/>
      <c r="D2" s="55"/>
      <c r="E2" s="55"/>
      <c r="F2" s="54"/>
      <c r="G2" s="89"/>
      <c r="H2" s="89"/>
      <c r="I2" s="89" t="s">
        <v>106</v>
      </c>
      <c r="J2" s="89"/>
    </row>
    <row r="3" spans="1:10" s="53" customFormat="1" ht="17.45" customHeight="1">
      <c r="A3" s="54"/>
      <c r="B3" s="103"/>
      <c r="C3" s="103"/>
      <c r="D3" s="103"/>
      <c r="E3" s="103"/>
      <c r="F3" s="54"/>
      <c r="G3" s="89"/>
      <c r="H3" s="89"/>
      <c r="I3" s="89" t="s">
        <v>110</v>
      </c>
      <c r="J3" s="89"/>
    </row>
    <row r="4" spans="1:10" s="53" customFormat="1" ht="43.9" customHeight="1">
      <c r="A4" s="86" t="s">
        <v>116</v>
      </c>
      <c r="B4" s="86"/>
      <c r="C4" s="86"/>
      <c r="D4" s="86"/>
      <c r="E4" s="86"/>
      <c r="F4" s="86"/>
      <c r="G4" s="86"/>
      <c r="H4" s="86"/>
      <c r="I4" s="86"/>
      <c r="J4" s="86"/>
    </row>
    <row r="5" spans="1:10" s="59" customFormat="1">
      <c r="J5" s="60" t="s">
        <v>24</v>
      </c>
    </row>
    <row r="6" spans="1:10" ht="115.5">
      <c r="A6" s="94" t="s">
        <v>34</v>
      </c>
      <c r="B6" s="94" t="s">
        <v>1</v>
      </c>
      <c r="C6" s="94"/>
      <c r="D6" s="94" t="s">
        <v>2</v>
      </c>
      <c r="E6" s="94"/>
      <c r="F6" s="94"/>
      <c r="G6" s="94"/>
      <c r="H6" s="94" t="s">
        <v>3</v>
      </c>
      <c r="I6" s="94" t="s">
        <v>4</v>
      </c>
      <c r="J6" s="66" t="s">
        <v>117</v>
      </c>
    </row>
    <row r="7" spans="1:10" ht="25.5" customHeight="1">
      <c r="A7" s="94"/>
      <c r="B7" s="3" t="s">
        <v>35</v>
      </c>
      <c r="C7" s="3" t="s">
        <v>36</v>
      </c>
      <c r="D7" s="3" t="s">
        <v>5</v>
      </c>
      <c r="E7" s="3" t="s">
        <v>36</v>
      </c>
      <c r="F7" s="3" t="s">
        <v>37</v>
      </c>
      <c r="G7" s="3" t="s">
        <v>6</v>
      </c>
      <c r="H7" s="94"/>
      <c r="I7" s="94"/>
      <c r="J7" s="66" t="s">
        <v>7</v>
      </c>
    </row>
    <row r="8" spans="1:10" ht="24.95" customHeight="1">
      <c r="A8" s="104" t="s">
        <v>8</v>
      </c>
      <c r="B8" s="104"/>
      <c r="C8" s="104"/>
      <c r="D8" s="104"/>
      <c r="E8" s="104"/>
      <c r="F8" s="104"/>
      <c r="G8" s="104"/>
      <c r="H8" s="104"/>
      <c r="I8" s="104"/>
      <c r="J8" s="83">
        <f>J9+J16+J27+J34+J46+J58+J70+J82+J94+J106+J118+J130+J142+J154</f>
        <v>0</v>
      </c>
    </row>
    <row r="9" spans="1:10" ht="24.95" customHeight="1">
      <c r="A9" s="106" t="s">
        <v>38</v>
      </c>
      <c r="B9" s="106"/>
      <c r="C9" s="106"/>
      <c r="D9" s="106"/>
      <c r="E9" s="106"/>
      <c r="F9" s="106"/>
      <c r="G9" s="106"/>
      <c r="H9" s="106"/>
      <c r="I9" s="106"/>
      <c r="J9" s="63">
        <f>J10</f>
        <v>-34956.6</v>
      </c>
    </row>
    <row r="10" spans="1:10" ht="24.95" customHeight="1">
      <c r="A10" s="20"/>
      <c r="B10" s="21" t="s">
        <v>11</v>
      </c>
      <c r="C10" s="102" t="s">
        <v>12</v>
      </c>
      <c r="D10" s="102"/>
      <c r="E10" s="102"/>
      <c r="F10" s="102"/>
      <c r="G10" s="102"/>
      <c r="H10" s="102"/>
      <c r="I10" s="102"/>
      <c r="J10" s="19">
        <f>J11</f>
        <v>-34956.6</v>
      </c>
    </row>
    <row r="11" spans="1:10" s="69" customFormat="1" ht="41.1" customHeight="1">
      <c r="A11" s="67"/>
      <c r="B11" s="67"/>
      <c r="C11" s="24"/>
      <c r="D11" s="85" t="s">
        <v>13</v>
      </c>
      <c r="E11" s="105" t="s">
        <v>14</v>
      </c>
      <c r="F11" s="105"/>
      <c r="G11" s="105"/>
      <c r="H11" s="105"/>
      <c r="I11" s="105"/>
      <c r="J11" s="65">
        <f>-63180.6+28224</f>
        <v>-34956.6</v>
      </c>
    </row>
    <row r="12" spans="1:10" ht="41.1" customHeight="1">
      <c r="A12" s="20"/>
      <c r="B12" s="20"/>
      <c r="C12" s="22"/>
      <c r="D12" s="22"/>
      <c r="E12" s="22"/>
      <c r="F12" s="102" t="s">
        <v>15</v>
      </c>
      <c r="G12" s="102"/>
      <c r="H12" s="102"/>
      <c r="I12" s="102"/>
      <c r="J12" s="102"/>
    </row>
    <row r="13" spans="1:10" ht="24.95" customHeight="1">
      <c r="A13" s="20"/>
      <c r="B13" s="20"/>
      <c r="C13" s="22"/>
      <c r="D13" s="22"/>
      <c r="E13" s="22"/>
      <c r="F13" s="22"/>
      <c r="G13" s="102" t="s">
        <v>9</v>
      </c>
      <c r="H13" s="102"/>
      <c r="I13" s="102"/>
      <c r="J13" s="102"/>
    </row>
    <row r="14" spans="1:10" ht="41.1" customHeight="1">
      <c r="A14" s="20"/>
      <c r="B14" s="20"/>
      <c r="C14" s="22"/>
      <c r="D14" s="22"/>
      <c r="E14" s="22"/>
      <c r="F14" s="22"/>
      <c r="G14" s="22"/>
      <c r="H14" s="102" t="s">
        <v>16</v>
      </c>
      <c r="I14" s="102"/>
      <c r="J14" s="102"/>
    </row>
    <row r="15" spans="1:10" ht="41.1" customHeight="1">
      <c r="A15" s="20"/>
      <c r="B15" s="20"/>
      <c r="C15" s="22"/>
      <c r="D15" s="22"/>
      <c r="E15" s="22"/>
      <c r="F15" s="22"/>
      <c r="G15" s="22"/>
      <c r="H15" s="22"/>
      <c r="I15" s="22" t="s">
        <v>17</v>
      </c>
      <c r="J15" s="61">
        <v>249</v>
      </c>
    </row>
    <row r="16" spans="1:10" ht="24.95" customHeight="1">
      <c r="A16" s="106" t="s">
        <v>154</v>
      </c>
      <c r="B16" s="106"/>
      <c r="C16" s="106"/>
      <c r="D16" s="106"/>
      <c r="E16" s="106"/>
      <c r="F16" s="106"/>
      <c r="G16" s="106"/>
      <c r="H16" s="106"/>
      <c r="I16" s="106"/>
      <c r="J16" s="63">
        <f>J17+J22</f>
        <v>477.30000000000018</v>
      </c>
    </row>
    <row r="17" spans="1:10" s="69" customFormat="1" ht="41.1" customHeight="1">
      <c r="A17" s="67"/>
      <c r="B17" s="67"/>
      <c r="C17" s="24"/>
      <c r="D17" s="85" t="s">
        <v>13</v>
      </c>
      <c r="E17" s="105" t="s">
        <v>14</v>
      </c>
      <c r="F17" s="105"/>
      <c r="G17" s="105"/>
      <c r="H17" s="105"/>
      <c r="I17" s="105"/>
      <c r="J17" s="65">
        <v>5484.3</v>
      </c>
    </row>
    <row r="18" spans="1:10" ht="41.1" customHeight="1">
      <c r="A18" s="20"/>
      <c r="B18" s="20"/>
      <c r="C18" s="22"/>
      <c r="D18" s="22"/>
      <c r="E18" s="22"/>
      <c r="F18" s="102" t="s">
        <v>15</v>
      </c>
      <c r="G18" s="102"/>
      <c r="H18" s="102"/>
      <c r="I18" s="102"/>
      <c r="J18" s="102"/>
    </row>
    <row r="19" spans="1:10" ht="24.95" customHeight="1">
      <c r="A19" s="20"/>
      <c r="B19" s="20"/>
      <c r="C19" s="22"/>
      <c r="D19" s="22"/>
      <c r="E19" s="22"/>
      <c r="F19" s="22"/>
      <c r="G19" s="102" t="s">
        <v>9</v>
      </c>
      <c r="H19" s="102"/>
      <c r="I19" s="102"/>
      <c r="J19" s="102"/>
    </row>
    <row r="20" spans="1:10" ht="41.1" customHeight="1">
      <c r="A20" s="20"/>
      <c r="B20" s="20"/>
      <c r="C20" s="22"/>
      <c r="D20" s="22"/>
      <c r="E20" s="22"/>
      <c r="F20" s="22"/>
      <c r="G20" s="22"/>
      <c r="H20" s="102" t="s">
        <v>16</v>
      </c>
      <c r="I20" s="102"/>
      <c r="J20" s="102"/>
    </row>
    <row r="21" spans="1:10" ht="41.1" customHeight="1">
      <c r="A21" s="20"/>
      <c r="B21" s="20"/>
      <c r="C21" s="22"/>
      <c r="D21" s="22"/>
      <c r="E21" s="22"/>
      <c r="F21" s="22"/>
      <c r="G21" s="22"/>
      <c r="H21" s="22"/>
      <c r="I21" s="22" t="s">
        <v>17</v>
      </c>
      <c r="J21" s="64">
        <v>-4</v>
      </c>
    </row>
    <row r="22" spans="1:10" s="69" customFormat="1" ht="41.1" customHeight="1">
      <c r="A22" s="67"/>
      <c r="B22" s="67"/>
      <c r="C22" s="24"/>
      <c r="D22" s="85" t="s">
        <v>18</v>
      </c>
      <c r="E22" s="105" t="s">
        <v>19</v>
      </c>
      <c r="F22" s="105"/>
      <c r="G22" s="105"/>
      <c r="H22" s="105"/>
      <c r="I22" s="105"/>
      <c r="J22" s="65">
        <v>-5007</v>
      </c>
    </row>
    <row r="23" spans="1:10" ht="41.1" customHeight="1">
      <c r="A23" s="20"/>
      <c r="B23" s="20"/>
      <c r="C23" s="22"/>
      <c r="D23" s="22"/>
      <c r="E23" s="22"/>
      <c r="F23" s="102" t="s">
        <v>20</v>
      </c>
      <c r="G23" s="102"/>
      <c r="H23" s="102"/>
      <c r="I23" s="102"/>
      <c r="J23" s="102"/>
    </row>
    <row r="24" spans="1:10" ht="24.95" customHeight="1">
      <c r="A24" s="20"/>
      <c r="B24" s="20"/>
      <c r="C24" s="22"/>
      <c r="D24" s="22"/>
      <c r="E24" s="22"/>
      <c r="F24" s="22"/>
      <c r="G24" s="102" t="s">
        <v>9</v>
      </c>
      <c r="H24" s="102"/>
      <c r="I24" s="102"/>
      <c r="J24" s="102"/>
    </row>
    <row r="25" spans="1:10" ht="48.95" customHeight="1">
      <c r="A25" s="20"/>
      <c r="B25" s="20"/>
      <c r="C25" s="22"/>
      <c r="D25" s="22"/>
      <c r="E25" s="22"/>
      <c r="F25" s="22"/>
      <c r="G25" s="22"/>
      <c r="H25" s="102" t="s">
        <v>21</v>
      </c>
      <c r="I25" s="102"/>
      <c r="J25" s="102"/>
    </row>
    <row r="26" spans="1:10" ht="30" customHeight="1">
      <c r="A26" s="20"/>
      <c r="B26" s="20"/>
      <c r="C26" s="22"/>
      <c r="D26" s="22"/>
      <c r="E26" s="22"/>
      <c r="F26" s="22"/>
      <c r="G26" s="22"/>
      <c r="H26" s="22"/>
      <c r="I26" s="22" t="s">
        <v>22</v>
      </c>
      <c r="J26" s="64">
        <v>-2</v>
      </c>
    </row>
    <row r="27" spans="1:10" s="69" customFormat="1" ht="24.95" customHeight="1">
      <c r="A27" s="106" t="s">
        <v>39</v>
      </c>
      <c r="B27" s="106"/>
      <c r="C27" s="106"/>
      <c r="D27" s="106"/>
      <c r="E27" s="106"/>
      <c r="F27" s="106"/>
      <c r="G27" s="106"/>
      <c r="H27" s="106"/>
      <c r="I27" s="106"/>
      <c r="J27" s="63">
        <f>J28</f>
        <v>1870.7</v>
      </c>
    </row>
    <row r="28" spans="1:10" ht="24.95" customHeight="1">
      <c r="A28" s="20"/>
      <c r="B28" s="21" t="s">
        <v>11</v>
      </c>
      <c r="C28" s="102" t="s">
        <v>12</v>
      </c>
      <c r="D28" s="102"/>
      <c r="E28" s="102"/>
      <c r="F28" s="102"/>
      <c r="G28" s="102"/>
      <c r="H28" s="102"/>
      <c r="I28" s="102"/>
      <c r="J28" s="19">
        <f>J29</f>
        <v>1870.7</v>
      </c>
    </row>
    <row r="29" spans="1:10" ht="41.1" customHeight="1">
      <c r="A29" s="20"/>
      <c r="B29" s="20"/>
      <c r="C29" s="22"/>
      <c r="D29" s="21" t="s">
        <v>13</v>
      </c>
      <c r="E29" s="102" t="s">
        <v>14</v>
      </c>
      <c r="F29" s="102"/>
      <c r="G29" s="102"/>
      <c r="H29" s="102"/>
      <c r="I29" s="102"/>
      <c r="J29" s="65">
        <v>1870.7</v>
      </c>
    </row>
    <row r="30" spans="1:10" ht="41.1" customHeight="1">
      <c r="A30" s="20"/>
      <c r="B30" s="20"/>
      <c r="C30" s="22"/>
      <c r="D30" s="22"/>
      <c r="E30" s="22"/>
      <c r="F30" s="102" t="s">
        <v>15</v>
      </c>
      <c r="G30" s="102"/>
      <c r="H30" s="102"/>
      <c r="I30" s="102"/>
      <c r="J30" s="102"/>
    </row>
    <row r="31" spans="1:10" ht="24.95" customHeight="1">
      <c r="A31" s="20"/>
      <c r="B31" s="20"/>
      <c r="C31" s="22"/>
      <c r="D31" s="22"/>
      <c r="E31" s="22"/>
      <c r="F31" s="22"/>
      <c r="G31" s="102" t="s">
        <v>9</v>
      </c>
      <c r="H31" s="102"/>
      <c r="I31" s="102"/>
      <c r="J31" s="102"/>
    </row>
    <row r="32" spans="1:10" ht="41.1" customHeight="1">
      <c r="A32" s="20"/>
      <c r="B32" s="20"/>
      <c r="C32" s="22"/>
      <c r="D32" s="22"/>
      <c r="E32" s="22"/>
      <c r="F32" s="22"/>
      <c r="G32" s="22"/>
      <c r="H32" s="102" t="s">
        <v>16</v>
      </c>
      <c r="I32" s="102"/>
      <c r="J32" s="102"/>
    </row>
    <row r="33" spans="1:10" ht="41.1" customHeight="1">
      <c r="A33" s="20"/>
      <c r="B33" s="20"/>
      <c r="C33" s="22"/>
      <c r="D33" s="22"/>
      <c r="E33" s="22"/>
      <c r="F33" s="22"/>
      <c r="G33" s="22"/>
      <c r="H33" s="22"/>
      <c r="I33" s="24" t="s">
        <v>17</v>
      </c>
      <c r="J33" s="64">
        <v>-3</v>
      </c>
    </row>
    <row r="34" spans="1:10" ht="24.95" customHeight="1">
      <c r="A34" s="106" t="s">
        <v>40</v>
      </c>
      <c r="B34" s="106"/>
      <c r="C34" s="106"/>
      <c r="D34" s="106"/>
      <c r="E34" s="106"/>
      <c r="F34" s="106"/>
      <c r="G34" s="106"/>
      <c r="H34" s="106"/>
      <c r="I34" s="106"/>
      <c r="J34" s="63">
        <f>J35</f>
        <v>26843.4</v>
      </c>
    </row>
    <row r="35" spans="1:10" ht="24.95" customHeight="1">
      <c r="A35" s="20"/>
      <c r="B35" s="21" t="s">
        <v>11</v>
      </c>
      <c r="C35" s="102" t="s">
        <v>12</v>
      </c>
      <c r="D35" s="102"/>
      <c r="E35" s="102"/>
      <c r="F35" s="102"/>
      <c r="G35" s="102"/>
      <c r="H35" s="102"/>
      <c r="I35" s="102"/>
      <c r="J35" s="19">
        <f>J36+J41</f>
        <v>26843.4</v>
      </c>
    </row>
    <row r="36" spans="1:10" s="69" customFormat="1" ht="41.1" customHeight="1">
      <c r="A36" s="67"/>
      <c r="B36" s="67"/>
      <c r="C36" s="24"/>
      <c r="D36" s="85" t="s">
        <v>13</v>
      </c>
      <c r="E36" s="105" t="s">
        <v>14</v>
      </c>
      <c r="F36" s="105"/>
      <c r="G36" s="105"/>
      <c r="H36" s="105"/>
      <c r="I36" s="105"/>
      <c r="J36" s="65">
        <v>16866.900000000001</v>
      </c>
    </row>
    <row r="37" spans="1:10" ht="41.1" customHeight="1">
      <c r="A37" s="20"/>
      <c r="B37" s="20"/>
      <c r="C37" s="22"/>
      <c r="D37" s="22"/>
      <c r="E37" s="22"/>
      <c r="F37" s="102" t="s">
        <v>15</v>
      </c>
      <c r="G37" s="102"/>
      <c r="H37" s="102"/>
      <c r="I37" s="102"/>
      <c r="J37" s="102"/>
    </row>
    <row r="38" spans="1:10" ht="24.95" customHeight="1">
      <c r="A38" s="20"/>
      <c r="B38" s="20"/>
      <c r="C38" s="22"/>
      <c r="D38" s="22"/>
      <c r="E38" s="22"/>
      <c r="F38" s="22"/>
      <c r="G38" s="102" t="s">
        <v>9</v>
      </c>
      <c r="H38" s="102"/>
      <c r="I38" s="102"/>
      <c r="J38" s="102"/>
    </row>
    <row r="39" spans="1:10" ht="41.1" customHeight="1">
      <c r="A39" s="20"/>
      <c r="B39" s="20"/>
      <c r="C39" s="22"/>
      <c r="D39" s="22"/>
      <c r="E39" s="22"/>
      <c r="F39" s="22"/>
      <c r="G39" s="22"/>
      <c r="H39" s="102" t="s">
        <v>16</v>
      </c>
      <c r="I39" s="102"/>
      <c r="J39" s="102"/>
    </row>
    <row r="40" spans="1:10" ht="41.1" customHeight="1">
      <c r="A40" s="20"/>
      <c r="B40" s="20"/>
      <c r="C40" s="22"/>
      <c r="D40" s="22"/>
      <c r="E40" s="22"/>
      <c r="F40" s="22"/>
      <c r="G40" s="22"/>
      <c r="H40" s="22"/>
      <c r="I40" s="22" t="s">
        <v>17</v>
      </c>
      <c r="J40" s="64">
        <v>-135</v>
      </c>
    </row>
    <row r="41" spans="1:10" s="69" customFormat="1" ht="41.1" customHeight="1">
      <c r="A41" s="67"/>
      <c r="B41" s="67"/>
      <c r="C41" s="24"/>
      <c r="D41" s="85" t="s">
        <v>18</v>
      </c>
      <c r="E41" s="105" t="s">
        <v>19</v>
      </c>
      <c r="F41" s="105"/>
      <c r="G41" s="105"/>
      <c r="H41" s="105"/>
      <c r="I41" s="105"/>
      <c r="J41" s="65">
        <v>9976.5</v>
      </c>
    </row>
    <row r="42" spans="1:10" ht="41.1" customHeight="1">
      <c r="A42" s="20"/>
      <c r="B42" s="20"/>
      <c r="C42" s="22"/>
      <c r="D42" s="22"/>
      <c r="E42" s="22"/>
      <c r="F42" s="102" t="s">
        <v>20</v>
      </c>
      <c r="G42" s="102"/>
      <c r="H42" s="102"/>
      <c r="I42" s="102"/>
      <c r="J42" s="102"/>
    </row>
    <row r="43" spans="1:10" ht="24.95" customHeight="1">
      <c r="A43" s="20"/>
      <c r="B43" s="20"/>
      <c r="C43" s="22"/>
      <c r="D43" s="22"/>
      <c r="E43" s="22"/>
      <c r="F43" s="22"/>
      <c r="G43" s="102" t="s">
        <v>9</v>
      </c>
      <c r="H43" s="102"/>
      <c r="I43" s="102"/>
      <c r="J43" s="102"/>
    </row>
    <row r="44" spans="1:10" ht="48.95" customHeight="1">
      <c r="A44" s="20"/>
      <c r="B44" s="20"/>
      <c r="C44" s="22"/>
      <c r="D44" s="22"/>
      <c r="E44" s="22"/>
      <c r="F44" s="22"/>
      <c r="G44" s="22"/>
      <c r="H44" s="102" t="s">
        <v>21</v>
      </c>
      <c r="I44" s="102"/>
      <c r="J44" s="102"/>
    </row>
    <row r="45" spans="1:10" ht="30" customHeight="1">
      <c r="A45" s="20"/>
      <c r="B45" s="20"/>
      <c r="C45" s="22"/>
      <c r="D45" s="22"/>
      <c r="E45" s="22"/>
      <c r="F45" s="22"/>
      <c r="G45" s="22"/>
      <c r="H45" s="22"/>
      <c r="I45" s="22" t="s">
        <v>22</v>
      </c>
      <c r="J45" s="23">
        <v>53</v>
      </c>
    </row>
    <row r="46" spans="1:10" ht="24.95" customHeight="1">
      <c r="A46" s="106" t="s">
        <v>41</v>
      </c>
      <c r="B46" s="106"/>
      <c r="C46" s="106"/>
      <c r="D46" s="106"/>
      <c r="E46" s="106"/>
      <c r="F46" s="106"/>
      <c r="G46" s="106"/>
      <c r="H46" s="106"/>
      <c r="I46" s="106"/>
      <c r="J46" s="63">
        <f>J47</f>
        <v>26186.9</v>
      </c>
    </row>
    <row r="47" spans="1:10" ht="24.95" customHeight="1">
      <c r="A47" s="20"/>
      <c r="B47" s="21" t="s">
        <v>11</v>
      </c>
      <c r="C47" s="102" t="s">
        <v>12</v>
      </c>
      <c r="D47" s="102"/>
      <c r="E47" s="102"/>
      <c r="F47" s="102"/>
      <c r="G47" s="102"/>
      <c r="H47" s="102"/>
      <c r="I47" s="102"/>
      <c r="J47" s="19">
        <f>J48+J53</f>
        <v>26186.9</v>
      </c>
    </row>
    <row r="48" spans="1:10" s="69" customFormat="1" ht="41.1" customHeight="1">
      <c r="A48" s="67"/>
      <c r="B48" s="67"/>
      <c r="C48" s="24"/>
      <c r="D48" s="85" t="s">
        <v>13</v>
      </c>
      <c r="E48" s="105" t="s">
        <v>14</v>
      </c>
      <c r="F48" s="105"/>
      <c r="G48" s="105"/>
      <c r="H48" s="105"/>
      <c r="I48" s="105"/>
      <c r="J48" s="65">
        <v>34665.800000000003</v>
      </c>
    </row>
    <row r="49" spans="1:10" ht="41.1" customHeight="1">
      <c r="A49" s="20"/>
      <c r="B49" s="20"/>
      <c r="C49" s="22"/>
      <c r="D49" s="22"/>
      <c r="E49" s="22"/>
      <c r="F49" s="102" t="s">
        <v>15</v>
      </c>
      <c r="G49" s="102"/>
      <c r="H49" s="102"/>
      <c r="I49" s="102"/>
      <c r="J49" s="102"/>
    </row>
    <row r="50" spans="1:10" ht="24.95" customHeight="1">
      <c r="A50" s="20"/>
      <c r="B50" s="20"/>
      <c r="C50" s="22"/>
      <c r="D50" s="22"/>
      <c r="E50" s="22"/>
      <c r="F50" s="22"/>
      <c r="G50" s="102" t="s">
        <v>9</v>
      </c>
      <c r="H50" s="102"/>
      <c r="I50" s="102"/>
      <c r="J50" s="102"/>
    </row>
    <row r="51" spans="1:10" ht="41.1" customHeight="1">
      <c r="A51" s="20"/>
      <c r="B51" s="20"/>
      <c r="C51" s="22"/>
      <c r="D51" s="22"/>
      <c r="E51" s="22"/>
      <c r="F51" s="22"/>
      <c r="G51" s="22"/>
      <c r="H51" s="102" t="s">
        <v>16</v>
      </c>
      <c r="I51" s="102"/>
      <c r="J51" s="102"/>
    </row>
    <row r="52" spans="1:10" ht="41.1" customHeight="1">
      <c r="A52" s="20"/>
      <c r="B52" s="20"/>
      <c r="C52" s="22"/>
      <c r="D52" s="22"/>
      <c r="E52" s="22"/>
      <c r="F52" s="22"/>
      <c r="G52" s="22"/>
      <c r="H52" s="22"/>
      <c r="I52" s="22" t="s">
        <v>17</v>
      </c>
      <c r="J52" s="23">
        <v>148</v>
      </c>
    </row>
    <row r="53" spans="1:10" s="69" customFormat="1" ht="41.1" customHeight="1">
      <c r="A53" s="67"/>
      <c r="B53" s="67"/>
      <c r="C53" s="24"/>
      <c r="D53" s="85" t="s">
        <v>18</v>
      </c>
      <c r="E53" s="105" t="s">
        <v>19</v>
      </c>
      <c r="F53" s="105"/>
      <c r="G53" s="105"/>
      <c r="H53" s="105"/>
      <c r="I53" s="105"/>
      <c r="J53" s="65">
        <v>-8478.9</v>
      </c>
    </row>
    <row r="54" spans="1:10" ht="41.1" customHeight="1">
      <c r="A54" s="20"/>
      <c r="B54" s="20"/>
      <c r="C54" s="22"/>
      <c r="D54" s="22"/>
      <c r="E54" s="22"/>
      <c r="F54" s="102" t="s">
        <v>20</v>
      </c>
      <c r="G54" s="102"/>
      <c r="H54" s="102"/>
      <c r="I54" s="102"/>
      <c r="J54" s="102"/>
    </row>
    <row r="55" spans="1:10" ht="24.95" customHeight="1">
      <c r="A55" s="20"/>
      <c r="B55" s="20"/>
      <c r="C55" s="22"/>
      <c r="D55" s="22"/>
      <c r="E55" s="22"/>
      <c r="F55" s="22"/>
      <c r="G55" s="102" t="s">
        <v>9</v>
      </c>
      <c r="H55" s="102"/>
      <c r="I55" s="102"/>
      <c r="J55" s="102"/>
    </row>
    <row r="56" spans="1:10" ht="48.95" customHeight="1">
      <c r="A56" s="20"/>
      <c r="B56" s="20"/>
      <c r="C56" s="22"/>
      <c r="D56" s="22"/>
      <c r="E56" s="22"/>
      <c r="F56" s="22"/>
      <c r="G56" s="22"/>
      <c r="H56" s="102" t="s">
        <v>21</v>
      </c>
      <c r="I56" s="102"/>
      <c r="J56" s="102"/>
    </row>
    <row r="57" spans="1:10" ht="30" customHeight="1">
      <c r="A57" s="20"/>
      <c r="B57" s="20"/>
      <c r="C57" s="22"/>
      <c r="D57" s="22"/>
      <c r="E57" s="22"/>
      <c r="F57" s="22"/>
      <c r="G57" s="22"/>
      <c r="H57" s="22"/>
      <c r="I57" s="22" t="s">
        <v>22</v>
      </c>
      <c r="J57" s="64">
        <v>-29</v>
      </c>
    </row>
    <row r="58" spans="1:10" ht="24.95" customHeight="1">
      <c r="A58" s="106" t="s">
        <v>42</v>
      </c>
      <c r="B58" s="106"/>
      <c r="C58" s="106"/>
      <c r="D58" s="106"/>
      <c r="E58" s="106"/>
      <c r="F58" s="106"/>
      <c r="G58" s="106"/>
      <c r="H58" s="106"/>
      <c r="I58" s="106"/>
      <c r="J58" s="63">
        <f>J59</f>
        <v>-3760.3999999999978</v>
      </c>
    </row>
    <row r="59" spans="1:10" ht="24.95" customHeight="1">
      <c r="A59" s="20"/>
      <c r="B59" s="21" t="s">
        <v>11</v>
      </c>
      <c r="C59" s="102" t="s">
        <v>12</v>
      </c>
      <c r="D59" s="102"/>
      <c r="E59" s="102"/>
      <c r="F59" s="102"/>
      <c r="G59" s="102"/>
      <c r="H59" s="102"/>
      <c r="I59" s="102"/>
      <c r="J59" s="19">
        <f>J60+J65</f>
        <v>-3760.3999999999978</v>
      </c>
    </row>
    <row r="60" spans="1:10" s="69" customFormat="1" ht="41.1" customHeight="1">
      <c r="A60" s="67"/>
      <c r="B60" s="67"/>
      <c r="C60" s="24"/>
      <c r="D60" s="85" t="s">
        <v>13</v>
      </c>
      <c r="E60" s="105" t="s">
        <v>14</v>
      </c>
      <c r="F60" s="105"/>
      <c r="G60" s="105"/>
      <c r="H60" s="105"/>
      <c r="I60" s="105"/>
      <c r="J60" s="65">
        <v>17585.2</v>
      </c>
    </row>
    <row r="61" spans="1:10" ht="41.1" customHeight="1">
      <c r="A61" s="20"/>
      <c r="B61" s="20"/>
      <c r="C61" s="22"/>
      <c r="D61" s="22"/>
      <c r="E61" s="22"/>
      <c r="F61" s="102" t="s">
        <v>15</v>
      </c>
      <c r="G61" s="102"/>
      <c r="H61" s="102"/>
      <c r="I61" s="102"/>
      <c r="J61" s="102"/>
    </row>
    <row r="62" spans="1:10" ht="24.95" customHeight="1">
      <c r="A62" s="20"/>
      <c r="B62" s="20"/>
      <c r="C62" s="22"/>
      <c r="D62" s="22"/>
      <c r="E62" s="22"/>
      <c r="F62" s="22"/>
      <c r="G62" s="102" t="s">
        <v>9</v>
      </c>
      <c r="H62" s="102"/>
      <c r="I62" s="102"/>
      <c r="J62" s="102"/>
    </row>
    <row r="63" spans="1:10" ht="41.1" customHeight="1">
      <c r="A63" s="20"/>
      <c r="B63" s="20"/>
      <c r="C63" s="22"/>
      <c r="D63" s="22"/>
      <c r="E63" s="22"/>
      <c r="F63" s="22"/>
      <c r="G63" s="22"/>
      <c r="H63" s="102" t="s">
        <v>16</v>
      </c>
      <c r="I63" s="102"/>
      <c r="J63" s="102"/>
    </row>
    <row r="64" spans="1:10" ht="41.1" customHeight="1">
      <c r="A64" s="20"/>
      <c r="B64" s="20"/>
      <c r="C64" s="22"/>
      <c r="D64" s="22"/>
      <c r="E64" s="22"/>
      <c r="F64" s="22"/>
      <c r="G64" s="22"/>
      <c r="H64" s="22"/>
      <c r="I64" s="22" t="s">
        <v>17</v>
      </c>
      <c r="J64" s="23">
        <v>128</v>
      </c>
    </row>
    <row r="65" spans="1:10" s="69" customFormat="1" ht="41.1" customHeight="1">
      <c r="A65" s="67"/>
      <c r="B65" s="67"/>
      <c r="C65" s="24"/>
      <c r="D65" s="85" t="s">
        <v>18</v>
      </c>
      <c r="E65" s="105" t="s">
        <v>19</v>
      </c>
      <c r="F65" s="105"/>
      <c r="G65" s="105"/>
      <c r="H65" s="105"/>
      <c r="I65" s="105"/>
      <c r="J65" s="65">
        <v>-21345.599999999999</v>
      </c>
    </row>
    <row r="66" spans="1:10" ht="41.1" customHeight="1">
      <c r="A66" s="20"/>
      <c r="B66" s="20"/>
      <c r="C66" s="22"/>
      <c r="D66" s="22"/>
      <c r="E66" s="22"/>
      <c r="F66" s="102" t="s">
        <v>20</v>
      </c>
      <c r="G66" s="102"/>
      <c r="H66" s="102"/>
      <c r="I66" s="102"/>
      <c r="J66" s="102"/>
    </row>
    <row r="67" spans="1:10" ht="24.95" customHeight="1">
      <c r="A67" s="20"/>
      <c r="B67" s="20"/>
      <c r="C67" s="22"/>
      <c r="D67" s="22"/>
      <c r="E67" s="22"/>
      <c r="F67" s="22"/>
      <c r="G67" s="102" t="s">
        <v>9</v>
      </c>
      <c r="H67" s="102"/>
      <c r="I67" s="102"/>
      <c r="J67" s="102"/>
    </row>
    <row r="68" spans="1:10" ht="48.95" customHeight="1">
      <c r="A68" s="20"/>
      <c r="B68" s="20"/>
      <c r="C68" s="22"/>
      <c r="D68" s="22"/>
      <c r="E68" s="22"/>
      <c r="F68" s="22"/>
      <c r="G68" s="22"/>
      <c r="H68" s="102" t="s">
        <v>21</v>
      </c>
      <c r="I68" s="102"/>
      <c r="J68" s="102"/>
    </row>
    <row r="69" spans="1:10" ht="30" customHeight="1">
      <c r="A69" s="20"/>
      <c r="B69" s="20"/>
      <c r="C69" s="22"/>
      <c r="D69" s="22"/>
      <c r="E69" s="22"/>
      <c r="F69" s="22"/>
      <c r="G69" s="22"/>
      <c r="H69" s="22"/>
      <c r="I69" s="22" t="s">
        <v>22</v>
      </c>
      <c r="J69" s="64">
        <v>-36</v>
      </c>
    </row>
    <row r="70" spans="1:10" ht="24.95" customHeight="1">
      <c r="A70" s="106" t="s">
        <v>43</v>
      </c>
      <c r="B70" s="106"/>
      <c r="C70" s="106"/>
      <c r="D70" s="106"/>
      <c r="E70" s="106"/>
      <c r="F70" s="106"/>
      <c r="G70" s="106"/>
      <c r="H70" s="106"/>
      <c r="I70" s="106"/>
      <c r="J70" s="63">
        <f>J71</f>
        <v>2983.0999999999985</v>
      </c>
    </row>
    <row r="71" spans="1:10" ht="24.95" customHeight="1">
      <c r="A71" s="20"/>
      <c r="B71" s="21" t="s">
        <v>11</v>
      </c>
      <c r="C71" s="102" t="s">
        <v>12</v>
      </c>
      <c r="D71" s="102"/>
      <c r="E71" s="102"/>
      <c r="F71" s="102"/>
      <c r="G71" s="102"/>
      <c r="H71" s="102"/>
      <c r="I71" s="102"/>
      <c r="J71" s="19">
        <f>J72+J77</f>
        <v>2983.0999999999985</v>
      </c>
    </row>
    <row r="72" spans="1:10" s="69" customFormat="1" ht="41.1" customHeight="1">
      <c r="A72" s="67"/>
      <c r="B72" s="67"/>
      <c r="C72" s="24"/>
      <c r="D72" s="85" t="s">
        <v>13</v>
      </c>
      <c r="E72" s="105" t="s">
        <v>14</v>
      </c>
      <c r="F72" s="105"/>
      <c r="G72" s="105"/>
      <c r="H72" s="105"/>
      <c r="I72" s="105"/>
      <c r="J72" s="65">
        <v>24522.6</v>
      </c>
    </row>
    <row r="73" spans="1:10" ht="41.1" customHeight="1">
      <c r="A73" s="20"/>
      <c r="B73" s="20"/>
      <c r="C73" s="22"/>
      <c r="D73" s="22"/>
      <c r="E73" s="22"/>
      <c r="F73" s="102" t="s">
        <v>15</v>
      </c>
      <c r="G73" s="102"/>
      <c r="H73" s="102"/>
      <c r="I73" s="102"/>
      <c r="J73" s="102"/>
    </row>
    <row r="74" spans="1:10" ht="24.95" customHeight="1">
      <c r="A74" s="20"/>
      <c r="B74" s="20"/>
      <c r="C74" s="22"/>
      <c r="D74" s="22"/>
      <c r="E74" s="22"/>
      <c r="F74" s="22"/>
      <c r="G74" s="102" t="s">
        <v>9</v>
      </c>
      <c r="H74" s="102"/>
      <c r="I74" s="102"/>
      <c r="J74" s="102"/>
    </row>
    <row r="75" spans="1:10" ht="41.1" customHeight="1">
      <c r="A75" s="20"/>
      <c r="B75" s="20"/>
      <c r="C75" s="22"/>
      <c r="D75" s="22"/>
      <c r="E75" s="22"/>
      <c r="F75" s="22"/>
      <c r="G75" s="22"/>
      <c r="H75" s="102" t="s">
        <v>16</v>
      </c>
      <c r="I75" s="102"/>
      <c r="J75" s="102"/>
    </row>
    <row r="76" spans="1:10" ht="41.1" customHeight="1">
      <c r="A76" s="20"/>
      <c r="B76" s="20"/>
      <c r="C76" s="22"/>
      <c r="D76" s="22"/>
      <c r="E76" s="22"/>
      <c r="F76" s="22"/>
      <c r="G76" s="22"/>
      <c r="H76" s="22"/>
      <c r="I76" s="22" t="s">
        <v>17</v>
      </c>
      <c r="J76" s="23">
        <v>9</v>
      </c>
    </row>
    <row r="77" spans="1:10" s="69" customFormat="1" ht="41.1" customHeight="1">
      <c r="A77" s="67"/>
      <c r="B77" s="67"/>
      <c r="C77" s="24"/>
      <c r="D77" s="85" t="s">
        <v>18</v>
      </c>
      <c r="E77" s="105" t="s">
        <v>19</v>
      </c>
      <c r="F77" s="105"/>
      <c r="G77" s="105"/>
      <c r="H77" s="105"/>
      <c r="I77" s="105"/>
      <c r="J77" s="65">
        <v>-21539.5</v>
      </c>
    </row>
    <row r="78" spans="1:10" ht="41.1" customHeight="1">
      <c r="A78" s="20"/>
      <c r="B78" s="20"/>
      <c r="C78" s="22"/>
      <c r="D78" s="22"/>
      <c r="E78" s="22"/>
      <c r="F78" s="102" t="s">
        <v>20</v>
      </c>
      <c r="G78" s="102"/>
      <c r="H78" s="102"/>
      <c r="I78" s="102"/>
      <c r="J78" s="102"/>
    </row>
    <row r="79" spans="1:10" ht="24.95" customHeight="1">
      <c r="A79" s="20"/>
      <c r="B79" s="20"/>
      <c r="C79" s="22"/>
      <c r="D79" s="22"/>
      <c r="E79" s="22"/>
      <c r="F79" s="22"/>
      <c r="G79" s="102" t="s">
        <v>9</v>
      </c>
      <c r="H79" s="102"/>
      <c r="I79" s="102"/>
      <c r="J79" s="102"/>
    </row>
    <row r="80" spans="1:10" ht="48.95" customHeight="1">
      <c r="A80" s="20"/>
      <c r="B80" s="20"/>
      <c r="C80" s="22"/>
      <c r="D80" s="22"/>
      <c r="E80" s="22"/>
      <c r="F80" s="22"/>
      <c r="G80" s="22"/>
      <c r="H80" s="102" t="s">
        <v>21</v>
      </c>
      <c r="I80" s="102"/>
      <c r="J80" s="102"/>
    </row>
    <row r="81" spans="1:10" ht="30" customHeight="1">
      <c r="A81" s="20"/>
      <c r="B81" s="20"/>
      <c r="C81" s="22"/>
      <c r="D81" s="22"/>
      <c r="E81" s="22"/>
      <c r="F81" s="22"/>
      <c r="G81" s="22"/>
      <c r="H81" s="22"/>
      <c r="I81" s="22" t="s">
        <v>22</v>
      </c>
      <c r="J81" s="64">
        <v>-18</v>
      </c>
    </row>
    <row r="82" spans="1:10" ht="24.95" customHeight="1">
      <c r="A82" s="106" t="s">
        <v>44</v>
      </c>
      <c r="B82" s="106"/>
      <c r="C82" s="106"/>
      <c r="D82" s="106"/>
      <c r="E82" s="106"/>
      <c r="F82" s="106"/>
      <c r="G82" s="106"/>
      <c r="H82" s="106"/>
      <c r="I82" s="106"/>
      <c r="J82" s="63">
        <f>J83</f>
        <v>17320.400000000001</v>
      </c>
    </row>
    <row r="83" spans="1:10" ht="24.95" customHeight="1">
      <c r="A83" s="20"/>
      <c r="B83" s="21" t="s">
        <v>11</v>
      </c>
      <c r="C83" s="102" t="s">
        <v>12</v>
      </c>
      <c r="D83" s="102"/>
      <c r="E83" s="102"/>
      <c r="F83" s="102"/>
      <c r="G83" s="102"/>
      <c r="H83" s="102"/>
      <c r="I83" s="102"/>
      <c r="J83" s="19">
        <f>J84+J89</f>
        <v>17320.400000000001</v>
      </c>
    </row>
    <row r="84" spans="1:10" s="69" customFormat="1" ht="41.1" customHeight="1">
      <c r="A84" s="67"/>
      <c r="B84" s="67"/>
      <c r="C84" s="24"/>
      <c r="D84" s="85" t="s">
        <v>13</v>
      </c>
      <c r="E84" s="105" t="s">
        <v>14</v>
      </c>
      <c r="F84" s="105"/>
      <c r="G84" s="105"/>
      <c r="H84" s="105"/>
      <c r="I84" s="105"/>
      <c r="J84" s="65">
        <v>16272.2</v>
      </c>
    </row>
    <row r="85" spans="1:10" ht="41.1" customHeight="1">
      <c r="A85" s="20"/>
      <c r="B85" s="20"/>
      <c r="C85" s="22"/>
      <c r="D85" s="22"/>
      <c r="E85" s="22"/>
      <c r="F85" s="102" t="s">
        <v>15</v>
      </c>
      <c r="G85" s="102"/>
      <c r="H85" s="102"/>
      <c r="I85" s="102"/>
      <c r="J85" s="102"/>
    </row>
    <row r="86" spans="1:10" ht="24.95" customHeight="1">
      <c r="A86" s="20"/>
      <c r="B86" s="20"/>
      <c r="C86" s="22"/>
      <c r="D86" s="22"/>
      <c r="E86" s="22"/>
      <c r="F86" s="22"/>
      <c r="G86" s="102" t="s">
        <v>9</v>
      </c>
      <c r="H86" s="102"/>
      <c r="I86" s="102"/>
      <c r="J86" s="102"/>
    </row>
    <row r="87" spans="1:10" ht="41.1" customHeight="1">
      <c r="A87" s="20"/>
      <c r="B87" s="20"/>
      <c r="C87" s="22"/>
      <c r="D87" s="22"/>
      <c r="E87" s="22"/>
      <c r="F87" s="22"/>
      <c r="G87" s="22"/>
      <c r="H87" s="102" t="s">
        <v>16</v>
      </c>
      <c r="I87" s="102"/>
      <c r="J87" s="102"/>
    </row>
    <row r="88" spans="1:10" ht="41.1" customHeight="1">
      <c r="A88" s="20"/>
      <c r="B88" s="20"/>
      <c r="C88" s="22"/>
      <c r="D88" s="22"/>
      <c r="E88" s="22"/>
      <c r="F88" s="22"/>
      <c r="G88" s="22"/>
      <c r="H88" s="22"/>
      <c r="I88" s="22" t="s">
        <v>17</v>
      </c>
      <c r="J88" s="23">
        <v>18</v>
      </c>
    </row>
    <row r="89" spans="1:10" s="69" customFormat="1" ht="41.1" customHeight="1">
      <c r="A89" s="67"/>
      <c r="B89" s="67"/>
      <c r="C89" s="24"/>
      <c r="D89" s="85" t="s">
        <v>18</v>
      </c>
      <c r="E89" s="105" t="s">
        <v>19</v>
      </c>
      <c r="F89" s="105"/>
      <c r="G89" s="105"/>
      <c r="H89" s="105"/>
      <c r="I89" s="105"/>
      <c r="J89" s="65">
        <v>1048.2</v>
      </c>
    </row>
    <row r="90" spans="1:10" ht="41.1" customHeight="1">
      <c r="A90" s="20"/>
      <c r="B90" s="20"/>
      <c r="C90" s="22"/>
      <c r="D90" s="22"/>
      <c r="E90" s="22"/>
      <c r="F90" s="102" t="s">
        <v>20</v>
      </c>
      <c r="G90" s="102"/>
      <c r="H90" s="102"/>
      <c r="I90" s="102"/>
      <c r="J90" s="102"/>
    </row>
    <row r="91" spans="1:10" ht="24.95" customHeight="1">
      <c r="A91" s="20"/>
      <c r="B91" s="20"/>
      <c r="C91" s="22"/>
      <c r="D91" s="22"/>
      <c r="E91" s="22"/>
      <c r="F91" s="22"/>
      <c r="G91" s="102" t="s">
        <v>9</v>
      </c>
      <c r="H91" s="102"/>
      <c r="I91" s="102"/>
      <c r="J91" s="102"/>
    </row>
    <row r="92" spans="1:10" ht="48.95" customHeight="1">
      <c r="A92" s="20"/>
      <c r="B92" s="20"/>
      <c r="C92" s="22"/>
      <c r="D92" s="22"/>
      <c r="E92" s="22"/>
      <c r="F92" s="22"/>
      <c r="G92" s="22"/>
      <c r="H92" s="102" t="s">
        <v>21</v>
      </c>
      <c r="I92" s="102"/>
      <c r="J92" s="102"/>
    </row>
    <row r="93" spans="1:10" ht="30" customHeight="1">
      <c r="A93" s="20"/>
      <c r="B93" s="20"/>
      <c r="C93" s="22"/>
      <c r="D93" s="22"/>
      <c r="E93" s="22"/>
      <c r="F93" s="22"/>
      <c r="G93" s="22"/>
      <c r="H93" s="22"/>
      <c r="I93" s="22" t="s">
        <v>22</v>
      </c>
      <c r="J93" s="23">
        <v>12</v>
      </c>
    </row>
    <row r="94" spans="1:10" ht="24.95" customHeight="1">
      <c r="A94" s="106" t="s">
        <v>45</v>
      </c>
      <c r="B94" s="106"/>
      <c r="C94" s="106"/>
      <c r="D94" s="106"/>
      <c r="E94" s="106"/>
      <c r="F94" s="106"/>
      <c r="G94" s="106"/>
      <c r="H94" s="106"/>
      <c r="I94" s="106"/>
      <c r="J94" s="63">
        <f>J95</f>
        <v>2392.1000000000004</v>
      </c>
    </row>
    <row r="95" spans="1:10" ht="24.95" customHeight="1">
      <c r="A95" s="20"/>
      <c r="B95" s="21" t="s">
        <v>11</v>
      </c>
      <c r="C95" s="102" t="s">
        <v>12</v>
      </c>
      <c r="D95" s="102"/>
      <c r="E95" s="102"/>
      <c r="F95" s="102"/>
      <c r="G95" s="102"/>
      <c r="H95" s="102"/>
      <c r="I95" s="102"/>
      <c r="J95" s="19">
        <f>J96+J101</f>
        <v>2392.1000000000004</v>
      </c>
    </row>
    <row r="96" spans="1:10" s="69" customFormat="1" ht="41.1" customHeight="1">
      <c r="A96" s="67"/>
      <c r="B96" s="67"/>
      <c r="C96" s="24"/>
      <c r="D96" s="85" t="s">
        <v>13</v>
      </c>
      <c r="E96" s="105" t="s">
        <v>14</v>
      </c>
      <c r="F96" s="105"/>
      <c r="G96" s="105"/>
      <c r="H96" s="105"/>
      <c r="I96" s="105"/>
      <c r="J96" s="65">
        <v>9761.1</v>
      </c>
    </row>
    <row r="97" spans="1:10" ht="41.1" customHeight="1">
      <c r="A97" s="20"/>
      <c r="B97" s="20"/>
      <c r="C97" s="22"/>
      <c r="D97" s="22"/>
      <c r="E97" s="22"/>
      <c r="F97" s="102" t="s">
        <v>15</v>
      </c>
      <c r="G97" s="102"/>
      <c r="H97" s="102"/>
      <c r="I97" s="102"/>
      <c r="J97" s="102"/>
    </row>
    <row r="98" spans="1:10" ht="24.95" customHeight="1">
      <c r="A98" s="20"/>
      <c r="B98" s="20"/>
      <c r="C98" s="22"/>
      <c r="D98" s="22"/>
      <c r="E98" s="22"/>
      <c r="F98" s="22"/>
      <c r="G98" s="102" t="s">
        <v>9</v>
      </c>
      <c r="H98" s="102"/>
      <c r="I98" s="102"/>
      <c r="J98" s="102"/>
    </row>
    <row r="99" spans="1:10" ht="41.1" customHeight="1">
      <c r="A99" s="20"/>
      <c r="B99" s="20"/>
      <c r="C99" s="22"/>
      <c r="D99" s="22"/>
      <c r="E99" s="22"/>
      <c r="F99" s="22"/>
      <c r="G99" s="22"/>
      <c r="H99" s="102" t="s">
        <v>16</v>
      </c>
      <c r="I99" s="102"/>
      <c r="J99" s="102"/>
    </row>
    <row r="100" spans="1:10" ht="41.1" customHeight="1">
      <c r="A100" s="20"/>
      <c r="B100" s="20"/>
      <c r="C100" s="22"/>
      <c r="D100" s="22"/>
      <c r="E100" s="22"/>
      <c r="F100" s="22"/>
      <c r="G100" s="22"/>
      <c r="H100" s="22"/>
      <c r="I100" s="22" t="s">
        <v>17</v>
      </c>
      <c r="J100" s="23">
        <v>78</v>
      </c>
    </row>
    <row r="101" spans="1:10" s="69" customFormat="1" ht="41.1" customHeight="1">
      <c r="A101" s="67"/>
      <c r="B101" s="67"/>
      <c r="C101" s="24"/>
      <c r="D101" s="85" t="s">
        <v>18</v>
      </c>
      <c r="E101" s="105" t="s">
        <v>19</v>
      </c>
      <c r="F101" s="105"/>
      <c r="G101" s="105"/>
      <c r="H101" s="105"/>
      <c r="I101" s="105"/>
      <c r="J101" s="65">
        <v>-7369</v>
      </c>
    </row>
    <row r="102" spans="1:10" ht="41.1" customHeight="1">
      <c r="A102" s="20"/>
      <c r="B102" s="20"/>
      <c r="C102" s="22"/>
      <c r="D102" s="22"/>
      <c r="E102" s="22"/>
      <c r="F102" s="102" t="s">
        <v>20</v>
      </c>
      <c r="G102" s="102"/>
      <c r="H102" s="102"/>
      <c r="I102" s="102"/>
      <c r="J102" s="102"/>
    </row>
    <row r="103" spans="1:10" ht="24.95" customHeight="1">
      <c r="A103" s="20"/>
      <c r="B103" s="20"/>
      <c r="C103" s="22"/>
      <c r="D103" s="22"/>
      <c r="E103" s="22"/>
      <c r="F103" s="22"/>
      <c r="G103" s="102" t="s">
        <v>9</v>
      </c>
      <c r="H103" s="102"/>
      <c r="I103" s="102"/>
      <c r="J103" s="102"/>
    </row>
    <row r="104" spans="1:10" ht="48.95" customHeight="1">
      <c r="A104" s="20"/>
      <c r="B104" s="20"/>
      <c r="C104" s="22"/>
      <c r="D104" s="22"/>
      <c r="E104" s="22"/>
      <c r="F104" s="22"/>
      <c r="G104" s="22"/>
      <c r="H104" s="102" t="s">
        <v>21</v>
      </c>
      <c r="I104" s="102"/>
      <c r="J104" s="102"/>
    </row>
    <row r="105" spans="1:10" ht="30" customHeight="1">
      <c r="A105" s="20"/>
      <c r="B105" s="20"/>
      <c r="C105" s="22"/>
      <c r="D105" s="22"/>
      <c r="E105" s="22"/>
      <c r="F105" s="22"/>
      <c r="G105" s="22"/>
      <c r="H105" s="22"/>
      <c r="I105" s="22" t="s">
        <v>22</v>
      </c>
      <c r="J105" s="23">
        <v>34</v>
      </c>
    </row>
    <row r="106" spans="1:10" ht="24.95" customHeight="1">
      <c r="A106" s="106" t="s">
        <v>46</v>
      </c>
      <c r="B106" s="106"/>
      <c r="C106" s="106"/>
      <c r="D106" s="106"/>
      <c r="E106" s="106"/>
      <c r="F106" s="106"/>
      <c r="G106" s="106"/>
      <c r="H106" s="106"/>
      <c r="I106" s="106"/>
      <c r="J106" s="63">
        <f>J107</f>
        <v>26198.6</v>
      </c>
    </row>
    <row r="107" spans="1:10" ht="24.95" customHeight="1">
      <c r="A107" s="20"/>
      <c r="B107" s="21" t="s">
        <v>11</v>
      </c>
      <c r="C107" s="102" t="s">
        <v>12</v>
      </c>
      <c r="D107" s="102"/>
      <c r="E107" s="102"/>
      <c r="F107" s="102"/>
      <c r="G107" s="102"/>
      <c r="H107" s="102"/>
      <c r="I107" s="102"/>
      <c r="J107" s="19">
        <f>J108+J113</f>
        <v>26198.6</v>
      </c>
    </row>
    <row r="108" spans="1:10" s="69" customFormat="1" ht="41.1" customHeight="1">
      <c r="A108" s="67"/>
      <c r="B108" s="67"/>
      <c r="C108" s="24"/>
      <c r="D108" s="85" t="s">
        <v>13</v>
      </c>
      <c r="E108" s="105" t="s">
        <v>14</v>
      </c>
      <c r="F108" s="105"/>
      <c r="G108" s="105"/>
      <c r="H108" s="105"/>
      <c r="I108" s="105"/>
      <c r="J108" s="65">
        <v>26198.6</v>
      </c>
    </row>
    <row r="109" spans="1:10" ht="41.1" customHeight="1">
      <c r="A109" s="20"/>
      <c r="B109" s="20"/>
      <c r="C109" s="22"/>
      <c r="D109" s="22"/>
      <c r="E109" s="22"/>
      <c r="F109" s="102" t="s">
        <v>15</v>
      </c>
      <c r="G109" s="102"/>
      <c r="H109" s="102"/>
      <c r="I109" s="102"/>
      <c r="J109" s="102"/>
    </row>
    <row r="110" spans="1:10" ht="24.95" customHeight="1">
      <c r="A110" s="20"/>
      <c r="B110" s="20"/>
      <c r="C110" s="22"/>
      <c r="D110" s="22"/>
      <c r="E110" s="22"/>
      <c r="F110" s="22"/>
      <c r="G110" s="102" t="s">
        <v>9</v>
      </c>
      <c r="H110" s="102"/>
      <c r="I110" s="102"/>
      <c r="J110" s="102"/>
    </row>
    <row r="111" spans="1:10" ht="41.1" customHeight="1">
      <c r="A111" s="20"/>
      <c r="B111" s="20"/>
      <c r="C111" s="22"/>
      <c r="D111" s="22"/>
      <c r="E111" s="22"/>
      <c r="F111" s="22"/>
      <c r="G111" s="22"/>
      <c r="H111" s="102" t="s">
        <v>16</v>
      </c>
      <c r="I111" s="102"/>
      <c r="J111" s="102"/>
    </row>
    <row r="112" spans="1:10" ht="41.1" customHeight="1">
      <c r="A112" s="20"/>
      <c r="B112" s="20"/>
      <c r="C112" s="22"/>
      <c r="D112" s="22"/>
      <c r="E112" s="22"/>
      <c r="F112" s="22"/>
      <c r="G112" s="22"/>
      <c r="H112" s="22"/>
      <c r="I112" s="22" t="s">
        <v>17</v>
      </c>
      <c r="J112" s="64">
        <v>-147</v>
      </c>
    </row>
    <row r="113" spans="1:10" s="69" customFormat="1" ht="41.1" customHeight="1">
      <c r="A113" s="67"/>
      <c r="B113" s="67"/>
      <c r="C113" s="24"/>
      <c r="D113" s="85" t="s">
        <v>18</v>
      </c>
      <c r="E113" s="105" t="s">
        <v>19</v>
      </c>
      <c r="F113" s="105"/>
      <c r="G113" s="105"/>
      <c r="H113" s="105"/>
      <c r="I113" s="105"/>
      <c r="J113" s="65"/>
    </row>
    <row r="114" spans="1:10" ht="41.1" customHeight="1">
      <c r="A114" s="20"/>
      <c r="B114" s="20"/>
      <c r="C114" s="22"/>
      <c r="D114" s="22"/>
      <c r="E114" s="22"/>
      <c r="F114" s="102" t="s">
        <v>20</v>
      </c>
      <c r="G114" s="102"/>
      <c r="H114" s="102"/>
      <c r="I114" s="102"/>
      <c r="J114" s="102"/>
    </row>
    <row r="115" spans="1:10" ht="24.95" customHeight="1">
      <c r="A115" s="20"/>
      <c r="B115" s="20"/>
      <c r="C115" s="22"/>
      <c r="D115" s="22"/>
      <c r="E115" s="22"/>
      <c r="F115" s="22"/>
      <c r="G115" s="102" t="s">
        <v>9</v>
      </c>
      <c r="H115" s="102"/>
      <c r="I115" s="102"/>
      <c r="J115" s="102"/>
    </row>
    <row r="116" spans="1:10" ht="48.95" customHeight="1">
      <c r="A116" s="20"/>
      <c r="B116" s="20"/>
      <c r="C116" s="22"/>
      <c r="D116" s="22"/>
      <c r="E116" s="22"/>
      <c r="F116" s="22"/>
      <c r="G116" s="22"/>
      <c r="H116" s="102" t="s">
        <v>21</v>
      </c>
      <c r="I116" s="102"/>
      <c r="J116" s="102"/>
    </row>
    <row r="117" spans="1:10" ht="30" customHeight="1">
      <c r="A117" s="20"/>
      <c r="B117" s="20"/>
      <c r="C117" s="22"/>
      <c r="D117" s="22"/>
      <c r="E117" s="22"/>
      <c r="F117" s="22"/>
      <c r="G117" s="22"/>
      <c r="H117" s="22"/>
      <c r="I117" s="22" t="s">
        <v>22</v>
      </c>
      <c r="J117" s="64">
        <v>-69</v>
      </c>
    </row>
    <row r="118" spans="1:10" ht="24.95" customHeight="1">
      <c r="A118" s="106" t="s">
        <v>47</v>
      </c>
      <c r="B118" s="106"/>
      <c r="C118" s="106"/>
      <c r="D118" s="106"/>
      <c r="E118" s="106"/>
      <c r="F118" s="106"/>
      <c r="G118" s="106"/>
      <c r="H118" s="106"/>
      <c r="I118" s="106"/>
      <c r="J118" s="63">
        <f>J119</f>
        <v>-49802.7</v>
      </c>
    </row>
    <row r="119" spans="1:10" ht="24.95" customHeight="1">
      <c r="A119" s="20"/>
      <c r="B119" s="21" t="s">
        <v>11</v>
      </c>
      <c r="C119" s="102" t="s">
        <v>12</v>
      </c>
      <c r="D119" s="102"/>
      <c r="E119" s="102"/>
      <c r="F119" s="102"/>
      <c r="G119" s="102"/>
      <c r="H119" s="102"/>
      <c r="I119" s="102"/>
      <c r="J119" s="19">
        <f>J120+J125</f>
        <v>-49802.7</v>
      </c>
    </row>
    <row r="120" spans="1:10" s="69" customFormat="1" ht="41.1" customHeight="1">
      <c r="A120" s="67"/>
      <c r="B120" s="67"/>
      <c r="C120" s="24"/>
      <c r="D120" s="85" t="s">
        <v>13</v>
      </c>
      <c r="E120" s="105" t="s">
        <v>14</v>
      </c>
      <c r="F120" s="105"/>
      <c r="G120" s="105"/>
      <c r="H120" s="105"/>
      <c r="I120" s="105"/>
      <c r="J120" s="65">
        <v>-25960.400000000001</v>
      </c>
    </row>
    <row r="121" spans="1:10" ht="41.1" customHeight="1">
      <c r="A121" s="20"/>
      <c r="B121" s="20"/>
      <c r="C121" s="22"/>
      <c r="D121" s="22"/>
      <c r="E121" s="22"/>
      <c r="F121" s="102" t="s">
        <v>15</v>
      </c>
      <c r="G121" s="102"/>
      <c r="H121" s="102"/>
      <c r="I121" s="102"/>
      <c r="J121" s="102"/>
    </row>
    <row r="122" spans="1:10" ht="24.95" customHeight="1">
      <c r="A122" s="20"/>
      <c r="B122" s="20"/>
      <c r="C122" s="22"/>
      <c r="D122" s="22"/>
      <c r="E122" s="22"/>
      <c r="F122" s="22"/>
      <c r="G122" s="102" t="s">
        <v>9</v>
      </c>
      <c r="H122" s="102"/>
      <c r="I122" s="102"/>
      <c r="J122" s="102"/>
    </row>
    <row r="123" spans="1:10" ht="41.1" customHeight="1">
      <c r="A123" s="20"/>
      <c r="B123" s="20"/>
      <c r="C123" s="22"/>
      <c r="D123" s="22"/>
      <c r="E123" s="22"/>
      <c r="F123" s="22"/>
      <c r="G123" s="22"/>
      <c r="H123" s="102" t="s">
        <v>16</v>
      </c>
      <c r="I123" s="102"/>
      <c r="J123" s="102"/>
    </row>
    <row r="124" spans="1:10" ht="41.1" customHeight="1">
      <c r="A124" s="20"/>
      <c r="B124" s="20"/>
      <c r="C124" s="22"/>
      <c r="D124" s="22"/>
      <c r="E124" s="22"/>
      <c r="F124" s="22"/>
      <c r="G124" s="22"/>
      <c r="H124" s="22"/>
      <c r="I124" s="22" t="s">
        <v>17</v>
      </c>
      <c r="J124" s="77">
        <v>-9</v>
      </c>
    </row>
    <row r="125" spans="1:10" s="69" customFormat="1" ht="41.1" customHeight="1">
      <c r="A125" s="67"/>
      <c r="B125" s="67"/>
      <c r="C125" s="24"/>
      <c r="D125" s="85" t="s">
        <v>18</v>
      </c>
      <c r="E125" s="105" t="s">
        <v>19</v>
      </c>
      <c r="F125" s="105"/>
      <c r="G125" s="105"/>
      <c r="H125" s="105"/>
      <c r="I125" s="105"/>
      <c r="J125" s="65">
        <v>-23842.3</v>
      </c>
    </row>
    <row r="126" spans="1:10" ht="41.1" customHeight="1">
      <c r="A126" s="20"/>
      <c r="B126" s="20"/>
      <c r="C126" s="22"/>
      <c r="D126" s="22"/>
      <c r="E126" s="22"/>
      <c r="F126" s="102" t="s">
        <v>20</v>
      </c>
      <c r="G126" s="102"/>
      <c r="H126" s="102"/>
      <c r="I126" s="102"/>
      <c r="J126" s="102"/>
    </row>
    <row r="127" spans="1:10" ht="24.95" customHeight="1">
      <c r="A127" s="20"/>
      <c r="B127" s="20"/>
      <c r="C127" s="22"/>
      <c r="D127" s="22"/>
      <c r="E127" s="22"/>
      <c r="F127" s="22"/>
      <c r="G127" s="102" t="s">
        <v>9</v>
      </c>
      <c r="H127" s="102"/>
      <c r="I127" s="102"/>
      <c r="J127" s="102"/>
    </row>
    <row r="128" spans="1:10" ht="48.95" customHeight="1">
      <c r="A128" s="20"/>
      <c r="B128" s="20"/>
      <c r="C128" s="22"/>
      <c r="D128" s="22"/>
      <c r="E128" s="22"/>
      <c r="F128" s="22"/>
      <c r="G128" s="22"/>
      <c r="H128" s="102" t="s">
        <v>21</v>
      </c>
      <c r="I128" s="102"/>
      <c r="J128" s="102"/>
    </row>
    <row r="129" spans="1:10" ht="30" customHeight="1">
      <c r="A129" s="20"/>
      <c r="B129" s="20"/>
      <c r="C129" s="22"/>
      <c r="D129" s="22"/>
      <c r="E129" s="22"/>
      <c r="F129" s="22"/>
      <c r="G129" s="22"/>
      <c r="H129" s="22"/>
      <c r="I129" s="22" t="s">
        <v>22</v>
      </c>
      <c r="J129" s="23">
        <v>71</v>
      </c>
    </row>
    <row r="130" spans="1:10" ht="24.95" customHeight="1">
      <c r="A130" s="106" t="s">
        <v>48</v>
      </c>
      <c r="B130" s="106"/>
      <c r="C130" s="106"/>
      <c r="D130" s="106"/>
      <c r="E130" s="106"/>
      <c r="F130" s="106"/>
      <c r="G130" s="106"/>
      <c r="H130" s="106"/>
      <c r="I130" s="106"/>
      <c r="J130" s="63">
        <f>J131</f>
        <v>-9282.2999999999993</v>
      </c>
    </row>
    <row r="131" spans="1:10" ht="24.95" customHeight="1">
      <c r="A131" s="20"/>
      <c r="B131" s="21" t="s">
        <v>11</v>
      </c>
      <c r="C131" s="102" t="s">
        <v>12</v>
      </c>
      <c r="D131" s="102"/>
      <c r="E131" s="102"/>
      <c r="F131" s="102"/>
      <c r="G131" s="102"/>
      <c r="H131" s="102"/>
      <c r="I131" s="102"/>
      <c r="J131" s="19">
        <f>J132+J137</f>
        <v>-9282.2999999999993</v>
      </c>
    </row>
    <row r="132" spans="1:10" s="69" customFormat="1" ht="41.1" customHeight="1">
      <c r="A132" s="67"/>
      <c r="B132" s="67"/>
      <c r="C132" s="24"/>
      <c r="D132" s="85" t="s">
        <v>13</v>
      </c>
      <c r="E132" s="105" t="s">
        <v>14</v>
      </c>
      <c r="F132" s="105"/>
      <c r="G132" s="105"/>
      <c r="H132" s="105"/>
      <c r="I132" s="105"/>
      <c r="J132" s="65">
        <v>1730.2</v>
      </c>
    </row>
    <row r="133" spans="1:10" ht="41.1" customHeight="1">
      <c r="A133" s="20"/>
      <c r="B133" s="20"/>
      <c r="C133" s="22"/>
      <c r="D133" s="22"/>
      <c r="E133" s="22"/>
      <c r="F133" s="102" t="s">
        <v>15</v>
      </c>
      <c r="G133" s="102"/>
      <c r="H133" s="102"/>
      <c r="I133" s="102"/>
      <c r="J133" s="102"/>
    </row>
    <row r="134" spans="1:10" ht="24.95" customHeight="1">
      <c r="A134" s="20"/>
      <c r="B134" s="20"/>
      <c r="C134" s="22"/>
      <c r="D134" s="22"/>
      <c r="E134" s="22"/>
      <c r="F134" s="22"/>
      <c r="G134" s="102" t="s">
        <v>9</v>
      </c>
      <c r="H134" s="102"/>
      <c r="I134" s="102"/>
      <c r="J134" s="102"/>
    </row>
    <row r="135" spans="1:10" ht="41.1" customHeight="1">
      <c r="A135" s="20"/>
      <c r="B135" s="20"/>
      <c r="C135" s="22"/>
      <c r="D135" s="22"/>
      <c r="E135" s="22"/>
      <c r="F135" s="22"/>
      <c r="G135" s="22"/>
      <c r="H135" s="102" t="s">
        <v>16</v>
      </c>
      <c r="I135" s="102"/>
      <c r="J135" s="102"/>
    </row>
    <row r="136" spans="1:10" ht="41.1" customHeight="1">
      <c r="A136" s="20"/>
      <c r="B136" s="20"/>
      <c r="C136" s="22"/>
      <c r="D136" s="22"/>
      <c r="E136" s="22"/>
      <c r="F136" s="22"/>
      <c r="G136" s="22"/>
      <c r="H136" s="22"/>
      <c r="I136" s="22" t="s">
        <v>17</v>
      </c>
      <c r="J136" s="77">
        <v>-26</v>
      </c>
    </row>
    <row r="137" spans="1:10" s="69" customFormat="1" ht="41.1" customHeight="1">
      <c r="A137" s="67"/>
      <c r="B137" s="67"/>
      <c r="C137" s="24"/>
      <c r="D137" s="85" t="s">
        <v>18</v>
      </c>
      <c r="E137" s="105" t="s">
        <v>19</v>
      </c>
      <c r="F137" s="105"/>
      <c r="G137" s="105"/>
      <c r="H137" s="105"/>
      <c r="I137" s="105"/>
      <c r="J137" s="65">
        <v>-11012.5</v>
      </c>
    </row>
    <row r="138" spans="1:10" ht="41.1" customHeight="1">
      <c r="A138" s="20"/>
      <c r="B138" s="20"/>
      <c r="C138" s="22"/>
      <c r="D138" s="22"/>
      <c r="E138" s="22"/>
      <c r="F138" s="102" t="s">
        <v>20</v>
      </c>
      <c r="G138" s="102"/>
      <c r="H138" s="102"/>
      <c r="I138" s="102"/>
      <c r="J138" s="102"/>
    </row>
    <row r="139" spans="1:10" ht="24.95" customHeight="1">
      <c r="A139" s="20"/>
      <c r="B139" s="20"/>
      <c r="C139" s="22"/>
      <c r="D139" s="22"/>
      <c r="E139" s="22"/>
      <c r="F139" s="22"/>
      <c r="G139" s="102" t="s">
        <v>9</v>
      </c>
      <c r="H139" s="102"/>
      <c r="I139" s="102"/>
      <c r="J139" s="102"/>
    </row>
    <row r="140" spans="1:10" ht="48.95" customHeight="1">
      <c r="A140" s="20"/>
      <c r="B140" s="20"/>
      <c r="C140" s="22"/>
      <c r="D140" s="22"/>
      <c r="E140" s="22"/>
      <c r="F140" s="22"/>
      <c r="G140" s="22"/>
      <c r="H140" s="102" t="s">
        <v>21</v>
      </c>
      <c r="I140" s="102"/>
      <c r="J140" s="102"/>
    </row>
    <row r="141" spans="1:10" ht="30" customHeight="1">
      <c r="A141" s="20"/>
      <c r="B141" s="20"/>
      <c r="C141" s="22"/>
      <c r="D141" s="22"/>
      <c r="E141" s="22"/>
      <c r="F141" s="22"/>
      <c r="G141" s="22"/>
      <c r="H141" s="22"/>
      <c r="I141" s="22" t="s">
        <v>22</v>
      </c>
      <c r="J141" s="23">
        <v>7</v>
      </c>
    </row>
    <row r="142" spans="1:10" ht="24.95" customHeight="1">
      <c r="A142" s="106" t="s">
        <v>49</v>
      </c>
      <c r="B142" s="106"/>
      <c r="C142" s="106"/>
      <c r="D142" s="106"/>
      <c r="E142" s="106"/>
      <c r="F142" s="106"/>
      <c r="G142" s="106"/>
      <c r="H142" s="106"/>
      <c r="I142" s="106"/>
      <c r="J142" s="63">
        <f>J143</f>
        <v>-13174.7</v>
      </c>
    </row>
    <row r="143" spans="1:10" ht="24.95" customHeight="1">
      <c r="A143" s="20"/>
      <c r="B143" s="21" t="s">
        <v>11</v>
      </c>
      <c r="C143" s="102" t="s">
        <v>12</v>
      </c>
      <c r="D143" s="102"/>
      <c r="E143" s="102"/>
      <c r="F143" s="102"/>
      <c r="G143" s="102"/>
      <c r="H143" s="102"/>
      <c r="I143" s="102"/>
      <c r="J143" s="19">
        <f>J144+J149</f>
        <v>-13174.7</v>
      </c>
    </row>
    <row r="144" spans="1:10" s="69" customFormat="1" ht="41.1" customHeight="1">
      <c r="A144" s="67"/>
      <c r="B144" s="67"/>
      <c r="C144" s="24"/>
      <c r="D144" s="85" t="s">
        <v>13</v>
      </c>
      <c r="E144" s="105" t="s">
        <v>14</v>
      </c>
      <c r="F144" s="105"/>
      <c r="G144" s="105"/>
      <c r="H144" s="105"/>
      <c r="I144" s="105"/>
      <c r="J144" s="65">
        <v>-8169.9</v>
      </c>
    </row>
    <row r="145" spans="1:10" ht="41.1" customHeight="1">
      <c r="A145" s="20"/>
      <c r="B145" s="20"/>
      <c r="C145" s="22"/>
      <c r="D145" s="22"/>
      <c r="E145" s="22"/>
      <c r="F145" s="102" t="s">
        <v>15</v>
      </c>
      <c r="G145" s="102"/>
      <c r="H145" s="102"/>
      <c r="I145" s="102"/>
      <c r="J145" s="102"/>
    </row>
    <row r="146" spans="1:10" ht="24.95" customHeight="1">
      <c r="A146" s="20"/>
      <c r="B146" s="20"/>
      <c r="C146" s="22"/>
      <c r="D146" s="22"/>
      <c r="E146" s="22"/>
      <c r="F146" s="22"/>
      <c r="G146" s="102" t="s">
        <v>9</v>
      </c>
      <c r="H146" s="102"/>
      <c r="I146" s="102"/>
      <c r="J146" s="102"/>
    </row>
    <row r="147" spans="1:10" ht="41.1" customHeight="1">
      <c r="A147" s="20"/>
      <c r="B147" s="20"/>
      <c r="C147" s="22"/>
      <c r="D147" s="22"/>
      <c r="E147" s="22"/>
      <c r="F147" s="22"/>
      <c r="G147" s="22"/>
      <c r="H147" s="102" t="s">
        <v>16</v>
      </c>
      <c r="I147" s="102"/>
      <c r="J147" s="102"/>
    </row>
    <row r="148" spans="1:10" ht="41.1" customHeight="1">
      <c r="A148" s="20"/>
      <c r="B148" s="20"/>
      <c r="C148" s="22"/>
      <c r="D148" s="22"/>
      <c r="E148" s="22"/>
      <c r="F148" s="22"/>
      <c r="G148" s="22"/>
      <c r="H148" s="22"/>
      <c r="I148" s="22" t="s">
        <v>17</v>
      </c>
      <c r="J148" s="64">
        <v>-103</v>
      </c>
    </row>
    <row r="149" spans="1:10" s="69" customFormat="1" ht="41.1" customHeight="1">
      <c r="A149" s="67"/>
      <c r="B149" s="67"/>
      <c r="C149" s="24"/>
      <c r="D149" s="85" t="s">
        <v>18</v>
      </c>
      <c r="E149" s="105" t="s">
        <v>19</v>
      </c>
      <c r="F149" s="105"/>
      <c r="G149" s="105"/>
      <c r="H149" s="105"/>
      <c r="I149" s="105"/>
      <c r="J149" s="65">
        <v>-5004.8</v>
      </c>
    </row>
    <row r="150" spans="1:10" ht="41.1" customHeight="1">
      <c r="A150" s="20"/>
      <c r="B150" s="20"/>
      <c r="C150" s="22"/>
      <c r="D150" s="22"/>
      <c r="E150" s="22"/>
      <c r="F150" s="102" t="s">
        <v>20</v>
      </c>
      <c r="G150" s="102"/>
      <c r="H150" s="102"/>
      <c r="I150" s="102"/>
      <c r="J150" s="102"/>
    </row>
    <row r="151" spans="1:10" ht="24.95" customHeight="1">
      <c r="A151" s="20"/>
      <c r="B151" s="20"/>
      <c r="C151" s="22"/>
      <c r="D151" s="22"/>
      <c r="E151" s="22"/>
      <c r="F151" s="22"/>
      <c r="G151" s="102" t="s">
        <v>9</v>
      </c>
      <c r="H151" s="102"/>
      <c r="I151" s="102"/>
      <c r="J151" s="102"/>
    </row>
    <row r="152" spans="1:10" ht="53.1" customHeight="1">
      <c r="A152" s="20"/>
      <c r="B152" s="20"/>
      <c r="C152" s="22"/>
      <c r="D152" s="22"/>
      <c r="E152" s="22"/>
      <c r="F152" s="22"/>
      <c r="G152" s="22"/>
      <c r="H152" s="102" t="s">
        <v>21</v>
      </c>
      <c r="I152" s="102"/>
      <c r="J152" s="102"/>
    </row>
    <row r="153" spans="1:10" ht="30" customHeight="1">
      <c r="A153" s="20"/>
      <c r="B153" s="20"/>
      <c r="C153" s="22"/>
      <c r="D153" s="22"/>
      <c r="E153" s="22"/>
      <c r="F153" s="22"/>
      <c r="G153" s="22"/>
      <c r="H153" s="22"/>
      <c r="I153" s="22" t="s">
        <v>22</v>
      </c>
      <c r="J153" s="64">
        <v>-43</v>
      </c>
    </row>
    <row r="154" spans="1:10" ht="24.75" customHeight="1">
      <c r="A154" s="106" t="s">
        <v>46</v>
      </c>
      <c r="B154" s="106"/>
      <c r="C154" s="106"/>
      <c r="D154" s="106"/>
      <c r="E154" s="106"/>
      <c r="F154" s="106"/>
      <c r="G154" s="106"/>
      <c r="H154" s="106"/>
      <c r="I154" s="106"/>
      <c r="J154" s="63">
        <f>J155</f>
        <v>6704.2</v>
      </c>
    </row>
    <row r="155" spans="1:10" ht="24.75" customHeight="1">
      <c r="A155" s="20"/>
      <c r="B155" s="75" t="s">
        <v>142</v>
      </c>
      <c r="C155" s="102" t="s">
        <v>143</v>
      </c>
      <c r="D155" s="102"/>
      <c r="E155" s="102"/>
      <c r="F155" s="102"/>
      <c r="G155" s="102"/>
      <c r="H155" s="102"/>
      <c r="I155" s="102"/>
      <c r="J155" s="19">
        <f>J156+J160</f>
        <v>6704.2</v>
      </c>
    </row>
    <row r="156" spans="1:10" s="69" customFormat="1" ht="24.75" customHeight="1">
      <c r="A156" s="67"/>
      <c r="B156" s="67"/>
      <c r="C156" s="24"/>
      <c r="D156" s="85" t="s">
        <v>144</v>
      </c>
      <c r="E156" s="105" t="s">
        <v>125</v>
      </c>
      <c r="F156" s="105"/>
      <c r="G156" s="105"/>
      <c r="H156" s="105"/>
      <c r="I156" s="105"/>
      <c r="J156" s="65">
        <v>5916</v>
      </c>
    </row>
    <row r="157" spans="1:10" ht="40.5" customHeight="1">
      <c r="A157" s="20"/>
      <c r="B157" s="20"/>
      <c r="C157" s="22"/>
      <c r="D157" s="22"/>
      <c r="E157" s="22"/>
      <c r="F157" s="102" t="s">
        <v>145</v>
      </c>
      <c r="G157" s="102"/>
      <c r="H157" s="102"/>
      <c r="I157" s="102"/>
      <c r="J157" s="102"/>
    </row>
    <row r="158" spans="1:10" ht="24.75" customHeight="1">
      <c r="A158" s="20"/>
      <c r="B158" s="20"/>
      <c r="C158" s="22"/>
      <c r="D158" s="22"/>
      <c r="E158" s="22"/>
      <c r="F158" s="22"/>
      <c r="G158" s="102" t="s">
        <v>146</v>
      </c>
      <c r="H158" s="102"/>
      <c r="I158" s="102"/>
      <c r="J158" s="102"/>
    </row>
    <row r="159" spans="1:10" ht="24.75" customHeight="1">
      <c r="A159" s="20"/>
      <c r="B159" s="20"/>
      <c r="C159" s="22"/>
      <c r="D159" s="22"/>
      <c r="E159" s="22"/>
      <c r="F159" s="22"/>
      <c r="G159" s="22"/>
      <c r="H159" s="102" t="s">
        <v>147</v>
      </c>
      <c r="I159" s="102"/>
      <c r="J159" s="102"/>
    </row>
    <row r="160" spans="1:10" s="69" customFormat="1" ht="40.5" customHeight="1">
      <c r="A160" s="67"/>
      <c r="B160" s="67"/>
      <c r="C160" s="24"/>
      <c r="D160" s="85" t="s">
        <v>148</v>
      </c>
      <c r="E160" s="105" t="s">
        <v>129</v>
      </c>
      <c r="F160" s="105"/>
      <c r="G160" s="105"/>
      <c r="H160" s="105"/>
      <c r="I160" s="105"/>
      <c r="J160" s="65">
        <v>788.2</v>
      </c>
    </row>
    <row r="161" spans="1:10" ht="40.5" customHeight="1">
      <c r="A161" s="20"/>
      <c r="B161" s="20"/>
      <c r="C161" s="22"/>
      <c r="D161" s="22"/>
      <c r="E161" s="22"/>
      <c r="F161" s="102" t="s">
        <v>149</v>
      </c>
      <c r="G161" s="102"/>
      <c r="H161" s="102"/>
      <c r="I161" s="102"/>
      <c r="J161" s="102"/>
    </row>
    <row r="162" spans="1:10" ht="24.75" customHeight="1">
      <c r="A162" s="20"/>
      <c r="B162" s="20"/>
      <c r="C162" s="22"/>
      <c r="D162" s="22"/>
      <c r="E162" s="22"/>
      <c r="F162" s="22"/>
      <c r="G162" s="102" t="s">
        <v>9</v>
      </c>
      <c r="H162" s="102"/>
      <c r="I162" s="102"/>
      <c r="J162" s="102"/>
    </row>
    <row r="163" spans="1:10" ht="40.5" customHeight="1">
      <c r="A163" s="20"/>
      <c r="B163" s="20"/>
      <c r="C163" s="22"/>
      <c r="D163" s="22"/>
      <c r="E163" s="22"/>
      <c r="F163" s="22"/>
      <c r="G163" s="22"/>
      <c r="H163" s="102" t="s">
        <v>153</v>
      </c>
      <c r="I163" s="102"/>
      <c r="J163" s="102"/>
    </row>
    <row r="164" spans="1:10" ht="40.5" customHeight="1">
      <c r="A164" s="20"/>
      <c r="B164" s="20"/>
      <c r="C164" s="22"/>
      <c r="D164" s="22"/>
      <c r="E164" s="22"/>
      <c r="F164" s="22"/>
      <c r="G164" s="22"/>
      <c r="H164" s="22"/>
      <c r="I164" s="22" t="s">
        <v>151</v>
      </c>
      <c r="J164" s="77">
        <v>-13</v>
      </c>
    </row>
    <row r="165" spans="1:10" ht="53.1" customHeight="1">
      <c r="A165" s="20"/>
      <c r="B165" s="20"/>
      <c r="C165" s="22"/>
      <c r="D165" s="22"/>
      <c r="E165" s="22"/>
      <c r="F165" s="22"/>
      <c r="G165" s="22"/>
      <c r="H165" s="22"/>
      <c r="I165" s="22" t="s">
        <v>152</v>
      </c>
      <c r="J165" s="62">
        <v>-13</v>
      </c>
    </row>
  </sheetData>
  <mergeCells count="145">
    <mergeCell ref="F157:J157"/>
    <mergeCell ref="G158:J158"/>
    <mergeCell ref="H159:J159"/>
    <mergeCell ref="E160:I160"/>
    <mergeCell ref="F30:J30"/>
    <mergeCell ref="G31:J31"/>
    <mergeCell ref="H32:J32"/>
    <mergeCell ref="A34:I34"/>
    <mergeCell ref="H20:J20"/>
    <mergeCell ref="E22:I22"/>
    <mergeCell ref="F23:J23"/>
    <mergeCell ref="G24:J24"/>
    <mergeCell ref="H25:J25"/>
    <mergeCell ref="A27:I27"/>
    <mergeCell ref="F42:J42"/>
    <mergeCell ref="G43:J43"/>
    <mergeCell ref="H44:J44"/>
    <mergeCell ref="A46:I46"/>
    <mergeCell ref="C47:I47"/>
    <mergeCell ref="F161:J161"/>
    <mergeCell ref="G162:J162"/>
    <mergeCell ref="H163:J163"/>
    <mergeCell ref="C155:I155"/>
    <mergeCell ref="E156:I156"/>
    <mergeCell ref="A154:I154"/>
    <mergeCell ref="A6:A7"/>
    <mergeCell ref="B6:C6"/>
    <mergeCell ref="D6:G6"/>
    <mergeCell ref="H6:H7"/>
    <mergeCell ref="I6:I7"/>
    <mergeCell ref="H14:J14"/>
    <mergeCell ref="A16:I16"/>
    <mergeCell ref="E17:I17"/>
    <mergeCell ref="F18:J18"/>
    <mergeCell ref="G19:J19"/>
    <mergeCell ref="A8:I8"/>
    <mergeCell ref="A9:I9"/>
    <mergeCell ref="C10:I10"/>
    <mergeCell ref="E11:I11"/>
    <mergeCell ref="F12:J12"/>
    <mergeCell ref="G13:J13"/>
    <mergeCell ref="C28:I28"/>
    <mergeCell ref="E29:I29"/>
    <mergeCell ref="E48:I48"/>
    <mergeCell ref="C35:I35"/>
    <mergeCell ref="E36:I36"/>
    <mergeCell ref="F37:J37"/>
    <mergeCell ref="G38:J38"/>
    <mergeCell ref="H39:J39"/>
    <mergeCell ref="E41:I41"/>
    <mergeCell ref="H56:J56"/>
    <mergeCell ref="A58:I58"/>
    <mergeCell ref="C59:I59"/>
    <mergeCell ref="E60:I60"/>
    <mergeCell ref="F61:J61"/>
    <mergeCell ref="G62:J62"/>
    <mergeCell ref="F49:J49"/>
    <mergeCell ref="G50:J50"/>
    <mergeCell ref="H51:J51"/>
    <mergeCell ref="E53:I53"/>
    <mergeCell ref="F54:J54"/>
    <mergeCell ref="G55:J55"/>
    <mergeCell ref="C71:I71"/>
    <mergeCell ref="E72:I72"/>
    <mergeCell ref="F73:J73"/>
    <mergeCell ref="G74:J74"/>
    <mergeCell ref="H75:J75"/>
    <mergeCell ref="E77:I77"/>
    <mergeCell ref="H63:J63"/>
    <mergeCell ref="E65:I65"/>
    <mergeCell ref="F66:J66"/>
    <mergeCell ref="G67:J67"/>
    <mergeCell ref="H68:J68"/>
    <mergeCell ref="A70:I70"/>
    <mergeCell ref="F85:J85"/>
    <mergeCell ref="G86:J86"/>
    <mergeCell ref="H87:J87"/>
    <mergeCell ref="E89:I89"/>
    <mergeCell ref="F90:J90"/>
    <mergeCell ref="G91:J91"/>
    <mergeCell ref="F78:J78"/>
    <mergeCell ref="G79:J79"/>
    <mergeCell ref="H80:J80"/>
    <mergeCell ref="A82:I82"/>
    <mergeCell ref="C83:I83"/>
    <mergeCell ref="E84:I84"/>
    <mergeCell ref="H99:J99"/>
    <mergeCell ref="E101:I101"/>
    <mergeCell ref="F102:J102"/>
    <mergeCell ref="G103:J103"/>
    <mergeCell ref="H104:J104"/>
    <mergeCell ref="A106:I106"/>
    <mergeCell ref="H92:J92"/>
    <mergeCell ref="A94:I94"/>
    <mergeCell ref="C95:I95"/>
    <mergeCell ref="E96:I96"/>
    <mergeCell ref="F97:J97"/>
    <mergeCell ref="G98:J98"/>
    <mergeCell ref="F114:J114"/>
    <mergeCell ref="G115:J115"/>
    <mergeCell ref="H116:J116"/>
    <mergeCell ref="A118:I118"/>
    <mergeCell ref="C119:I119"/>
    <mergeCell ref="E120:I120"/>
    <mergeCell ref="C107:I107"/>
    <mergeCell ref="E108:I108"/>
    <mergeCell ref="F109:J109"/>
    <mergeCell ref="G110:J110"/>
    <mergeCell ref="H111:J111"/>
    <mergeCell ref="E113:I113"/>
    <mergeCell ref="A130:I130"/>
    <mergeCell ref="C131:I131"/>
    <mergeCell ref="E132:I132"/>
    <mergeCell ref="F133:J133"/>
    <mergeCell ref="G134:J134"/>
    <mergeCell ref="F121:J121"/>
    <mergeCell ref="G122:J122"/>
    <mergeCell ref="H123:J123"/>
    <mergeCell ref="E125:I125"/>
    <mergeCell ref="F126:J126"/>
    <mergeCell ref="G127:J127"/>
    <mergeCell ref="G151:J151"/>
    <mergeCell ref="H152:J152"/>
    <mergeCell ref="C143:I143"/>
    <mergeCell ref="E144:I144"/>
    <mergeCell ref="F145:J145"/>
    <mergeCell ref="G1:H1"/>
    <mergeCell ref="I1:J1"/>
    <mergeCell ref="G2:H2"/>
    <mergeCell ref="I2:J2"/>
    <mergeCell ref="B3:E3"/>
    <mergeCell ref="G3:H3"/>
    <mergeCell ref="I3:J3"/>
    <mergeCell ref="A4:J4"/>
    <mergeCell ref="F150:J150"/>
    <mergeCell ref="G146:J146"/>
    <mergeCell ref="H147:J147"/>
    <mergeCell ref="E149:I149"/>
    <mergeCell ref="H135:J135"/>
    <mergeCell ref="E137:I137"/>
    <mergeCell ref="F138:J138"/>
    <mergeCell ref="G139:J139"/>
    <mergeCell ref="H140:J140"/>
    <mergeCell ref="A142:I142"/>
    <mergeCell ref="H128:J128"/>
  </mergeCells>
  <pageMargins left="0.45" right="0.45" top="0.5" bottom="0.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Acer 2</cp:lastModifiedBy>
  <cp:lastPrinted>2025-12-10T09:39:17Z</cp:lastPrinted>
  <dcterms:created xsi:type="dcterms:W3CDTF">2024-12-26T14:34:16Z</dcterms:created>
  <dcterms:modified xsi:type="dcterms:W3CDTF">2025-12-10T09:53:27Z</dcterms:modified>
  <cp:keywords>https://mul2.gov.am/tasks/1252526/oneclick?token=684e767ae33d4f7eeb71e5b71fc7b2fd</cp:keywords>
</cp:coreProperties>
</file>