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hidePivotFieldList="1" defaultThemeVersion="124226"/>
  <mc:AlternateContent xmlns:mc="http://schemas.openxmlformats.org/markup-compatibility/2006">
    <mc:Choice Requires="x15">
      <x15ac:absPath xmlns:x15ac="http://schemas.microsoft.com/office/spreadsheetml/2010/11/ac" url="C:\Users\arpinem\Desktop\downlods\"/>
    </mc:Choice>
  </mc:AlternateContent>
  <bookViews>
    <workbookView xWindow="0" yWindow="0" windowWidth="15570" windowHeight="8160" tabRatio="850" activeTab="6"/>
  </bookViews>
  <sheets>
    <sheet name="Հավելված N 1" sheetId="65" r:id="rId1"/>
    <sheet name="Հավելված N 2" sheetId="32" r:id="rId2"/>
    <sheet name="Հավելված N 3" sheetId="55" r:id="rId3"/>
    <sheet name="Հավելված N 4" sheetId="56" r:id="rId4"/>
    <sheet name="Հավելված N 5" sheetId="73" r:id="rId5"/>
    <sheet name="Հավելված N 6" sheetId="82" r:id="rId6"/>
    <sheet name="Հավելված N 7" sheetId="54" r:id="rId7"/>
  </sheets>
  <definedNames>
    <definedName name="a" localSheetId="0">#REF!</definedName>
    <definedName name="a" localSheetId="5">#REF!</definedName>
    <definedName name="a">#REF!</definedName>
    <definedName name="AgencyCode" localSheetId="1">#REF!</definedName>
    <definedName name="AgencyCode" localSheetId="2">#REF!</definedName>
    <definedName name="AgencyCode" localSheetId="3">#REF!</definedName>
    <definedName name="AgencyCode" localSheetId="5">#REF!</definedName>
    <definedName name="AgencyCode" localSheetId="6">#REF!</definedName>
    <definedName name="AgencyCode">#REF!</definedName>
    <definedName name="AgencyName" localSheetId="1">#REF!</definedName>
    <definedName name="AgencyName" localSheetId="5">#REF!</definedName>
    <definedName name="AgencyName">#REF!</definedName>
    <definedName name="åû" localSheetId="5">#REF!</definedName>
    <definedName name="åû">#REF!</definedName>
    <definedName name="davit" localSheetId="5">#REF!</definedName>
    <definedName name="davit">#REF!</definedName>
    <definedName name="Functional1" localSheetId="1">#REF!</definedName>
    <definedName name="Functional1" localSheetId="5">#REF!</definedName>
    <definedName name="Functional1">#REF!</definedName>
    <definedName name="ggg" localSheetId="5">#REF!</definedName>
    <definedName name="ggg">#REF!</definedName>
    <definedName name="hav" localSheetId="5">#REF!</definedName>
    <definedName name="hav">#REF!</definedName>
    <definedName name="mas" localSheetId="5">#REF!</definedName>
    <definedName name="mas">#REF!</definedName>
    <definedName name="mass" localSheetId="5">#REF!</definedName>
    <definedName name="mass">#REF!</definedName>
    <definedName name="PANature" localSheetId="1">#REF!</definedName>
    <definedName name="PANature" localSheetId="5">#REF!</definedName>
    <definedName name="PANature">#REF!</definedName>
    <definedName name="PAType" localSheetId="1">#REF!</definedName>
    <definedName name="PAType" localSheetId="5">#REF!</definedName>
    <definedName name="PAType">#REF!</definedName>
    <definedName name="Performance2" localSheetId="1">#REF!</definedName>
    <definedName name="Performance2" localSheetId="5">#REF!</definedName>
    <definedName name="Performance2">#REF!</definedName>
    <definedName name="PerformanceType" localSheetId="1">#REF!</definedName>
    <definedName name="PerformanceType" localSheetId="5">#REF!</definedName>
    <definedName name="PerformanceType">#REF!</definedName>
    <definedName name="x" localSheetId="5">#REF!</definedName>
    <definedName name="x">#REF!</definedName>
    <definedName name="Հավելված" localSheetId="5">#REF!</definedName>
    <definedName name="Հավելված">#REF!</definedName>
    <definedName name="Հավելված10" localSheetId="5">#REF!</definedName>
    <definedName name="Հավելված10">#REF!</definedName>
    <definedName name="Հավելված11" localSheetId="5">#REF!</definedName>
    <definedName name="Հավելված11">#REF!</definedName>
    <definedName name="Հավելված20" localSheetId="5">#REF!</definedName>
    <definedName name="Հավելված20">#REF!</definedName>
    <definedName name="Հավելված9" localSheetId="5">#REF!</definedName>
    <definedName name="Հավելված9">#REF!</definedName>
    <definedName name="Մաս" localSheetId="5">#REF!</definedName>
    <definedName name="Մաս">#REF!</definedName>
    <definedName name="շախմատիստ" localSheetId="5">#REF!</definedName>
    <definedName name="շախմատիստ">#REF!</definedName>
    <definedName name="վֆյգյգ" localSheetId="5">#REF!</definedName>
    <definedName name="վֆյգյգ">#REF!</definedName>
  </definedNames>
  <calcPr calcId="162913"/>
</workbook>
</file>

<file path=xl/calcChain.xml><?xml version="1.0" encoding="utf-8"?>
<calcChain xmlns="http://schemas.openxmlformats.org/spreadsheetml/2006/main">
  <c r="F21" i="55" l="1"/>
  <c r="E130" i="56"/>
  <c r="E135" i="56"/>
  <c r="D135" i="56"/>
  <c r="E119" i="55"/>
  <c r="F119" i="55"/>
  <c r="G119" i="55"/>
  <c r="H119" i="55"/>
  <c r="E124" i="55"/>
  <c r="D124" i="55" s="1"/>
  <c r="I16" i="54" l="1"/>
  <c r="I35" i="54"/>
  <c r="D75" i="56"/>
  <c r="E58" i="55"/>
  <c r="G58" i="55"/>
  <c r="H58" i="55"/>
  <c r="F66" i="55"/>
  <c r="D66" i="55" s="1"/>
  <c r="E75" i="56" s="1"/>
  <c r="D64" i="56"/>
  <c r="G51" i="55"/>
  <c r="H51" i="55"/>
  <c r="E51" i="55"/>
  <c r="F55" i="55"/>
  <c r="D55" i="55" s="1"/>
  <c r="E64" i="56" s="1"/>
  <c r="D20" i="56" l="1"/>
  <c r="F17" i="55"/>
  <c r="F15" i="55" s="1"/>
  <c r="G17" i="55"/>
  <c r="G15" i="55" s="1"/>
  <c r="H17" i="55"/>
  <c r="H15" i="55" s="1"/>
  <c r="E18" i="55"/>
  <c r="E17" i="55" s="1"/>
  <c r="E15" i="55" s="1"/>
  <c r="I104" i="54"/>
  <c r="I106" i="54"/>
  <c r="I103" i="54" l="1"/>
  <c r="I102" i="54" s="1"/>
  <c r="D18" i="55"/>
  <c r="E20" i="56" s="1"/>
  <c r="E19" i="56" s="1"/>
  <c r="E17" i="56" s="1"/>
  <c r="D17" i="55"/>
  <c r="G34" i="32" l="1"/>
  <c r="E15" i="56"/>
  <c r="D53" i="56"/>
  <c r="E26" i="55"/>
  <c r="D26" i="55" s="1"/>
  <c r="E53" i="56" s="1"/>
  <c r="E52" i="56" s="1"/>
  <c r="H25" i="55"/>
  <c r="G25" i="55"/>
  <c r="F25" i="55"/>
  <c r="I111" i="54"/>
  <c r="D106" i="56"/>
  <c r="D105" i="56"/>
  <c r="D96" i="56"/>
  <c r="D89" i="56"/>
  <c r="D66" i="56"/>
  <c r="G88" i="55"/>
  <c r="H88" i="55"/>
  <c r="E88" i="55"/>
  <c r="F97" i="55"/>
  <c r="D97" i="55" s="1"/>
  <c r="E106" i="56" s="1"/>
  <c r="F96" i="55"/>
  <c r="D96" i="55" s="1"/>
  <c r="E105" i="56" s="1"/>
  <c r="E71" i="55"/>
  <c r="G71" i="55"/>
  <c r="H71" i="55"/>
  <c r="F80" i="55"/>
  <c r="D80" i="55" s="1"/>
  <c r="E89" i="56" s="1"/>
  <c r="G81" i="55"/>
  <c r="H81" i="55"/>
  <c r="E81" i="55"/>
  <c r="F87" i="55"/>
  <c r="D87" i="55" s="1"/>
  <c r="E96" i="56" s="1"/>
  <c r="G56" i="55"/>
  <c r="H56" i="55"/>
  <c r="E56" i="55"/>
  <c r="F57" i="55"/>
  <c r="D57" i="55" s="1"/>
  <c r="E66" i="56" s="1"/>
  <c r="E65" i="56" s="1"/>
  <c r="G33" i="32" l="1"/>
  <c r="G32" i="32" s="1"/>
  <c r="G31" i="32" s="1"/>
  <c r="G30" i="32" s="1"/>
  <c r="G28" i="32" s="1"/>
  <c r="G17" i="65"/>
  <c r="J15" i="73" s="1"/>
  <c r="E25" i="55"/>
  <c r="F56" i="55"/>
  <c r="G26" i="32" l="1"/>
  <c r="J34" i="82"/>
  <c r="D25" i="55"/>
  <c r="I115" i="54" l="1"/>
  <c r="G83" i="32" s="1"/>
  <c r="I114" i="54" l="1"/>
  <c r="G82" i="32"/>
  <c r="G81" i="32" s="1"/>
  <c r="G80" i="32" s="1"/>
  <c r="G79" i="32" l="1"/>
  <c r="G77" i="32" s="1"/>
  <c r="J42" i="82" s="1"/>
  <c r="D146" i="56" l="1"/>
  <c r="G129" i="55" l="1"/>
  <c r="G128" i="55" s="1"/>
  <c r="G127" i="55" s="1"/>
  <c r="F129" i="55"/>
  <c r="F128" i="55" s="1"/>
  <c r="F127" i="55" s="1"/>
  <c r="E129" i="55"/>
  <c r="E128" i="55" s="1"/>
  <c r="E127" i="55" s="1"/>
  <c r="I126" i="54" l="1"/>
  <c r="I127" i="54"/>
  <c r="I128" i="54"/>
  <c r="I129" i="54"/>
  <c r="I125" i="54"/>
  <c r="I124" i="54" l="1"/>
  <c r="H130" i="55" s="1"/>
  <c r="H129" i="55" s="1"/>
  <c r="D129" i="55" s="1"/>
  <c r="D130" i="55" l="1"/>
  <c r="E146" i="56" s="1"/>
  <c r="E145" i="56" s="1"/>
  <c r="E143" i="56" s="1"/>
  <c r="I123" i="54"/>
  <c r="I122" i="54" s="1"/>
  <c r="I121" i="54" s="1"/>
  <c r="G108" i="32" l="1"/>
  <c r="G107" i="32" s="1"/>
  <c r="G106" i="32" s="1"/>
  <c r="G105" i="32" s="1"/>
  <c r="G104" i="32" s="1"/>
  <c r="G102" i="32" s="1"/>
  <c r="J49" i="82" s="1"/>
  <c r="J48" i="82" s="1"/>
  <c r="J47" i="82" s="1"/>
  <c r="I99" i="54" l="1"/>
  <c r="I98" i="54" l="1"/>
  <c r="F19" i="55"/>
  <c r="G19" i="55"/>
  <c r="H19" i="55"/>
  <c r="E19" i="55"/>
  <c r="D55" i="56"/>
  <c r="E46" i="55"/>
  <c r="I97" i="54" l="1"/>
  <c r="H128" i="55"/>
  <c r="D19" i="55"/>
  <c r="D21" i="55"/>
  <c r="E23" i="56" s="1"/>
  <c r="E21" i="56" l="1"/>
  <c r="G43" i="32"/>
  <c r="H127" i="55"/>
  <c r="D127" i="55" s="1"/>
  <c r="D128" i="55"/>
  <c r="E142" i="56" s="1"/>
  <c r="E140" i="56" s="1"/>
  <c r="D46" i="55"/>
  <c r="E55" i="56" s="1"/>
  <c r="I110" i="54"/>
  <c r="I109" i="54" s="1"/>
  <c r="I101" i="54" s="1"/>
  <c r="E138" i="56" l="1"/>
  <c r="G101" i="32"/>
  <c r="G100" i="32" s="1"/>
  <c r="G99" i="32" s="1"/>
  <c r="G98" i="32" s="1"/>
  <c r="G97" i="32" s="1"/>
  <c r="G95" i="32" s="1"/>
  <c r="D132" i="56"/>
  <c r="D133" i="56"/>
  <c r="D134" i="56"/>
  <c r="E123" i="55"/>
  <c r="D123" i="55" s="1"/>
  <c r="E134" i="56" s="1"/>
  <c r="I81" i="54"/>
  <c r="D111" i="56"/>
  <c r="D110" i="56"/>
  <c r="D108" i="56"/>
  <c r="D99" i="56"/>
  <c r="D100" i="56"/>
  <c r="D101" i="56"/>
  <c r="D102" i="56"/>
  <c r="D103" i="56"/>
  <c r="D104" i="56"/>
  <c r="D98" i="56"/>
  <c r="D95" i="56"/>
  <c r="D94" i="56"/>
  <c r="D93" i="56"/>
  <c r="D92" i="56"/>
  <c r="D91" i="56"/>
  <c r="D88" i="56"/>
  <c r="D87" i="56"/>
  <c r="D86" i="56"/>
  <c r="D85" i="56"/>
  <c r="D84" i="56"/>
  <c r="D82" i="56"/>
  <c r="D81" i="56"/>
  <c r="D79" i="56"/>
  <c r="D78" i="56"/>
  <c r="D77" i="56"/>
  <c r="D74" i="56"/>
  <c r="D73" i="56"/>
  <c r="D72" i="56"/>
  <c r="D71" i="56"/>
  <c r="D70" i="56"/>
  <c r="D69" i="56"/>
  <c r="D68" i="56"/>
  <c r="D63" i="56"/>
  <c r="D62" i="56"/>
  <c r="D61" i="56"/>
  <c r="F104" i="55"/>
  <c r="G100" i="55"/>
  <c r="H100" i="55"/>
  <c r="E100" i="55"/>
  <c r="F102" i="55"/>
  <c r="D102" i="55" s="1"/>
  <c r="E111" i="56" s="1"/>
  <c r="F101" i="55"/>
  <c r="F99" i="55"/>
  <c r="F65" i="55"/>
  <c r="D65" i="55" s="1"/>
  <c r="E74" i="56" s="1"/>
  <c r="F64" i="55"/>
  <c r="D64" i="55" s="1"/>
  <c r="E73" i="56" s="1"/>
  <c r="F63" i="55"/>
  <c r="D63" i="55" s="1"/>
  <c r="E72" i="56" s="1"/>
  <c r="F62" i="55"/>
  <c r="D62" i="55" s="1"/>
  <c r="E71" i="56" s="1"/>
  <c r="F90" i="55"/>
  <c r="D90" i="55" s="1"/>
  <c r="E99" i="56" s="1"/>
  <c r="F91" i="55"/>
  <c r="D91" i="55" s="1"/>
  <c r="E100" i="56" s="1"/>
  <c r="F92" i="55"/>
  <c r="D92" i="55" s="1"/>
  <c r="E101" i="56" s="1"/>
  <c r="F93" i="55"/>
  <c r="D93" i="55" s="1"/>
  <c r="E102" i="56" s="1"/>
  <c r="F94" i="55"/>
  <c r="D94" i="55" s="1"/>
  <c r="E103" i="56" s="1"/>
  <c r="F95" i="55"/>
  <c r="F89" i="55"/>
  <c r="F83" i="55"/>
  <c r="D83" i="55" s="1"/>
  <c r="E92" i="56" s="1"/>
  <c r="F84" i="55"/>
  <c r="D84" i="55" s="1"/>
  <c r="E93" i="56" s="1"/>
  <c r="F85" i="55"/>
  <c r="D85" i="55" s="1"/>
  <c r="E94" i="56" s="1"/>
  <c r="F86" i="55"/>
  <c r="D86" i="55" s="1"/>
  <c r="E95" i="56" s="1"/>
  <c r="F82" i="55"/>
  <c r="F79" i="55"/>
  <c r="D79" i="55" s="1"/>
  <c r="E88" i="56" s="1"/>
  <c r="F78" i="55"/>
  <c r="D78" i="55" s="1"/>
  <c r="E87" i="56" s="1"/>
  <c r="F77" i="55"/>
  <c r="D77" i="55" s="1"/>
  <c r="E86" i="56" s="1"/>
  <c r="F76" i="55"/>
  <c r="D76" i="55" s="1"/>
  <c r="E85" i="56" s="1"/>
  <c r="F75" i="55"/>
  <c r="D75" i="55" s="1"/>
  <c r="E84" i="56" s="1"/>
  <c r="F73" i="55"/>
  <c r="D73" i="55" s="1"/>
  <c r="E82" i="56" s="1"/>
  <c r="F72" i="55"/>
  <c r="G67" i="55"/>
  <c r="H67" i="55"/>
  <c r="E67" i="55"/>
  <c r="F69" i="55"/>
  <c r="D69" i="55" s="1"/>
  <c r="E78" i="56" s="1"/>
  <c r="F70" i="55"/>
  <c r="D70" i="55" s="1"/>
  <c r="E79" i="56" s="1"/>
  <c r="F68" i="55"/>
  <c r="D68" i="55" s="1"/>
  <c r="E77" i="56" s="1"/>
  <c r="F60" i="55"/>
  <c r="F61" i="55"/>
  <c r="D61" i="55" s="1"/>
  <c r="E70" i="56" s="1"/>
  <c r="F59" i="55"/>
  <c r="F58" i="55" s="1"/>
  <c r="F53" i="55"/>
  <c r="F54" i="55"/>
  <c r="F52" i="55"/>
  <c r="F51" i="55" s="1"/>
  <c r="F88" i="55" l="1"/>
  <c r="D72" i="55"/>
  <c r="E81" i="56" s="1"/>
  <c r="F81" i="55"/>
  <c r="G93" i="32"/>
  <c r="G22" i="65" s="1"/>
  <c r="J35" i="73" s="1"/>
  <c r="J27" i="82"/>
  <c r="D81" i="55"/>
  <c r="F100" i="55"/>
  <c r="E76" i="56"/>
  <c r="D82" i="55"/>
  <c r="E91" i="56" s="1"/>
  <c r="E90" i="56" s="1"/>
  <c r="D56" i="55"/>
  <c r="F67" i="55"/>
  <c r="E31" i="55" l="1"/>
  <c r="I31" i="54"/>
  <c r="D36" i="56"/>
  <c r="D31" i="56"/>
  <c r="F38" i="55"/>
  <c r="G38" i="55"/>
  <c r="H38" i="55"/>
  <c r="F32" i="55"/>
  <c r="G32" i="55"/>
  <c r="H32" i="55"/>
  <c r="F35" i="55"/>
  <c r="G35" i="55"/>
  <c r="H35" i="55"/>
  <c r="E34" i="55"/>
  <c r="D34" i="55" s="1"/>
  <c r="E36" i="56" s="1"/>
  <c r="F27" i="55"/>
  <c r="F24" i="55" s="1"/>
  <c r="G27" i="55"/>
  <c r="G24" i="55" s="1"/>
  <c r="H27" i="55"/>
  <c r="H24" i="55" s="1"/>
  <c r="I15" i="54" l="1"/>
  <c r="E29" i="55"/>
  <c r="D29" i="55" s="1"/>
  <c r="E31" i="56" s="1"/>
  <c r="D95" i="55" l="1"/>
  <c r="E104" i="56" s="1"/>
  <c r="F125" i="55" l="1"/>
  <c r="H125" i="55"/>
  <c r="D60" i="55"/>
  <c r="E69" i="56" s="1"/>
  <c r="G125" i="55" l="1"/>
  <c r="D137" i="56" l="1"/>
  <c r="D131" i="56"/>
  <c r="D129" i="56"/>
  <c r="D128" i="56"/>
  <c r="D126" i="56"/>
  <c r="D125" i="56"/>
  <c r="D124" i="56"/>
  <c r="D123" i="56"/>
  <c r="D122" i="56"/>
  <c r="D120" i="56"/>
  <c r="D119" i="56"/>
  <c r="F107" i="55"/>
  <c r="G107" i="55"/>
  <c r="H107" i="55"/>
  <c r="I80" i="54"/>
  <c r="E126" i="55"/>
  <c r="E120" i="55"/>
  <c r="E121" i="55"/>
  <c r="D121" i="55" s="1"/>
  <c r="E132" i="56" s="1"/>
  <c r="E122" i="55"/>
  <c r="F116" i="55"/>
  <c r="G116" i="55"/>
  <c r="H116" i="55"/>
  <c r="E117" i="55"/>
  <c r="E118" i="55"/>
  <c r="D118" i="55" s="1"/>
  <c r="E129" i="56" s="1"/>
  <c r="F110" i="55"/>
  <c r="G110" i="55"/>
  <c r="H110" i="55"/>
  <c r="E112" i="55"/>
  <c r="D112" i="55" s="1"/>
  <c r="E123" i="56" s="1"/>
  <c r="E113" i="55"/>
  <c r="D113" i="55" s="1"/>
  <c r="E124" i="56" s="1"/>
  <c r="E114" i="55"/>
  <c r="D114" i="55" s="1"/>
  <c r="E125" i="56" s="1"/>
  <c r="E115" i="55"/>
  <c r="D115" i="55" s="1"/>
  <c r="E126" i="56" s="1"/>
  <c r="E111" i="55"/>
  <c r="E109" i="55"/>
  <c r="D109" i="55" s="1"/>
  <c r="E120" i="56" s="1"/>
  <c r="E108" i="55"/>
  <c r="G105" i="55" l="1"/>
  <c r="F105" i="55"/>
  <c r="H105" i="55"/>
  <c r="D120" i="55"/>
  <c r="E131" i="56" s="1"/>
  <c r="D119" i="55"/>
  <c r="D117" i="55"/>
  <c r="E128" i="56" s="1"/>
  <c r="E127" i="56" s="1"/>
  <c r="E116" i="55"/>
  <c r="D116" i="55" s="1"/>
  <c r="E110" i="55"/>
  <c r="D110" i="55" s="1"/>
  <c r="D126" i="55"/>
  <c r="E137" i="56" s="1"/>
  <c r="E136" i="56" s="1"/>
  <c r="E125" i="55"/>
  <c r="D125" i="55" s="1"/>
  <c r="E107" i="55"/>
  <c r="D122" i="55"/>
  <c r="E133" i="56" s="1"/>
  <c r="D111" i="55"/>
  <c r="E122" i="56" s="1"/>
  <c r="E121" i="56" s="1"/>
  <c r="D108" i="55"/>
  <c r="E119" i="56" s="1"/>
  <c r="E118" i="56" s="1"/>
  <c r="D107" i="55" l="1"/>
  <c r="E105" i="55"/>
  <c r="D105" i="55" s="1"/>
  <c r="E116" i="56"/>
  <c r="D113" i="56"/>
  <c r="D83" i="56"/>
  <c r="G98" i="55"/>
  <c r="H98" i="55"/>
  <c r="E98" i="55"/>
  <c r="D99" i="55"/>
  <c r="E108" i="56" s="1"/>
  <c r="E107" i="56" s="1"/>
  <c r="E114" i="56" l="1"/>
  <c r="G92" i="32"/>
  <c r="G91" i="32" s="1"/>
  <c r="G90" i="32" s="1"/>
  <c r="G89" i="32" s="1"/>
  <c r="G88" i="32" s="1"/>
  <c r="G86" i="32" s="1"/>
  <c r="G84" i="32" s="1"/>
  <c r="D101" i="55"/>
  <c r="E110" i="56" s="1"/>
  <c r="E109" i="56" s="1"/>
  <c r="F98" i="55"/>
  <c r="D100" i="55"/>
  <c r="G21" i="65" l="1"/>
  <c r="J31" i="73" s="1"/>
  <c r="J23" i="82"/>
  <c r="D59" i="55"/>
  <c r="E68" i="56" s="1"/>
  <c r="E67" i="56" s="1"/>
  <c r="D54" i="55" l="1"/>
  <c r="E63" i="56" s="1"/>
  <c r="D53" i="55"/>
  <c r="E62" i="56" s="1"/>
  <c r="D52" i="55" l="1"/>
  <c r="E61" i="56" s="1"/>
  <c r="E60" i="56" s="1"/>
  <c r="D104" i="55"/>
  <c r="E113" i="56" s="1"/>
  <c r="E112" i="56" s="1"/>
  <c r="H103" i="55"/>
  <c r="H49" i="55" s="1"/>
  <c r="G103" i="55"/>
  <c r="G49" i="55" s="1"/>
  <c r="E103" i="55"/>
  <c r="E49" i="55" s="1"/>
  <c r="F74" i="55"/>
  <c r="F71" i="55" s="1"/>
  <c r="I34" i="54"/>
  <c r="I14" i="54" s="1"/>
  <c r="I13" i="54" s="1"/>
  <c r="D89" i="55" l="1"/>
  <c r="E98" i="56" s="1"/>
  <c r="E97" i="56" s="1"/>
  <c r="D88" i="55"/>
  <c r="D74" i="55"/>
  <c r="E83" i="56" s="1"/>
  <c r="D67" i="55"/>
  <c r="D51" i="55"/>
  <c r="F103" i="55"/>
  <c r="D103" i="55" s="1"/>
  <c r="F49" i="55" l="1"/>
  <c r="E80" i="56"/>
  <c r="E58" i="56" s="1"/>
  <c r="D49" i="55"/>
  <c r="D98" i="55"/>
  <c r="D71" i="55"/>
  <c r="F30" i="55"/>
  <c r="H30" i="55"/>
  <c r="D49" i="56"/>
  <c r="D47" i="56"/>
  <c r="D46" i="56"/>
  <c r="D45" i="56"/>
  <c r="D43" i="56"/>
  <c r="D42" i="56"/>
  <c r="D41" i="56"/>
  <c r="D39" i="56"/>
  <c r="D38" i="56"/>
  <c r="D35" i="56"/>
  <c r="D33" i="56"/>
  <c r="D30" i="56"/>
  <c r="F47" i="55"/>
  <c r="H47" i="55"/>
  <c r="E48" i="55"/>
  <c r="D48" i="55" s="1"/>
  <c r="E49" i="56" s="1"/>
  <c r="F42" i="55"/>
  <c r="G42" i="55"/>
  <c r="H42" i="55"/>
  <c r="E44" i="55"/>
  <c r="D44" i="55" s="1"/>
  <c r="E46" i="56" s="1"/>
  <c r="E45" i="55"/>
  <c r="D45" i="55" s="1"/>
  <c r="E47" i="56" s="1"/>
  <c r="E43" i="55"/>
  <c r="E41" i="55"/>
  <c r="D41" i="55" s="1"/>
  <c r="E43" i="56" s="1"/>
  <c r="E40" i="55"/>
  <c r="D40" i="55" s="1"/>
  <c r="E42" i="56" s="1"/>
  <c r="E39" i="55"/>
  <c r="E36" i="55"/>
  <c r="E37" i="55"/>
  <c r="D37" i="55" s="1"/>
  <c r="E39" i="56" s="1"/>
  <c r="E33" i="55"/>
  <c r="D31" i="55"/>
  <c r="E33" i="56" s="1"/>
  <c r="E32" i="56" s="1"/>
  <c r="E28" i="55"/>
  <c r="E27" i="55" s="1"/>
  <c r="E35" i="55" l="1"/>
  <c r="H22" i="55"/>
  <c r="H13" i="55" s="1"/>
  <c r="H11" i="55" s="1"/>
  <c r="F22" i="55"/>
  <c r="F13" i="55" s="1"/>
  <c r="F11" i="55" s="1"/>
  <c r="D24" i="55"/>
  <c r="E28" i="56" s="1"/>
  <c r="E56" i="56"/>
  <c r="G76" i="32"/>
  <c r="E42" i="55"/>
  <c r="E47" i="55"/>
  <c r="D39" i="55"/>
  <c r="E41" i="56" s="1"/>
  <c r="E40" i="56" s="1"/>
  <c r="E38" i="55"/>
  <c r="D36" i="55"/>
  <c r="E38" i="56" s="1"/>
  <c r="E37" i="56" s="1"/>
  <c r="D35" i="55"/>
  <c r="D33" i="55"/>
  <c r="E35" i="56" s="1"/>
  <c r="E34" i="56" s="1"/>
  <c r="E32" i="55"/>
  <c r="E48" i="56"/>
  <c r="D43" i="55"/>
  <c r="E45" i="56" s="1"/>
  <c r="E44" i="56" s="1"/>
  <c r="D58" i="55"/>
  <c r="E30" i="55"/>
  <c r="D15" i="55" s="1"/>
  <c r="E22" i="55" l="1"/>
  <c r="E13" i="55" s="1"/>
  <c r="E11" i="55" s="1"/>
  <c r="D28" i="55"/>
  <c r="E30" i="56" s="1"/>
  <c r="E29" i="56" s="1"/>
  <c r="E26" i="56" s="1"/>
  <c r="D27" i="55"/>
  <c r="G60" i="32" l="1"/>
  <c r="G47" i="55"/>
  <c r="D47" i="55" l="1"/>
  <c r="G30" i="55" l="1"/>
  <c r="G22" i="55" s="1"/>
  <c r="G13" i="55" s="1"/>
  <c r="G11" i="55" s="1"/>
  <c r="D30" i="55" l="1"/>
  <c r="D38" i="55" l="1"/>
  <c r="E54" i="56" l="1"/>
  <c r="E50" i="56" s="1"/>
  <c r="E24" i="56" s="1"/>
  <c r="E13" i="56" s="1"/>
  <c r="E11" i="56" s="1"/>
  <c r="G67" i="32" l="1"/>
  <c r="D32" i="55"/>
  <c r="D42" i="55"/>
  <c r="G75" i="32" l="1"/>
  <c r="G74" i="32" s="1"/>
  <c r="G73" i="32" s="1"/>
  <c r="G72" i="32" s="1"/>
  <c r="G70" i="32" s="1"/>
  <c r="G68" i="32" l="1"/>
  <c r="G20" i="65" s="1"/>
  <c r="J27" i="73" s="1"/>
  <c r="J19" i="82"/>
  <c r="D13" i="55" l="1"/>
  <c r="G66" i="32" l="1"/>
  <c r="G65" i="32" l="1"/>
  <c r="G64" i="32" s="1"/>
  <c r="G63" i="32" s="1"/>
  <c r="G61" i="32" s="1"/>
  <c r="J38" i="82" s="1"/>
  <c r="J33" i="82" s="1"/>
  <c r="G59" i="32"/>
  <c r="G58" i="32" s="1"/>
  <c r="G57" i="32" s="1"/>
  <c r="G56" i="32" s="1"/>
  <c r="G54" i="32" s="1"/>
  <c r="J15" i="82" s="1"/>
  <c r="J14" i="82" s="1"/>
  <c r="J32" i="82" l="1"/>
  <c r="G52" i="32"/>
  <c r="J13" i="82"/>
  <c r="G50" i="32" l="1"/>
  <c r="G48" i="32" s="1"/>
  <c r="G19" i="65"/>
  <c r="J23" i="73" l="1"/>
  <c r="G42" i="32"/>
  <c r="G41" i="32" s="1"/>
  <c r="G40" i="32" l="1"/>
  <c r="G39" i="32" s="1"/>
  <c r="G37" i="32" s="1"/>
  <c r="J56" i="82" s="1"/>
  <c r="J55" i="82" s="1"/>
  <c r="J54" i="82" l="1"/>
  <c r="J11" i="82" s="1"/>
  <c r="G35" i="32"/>
  <c r="G24" i="32" s="1"/>
  <c r="G22" i="32" l="1"/>
  <c r="G20" i="32" s="1"/>
  <c r="G18" i="32" s="1"/>
  <c r="G18" i="65"/>
  <c r="G46" i="32"/>
  <c r="G16" i="65" l="1"/>
  <c r="G15" i="65" s="1"/>
  <c r="G13" i="65" s="1"/>
  <c r="J19" i="73"/>
  <c r="G44" i="32"/>
  <c r="J14" i="73" l="1"/>
  <c r="J13" i="73" s="1"/>
  <c r="J11" i="73" s="1"/>
  <c r="G16" i="32"/>
  <c r="G15" i="32" s="1"/>
  <c r="G13" i="32" s="1"/>
  <c r="D22" i="55"/>
  <c r="D11" i="55" l="1"/>
</calcChain>
</file>

<file path=xl/sharedStrings.xml><?xml version="1.0" encoding="utf-8"?>
<sst xmlns="http://schemas.openxmlformats.org/spreadsheetml/2006/main" count="938" uniqueCount="358">
  <si>
    <t>______________ ի    ___Ն որոշման</t>
  </si>
  <si>
    <t xml:space="preserve"> Ծրագրային դասիչը</t>
  </si>
  <si>
    <t xml:space="preserve"> Տարի</t>
  </si>
  <si>
    <t xml:space="preserve"> Ծրագիր</t>
  </si>
  <si>
    <t xml:space="preserve"> Բյուջետային հատկացումների գլխավոր կարգադրիչների, ծրագրերի, միջոցառումների և միջոցառումները կատարող պետական մարմինների անվանումները</t>
  </si>
  <si>
    <t xml:space="preserve"> այդ թվում`</t>
  </si>
  <si>
    <t xml:space="preserve"> ԸՆԴԱՄԵՆԸ ԾԱԽՍԵՐ</t>
  </si>
  <si>
    <t xml:space="preserve"> ԸՆԴԱՄԵՆԸ</t>
  </si>
  <si>
    <t>հազ. դրամներով</t>
  </si>
  <si>
    <t xml:space="preserve"> Գործառական դասիչը</t>
  </si>
  <si>
    <t xml:space="preserve"> Դաս</t>
  </si>
  <si>
    <t>ՀՀ կրթության, գիտության, մշակույթի և սպորտի նախարարություն</t>
  </si>
  <si>
    <t xml:space="preserve">այդ թվում՝ բյուջետային ծախսերի տնտեսագիտական դասակարգման հոդվածներ
</t>
  </si>
  <si>
    <t>Ծրագիր</t>
  </si>
  <si>
    <t>Միջոցառում</t>
  </si>
  <si>
    <t xml:space="preserve"> այդ թվում` ըստ կատարողների</t>
  </si>
  <si>
    <t>ՀՀ ԿՐԹՈՒԹՅԱՆ, ԳԻՏՈՒԹՅԱՆ, ՄՇԱԿՈՒՅԹԻ ԵՎ ՍՊՈՐՏԻ ՆԱԽԱՐԱՐՈՒԹՅՈՒՆ</t>
  </si>
  <si>
    <t>Հավելված N 1</t>
  </si>
  <si>
    <t>Հավելված N 2</t>
  </si>
  <si>
    <t xml:space="preserve"> ______________ ի    ___Ն որոշման</t>
  </si>
  <si>
    <t>Հավելված N 3</t>
  </si>
  <si>
    <t>Բաժին</t>
  </si>
  <si>
    <t>Խումբ</t>
  </si>
  <si>
    <t>Ցուցանիշների փոփոխությունը (ավելացումները նշված են դրական նշանով, իսկ նվազեցումները փակագծերում)</t>
  </si>
  <si>
    <t>Կոդը</t>
  </si>
  <si>
    <t>Անվանումը</t>
  </si>
  <si>
    <t>Գնման ձևը</t>
  </si>
  <si>
    <t>Չափման միավորը</t>
  </si>
  <si>
    <t>Միավորի գինը</t>
  </si>
  <si>
    <t>Քանակը</t>
  </si>
  <si>
    <t>Գումարը (հազար դրամ)</t>
  </si>
  <si>
    <t>Ծրագրային դասիչ</t>
  </si>
  <si>
    <t>Բյուջետային գլխավոր կարգադրիչների, ծրագրերի, միջոցառումների, միջոցառումները կատարող  պետական մարմինների  և ուղղությունների անվանումները</t>
  </si>
  <si>
    <t>Ընդամենը</t>
  </si>
  <si>
    <t>Կառուցման
աշխատանքներ</t>
  </si>
  <si>
    <t>Վերակառուցման,
վերանորոգման և
վերականգնման
աշխատանքներ</t>
  </si>
  <si>
    <t>Նախագծահե-
տազոտական,
գեոդեզիա-
քարտեզագրա-
կան աշխա-
տանքներ</t>
  </si>
  <si>
    <t>Ոչ
ֆինանսական
այլ ակտիվների
ձեռքբերում</t>
  </si>
  <si>
    <t xml:space="preserve">ԸՆԴԱՄԵՆԸ </t>
  </si>
  <si>
    <t xml:space="preserve">այդ թվում՝ </t>
  </si>
  <si>
    <t>այդ թվում`</t>
  </si>
  <si>
    <t>այդ  թվում՝</t>
  </si>
  <si>
    <t xml:space="preserve"> այդ թվում՝ ըստ ուղղությունների</t>
  </si>
  <si>
    <t>ՀՀ Արմավիրի մարզ</t>
  </si>
  <si>
    <t xml:space="preserve">Ցուցանիշների փոփոխությունը (ավելացումները նշված են դրական նշանով, իսկ նվազեցումները՝ փակագծերում)  </t>
  </si>
  <si>
    <t>ՈՉ ՖԻՆԱՆՍԱԿԱՆ ԱԿՏԻՎՆԵՐԻ ԳԾՈՎ ԾԱԽՍԵՐ</t>
  </si>
  <si>
    <t>ՀԻՄՆԱԿԱՆ ՄԻՋՈՑՆԵՐ</t>
  </si>
  <si>
    <t>ՇԵՆՔԵՐ ԵՎ ՇԻՆՈՒԹՅՈՒՆՆԵՐ</t>
  </si>
  <si>
    <t xml:space="preserve"> այդ թվում՝</t>
  </si>
  <si>
    <t xml:space="preserve"> դրամ</t>
  </si>
  <si>
    <t>Բաժին N 09</t>
  </si>
  <si>
    <t>Դաս N 01</t>
  </si>
  <si>
    <t xml:space="preserve"> </t>
  </si>
  <si>
    <t>09</t>
  </si>
  <si>
    <t>01</t>
  </si>
  <si>
    <t xml:space="preserve"> ԿՐԹՈՒԹՅՈՒՆ</t>
  </si>
  <si>
    <t xml:space="preserve"> Հանրակրթական և նախադպրոցական հաստատությունների հիմնում, կառուցում, բարելավում</t>
  </si>
  <si>
    <t xml:space="preserve"> Հանրակրթական և նախադպրոցական հաստատությունների հիմնում, կառուցում, բարելավում </t>
  </si>
  <si>
    <t xml:space="preserve"> Այլ պետական կազմակերպությունների կողմից օգտագործվող ոչ ֆինանսական ակտիվների հետ գործառնություններ </t>
  </si>
  <si>
    <t>ՀՀ Շիրակի մարզ</t>
  </si>
  <si>
    <t xml:space="preserve"> Նախադպրոցական կրթություն</t>
  </si>
  <si>
    <t xml:space="preserve"> Նախադպրոցական և տարրական ընդհանուր կրթություն</t>
  </si>
  <si>
    <t xml:space="preserve"> Միջնակարգ ընդհանուր կրթություն</t>
  </si>
  <si>
    <t xml:space="preserve"> Հիմնական ընդհանուր կրթություն</t>
  </si>
  <si>
    <t>Խումբ N 02</t>
  </si>
  <si>
    <t>ՀԲՄ</t>
  </si>
  <si>
    <t>ՀՀ Գեղարքունիքի մարզ</t>
  </si>
  <si>
    <t>ՀՀ Լոռու մարզ</t>
  </si>
  <si>
    <t>այդ թվում՝</t>
  </si>
  <si>
    <t>ՀՀ կառավարության  2025 թվականի</t>
  </si>
  <si>
    <t xml:space="preserve">ՀՀ կառավարության  2025 թվականի </t>
  </si>
  <si>
    <t xml:space="preserve">ՀԱՅԱՍՏԱՆԻ ՀԱՆՐԱՊԵՏՈՒԹՅԱՆ ԿԱՌԱՎԱՐՈՒԹՅԱՆ 2024 ԹՎԱԿԱՆԻ ԴԵԿՏԵՄԲԵՐԻ 27-Ի N 2060-Ն N 10 ՀԱՎԵԼՎԱԾՈՒՄ ԿԱՏԱՐՎՈՂ  ՓՈՓՈԽՈՒԹՅՈՒՆՆԵՐԸ ԵՎ ԼՐԱՑՈՒՄՆԵՐԸ
</t>
  </si>
  <si>
    <t>Ցուցանիշների փոփոխությունը (ավելացումները նշված են դրական նշանով, իսկ նվազեցումները՝ փակագծերում)</t>
  </si>
  <si>
    <t>ՀԱՅԱՍՏԱՆԻ ՀԱՆՐԱՊԵՏՈՒԹՅԱՆ ԿԱՌԱՎԱՐՈՒԹՅԱՆ 2024 ԹՎԱԿԱՆԻ ԴԵԿՏԵՄԲԵՐԻ 27-Ի N 2060-Ն ՈՐՈՇՄԱՆ N 3 ԵՎ N 4 ՀԱՎԵԼՎԱԾՆԵՐՈՒՄ ԿԱՏԱՐՎՈՂ  ՓՈՓՈԽՈՒԹՅՈՒՆՆԵՐԸ ԵՎ ԼՐԱՑՈՒՄՆԵՐԸ</t>
  </si>
  <si>
    <t>«ՀԱՅԱUՏԱՆԻ ՀԱՆՐԱՊԵՏՈՒԹՅԱՆ 2025 ԹՎԱԿԱՆԻ ՊԵՏԱԿԱՆ ԲՅՈՒՋԵԻ ՄԱUԻՆ» ՀԱՅԱUՏԱՆԻ ՀԱՆՐԱՊԵՏՈՒԹՅԱՆ OՐԵՆՔԻ N 1 ՀԱՎԵԼՎԱԾԻ N 2 ԱՂՅՈՒՍԱԿՈՒՄ ԿԱՏԱՐՎՈՂ ՎԵՐԱԲԱՇԽՈՒՄԸ ԵՎ ՀԱՅԱՍՏԱՆԻ ՀԱՆՐԱՊԵՏՈՒԹՅԱՆ ԿԱՌԱՎԱՐՈՒԹՅԱՆ 2024 ԹՎԱԿԱՆԻ ԴԵԿՏԵՄԲԵՐԻ 27-Ի N 2060-Ն ՈՐՈՇՄԱՆ N 5 ՀԱՎԵԼՎԱԾԻ N 1 ԱՂՅՈՒՍԱԿՈՒՄ ԿԱՏԱՐՎՈՂ ՓՈՓՈԽՈՒԹՅՈՒՆՆԵՐԸ ԵՎ ԼՐԱՑՈՒՄՆԵՐԸ</t>
  </si>
  <si>
    <t xml:space="preserve"> ԲԳԿ</t>
  </si>
  <si>
    <t xml:space="preserve"> ԲԳԿ/Ծրագրի /միջոցառման անվանումը</t>
  </si>
  <si>
    <t xml:space="preserve"> Ծրագրի նպատակը/Միջոցառման նկարագրությունը</t>
  </si>
  <si>
    <t xml:space="preserve"> Վերջնական արդյունքի նկարագրությունը/Միջոցառման տեսակը</t>
  </si>
  <si>
    <t>ԸՆԴԱՄԵՆԸ</t>
  </si>
  <si>
    <t>Այլ պետական կազմակերպությունների կողմից օգտագործվող ոչ ֆինանսական ակտիվների հետ գործառնություններ</t>
  </si>
  <si>
    <t>1236</t>
  </si>
  <si>
    <t>Հանրակրթական և նախադպրոցական հաստատությունների հիմնում, կառուցում, բարելավում</t>
  </si>
  <si>
    <t>Առնվազն 300 դպրոցի և 500 մանկապարտեզի կառուցման, վերակառուցման, հիմնանորոգման ծրագրերի իրականացում ՀՀ պետական բյուջեի միջոցների շրջանակներում</t>
  </si>
  <si>
    <t xml:space="preserve"> Կրթական միջավայրի բարելավում</t>
  </si>
  <si>
    <t xml:space="preserve"> ԲԳԿ </t>
  </si>
  <si>
    <t xml:space="preserve"> Ծրագիր </t>
  </si>
  <si>
    <t xml:space="preserve"> Միջոցառում </t>
  </si>
  <si>
    <t>Իրականացնողը/ ակտիվն օգտագործողը/ շահառուի ընտրության չափորոշիչը</t>
  </si>
  <si>
    <t>Արդյունքային չափորոշիչը</t>
  </si>
  <si>
    <t xml:space="preserve"> Դասիչը </t>
  </si>
  <si>
    <t xml:space="preserve"> Տեսակը </t>
  </si>
  <si>
    <t xml:space="preserve"> Տարի </t>
  </si>
  <si>
    <t xml:space="preserve">Անվանումը </t>
  </si>
  <si>
    <t xml:space="preserve">Դասիչը </t>
  </si>
  <si>
    <t xml:space="preserve">Նկարագրությունը </t>
  </si>
  <si>
    <t xml:space="preserve"> ԸՆԴԱՄԵՆԸ </t>
  </si>
  <si>
    <t>ՀՀ ԿՐԹՈՒԹՅԱՆ, ԳԻՏՈՒԹՅԱՆ, ՄՇԱԿՈԻՅԹԻ ԵՎ ՍՊՈՐՏԻ ՆԱԽԱՐԱՐՈՒԹՅՈՒՆ</t>
  </si>
  <si>
    <t xml:space="preserve">  Ակտիվն օգտագործող կազմակերպությունների անվանումները` Հանրակրթական դպրոցներ </t>
  </si>
  <si>
    <t>ՀԱՅԱՍՏԱՆԻ ՀԱՆՐԱՊԵՏՈՒԹՅԱՆ ԿԱՌԱՎԱՐՈՒԹՅԱՆ 2024 ԹՎԱԿԱՆԻ ԴԵԿՏԵՄԲԵՐԻ 27-Ի N 2060-Ն ՈՐՈՇՄԱՆ N 9 ՀԱՎԵԼՎԱԾՈՒՄ ԿԱՏԱՐՎՈՂ ՓՈՓՈԽՈՒԹՅՈՒՆՆԵՐԸ ԵՎ ԼՐԱՑՈՒՄՆԵՐԸ</t>
  </si>
  <si>
    <t>ՀԱՅԱՍՏԱՆԻ ՀԱՆՐԱՊԵՏՈՒԹՅԱՆ ԿԱՌԱՎԱՐՈՒԹՅԱՆ 2024 ԹՎԱԿԱՆԻ ԴԵԿՏԵՄԲԵՐԻ 27-Ի N 2060-Ն ՈՐՈՇՄԱՆ N 9.1 ՀԱՎԵԼՎԱԾՈՒՄ ԿԱՏԱՐՎՈՂ ՓՈՓՈԽՈՒԹՅՈՒՆՆԵՐԸ ԵՎ ԼՐԱՑՈՒՄՆԵՐԸ</t>
  </si>
  <si>
    <t xml:space="preserve"> շինարարական աշխատանքներ դպրոցների  համար</t>
  </si>
  <si>
    <t xml:space="preserve"> ԸՆԹԱՑԻԿ ԾԱԽՍԵՐ</t>
  </si>
  <si>
    <t xml:space="preserve"> Ակտիվն օգտագործող կազմակերպությունների անվանումները` Հանրակրթական դպրոցներ, մանկապարտեզներ և կրթահամալիրներ </t>
  </si>
  <si>
    <t>ԲՄ</t>
  </si>
  <si>
    <t>ՀՀ Կոտայքի մարզ</t>
  </si>
  <si>
    <t>Հանրակրթական դպրոցների նոր շենքերի կառուցում</t>
  </si>
  <si>
    <t>1236-32003</t>
  </si>
  <si>
    <t xml:space="preserve"> Հանրակրթական դպրոցների նոր շենքերի կառուցում</t>
  </si>
  <si>
    <t>ՄԱ</t>
  </si>
  <si>
    <t>ՀՀ Արագածոտնի մարզ</t>
  </si>
  <si>
    <t>Հավելված N 5</t>
  </si>
  <si>
    <t>ՀԱՅԱՍՏԱՆԻ ՀԱՆՐԱՊԵՏՈՒԹՅԱՆ ԿԱՌԱՎԱՐՈՒԹՅԱՆ 2024 ԹՎԱԿԱՆԻ ԴԵԿՏԵՄԲԵՐԻ 27-Ի N 2060-Ն ՈՐՈՇՄԱՆ N 5 ՀԱՎԵԼՎԱԾԻ N 2 ԱՂՅՈՒՍԱԿՈՒՄ ԿԱՏԱՐՎՈՂ ՓՈՓՈԽՈՒԹՅՈՒՆՆԵՐԸ ԵՎ ԼՐԱՑՈՒՄՆԵՐԸ</t>
  </si>
  <si>
    <t>«ՀԱՅԱUՏԱՆԻ ՀԱՆՐԱՊԵՏՈՒԹՅԱՆ 2025 ԹՎԱԿԱՆԻ ՊԵՏԱԿԱՆ ԲՅՈՒՋԵԻ ՄԱUԻՆ» ՀԱՅԱUՏԱՆԻ ՀԱՆՐԱՊԵՏՈՒԹՅԱՆ OՐԵՆՔԻ N 1 ՀԱՎԵԼՎԱԾԻ N 3 ԱՂՅՈՒՍԱԿՈՒՄ ԿԱՏԱՐՎՈՂ ՓՈՓՈԽՈՒԹՅՈՒՆՆԵՐԸ ԵՎ ԼՐԱՑՈՒՄՆԵՐԸ</t>
  </si>
  <si>
    <t xml:space="preserve"> - Շենքերի և շինությունների շինարարություն</t>
  </si>
  <si>
    <t>ԳՀ</t>
  </si>
  <si>
    <t xml:space="preserve"> ՄԱՍ III. ԾԱՌԱՅՈՒԹՅՈՒՆՆԵՐ</t>
  </si>
  <si>
    <t>1236 - 32003</t>
  </si>
  <si>
    <t>ՀՀ մարզերում կրթական որակյալ ծառայությունների հասանելիության ապահովման ծրագրի շրջանակներում հանրակրթական և նախադպրոցական կրթության հասանելիության ապահովման նպատակով կրթական կենտրոնների կառուցում</t>
  </si>
  <si>
    <t xml:space="preserve"> Շահառուների ընտրության չափորոշիչները` Նախադպրոցական կրթություն իրականացնող ուսումնական հաստատություններ </t>
  </si>
  <si>
    <t>Հավելված N 4</t>
  </si>
  <si>
    <t>02</t>
  </si>
  <si>
    <t xml:space="preserve"> ՀՀ մարզերում կրթական որակյալ ծառայությունների հասանելիության ապահովման ծրագրի շրջանակներում հանրակրթական և նախադպրոցական կրթության հասանելիության ապահովման նպատակով կրթական կենտրոնների կառուցում </t>
  </si>
  <si>
    <t xml:space="preserve"> տեխնիկական հսկողության ծառայություններ</t>
  </si>
  <si>
    <t>ՀՄԱ</t>
  </si>
  <si>
    <t xml:space="preserve"> հեղինակային հսկողության ծառայություններ</t>
  </si>
  <si>
    <t xml:space="preserve"> ընդհանուր շինարարական աշխատանքներ</t>
  </si>
  <si>
    <t>դրամ</t>
  </si>
  <si>
    <t xml:space="preserve"> - Շենքերի և շինությունների կապիտալ վերանորոգում</t>
  </si>
  <si>
    <t>հազար դրամներով</t>
  </si>
  <si>
    <t>Հանրակրթական դպրոցների շենքերի վերակառուցում, հիմնանորոգում</t>
  </si>
  <si>
    <t>1236 - 32004</t>
  </si>
  <si>
    <t>Դպրոցական պարտադիր կրթության հասանելիության ապահովման նպատակով՛ հանրակրթական դպրոցների շենքերի (մասնաշենքերի), վերակառուցում, հիմնանորոգում և նախագծում</t>
  </si>
  <si>
    <t xml:space="preserve"> Դպրոցական պարտադիր կրթության հասանելիության ապահովման նպատակով՛ հանրակրթական դպրոցների շենքերի (մասնաշենքերի), վերակառուցում, հիմնանորոգում և նախագծում </t>
  </si>
  <si>
    <t xml:space="preserve"> Ակտիվն օգտագործող կազմակերպությունների անվանումները` Հանրակրթական դպրոցներ </t>
  </si>
  <si>
    <t>ՀՀ քաղաքաշինության կոմիտե</t>
  </si>
  <si>
    <t xml:space="preserve"> ՄԱՍ II. ԱՇԽԱՏԱՆՔՆԵՐ</t>
  </si>
  <si>
    <t>ՀՀ ՔԱՂԱՔԱՇԻՆՈՒԹՅԱՆ ԿՈՄԻՏԵ</t>
  </si>
  <si>
    <t>ՀՀ Վայոց Ձորի մարզ</t>
  </si>
  <si>
    <t xml:space="preserve"> միջնակարգ դպրոցների կառուցման աշխատանքներ</t>
  </si>
  <si>
    <t>ՀՀ Սյունիքի մարզ</t>
  </si>
  <si>
    <t>ՀՀ Տավուշի մարզ</t>
  </si>
  <si>
    <t>ՀՀ Արարատի մարզ</t>
  </si>
  <si>
    <t>Գետազատ բնակավայրի միջնակարգ դպրոց</t>
  </si>
  <si>
    <t xml:space="preserve"> շինարարական աշխատանքներ դպրոցների համար</t>
  </si>
  <si>
    <t>45211229-63</t>
  </si>
  <si>
    <t>45211229-73</t>
  </si>
  <si>
    <t>գ. Ծովինարի Արծրուն Խաչատրյանի անվ. միջնակարգ դպրոց</t>
  </si>
  <si>
    <t>ք. Տաշիրի միջնակարգ դպրոց (ք. Տաշիրի թիվ 1 հիմնական դպրոցի տեղակայման վայրում)</t>
  </si>
  <si>
    <t>45211229-77</t>
  </si>
  <si>
    <t>Լեռնանիստ բնակավայրի միջնակարգ դպրոց</t>
  </si>
  <si>
    <t>45211229-90</t>
  </si>
  <si>
    <t>«ք. Կապանի թիվ 6 հիմնական դպրոց» ՊՈԱԿ</t>
  </si>
  <si>
    <t>գ․ Տաթևի միջնակարգ դպրոց</t>
  </si>
  <si>
    <t>45211229-102</t>
  </si>
  <si>
    <t>45211229-107</t>
  </si>
  <si>
    <t>գ. Աղավնավանքի միջնակարգ դպրոց</t>
  </si>
  <si>
    <t>45211229-112</t>
  </si>
  <si>
    <t>1236-32004</t>
  </si>
  <si>
    <t xml:space="preserve"> Հանրակրթական դպրոցների շենքերի վերակառուցում, հիմնանորոգում</t>
  </si>
  <si>
    <t>45211229-769</t>
  </si>
  <si>
    <t>Ծաղկաբերի Դ. Մարտիրոսյանի անվան միջնակարգ դպրոց</t>
  </si>
  <si>
    <t>1236-32005</t>
  </si>
  <si>
    <t xml:space="preserve"> Կրթահամալիրների կառուցում</t>
  </si>
  <si>
    <t>Կրթահամալիրների կառուցում</t>
  </si>
  <si>
    <t>45211229-138</t>
  </si>
  <si>
    <t>գ. Շատվանի կրթահամալիր</t>
  </si>
  <si>
    <t>45211229-144</t>
  </si>
  <si>
    <t>45211229-146</t>
  </si>
  <si>
    <t>45211229-147</t>
  </si>
  <si>
    <t>45211229-150</t>
  </si>
  <si>
    <t>45211229-151</t>
  </si>
  <si>
    <t>գ. Հարթագյուղի կրթահամալիր</t>
  </si>
  <si>
    <t>գ. Նորաշենի կրթահամալիր</t>
  </si>
  <si>
    <t>գ. Լորուտի կրթահամալիր</t>
  </si>
  <si>
    <t>գ. Միխայլովկայի կրթահամալիր</t>
  </si>
  <si>
    <t>գ. Կաթնառատի կրթահամալիր</t>
  </si>
  <si>
    <t>գ․ Հայրենյացի կրթահամալիր</t>
  </si>
  <si>
    <t>45211229-156</t>
  </si>
  <si>
    <t>45211229-159</t>
  </si>
  <si>
    <t>45211229-164</t>
  </si>
  <si>
    <t>45211229-165</t>
  </si>
  <si>
    <t>45211229-166</t>
  </si>
  <si>
    <t>Տեղ համայնքի Տեղի թիվ 2 կրթահամալիր</t>
  </si>
  <si>
    <t>Կապան համայնքի գ․ Բաբիկավան-Կավճուտի կրթահամալիր</t>
  </si>
  <si>
    <t>Կապան համայնքի Ծավի կրթահամալիր</t>
  </si>
  <si>
    <t>գ. Ակների կրթահամալիր</t>
  </si>
  <si>
    <t>գ. Արփիի կրթահամալիր</t>
  </si>
  <si>
    <t>45211229-168</t>
  </si>
  <si>
    <t>45221142-3</t>
  </si>
  <si>
    <t>45221142-2</t>
  </si>
  <si>
    <t xml:space="preserve"> ԾԱՌԱՅՈՒԹՅՈՒՆՆԵՐԻ  ԵՎ   ԱՊՐԱՆՔՆԵՐԻ  ՁԵՌՔԲԵՐՈՒՄ</t>
  </si>
  <si>
    <t xml:space="preserve"> ԱՅԼ ՄԱՍՆԱԳԻՏԱԿԱՆ ԾԱՌԱՅՈՒԹՅՈՒՆՆԵՐԻ ՁԵՌՔ ԲԵՐՈՒՄ</t>
  </si>
  <si>
    <t xml:space="preserve"> - Մասնագիտական ծառայություններ</t>
  </si>
  <si>
    <t>1236 - 32005</t>
  </si>
  <si>
    <t>Հավելված N 6</t>
  </si>
  <si>
    <t xml:space="preserve"> ԲՍԿ </t>
  </si>
  <si>
    <t xml:space="preserve">Հավելված N 7 </t>
  </si>
  <si>
    <t>45211229-74</t>
  </si>
  <si>
    <t>45211229-79</t>
  </si>
  <si>
    <t>45211229-83</t>
  </si>
  <si>
    <t>45211229-84</t>
  </si>
  <si>
    <t>45211229-104</t>
  </si>
  <si>
    <t>«Սիսավանի միջնակարգ դպրոց» ՊՈԱԿ</t>
  </si>
  <si>
    <t>«Վաղարշապատի հ. 1 հիմնական դպրոց» ՊՈԱԿ</t>
  </si>
  <si>
    <t>ք. Գավառի թիվ 5 հիմնական դպրոց</t>
  </si>
  <si>
    <t>գ. Աքորու միջնակարգ դպրոց</t>
  </si>
  <si>
    <t>Զառ բնակավայրի միջնակարգ դպրոց</t>
  </si>
  <si>
    <t>Գեղադիր բնակավայրի միջնակարգ դպրոց</t>
  </si>
  <si>
    <t>գ. Խոտի միջնակարգ դպրոց</t>
  </si>
  <si>
    <t>71351540-32</t>
  </si>
  <si>
    <t>98111140-22</t>
  </si>
  <si>
    <t>45211229-705</t>
  </si>
  <si>
    <t>45211229-743</t>
  </si>
  <si>
    <t>45211229-746</t>
  </si>
  <si>
    <t>45211229-802</t>
  </si>
  <si>
    <t>45211229-803</t>
  </si>
  <si>
    <t>45211229-734</t>
  </si>
  <si>
    <t>45211229-741</t>
  </si>
  <si>
    <t>45211229-750</t>
  </si>
  <si>
    <t>45211229-780</t>
  </si>
  <si>
    <t>45211229-810</t>
  </si>
  <si>
    <t>45211229-807</t>
  </si>
  <si>
    <t>45211229-753</t>
  </si>
  <si>
    <t>45211229-767</t>
  </si>
  <si>
    <t>45211229-178</t>
  </si>
  <si>
    <t>45211229-179</t>
  </si>
  <si>
    <t>45211229-765</t>
  </si>
  <si>
    <t>45211229-666</t>
  </si>
  <si>
    <t>45211229-720</t>
  </si>
  <si>
    <t>45211229-814</t>
  </si>
  <si>
    <t>45211229-775</t>
  </si>
  <si>
    <t>45211229-804</t>
  </si>
  <si>
    <t>45211229-805</t>
  </si>
  <si>
    <t>45211229-809</t>
  </si>
  <si>
    <t>45211229-778</t>
  </si>
  <si>
    <t>45211229-783</t>
  </si>
  <si>
    <t>45211229-182</t>
  </si>
  <si>
    <t>45211229-184</t>
  </si>
  <si>
    <t>45211229-502</t>
  </si>
  <si>
    <t>45211229-733</t>
  </si>
  <si>
    <t>45211229-735</t>
  </si>
  <si>
    <t>45211229-747</t>
  </si>
  <si>
    <t>45211229-749</t>
  </si>
  <si>
    <t>45211229-715</t>
  </si>
  <si>
    <t>45211229-752</t>
  </si>
  <si>
    <t>45211229-774</t>
  </si>
  <si>
    <t>45211229-723</t>
  </si>
  <si>
    <t>Բազմաղբյուրի միջնակարգ դպրոց</t>
  </si>
  <si>
    <t>Նորապատի միջնակարգ դպրոց</t>
  </si>
  <si>
    <t>Այգեվանի Մ․ խորենացու անվան միջնակարգ դպրոց</t>
  </si>
  <si>
    <t>Ալաշկերտի  Հ․ Քոչարի անվան միջնակարգ դպրոց</t>
  </si>
  <si>
    <t>Նորավանի միջնակարգ դպրոց</t>
  </si>
  <si>
    <t>Արմավիրի Վ․ Բախշյանի անվան թիվ 2 հիմնական դպրոց</t>
  </si>
  <si>
    <t>Ծիածանի միջնակարգ դպրոց</t>
  </si>
  <si>
    <t>Ծակքարի միջնակարգ դպրոց</t>
  </si>
  <si>
    <t>Ծովագյուղի միջնակարգ դպրոց</t>
  </si>
  <si>
    <t>Կարճաղբյուրի Ա.Գրիգորյանի անվան միջնակարգ դպրոց</t>
  </si>
  <si>
    <t xml:space="preserve">«ք. Վանաձորի Ա.Մաթևոսյանի անվան թիվ 8 հիմնական դպրոց» ՊՈԱԿ </t>
  </si>
  <si>
    <t xml:space="preserve">«ք. Վանաձորի Խ.Աբովյանի անվան թիվ 9 հիմնական դպրոց» ՊՈԱԿ </t>
  </si>
  <si>
    <t>Լուսաղբյուրի միջնակարգ դպրոց</t>
  </si>
  <si>
    <t>Ախթալայի թիվ 2 միջնակարգ դպրոց</t>
  </si>
  <si>
    <t xml:space="preserve">ք. Վանաձորի Մաթեմատիկայի և բնագիտական առարկաների խորացված ուսուցմամբ հատուկ դպրոց </t>
  </si>
  <si>
    <t>Ծաղկաձորի միջնակարգ դպրոց</t>
  </si>
  <si>
    <t>Հրազդանի Խ.Աբովյանի թիվ 1 ավագ դպրոց</t>
  </si>
  <si>
    <t>Մրգաշենի միջնակարգ դպրոց</t>
  </si>
  <si>
    <t>Ձորաղբյուրի Վ․ Կարապետյանի անվան միջնակարգ դպրոց</t>
  </si>
  <si>
    <t>Քաղսիի  միջնակարգ դպրոց</t>
  </si>
  <si>
    <t xml:space="preserve">«ք․ Գյումրու թիվ 32 հիմնական դպրոց» ՊՈԱԿ </t>
  </si>
  <si>
    <t xml:space="preserve">«ք․ Գյումրու թիվ 23 հիմնական դպրոց» ՊՈԱԿ </t>
  </si>
  <si>
    <t xml:space="preserve">«ք․ Գյումրու թիվ 41 հիմնական դպրոց» ՊՈԱԿ </t>
  </si>
  <si>
    <t>Գյումրու թիվ 7 հիմնական դպրոց</t>
  </si>
  <si>
    <t>Լեռնակերտի միջնակարգ դպրոց</t>
  </si>
  <si>
    <t>Գյումրու թիվ 30 հիմնական դպրոց</t>
  </si>
  <si>
    <t>Սիսիանի թիվ 4 հիմնական դպրոց</t>
  </si>
  <si>
    <t>Ջերմուկի Մ․ Գորկու անվան թիվ 1 հիմնական դպրոց</t>
  </si>
  <si>
    <t>Մալիշկայի Մ․ Լոմոնոսովի անվան միջնակարգ դպրոց</t>
  </si>
  <si>
    <t>Բերդավանի միջնակարգ դպրոց</t>
  </si>
  <si>
    <t>Մաստարայի միջնակարգ դպրոց</t>
  </si>
  <si>
    <t>Թալինի ավագ դպրոց</t>
  </si>
  <si>
    <t>Քարակերտի թիվ 2 միջնակարգ դպրոց</t>
  </si>
  <si>
    <t xml:space="preserve"> ք. Վանաձորի Ծովակալ Իսակովի անվան թիվ 23   հիմնական դպրոց</t>
  </si>
  <si>
    <t>Գյուլագարակի միջնակարգ դպրոց</t>
  </si>
  <si>
    <t>Գյումրու թիվ 45 միջնակարգ դպրոց</t>
  </si>
  <si>
    <t>45211229-139</t>
  </si>
  <si>
    <t>45211229-157</t>
  </si>
  <si>
    <t>գ. Կախակնի կրթահամալիր</t>
  </si>
  <si>
    <t>գ․ Բյուրակնի կրթահամալիր</t>
  </si>
  <si>
    <t xml:space="preserve">45211231-517 </t>
  </si>
  <si>
    <t>«Դարբասի միջնակարգ դպրոց» ՊՈԱԿ</t>
  </si>
  <si>
    <t xml:space="preserve"> Մանկապարտեզների շենքերի վերակառուցում, հիմնանորոգում</t>
  </si>
  <si>
    <t>ՀՀ կառավարություն</t>
  </si>
  <si>
    <t>Հանրակրթական դպրոցների, մանկապարտեզների և կրթահամալիրների գույքով և տեխնիկայով ապահովում</t>
  </si>
  <si>
    <t>1236-32006</t>
  </si>
  <si>
    <t xml:space="preserve"> Հանրակրթական դպրոցների, մանկապարտեզների և կրթահամալիրների գույքով և տեխնիկայով ապահովում</t>
  </si>
  <si>
    <t xml:space="preserve"> դպրոցական կահույք</t>
  </si>
  <si>
    <t>լրակազմ</t>
  </si>
  <si>
    <t xml:space="preserve"> ՄԱՍ I. ԱՊՐԱՆՔՆԵՐ</t>
  </si>
  <si>
    <t>ՀՀ Արարատի մարզպետի աշխատակազմ</t>
  </si>
  <si>
    <t>39141260-502</t>
  </si>
  <si>
    <t>39141120-509</t>
  </si>
  <si>
    <t>32331300-503</t>
  </si>
  <si>
    <t>39121200-503</t>
  </si>
  <si>
    <t>39713100-501</t>
  </si>
  <si>
    <t>զգեստապահարաններ</t>
  </si>
  <si>
    <t>դարակներով պահարաններ</t>
  </si>
  <si>
    <t xml:space="preserve">ձայներիզների նվագարկիչներ </t>
  </si>
  <si>
    <t>սեղաններ</t>
  </si>
  <si>
    <t>սպասք լվացող սարքեր</t>
  </si>
  <si>
    <t>ԷԱՃ</t>
  </si>
  <si>
    <t>հատ</t>
  </si>
  <si>
    <t xml:space="preserve">Արալեզ համայնքի «Մոդուլային» տիպի 144 տեղ հզորությամբ մսուր-մանկապարտեզ </t>
  </si>
  <si>
    <t>ՀՀ ԿԱՌԱՎԱՐՈՒԹՅՈՒՆ</t>
  </si>
  <si>
    <t>71621100-506</t>
  </si>
  <si>
    <t xml:space="preserve"> տեխնիկական վերլուծության և խրհրդատվության ծառայություններ</t>
  </si>
  <si>
    <t>71621100-507</t>
  </si>
  <si>
    <t>71621100-508</t>
  </si>
  <si>
    <t>71621100-510</t>
  </si>
  <si>
    <t xml:space="preserve"> ՄԵՔԵՆԱՆԵՐ  ԵՎ  ՍԱՐՔԱՎՈՐՈՒՄՆԵՐ</t>
  </si>
  <si>
    <t xml:space="preserve"> - Այլ մեքենաներ և սարքավորումներ</t>
  </si>
  <si>
    <t>Մանկապարտեզների շենքերի վերակառուցում, հիմնանորոգում</t>
  </si>
  <si>
    <t>Նախադպրոցական կրթության հասանելիության ապահովման նպատակով՛ մանկապարտեզների շենքերի (մասնաշենքերի), վերակառուցում, հիմնանորոգում և նախագծում</t>
  </si>
  <si>
    <t>1236 - 32002</t>
  </si>
  <si>
    <t>1236 - 32006</t>
  </si>
  <si>
    <t>Կրթական ժամանակակից նորմերին և կրթական չափորոշիչներին համապատասխան ուսուցման ծրագրերն իրականացնելու նպատակով հանրակրթական և նախադպրոցական հաստատությունների համար գույքի և տեխնիկայի ձեռքբերում</t>
  </si>
  <si>
    <t xml:space="preserve">  Նախադպրոցական կրթության հասանելիության ապահովման նպատակով՛ մանկապարտեզների շենքերի (մասնաշենքերի), վերակառուցում, հիմնանորոգում և նախագծում </t>
  </si>
  <si>
    <t xml:space="preserve"> Կրթական ժամանակակից նորմերին և կրթական չափորոշիչներին համապատասխան ուսուցման ծրագրերն իրականացնելու նպատակով հանրակրթական և նախադպրոցական հաստատությունների համար գույքի և տեխնիկայի ձեռքբերում </t>
  </si>
  <si>
    <t xml:space="preserve">Ակտիվն օգտագործող կազմակերպությունների անվանումները` Ստեղծվող կրթահամալիրներ </t>
  </si>
  <si>
    <t>ՀՀ ԱՐԱՐԱՏԻ ՄԱՐԶՊԵՏԻ ԱՇԽԱՏԱԿԱԶՄ</t>
  </si>
  <si>
    <t>45211229-175</t>
  </si>
  <si>
    <t>45211229-703</t>
  </si>
  <si>
    <t>45211229-781</t>
  </si>
  <si>
    <t>45211229-766</t>
  </si>
  <si>
    <t>45211229-701</t>
  </si>
  <si>
    <t xml:space="preserve">«Վարդաշենի միջնակարգ դպրոց» ՊՈԱԿ </t>
  </si>
  <si>
    <t>Գառնու թիվ 2 ավագ դպրոց</t>
  </si>
  <si>
    <t>Լեռնանցքի միջնակարգ դպրոց</t>
  </si>
  <si>
    <t>Վահրամաբերդի Հ. Մկրտչյանի անվան միջնակարգ դպրոց</t>
  </si>
  <si>
    <t>Աշոցքի միջնակարգ դպրոց</t>
  </si>
  <si>
    <t>45211231-519</t>
  </si>
  <si>
    <t>«Գառնահովիտի միջնակարգ դպրոց» ՊՈԱԿ</t>
  </si>
  <si>
    <t>Խումբ N 01</t>
  </si>
  <si>
    <t>1236-32001</t>
  </si>
  <si>
    <t xml:space="preserve"> Մանկապարտեզների նոր շենքերի կառուցում</t>
  </si>
  <si>
    <t xml:space="preserve"> ՄԱՍ II.  ԱՇԽԱՏԱՆՔՆԵՐ</t>
  </si>
  <si>
    <t>71351540-3</t>
  </si>
  <si>
    <t>98111140-3</t>
  </si>
  <si>
    <t>Մանկապարտեզների նոր շենքերի կառուցում</t>
  </si>
  <si>
    <t>ՀՀ Արմավիրի մարզի Նորավան համայնքում «Մոդուլային» տիպի 144 տեղ հզորությամբ մսուր-մանկապարտեզ</t>
  </si>
  <si>
    <t>1236 - 32001</t>
  </si>
  <si>
    <t>Նախադպրոցական կրթության հասանելիության ապահովման նպատակով՛ մանկապարտեզների հիմնում, նոր շենքերի (մասնաշենքերի), ներառյալ՛ ,Մոդուլայինե տիպի շենքերի կառուցում և նախագծում</t>
  </si>
  <si>
    <t xml:space="preserve"> Նախադպրոցական կրթության հասանելիության ապահովման նպատակով՛ մանկապարտեզների հիմնում, նոր շենքերի (մասնաշենքերի), ներառյալ՛ ,Մոդուլայինե տիպի շենքերի կառուցում և նախագծում </t>
  </si>
  <si>
    <t>45211229-745</t>
  </si>
  <si>
    <t>Արագածի թիվ 2 միջնակարգ դպրոց</t>
  </si>
  <si>
    <t>45211229-702</t>
  </si>
  <si>
    <t>Նորակերտի միջնակարգ դպրոց</t>
  </si>
  <si>
    <t>45211229-155</t>
  </si>
  <si>
    <t>Կապան համայնքի Վերին Խոտանանի կրթահամալիր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</si>
</sst>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4">
    <numFmt numFmtId="43" formatCode="_(* #,##0.00_);_(* \(#,##0.00\);_(* &quot;-&quot;??_);_(@_)"/>
    <numFmt numFmtId="164" formatCode="_-* #,##0.00\ _₽_-;\-* #,##0.00\ _₽_-;_-* &quot;-&quot;??\ _₽_-;_-@_-"/>
    <numFmt numFmtId="165" formatCode="##,##0.0;\(##,##0.0\);\-"/>
    <numFmt numFmtId="166" formatCode="_(* #,##0.0_);_(* \(#,##0.0\);_(* &quot;-&quot;??_);_(@_)"/>
    <numFmt numFmtId="167" formatCode="0.0"/>
    <numFmt numFmtId="168" formatCode="#,##0.0"/>
    <numFmt numFmtId="169" formatCode="#,##0.0_);\(#,##0.0\)"/>
    <numFmt numFmtId="170" formatCode="_-* #,##0.00_р_._-;\-* #,##0.00_р_._-;_-* &quot;-&quot;??_р_._-;_-@_-"/>
    <numFmt numFmtId="171" formatCode="##,##0;\(##,##0\);\-"/>
    <numFmt numFmtId="172" formatCode="General_)"/>
    <numFmt numFmtId="173" formatCode="_-* #,##0.0\ _р_._-;\-* #,##0.0\ _р_._-;_-* &quot;-&quot;?\ _р_._-;_-@_-"/>
    <numFmt numFmtId="174" formatCode="_-* #,##0.00\ _р_._-;\-* #,##0.00\ _р_._-;_-* &quot;-&quot;??\ _р_._-;_-@_-"/>
    <numFmt numFmtId="175" formatCode="0_);\(0\)"/>
    <numFmt numFmtId="176" formatCode="_(* #,##0.0_);_(* \(#,##0.0\);_(* &quot;-&quot;?_);_(@_)"/>
  </numFmts>
  <fonts count="108">
    <font>
      <sz val="11"/>
      <color theme="1"/>
      <name val="Calibri"/>
      <family val="2"/>
      <charset val="1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name val="GHEA Grapalat"/>
      <family val="3"/>
    </font>
    <font>
      <sz val="8"/>
      <name val="GHEA Grapalat"/>
      <family val="3"/>
    </font>
    <font>
      <sz val="10"/>
      <name val="Arial"/>
      <family val="2"/>
    </font>
    <font>
      <sz val="8"/>
      <name val="Arial Armenian"/>
      <family val="2"/>
    </font>
    <font>
      <sz val="11"/>
      <color theme="1"/>
      <name val="Calibri"/>
      <family val="2"/>
      <charset val="1"/>
      <scheme val="minor"/>
    </font>
    <font>
      <b/>
      <sz val="12"/>
      <color theme="1"/>
      <name val="GHEA Grapalat"/>
      <family val="3"/>
    </font>
    <font>
      <sz val="8"/>
      <name val="GHEA Grapalat"/>
      <family val="2"/>
    </font>
    <font>
      <sz val="10"/>
      <name val="Arial Armenian"/>
      <family val="2"/>
    </font>
    <font>
      <b/>
      <sz val="12"/>
      <name val="GHEA Grapalat"/>
      <family val="3"/>
    </font>
    <font>
      <sz val="10"/>
      <name val="Times Armenian"/>
      <family val="1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8"/>
      <color theme="3"/>
      <name val="Cambria"/>
      <family val="2"/>
      <scheme val="major"/>
    </font>
    <font>
      <sz val="11"/>
      <color theme="0"/>
      <name val="Calibri"/>
      <family val="2"/>
      <charset val="1"/>
      <scheme val="minor"/>
    </font>
    <font>
      <sz val="11"/>
      <color rgb="FF9C0006"/>
      <name val="Calibri"/>
      <family val="2"/>
      <charset val="1"/>
      <scheme val="minor"/>
    </font>
    <font>
      <b/>
      <sz val="11"/>
      <color rgb="FFFA7D00"/>
      <name val="Calibri"/>
      <family val="2"/>
      <charset val="1"/>
      <scheme val="minor"/>
    </font>
    <font>
      <b/>
      <sz val="11"/>
      <color theme="0"/>
      <name val="Calibri"/>
      <family val="2"/>
      <charset val="1"/>
      <scheme val="minor"/>
    </font>
    <font>
      <i/>
      <sz val="11"/>
      <color rgb="FF7F7F7F"/>
      <name val="Calibri"/>
      <family val="2"/>
      <charset val="1"/>
      <scheme val="minor"/>
    </font>
    <font>
      <sz val="11"/>
      <color rgb="FF006100"/>
      <name val="Calibri"/>
      <family val="2"/>
      <charset val="1"/>
      <scheme val="minor"/>
    </font>
    <font>
      <b/>
      <sz val="15"/>
      <color theme="3"/>
      <name val="Calibri"/>
      <family val="2"/>
      <charset val="1"/>
      <scheme val="minor"/>
    </font>
    <font>
      <b/>
      <sz val="13"/>
      <color theme="3"/>
      <name val="Calibri"/>
      <family val="2"/>
      <charset val="1"/>
      <scheme val="minor"/>
    </font>
    <font>
      <b/>
      <sz val="11"/>
      <color theme="3"/>
      <name val="Calibri"/>
      <family val="2"/>
      <charset val="1"/>
      <scheme val="minor"/>
    </font>
    <font>
      <sz val="11"/>
      <color rgb="FF3F3F76"/>
      <name val="Calibri"/>
      <family val="2"/>
      <charset val="1"/>
      <scheme val="minor"/>
    </font>
    <font>
      <sz val="11"/>
      <color rgb="FFFA7D00"/>
      <name val="Calibri"/>
      <family val="2"/>
      <charset val="1"/>
      <scheme val="minor"/>
    </font>
    <font>
      <sz val="11"/>
      <color rgb="FF9C6500"/>
      <name val="Calibri"/>
      <family val="2"/>
      <charset val="1"/>
      <scheme val="minor"/>
    </font>
    <font>
      <b/>
      <sz val="11"/>
      <color rgb="FF3F3F3F"/>
      <name val="Calibri"/>
      <family val="2"/>
      <charset val="1"/>
      <scheme val="minor"/>
    </font>
    <font>
      <b/>
      <sz val="18"/>
      <color theme="3"/>
      <name val="Cambria"/>
      <family val="2"/>
      <charset val="1"/>
      <scheme val="major"/>
    </font>
    <font>
      <b/>
      <sz val="11"/>
      <color theme="1"/>
      <name val="Calibri"/>
      <family val="2"/>
      <charset val="1"/>
      <scheme val="minor"/>
    </font>
    <font>
      <sz val="11"/>
      <color rgb="FFFF0000"/>
      <name val="Calibri"/>
      <family val="2"/>
      <charset val="1"/>
      <scheme val="minor"/>
    </font>
    <font>
      <sz val="11"/>
      <color indexed="8"/>
      <name val="Calibri"/>
      <family val="2"/>
    </font>
    <font>
      <sz val="10"/>
      <name val="Arial"/>
      <family val="2"/>
      <charset val="204"/>
    </font>
    <font>
      <sz val="10"/>
      <color rgb="FF9C6500"/>
      <name val="Calibri"/>
      <family val="2"/>
      <scheme val="minor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0"/>
      <color indexed="8"/>
      <name val="MS Sans Serif"/>
      <family val="2"/>
    </font>
    <font>
      <sz val="12"/>
      <name val="Arial Armenian"/>
      <family val="2"/>
    </font>
    <font>
      <sz val="10"/>
      <name val="Arial Unicode"/>
      <family val="2"/>
    </font>
    <font>
      <sz val="12"/>
      <name val="GHEA Grapalat"/>
      <family val="3"/>
    </font>
    <font>
      <sz val="12"/>
      <color theme="1"/>
      <name val="GHEA Grapalat"/>
      <family val="3"/>
    </font>
    <font>
      <sz val="18"/>
      <name val="Times New Roman"/>
      <family val="1"/>
      <charset val="204"/>
    </font>
    <font>
      <b/>
      <sz val="13"/>
      <name val="Times New Roman"/>
      <family val="1"/>
      <charset val="204"/>
    </font>
    <font>
      <b/>
      <i/>
      <sz val="12"/>
      <name val="Times New Roman"/>
      <family val="1"/>
      <charset val="204"/>
    </font>
    <font>
      <i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11"/>
      <name val="Times New Roman"/>
      <family val="1"/>
    </font>
    <font>
      <sz val="10"/>
      <name val="Arial Cyr"/>
      <family val="2"/>
    </font>
    <font>
      <sz val="10"/>
      <name val="Arial Cyr"/>
      <family val="2"/>
      <charset val="204"/>
    </font>
    <font>
      <b/>
      <sz val="10"/>
      <color indexed="12"/>
      <name val="Arial Cyr"/>
      <family val="2"/>
      <charset val="204"/>
    </font>
    <font>
      <sz val="11"/>
      <color theme="1"/>
      <name val="Calibri"/>
      <family val="2"/>
      <charset val="204"/>
      <scheme val="minor"/>
    </font>
    <font>
      <i/>
      <sz val="12"/>
      <name val="GHEA Grapalat"/>
      <family val="3"/>
    </font>
    <font>
      <sz val="10"/>
      <color theme="1"/>
      <name val="Arial Narrow"/>
      <family val="2"/>
    </font>
    <font>
      <b/>
      <i/>
      <sz val="12"/>
      <name val="GHEA Grapalat"/>
      <family val="3"/>
    </font>
    <font>
      <i/>
      <sz val="12"/>
      <name val="Calibri"/>
      <family val="2"/>
      <charset val="1"/>
      <scheme val="minor"/>
    </font>
    <font>
      <sz val="12"/>
      <name val="Calibri"/>
      <family val="2"/>
      <charset val="1"/>
      <scheme val="minor"/>
    </font>
    <font>
      <sz val="11"/>
      <name val="GHEA Grapalat"/>
      <family val="3"/>
    </font>
    <font>
      <sz val="18"/>
      <color theme="3"/>
      <name val="Cambria"/>
      <family val="2"/>
      <scheme val="major"/>
    </font>
    <font>
      <sz val="11"/>
      <color rgb="FF9C5700"/>
      <name val="Calibri"/>
      <family val="2"/>
      <scheme val="minor"/>
    </font>
    <font>
      <b/>
      <sz val="10"/>
      <name val="GHEA Grapalat"/>
      <family val="2"/>
    </font>
    <font>
      <sz val="12"/>
      <color rgb="FFFF0000"/>
      <name val="GHEA Grapalat"/>
      <family val="3"/>
    </font>
    <font>
      <sz val="8"/>
      <name val="Calibri"/>
      <family val="2"/>
      <charset val="1"/>
      <scheme val="minor"/>
    </font>
    <font>
      <b/>
      <sz val="12"/>
      <color rgb="FFFF0000"/>
      <name val="GHEA Grapalat"/>
      <family val="3"/>
    </font>
    <font>
      <sz val="12"/>
      <color theme="9" tint="-0.249977111117893"/>
      <name val="GHEA Grapalat"/>
      <family val="3"/>
    </font>
    <font>
      <i/>
      <sz val="12"/>
      <color theme="1"/>
      <name val="GHEA Grapalat"/>
      <family val="3"/>
    </font>
    <font>
      <sz val="12"/>
      <color theme="1"/>
      <name val="Calibri"/>
      <family val="2"/>
      <charset val="1"/>
      <scheme val="minor"/>
    </font>
    <font>
      <sz val="11"/>
      <color theme="1"/>
      <name val="GHEA Grapalat"/>
      <family val="3"/>
    </font>
    <font>
      <b/>
      <i/>
      <sz val="12"/>
      <color theme="1"/>
      <name val="GHEA Grapalat"/>
      <family val="3"/>
    </font>
    <font>
      <sz val="12"/>
      <color theme="5"/>
      <name val="GHEA Grapalat"/>
      <family val="3"/>
    </font>
    <font>
      <i/>
      <sz val="12"/>
      <color theme="9" tint="-0.249977111117893"/>
      <name val="GHEA Grapalat"/>
      <family val="3"/>
    </font>
    <font>
      <i/>
      <sz val="12"/>
      <color theme="9" tint="-0.249977111117893"/>
      <name val="Calibri"/>
      <family val="2"/>
      <charset val="1"/>
      <scheme val="minor"/>
    </font>
    <font>
      <b/>
      <u/>
      <sz val="12"/>
      <name val="GHEA Grapalat"/>
      <family val="3"/>
    </font>
    <font>
      <sz val="12"/>
      <name val="GHEA Grapalat"/>
      <family val="2"/>
    </font>
  </fonts>
  <fills count="60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11"/>
      </patternFill>
    </fill>
    <fill>
      <patternFill patternType="solid">
        <fgColor indexed="36"/>
      </patternFill>
    </fill>
    <fill>
      <patternFill patternType="solid">
        <fgColor indexed="52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49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7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6" tint="0.59999389629810485"/>
        <bgColor indexed="64"/>
      </patternFill>
    </fill>
  </fills>
  <borders count="37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hair">
        <color indexed="64"/>
      </left>
      <right/>
      <top style="hair">
        <color indexed="64"/>
      </top>
      <bottom style="hair">
        <color indexed="9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indexed="64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indexed="64"/>
      </bottom>
      <diagonal/>
    </border>
    <border>
      <left/>
      <right/>
      <top style="thin">
        <color auto="1"/>
      </top>
      <bottom style="thin">
        <color auto="1"/>
      </bottom>
      <diagonal/>
    </border>
  </borders>
  <cellStyleXfs count="3117">
    <xf numFmtId="0" fontId="0" fillId="0" borderId="0"/>
    <xf numFmtId="0" fontId="10" fillId="0" borderId="0"/>
    <xf numFmtId="9" fontId="11" fillId="0" borderId="0" applyFont="0" applyFill="0" applyBorder="0" applyAlignment="0" applyProtection="0"/>
    <xf numFmtId="0" fontId="12" fillId="0" borderId="0"/>
    <xf numFmtId="0" fontId="13" fillId="0" borderId="0">
      <alignment horizontal="left" vertical="top" wrapText="1"/>
    </xf>
    <xf numFmtId="0" fontId="14" fillId="0" borderId="0"/>
    <xf numFmtId="165" fontId="16" fillId="0" borderId="0" applyFill="0" applyBorder="0" applyProtection="0">
      <alignment horizontal="right" vertical="top"/>
    </xf>
    <xf numFmtId="43" fontId="14" fillId="0" borderId="0" applyFont="0" applyFill="0" applyBorder="0" applyAlignment="0" applyProtection="0"/>
    <xf numFmtId="0" fontId="16" fillId="0" borderId="0">
      <alignment horizontal="left" vertical="top" wrapText="1"/>
    </xf>
    <xf numFmtId="0" fontId="17" fillId="0" borderId="0"/>
    <xf numFmtId="43" fontId="17" fillId="0" borderId="0" applyFont="0" applyFill="0" applyBorder="0" applyAlignment="0" applyProtection="0"/>
    <xf numFmtId="0" fontId="19" fillId="0" borderId="0"/>
    <xf numFmtId="0" fontId="20" fillId="0" borderId="3" applyNumberFormat="0" applyFill="0" applyAlignment="0" applyProtection="0"/>
    <xf numFmtId="0" fontId="21" fillId="0" borderId="4" applyNumberFormat="0" applyFill="0" applyAlignment="0" applyProtection="0"/>
    <xf numFmtId="0" fontId="22" fillId="0" borderId="5" applyNumberFormat="0" applyFill="0" applyAlignment="0" applyProtection="0"/>
    <xf numFmtId="0" fontId="22" fillId="0" borderId="0" applyNumberFormat="0" applyFill="0" applyBorder="0" applyAlignment="0" applyProtection="0"/>
    <xf numFmtId="0" fontId="23" fillId="3" borderId="0" applyNumberFormat="0" applyBorder="0" applyAlignment="0" applyProtection="0"/>
    <xf numFmtId="0" fontId="24" fillId="4" borderId="0" applyNumberFormat="0" applyBorder="0" applyAlignment="0" applyProtection="0"/>
    <xf numFmtId="0" fontId="25" fillId="5" borderId="0" applyNumberFormat="0" applyBorder="0" applyAlignment="0" applyProtection="0"/>
    <xf numFmtId="0" fontId="26" fillId="6" borderId="6" applyNumberFormat="0" applyAlignment="0" applyProtection="0"/>
    <xf numFmtId="0" fontId="27" fillId="7" borderId="7" applyNumberFormat="0" applyAlignment="0" applyProtection="0"/>
    <xf numFmtId="0" fontId="28" fillId="7" borderId="6" applyNumberFormat="0" applyAlignment="0" applyProtection="0"/>
    <xf numFmtId="0" fontId="29" fillId="0" borderId="8" applyNumberFormat="0" applyFill="0" applyAlignment="0" applyProtection="0"/>
    <xf numFmtId="0" fontId="30" fillId="8" borderId="9" applyNumberFormat="0" applyAlignment="0" applyProtection="0"/>
    <xf numFmtId="0" fontId="31" fillId="0" borderId="0" applyNumberFormat="0" applyFill="0" applyBorder="0" applyAlignment="0" applyProtection="0"/>
    <xf numFmtId="0" fontId="14" fillId="9" borderId="10" applyNumberFormat="0" applyFont="0" applyAlignment="0" applyProtection="0"/>
    <xf numFmtId="0" fontId="32" fillId="0" borderId="0" applyNumberFormat="0" applyFill="0" applyBorder="0" applyAlignment="0" applyProtection="0"/>
    <xf numFmtId="0" fontId="33" fillId="0" borderId="11" applyNumberFormat="0" applyFill="0" applyAlignment="0" applyProtection="0"/>
    <xf numFmtId="0" fontId="34" fillId="10" borderId="0" applyNumberFormat="0" applyBorder="0" applyAlignment="0" applyProtection="0"/>
    <xf numFmtId="0" fontId="9" fillId="11" borderId="0" applyNumberFormat="0" applyBorder="0" applyAlignment="0" applyProtection="0"/>
    <xf numFmtId="0" fontId="9" fillId="12" borderId="0" applyNumberFormat="0" applyBorder="0" applyAlignment="0" applyProtection="0"/>
    <xf numFmtId="0" fontId="34" fillId="13" borderId="0" applyNumberFormat="0" applyBorder="0" applyAlignment="0" applyProtection="0"/>
    <xf numFmtId="0" fontId="34" fillId="14" borderId="0" applyNumberFormat="0" applyBorder="0" applyAlignment="0" applyProtection="0"/>
    <xf numFmtId="0" fontId="9" fillId="15" borderId="0" applyNumberFormat="0" applyBorder="0" applyAlignment="0" applyProtection="0"/>
    <xf numFmtId="0" fontId="9" fillId="16" borderId="0" applyNumberFormat="0" applyBorder="0" applyAlignment="0" applyProtection="0"/>
    <xf numFmtId="0" fontId="34" fillId="17" borderId="0" applyNumberFormat="0" applyBorder="0" applyAlignment="0" applyProtection="0"/>
    <xf numFmtId="0" fontId="34" fillId="18" borderId="0" applyNumberFormat="0" applyBorder="0" applyAlignment="0" applyProtection="0"/>
    <xf numFmtId="0" fontId="9" fillId="19" borderId="0" applyNumberFormat="0" applyBorder="0" applyAlignment="0" applyProtection="0"/>
    <xf numFmtId="0" fontId="9" fillId="20" borderId="0" applyNumberFormat="0" applyBorder="0" applyAlignment="0" applyProtection="0"/>
    <xf numFmtId="0" fontId="34" fillId="21" borderId="0" applyNumberFormat="0" applyBorder="0" applyAlignment="0" applyProtection="0"/>
    <xf numFmtId="0" fontId="34" fillId="22" borderId="0" applyNumberFormat="0" applyBorder="0" applyAlignment="0" applyProtection="0"/>
    <xf numFmtId="0" fontId="9" fillId="23" borderId="0" applyNumberFormat="0" applyBorder="0" applyAlignment="0" applyProtection="0"/>
    <xf numFmtId="0" fontId="9" fillId="24" borderId="0" applyNumberFormat="0" applyBorder="0" applyAlignment="0" applyProtection="0"/>
    <xf numFmtId="0" fontId="34" fillId="25" borderId="0" applyNumberFormat="0" applyBorder="0" applyAlignment="0" applyProtection="0"/>
    <xf numFmtId="0" fontId="34" fillId="26" borderId="0" applyNumberFormat="0" applyBorder="0" applyAlignment="0" applyProtection="0"/>
    <xf numFmtId="0" fontId="9" fillId="27" borderId="0" applyNumberFormat="0" applyBorder="0" applyAlignment="0" applyProtection="0"/>
    <xf numFmtId="0" fontId="9" fillId="28" borderId="0" applyNumberFormat="0" applyBorder="0" applyAlignment="0" applyProtection="0"/>
    <xf numFmtId="0" fontId="34" fillId="29" borderId="0" applyNumberFormat="0" applyBorder="0" applyAlignment="0" applyProtection="0"/>
    <xf numFmtId="0" fontId="34" fillId="30" borderId="0" applyNumberFormat="0" applyBorder="0" applyAlignment="0" applyProtection="0"/>
    <xf numFmtId="0" fontId="9" fillId="31" borderId="0" applyNumberFormat="0" applyBorder="0" applyAlignment="0" applyProtection="0"/>
    <xf numFmtId="0" fontId="9" fillId="32" borderId="0" applyNumberFormat="0" applyBorder="0" applyAlignment="0" applyProtection="0"/>
    <xf numFmtId="0" fontId="34" fillId="33" borderId="0" applyNumberFormat="0" applyBorder="0" applyAlignment="0" applyProtection="0"/>
    <xf numFmtId="0" fontId="35" fillId="0" borderId="0" applyNumberFormat="0" applyFill="0" applyBorder="0" applyAlignment="0" applyProtection="0"/>
    <xf numFmtId="0" fontId="36" fillId="14" borderId="0" applyNumberFormat="0" applyBorder="0" applyAlignment="0" applyProtection="0"/>
    <xf numFmtId="0" fontId="9" fillId="9" borderId="10" applyNumberFormat="0" applyFont="0" applyAlignment="0" applyProtection="0"/>
    <xf numFmtId="0" fontId="36" fillId="33" borderId="0" applyNumberFormat="0" applyBorder="0" applyAlignment="0" applyProtection="0"/>
    <xf numFmtId="0" fontId="36" fillId="21" borderId="0" applyNumberFormat="0" applyBorder="0" applyAlignment="0" applyProtection="0"/>
    <xf numFmtId="0" fontId="36" fillId="10" borderId="0" applyNumberFormat="0" applyBorder="0" applyAlignment="0" applyProtection="0"/>
    <xf numFmtId="0" fontId="36" fillId="30" borderId="0" applyNumberFormat="0" applyBorder="0" applyAlignment="0" applyProtection="0"/>
    <xf numFmtId="0" fontId="14" fillId="31" borderId="0" applyNumberFormat="0" applyBorder="0" applyAlignment="0" applyProtection="0"/>
    <xf numFmtId="0" fontId="14" fillId="32" borderId="0" applyNumberFormat="0" applyBorder="0" applyAlignment="0" applyProtection="0"/>
    <xf numFmtId="0" fontId="14" fillId="16" borderId="0" applyNumberFormat="0" applyBorder="0" applyAlignment="0" applyProtection="0"/>
    <xf numFmtId="0" fontId="36" fillId="17" borderId="0" applyNumberFormat="0" applyBorder="0" applyAlignment="0" applyProtection="0"/>
    <xf numFmtId="0" fontId="44" fillId="0" borderId="0" applyNumberFormat="0" applyFill="0" applyBorder="0" applyAlignment="0" applyProtection="0"/>
    <xf numFmtId="0" fontId="36" fillId="13" borderId="0" applyNumberFormat="0" applyBorder="0" applyAlignment="0" applyProtection="0"/>
    <xf numFmtId="0" fontId="42" fillId="0" borderId="3" applyNumberFormat="0" applyFill="0" applyAlignment="0" applyProtection="0"/>
    <xf numFmtId="0" fontId="36" fillId="25" borderId="0" applyNumberFormat="0" applyBorder="0" applyAlignment="0" applyProtection="0"/>
    <xf numFmtId="0" fontId="44" fillId="0" borderId="5" applyNumberFormat="0" applyFill="0" applyAlignment="0" applyProtection="0"/>
    <xf numFmtId="0" fontId="51" fillId="0" borderId="0" applyNumberFormat="0" applyFill="0" applyBorder="0" applyAlignment="0" applyProtection="0"/>
    <xf numFmtId="0" fontId="14" fillId="11" borderId="0" applyNumberFormat="0" applyBorder="0" applyAlignment="0" applyProtection="0"/>
    <xf numFmtId="0" fontId="46" fillId="0" borderId="8" applyNumberFormat="0" applyFill="0" applyAlignment="0" applyProtection="0"/>
    <xf numFmtId="0" fontId="14" fillId="19" borderId="0" applyNumberFormat="0" applyBorder="0" applyAlignment="0" applyProtection="0"/>
    <xf numFmtId="0" fontId="14" fillId="15" borderId="0" applyNumberFormat="0" applyBorder="0" applyAlignment="0" applyProtection="0"/>
    <xf numFmtId="0" fontId="36" fillId="29" borderId="0" applyNumberFormat="0" applyBorder="0" applyAlignment="0" applyProtection="0"/>
    <xf numFmtId="0" fontId="40" fillId="0" borderId="0" applyNumberFormat="0" applyFill="0" applyBorder="0" applyAlignment="0" applyProtection="0"/>
    <xf numFmtId="0" fontId="36" fillId="22" borderId="0" applyNumberFormat="0" applyBorder="0" applyAlignment="0" applyProtection="0"/>
    <xf numFmtId="0" fontId="47" fillId="5" borderId="0" applyNumberFormat="0" applyBorder="0" applyAlignment="0" applyProtection="0"/>
    <xf numFmtId="0" fontId="14" fillId="28" borderId="0" applyNumberFormat="0" applyBorder="0" applyAlignment="0" applyProtection="0"/>
    <xf numFmtId="0" fontId="14" fillId="24" borderId="0" applyNumberFormat="0" applyBorder="0" applyAlignment="0" applyProtection="0"/>
    <xf numFmtId="0" fontId="38" fillId="7" borderId="6" applyNumberFormat="0" applyAlignment="0" applyProtection="0"/>
    <xf numFmtId="0" fontId="41" fillId="3" borderId="0" applyNumberFormat="0" applyBorder="0" applyAlignment="0" applyProtection="0"/>
    <xf numFmtId="0" fontId="48" fillId="7" borderId="7" applyNumberFormat="0" applyAlignment="0" applyProtection="0"/>
    <xf numFmtId="0" fontId="45" fillId="6" borderId="6" applyNumberFormat="0" applyAlignment="0" applyProtection="0"/>
    <xf numFmtId="0" fontId="43" fillId="0" borderId="4" applyNumberFormat="0" applyFill="0" applyAlignment="0" applyProtection="0"/>
    <xf numFmtId="0" fontId="49" fillId="0" borderId="0" applyNumberFormat="0" applyFill="0" applyBorder="0" applyAlignment="0" applyProtection="0"/>
    <xf numFmtId="0" fontId="36" fillId="26" borderId="0" applyNumberFormat="0" applyBorder="0" applyAlignment="0" applyProtection="0"/>
    <xf numFmtId="0" fontId="39" fillId="8" borderId="9" applyNumberFormat="0" applyAlignment="0" applyProtection="0"/>
    <xf numFmtId="0" fontId="14" fillId="20" borderId="0" applyNumberFormat="0" applyBorder="0" applyAlignment="0" applyProtection="0"/>
    <xf numFmtId="0" fontId="14" fillId="23" borderId="0" applyNumberFormat="0" applyBorder="0" applyAlignment="0" applyProtection="0"/>
    <xf numFmtId="0" fontId="50" fillId="0" borderId="11" applyNumberFormat="0" applyFill="0" applyAlignment="0" applyProtection="0"/>
    <xf numFmtId="0" fontId="36" fillId="18" borderId="0" applyNumberFormat="0" applyBorder="0" applyAlignment="0" applyProtection="0"/>
    <xf numFmtId="0" fontId="14" fillId="27" borderId="0" applyNumberFormat="0" applyBorder="0" applyAlignment="0" applyProtection="0"/>
    <xf numFmtId="0" fontId="37" fillId="4" borderId="0" applyNumberFormat="0" applyBorder="0" applyAlignment="0" applyProtection="0"/>
    <xf numFmtId="0" fontId="14" fillId="12" borderId="0" applyNumberFormat="0" applyBorder="0" applyAlignment="0" applyProtection="0"/>
    <xf numFmtId="0" fontId="8" fillId="0" borderId="0"/>
    <xf numFmtId="43" fontId="8" fillId="0" borderId="0" applyFont="0" applyFill="0" applyBorder="0" applyAlignment="0" applyProtection="0"/>
    <xf numFmtId="0" fontId="17" fillId="0" borderId="0"/>
    <xf numFmtId="9" fontId="17" fillId="0" borderId="0" applyFont="0" applyFill="0" applyBorder="0" applyAlignment="0" applyProtection="0"/>
    <xf numFmtId="0" fontId="19" fillId="0" borderId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0" fontId="12" fillId="0" borderId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0" fontId="53" fillId="0" borderId="0"/>
    <xf numFmtId="0" fontId="54" fillId="5" borderId="0" applyNumberFormat="0" applyBorder="0" applyAlignment="0" applyProtection="0"/>
    <xf numFmtId="0" fontId="19" fillId="0" borderId="0"/>
    <xf numFmtId="0" fontId="12" fillId="0" borderId="0"/>
    <xf numFmtId="0" fontId="52" fillId="34" borderId="0" applyNumberFormat="0" applyBorder="0" applyAlignment="0" applyProtection="0"/>
    <xf numFmtId="0" fontId="52" fillId="35" borderId="0" applyNumberFormat="0" applyBorder="0" applyAlignment="0" applyProtection="0"/>
    <xf numFmtId="0" fontId="52" fillId="36" borderId="0" applyNumberFormat="0" applyBorder="0" applyAlignment="0" applyProtection="0"/>
    <xf numFmtId="0" fontId="52" fillId="37" borderId="0" applyNumberFormat="0" applyBorder="0" applyAlignment="0" applyProtection="0"/>
    <xf numFmtId="0" fontId="52" fillId="41" borderId="0" applyNumberFormat="0" applyBorder="0" applyAlignment="0" applyProtection="0"/>
    <xf numFmtId="0" fontId="52" fillId="42" borderId="0" applyNumberFormat="0" applyBorder="0" applyAlignment="0" applyProtection="0"/>
    <xf numFmtId="0" fontId="52" fillId="43" borderId="0" applyNumberFormat="0" applyBorder="0" applyAlignment="0" applyProtection="0"/>
    <xf numFmtId="0" fontId="52" fillId="44" borderId="0" applyNumberFormat="0" applyBorder="0" applyAlignment="0" applyProtection="0"/>
    <xf numFmtId="0" fontId="52" fillId="38" borderId="0" applyNumberFormat="0" applyBorder="0" applyAlignment="0" applyProtection="0"/>
    <xf numFmtId="0" fontId="52" fillId="37" borderId="0" applyNumberFormat="0" applyBorder="0" applyAlignment="0" applyProtection="0"/>
    <xf numFmtId="0" fontId="52" fillId="43" borderId="0" applyNumberFormat="0" applyBorder="0" applyAlignment="0" applyProtection="0"/>
    <xf numFmtId="0" fontId="52" fillId="45" borderId="0" applyNumberFormat="0" applyBorder="0" applyAlignment="0" applyProtection="0"/>
    <xf numFmtId="0" fontId="55" fillId="46" borderId="0" applyNumberFormat="0" applyBorder="0" applyAlignment="0" applyProtection="0"/>
    <xf numFmtId="0" fontId="55" fillId="44" borderId="0" applyNumberFormat="0" applyBorder="0" applyAlignment="0" applyProtection="0"/>
    <xf numFmtId="0" fontId="55" fillId="38" borderId="0" applyNumberFormat="0" applyBorder="0" applyAlignment="0" applyProtection="0"/>
    <xf numFmtId="0" fontId="55" fillId="39" borderId="0" applyNumberFormat="0" applyBorder="0" applyAlignment="0" applyProtection="0"/>
    <xf numFmtId="0" fontId="55" fillId="47" borderId="0" applyNumberFormat="0" applyBorder="0" applyAlignment="0" applyProtection="0"/>
    <xf numFmtId="0" fontId="55" fillId="40" borderId="0" applyNumberFormat="0" applyBorder="0" applyAlignment="0" applyProtection="0"/>
    <xf numFmtId="0" fontId="55" fillId="48" borderId="0" applyNumberFormat="0" applyBorder="0" applyAlignment="0" applyProtection="0"/>
    <xf numFmtId="0" fontId="55" fillId="49" borderId="0" applyNumberFormat="0" applyBorder="0" applyAlignment="0" applyProtection="0"/>
    <xf numFmtId="0" fontId="55" fillId="50" borderId="0" applyNumberFormat="0" applyBorder="0" applyAlignment="0" applyProtection="0"/>
    <xf numFmtId="0" fontId="55" fillId="39" borderId="0" applyNumberFormat="0" applyBorder="0" applyAlignment="0" applyProtection="0"/>
    <xf numFmtId="0" fontId="55" fillId="47" borderId="0" applyNumberFormat="0" applyBorder="0" applyAlignment="0" applyProtection="0"/>
    <xf numFmtId="0" fontId="55" fillId="51" borderId="0" applyNumberFormat="0" applyBorder="0" applyAlignment="0" applyProtection="0"/>
    <xf numFmtId="0" fontId="56" fillId="35" borderId="0" applyNumberFormat="0" applyBorder="0" applyAlignment="0" applyProtection="0"/>
    <xf numFmtId="0" fontId="57" fillId="52" borderId="12" applyNumberFormat="0" applyAlignment="0" applyProtection="0"/>
    <xf numFmtId="0" fontId="58" fillId="53" borderId="13" applyNumberFormat="0" applyAlignment="0" applyProtection="0"/>
    <xf numFmtId="43" fontId="17" fillId="0" borderId="0" applyFont="0" applyFill="0" applyBorder="0" applyAlignment="0" applyProtection="0"/>
    <xf numFmtId="43" fontId="8" fillId="0" borderId="0" applyFont="0" applyFill="0" applyBorder="0" applyAlignment="0" applyProtection="0"/>
    <xf numFmtId="0" fontId="59" fillId="0" borderId="0" applyNumberFormat="0" applyFill="0" applyBorder="0" applyAlignment="0" applyProtection="0"/>
    <xf numFmtId="0" fontId="60" fillId="36" borderId="0" applyNumberFormat="0" applyBorder="0" applyAlignment="0" applyProtection="0"/>
    <xf numFmtId="0" fontId="61" fillId="0" borderId="14" applyNumberFormat="0" applyFill="0" applyAlignment="0" applyProtection="0"/>
    <xf numFmtId="0" fontId="62" fillId="0" borderId="15" applyNumberFormat="0" applyFill="0" applyAlignment="0" applyProtection="0"/>
    <xf numFmtId="0" fontId="63" fillId="0" borderId="16" applyNumberFormat="0" applyFill="0" applyAlignment="0" applyProtection="0"/>
    <xf numFmtId="0" fontId="63" fillId="0" borderId="0" applyNumberFormat="0" applyFill="0" applyBorder="0" applyAlignment="0" applyProtection="0"/>
    <xf numFmtId="0" fontId="64" fillId="42" borderId="12" applyNumberFormat="0" applyAlignment="0" applyProtection="0"/>
    <xf numFmtId="0" fontId="65" fillId="0" borderId="17" applyNumberFormat="0" applyFill="0" applyAlignment="0" applyProtection="0"/>
    <xf numFmtId="0" fontId="66" fillId="54" borderId="0" applyNumberFormat="0" applyBorder="0" applyAlignment="0" applyProtection="0"/>
    <xf numFmtId="1" fontId="72" fillId="0" borderId="0"/>
    <xf numFmtId="1" fontId="72" fillId="0" borderId="0"/>
    <xf numFmtId="1" fontId="72" fillId="0" borderId="0"/>
    <xf numFmtId="0" fontId="8" fillId="0" borderId="0"/>
    <xf numFmtId="0" fontId="12" fillId="0" borderId="0"/>
    <xf numFmtId="0" fontId="12" fillId="0" borderId="0"/>
    <xf numFmtId="0" fontId="17" fillId="55" borderId="18" applyNumberFormat="0" applyFont="0" applyAlignment="0" applyProtection="0"/>
    <xf numFmtId="0" fontId="67" fillId="52" borderId="19" applyNumberFormat="0" applyAlignment="0" applyProtection="0"/>
    <xf numFmtId="0" fontId="71" fillId="0" borderId="0"/>
    <xf numFmtId="0" fontId="71" fillId="0" borderId="0"/>
    <xf numFmtId="0" fontId="71" fillId="0" borderId="0"/>
    <xf numFmtId="0" fontId="68" fillId="0" borderId="0" applyNumberFormat="0" applyFill="0" applyBorder="0" applyAlignment="0" applyProtection="0"/>
    <xf numFmtId="0" fontId="69" fillId="0" borderId="20" applyNumberFormat="0" applyFill="0" applyAlignment="0" applyProtection="0"/>
    <xf numFmtId="0" fontId="70" fillId="0" borderId="0" applyNumberFormat="0" applyFill="0" applyBorder="0" applyAlignment="0" applyProtection="0"/>
    <xf numFmtId="0" fontId="53" fillId="0" borderId="0"/>
    <xf numFmtId="1" fontId="72" fillId="0" borderId="0"/>
    <xf numFmtId="0" fontId="73" fillId="0" borderId="0"/>
    <xf numFmtId="0" fontId="12" fillId="0" borderId="0"/>
    <xf numFmtId="0" fontId="8" fillId="0" borderId="0"/>
    <xf numFmtId="0" fontId="16" fillId="0" borderId="0">
      <alignment horizontal="left" vertical="top" wrapText="1"/>
    </xf>
    <xf numFmtId="0" fontId="7" fillId="9" borderId="10" applyNumberFormat="0" applyFont="0" applyAlignment="0" applyProtection="0"/>
    <xf numFmtId="0" fontId="7" fillId="11" borderId="0" applyNumberFormat="0" applyBorder="0" applyAlignment="0" applyProtection="0"/>
    <xf numFmtId="0" fontId="7" fillId="12" borderId="0" applyNumberFormat="0" applyBorder="0" applyAlignment="0" applyProtection="0"/>
    <xf numFmtId="0" fontId="7" fillId="15" borderId="0" applyNumberFormat="0" applyBorder="0" applyAlignment="0" applyProtection="0"/>
    <xf numFmtId="0" fontId="7" fillId="16" borderId="0" applyNumberFormat="0" applyBorder="0" applyAlignment="0" applyProtection="0"/>
    <xf numFmtId="0" fontId="7" fillId="19" borderId="0" applyNumberFormat="0" applyBorder="0" applyAlignment="0" applyProtection="0"/>
    <xf numFmtId="0" fontId="7" fillId="20" borderId="0" applyNumberFormat="0" applyBorder="0" applyAlignment="0" applyProtection="0"/>
    <xf numFmtId="0" fontId="7" fillId="23" borderId="0" applyNumberFormat="0" applyBorder="0" applyAlignment="0" applyProtection="0"/>
    <xf numFmtId="0" fontId="7" fillId="24" borderId="0" applyNumberFormat="0" applyBorder="0" applyAlignment="0" applyProtection="0"/>
    <xf numFmtId="0" fontId="7" fillId="27" borderId="0" applyNumberFormat="0" applyBorder="0" applyAlignment="0" applyProtection="0"/>
    <xf numFmtId="0" fontId="7" fillId="28" borderId="0" applyNumberFormat="0" applyBorder="0" applyAlignment="0" applyProtection="0"/>
    <xf numFmtId="0" fontId="7" fillId="31" borderId="0" applyNumberFormat="0" applyBorder="0" applyAlignment="0" applyProtection="0"/>
    <xf numFmtId="0" fontId="7" fillId="32" borderId="0" applyNumberFormat="0" applyBorder="0" applyAlignment="0" applyProtection="0"/>
    <xf numFmtId="0" fontId="6" fillId="0" borderId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0" fontId="6" fillId="0" borderId="0"/>
    <xf numFmtId="0" fontId="71" fillId="0" borderId="0"/>
    <xf numFmtId="0" fontId="6" fillId="0" borderId="0"/>
    <xf numFmtId="0" fontId="6" fillId="0" borderId="0"/>
    <xf numFmtId="0" fontId="6" fillId="0" borderId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0" fontId="6" fillId="0" borderId="0"/>
    <xf numFmtId="0" fontId="5" fillId="9" borderId="10" applyNumberFormat="0" applyFont="0" applyAlignment="0" applyProtection="0"/>
    <xf numFmtId="0" fontId="5" fillId="11" borderId="0" applyNumberFormat="0" applyBorder="0" applyAlignment="0" applyProtection="0"/>
    <xf numFmtId="0" fontId="5" fillId="12" borderId="0" applyNumberFormat="0" applyBorder="0" applyAlignment="0" applyProtection="0"/>
    <xf numFmtId="0" fontId="5" fillId="15" borderId="0" applyNumberFormat="0" applyBorder="0" applyAlignment="0" applyProtection="0"/>
    <xf numFmtId="0" fontId="5" fillId="16" borderId="0" applyNumberFormat="0" applyBorder="0" applyAlignment="0" applyProtection="0"/>
    <xf numFmtId="0" fontId="5" fillId="19" borderId="0" applyNumberFormat="0" applyBorder="0" applyAlignment="0" applyProtection="0"/>
    <xf numFmtId="0" fontId="5" fillId="20" borderId="0" applyNumberFormat="0" applyBorder="0" applyAlignment="0" applyProtection="0"/>
    <xf numFmtId="0" fontId="5" fillId="23" borderId="0" applyNumberFormat="0" applyBorder="0" applyAlignment="0" applyProtection="0"/>
    <xf numFmtId="0" fontId="5" fillId="24" borderId="0" applyNumberFormat="0" applyBorder="0" applyAlignment="0" applyProtection="0"/>
    <xf numFmtId="0" fontId="5" fillId="27" borderId="0" applyNumberFormat="0" applyBorder="0" applyAlignment="0" applyProtection="0"/>
    <xf numFmtId="0" fontId="5" fillId="28" borderId="0" applyNumberFormat="0" applyBorder="0" applyAlignment="0" applyProtection="0"/>
    <xf numFmtId="0" fontId="5" fillId="31" borderId="0" applyNumberFormat="0" applyBorder="0" applyAlignment="0" applyProtection="0"/>
    <xf numFmtId="0" fontId="5" fillId="32" borderId="0" applyNumberFormat="0" applyBorder="0" applyAlignment="0" applyProtection="0"/>
    <xf numFmtId="0" fontId="4" fillId="0" borderId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0" fontId="19" fillId="0" borderId="0"/>
    <xf numFmtId="164" fontId="19" fillId="0" borderId="0" applyFont="0" applyFill="0" applyBorder="0" applyAlignment="0" applyProtection="0"/>
    <xf numFmtId="170" fontId="17" fillId="0" borderId="0" applyFont="0" applyFill="0" applyBorder="0" applyAlignment="0" applyProtection="0"/>
    <xf numFmtId="170" fontId="53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52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53" fillId="0" borderId="0" applyFont="0" applyFill="0" applyBorder="0" applyAlignment="0" applyProtection="0"/>
    <xf numFmtId="38" fontId="76" fillId="0" borderId="0"/>
    <xf numFmtId="38" fontId="77" fillId="0" borderId="0"/>
    <xf numFmtId="38" fontId="78" fillId="0" borderId="0"/>
    <xf numFmtId="38" fontId="79" fillId="0" borderId="0"/>
    <xf numFmtId="0" fontId="80" fillId="0" borderId="0"/>
    <xf numFmtId="0" fontId="80" fillId="0" borderId="0"/>
    <xf numFmtId="0" fontId="81" fillId="0" borderId="0"/>
    <xf numFmtId="0" fontId="53" fillId="0" borderId="0"/>
    <xf numFmtId="0" fontId="19" fillId="0" borderId="0"/>
    <xf numFmtId="0" fontId="12" fillId="0" borderId="0"/>
    <xf numFmtId="0" fontId="12" fillId="0" borderId="0"/>
    <xf numFmtId="0" fontId="12" fillId="0" borderId="0"/>
    <xf numFmtId="0" fontId="53" fillId="0" borderId="0"/>
    <xf numFmtId="0" fontId="17" fillId="0" borderId="0"/>
    <xf numFmtId="0" fontId="10" fillId="0" borderId="0"/>
    <xf numFmtId="0" fontId="17" fillId="0" borderId="0"/>
    <xf numFmtId="0" fontId="17" fillId="0" borderId="0"/>
    <xf numFmtId="0" fontId="82" fillId="0" borderId="0"/>
    <xf numFmtId="0" fontId="12" fillId="0" borderId="0"/>
    <xf numFmtId="0" fontId="14" fillId="0" borderId="0"/>
    <xf numFmtId="0" fontId="12" fillId="0" borderId="0"/>
    <xf numFmtId="0" fontId="17" fillId="0" borderId="0"/>
    <xf numFmtId="0" fontId="12" fillId="0" borderId="0"/>
    <xf numFmtId="0" fontId="19" fillId="0" borderId="0"/>
    <xf numFmtId="0" fontId="53" fillId="0" borderId="0"/>
    <xf numFmtId="0" fontId="82" fillId="0" borderId="0"/>
    <xf numFmtId="0" fontId="52" fillId="55" borderId="23" applyNumberFormat="0" applyFont="0" applyAlignment="0" applyProtection="0"/>
    <xf numFmtId="9" fontId="53" fillId="0" borderId="0" applyFont="0" applyFill="0" applyBorder="0" applyAlignment="0" applyProtection="0"/>
    <xf numFmtId="9" fontId="17" fillId="0" borderId="0" applyFont="0" applyFill="0" applyBorder="0" applyAlignment="0" applyProtection="0"/>
    <xf numFmtId="9" fontId="10" fillId="0" borderId="0" applyFont="0" applyFill="0" applyBorder="0" applyAlignment="0" applyProtection="0"/>
    <xf numFmtId="9" fontId="12" fillId="0" borderId="0" applyFont="0" applyFill="0" applyBorder="0" applyAlignment="0" applyProtection="0"/>
    <xf numFmtId="9" fontId="12" fillId="0" borderId="0" applyFont="0" applyFill="0" applyBorder="0" applyAlignment="0" applyProtection="0"/>
    <xf numFmtId="9" fontId="12" fillId="0" borderId="0" applyFont="0" applyFill="0" applyBorder="0" applyAlignment="0" applyProtection="0"/>
    <xf numFmtId="9" fontId="12" fillId="0" borderId="0" applyFont="0" applyFill="0" applyBorder="0" applyAlignment="0" applyProtection="0"/>
    <xf numFmtId="9" fontId="12" fillId="0" borderId="0" applyFont="0" applyFill="0" applyBorder="0" applyAlignment="0" applyProtection="0"/>
    <xf numFmtId="9" fontId="12" fillId="0" borderId="0" applyFont="0" applyFill="0" applyBorder="0" applyAlignment="0" applyProtection="0"/>
    <xf numFmtId="9" fontId="12" fillId="0" borderId="0" applyFont="0" applyFill="0" applyBorder="0" applyAlignment="0" applyProtection="0"/>
    <xf numFmtId="9" fontId="12" fillId="0" borderId="0" applyFont="0" applyFill="0" applyBorder="0" applyAlignment="0" applyProtection="0"/>
    <xf numFmtId="172" fontId="83" fillId="0" borderId="24">
      <protection locked="0"/>
    </xf>
    <xf numFmtId="172" fontId="84" fillId="56" borderId="24"/>
    <xf numFmtId="0" fontId="12" fillId="0" borderId="0"/>
    <xf numFmtId="0" fontId="12" fillId="0" borderId="0"/>
    <xf numFmtId="0" fontId="12" fillId="0" borderId="0"/>
    <xf numFmtId="0" fontId="12" fillId="0" borderId="0"/>
    <xf numFmtId="0" fontId="3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3" fillId="0" borderId="0"/>
    <xf numFmtId="0" fontId="52" fillId="0" borderId="0"/>
    <xf numFmtId="0" fontId="12" fillId="0" borderId="0"/>
    <xf numFmtId="0" fontId="52" fillId="0" borderId="0"/>
    <xf numFmtId="0" fontId="16" fillId="0" borderId="0">
      <alignment horizontal="left" vertical="top" wrapText="1"/>
    </xf>
    <xf numFmtId="0" fontId="71" fillId="0" borderId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0" fontId="85" fillId="0" borderId="0"/>
    <xf numFmtId="43" fontId="14" fillId="0" borderId="0" applyFont="0" applyFill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8" borderId="0" applyNumberFormat="0" applyBorder="0" applyAlignment="0" applyProtection="0"/>
    <xf numFmtId="0" fontId="3" fillId="28" borderId="0" applyNumberFormat="0" applyBorder="0" applyAlignment="0" applyProtection="0"/>
    <xf numFmtId="0" fontId="3" fillId="28" borderId="0" applyNumberFormat="0" applyBorder="0" applyAlignment="0" applyProtection="0"/>
    <xf numFmtId="0" fontId="3" fillId="28" borderId="0" applyNumberFormat="0" applyBorder="0" applyAlignment="0" applyProtection="0"/>
    <xf numFmtId="0" fontId="3" fillId="28" borderId="0" applyNumberFormat="0" applyBorder="0" applyAlignment="0" applyProtection="0"/>
    <xf numFmtId="0" fontId="3" fillId="28" borderId="0" applyNumberFormat="0" applyBorder="0" applyAlignment="0" applyProtection="0"/>
    <xf numFmtId="0" fontId="3" fillId="28" borderId="0" applyNumberFormat="0" applyBorder="0" applyAlignment="0" applyProtection="0"/>
    <xf numFmtId="0" fontId="3" fillId="28" borderId="0" applyNumberFormat="0" applyBorder="0" applyAlignment="0" applyProtection="0"/>
    <xf numFmtId="0" fontId="3" fillId="28" borderId="0" applyNumberFormat="0" applyBorder="0" applyAlignment="0" applyProtection="0"/>
    <xf numFmtId="0" fontId="3" fillId="28" borderId="0" applyNumberFormat="0" applyBorder="0" applyAlignment="0" applyProtection="0"/>
    <xf numFmtId="0" fontId="3" fillId="28" borderId="0" applyNumberFormat="0" applyBorder="0" applyAlignment="0" applyProtection="0"/>
    <xf numFmtId="0" fontId="3" fillId="28" borderId="0" applyNumberFormat="0" applyBorder="0" applyAlignment="0" applyProtection="0"/>
    <xf numFmtId="0" fontId="3" fillId="28" borderId="0" applyNumberFormat="0" applyBorder="0" applyAlignment="0" applyProtection="0"/>
    <xf numFmtId="0" fontId="3" fillId="28" borderId="0" applyNumberFormat="0" applyBorder="0" applyAlignment="0" applyProtection="0"/>
    <xf numFmtId="0" fontId="3" fillId="28" borderId="0" applyNumberFormat="0" applyBorder="0" applyAlignment="0" applyProtection="0"/>
    <xf numFmtId="0" fontId="3" fillId="28" borderId="0" applyNumberFormat="0" applyBorder="0" applyAlignment="0" applyProtection="0"/>
    <xf numFmtId="0" fontId="3" fillId="28" borderId="0" applyNumberFormat="0" applyBorder="0" applyAlignment="0" applyProtection="0"/>
    <xf numFmtId="0" fontId="3" fillId="28" borderId="0" applyNumberFormat="0" applyBorder="0" applyAlignment="0" applyProtection="0"/>
    <xf numFmtId="0" fontId="3" fillId="28" borderId="0" applyNumberFormat="0" applyBorder="0" applyAlignment="0" applyProtection="0"/>
    <xf numFmtId="0" fontId="3" fillId="28" borderId="0" applyNumberFormat="0" applyBorder="0" applyAlignment="0" applyProtection="0"/>
    <xf numFmtId="0" fontId="3" fillId="28" borderId="0" applyNumberFormat="0" applyBorder="0" applyAlignment="0" applyProtection="0"/>
    <xf numFmtId="0" fontId="3" fillId="28" borderId="0" applyNumberFormat="0" applyBorder="0" applyAlignment="0" applyProtection="0"/>
    <xf numFmtId="0" fontId="3" fillId="28" borderId="0" applyNumberFormat="0" applyBorder="0" applyAlignment="0" applyProtection="0"/>
    <xf numFmtId="0" fontId="3" fillId="28" borderId="0" applyNumberFormat="0" applyBorder="0" applyAlignment="0" applyProtection="0"/>
    <xf numFmtId="0" fontId="3" fillId="28" borderId="0" applyNumberFormat="0" applyBorder="0" applyAlignment="0" applyProtection="0"/>
    <xf numFmtId="0" fontId="3" fillId="28" borderId="0" applyNumberFormat="0" applyBorder="0" applyAlignment="0" applyProtection="0"/>
    <xf numFmtId="0" fontId="3" fillId="28" borderId="0" applyNumberFormat="0" applyBorder="0" applyAlignment="0" applyProtection="0"/>
    <xf numFmtId="0" fontId="3" fillId="28" borderId="0" applyNumberFormat="0" applyBorder="0" applyAlignment="0" applyProtection="0"/>
    <xf numFmtId="0" fontId="3" fillId="28" borderId="0" applyNumberFormat="0" applyBorder="0" applyAlignment="0" applyProtection="0"/>
    <xf numFmtId="0" fontId="3" fillId="28" borderId="0" applyNumberFormat="0" applyBorder="0" applyAlignment="0" applyProtection="0"/>
    <xf numFmtId="0" fontId="3" fillId="28" borderId="0" applyNumberFormat="0" applyBorder="0" applyAlignment="0" applyProtection="0"/>
    <xf numFmtId="0" fontId="3" fillId="28" borderId="0" applyNumberFormat="0" applyBorder="0" applyAlignment="0" applyProtection="0"/>
    <xf numFmtId="0" fontId="3" fillId="28" borderId="0" applyNumberFormat="0" applyBorder="0" applyAlignment="0" applyProtection="0"/>
    <xf numFmtId="0" fontId="3" fillId="28" borderId="0" applyNumberFormat="0" applyBorder="0" applyAlignment="0" applyProtection="0"/>
    <xf numFmtId="0" fontId="3" fillId="28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4" fillId="13" borderId="0" applyNumberFormat="0" applyBorder="0" applyAlignment="0" applyProtection="0"/>
    <xf numFmtId="0" fontId="34" fillId="13" borderId="0" applyNumberFormat="0" applyBorder="0" applyAlignment="0" applyProtection="0"/>
    <xf numFmtId="0" fontId="34" fillId="13" borderId="0" applyNumberFormat="0" applyBorder="0" applyAlignment="0" applyProtection="0"/>
    <xf numFmtId="0" fontId="34" fillId="13" borderId="0" applyNumberFormat="0" applyBorder="0" applyAlignment="0" applyProtection="0"/>
    <xf numFmtId="0" fontId="34" fillId="13" borderId="0" applyNumberFormat="0" applyBorder="0" applyAlignment="0" applyProtection="0"/>
    <xf numFmtId="0" fontId="34" fillId="13" borderId="0" applyNumberFormat="0" applyBorder="0" applyAlignment="0" applyProtection="0"/>
    <xf numFmtId="0" fontId="34" fillId="13" borderId="0" applyNumberFormat="0" applyBorder="0" applyAlignment="0" applyProtection="0"/>
    <xf numFmtId="0" fontId="34" fillId="13" borderId="0" applyNumberFormat="0" applyBorder="0" applyAlignment="0" applyProtection="0"/>
    <xf numFmtId="0" fontId="34" fillId="13" borderId="0" applyNumberFormat="0" applyBorder="0" applyAlignment="0" applyProtection="0"/>
    <xf numFmtId="0" fontId="34" fillId="13" borderId="0" applyNumberFormat="0" applyBorder="0" applyAlignment="0" applyProtection="0"/>
    <xf numFmtId="0" fontId="34" fillId="13" borderId="0" applyNumberFormat="0" applyBorder="0" applyAlignment="0" applyProtection="0"/>
    <xf numFmtId="0" fontId="34" fillId="13" borderId="0" applyNumberFormat="0" applyBorder="0" applyAlignment="0" applyProtection="0"/>
    <xf numFmtId="0" fontId="34" fillId="13" borderId="0" applyNumberFormat="0" applyBorder="0" applyAlignment="0" applyProtection="0"/>
    <xf numFmtId="0" fontId="34" fillId="13" borderId="0" applyNumberFormat="0" applyBorder="0" applyAlignment="0" applyProtection="0"/>
    <xf numFmtId="0" fontId="34" fillId="13" borderId="0" applyNumberFormat="0" applyBorder="0" applyAlignment="0" applyProtection="0"/>
    <xf numFmtId="0" fontId="34" fillId="13" borderId="0" applyNumberFormat="0" applyBorder="0" applyAlignment="0" applyProtection="0"/>
    <xf numFmtId="0" fontId="34" fillId="13" borderId="0" applyNumberFormat="0" applyBorder="0" applyAlignment="0" applyProtection="0"/>
    <xf numFmtId="0" fontId="34" fillId="13" borderId="0" applyNumberFormat="0" applyBorder="0" applyAlignment="0" applyProtection="0"/>
    <xf numFmtId="0" fontId="34" fillId="13" borderId="0" applyNumberFormat="0" applyBorder="0" applyAlignment="0" applyProtection="0"/>
    <xf numFmtId="0" fontId="34" fillId="13" borderId="0" applyNumberFormat="0" applyBorder="0" applyAlignment="0" applyProtection="0"/>
    <xf numFmtId="0" fontId="34" fillId="13" borderId="0" applyNumberFormat="0" applyBorder="0" applyAlignment="0" applyProtection="0"/>
    <xf numFmtId="0" fontId="34" fillId="13" borderId="0" applyNumberFormat="0" applyBorder="0" applyAlignment="0" applyProtection="0"/>
    <xf numFmtId="0" fontId="34" fillId="13" borderId="0" applyNumberFormat="0" applyBorder="0" applyAlignment="0" applyProtection="0"/>
    <xf numFmtId="0" fontId="34" fillId="13" borderId="0" applyNumberFormat="0" applyBorder="0" applyAlignment="0" applyProtection="0"/>
    <xf numFmtId="0" fontId="34" fillId="13" borderId="0" applyNumberFormat="0" applyBorder="0" applyAlignment="0" applyProtection="0"/>
    <xf numFmtId="0" fontId="34" fillId="13" borderId="0" applyNumberFormat="0" applyBorder="0" applyAlignment="0" applyProtection="0"/>
    <xf numFmtId="0" fontId="34" fillId="13" borderId="0" applyNumberFormat="0" applyBorder="0" applyAlignment="0" applyProtection="0"/>
    <xf numFmtId="0" fontId="34" fillId="13" borderId="0" applyNumberFormat="0" applyBorder="0" applyAlignment="0" applyProtection="0"/>
    <xf numFmtId="0" fontId="34" fillId="13" borderId="0" applyNumberFormat="0" applyBorder="0" applyAlignment="0" applyProtection="0"/>
    <xf numFmtId="0" fontId="34" fillId="13" borderId="0" applyNumberFormat="0" applyBorder="0" applyAlignment="0" applyProtection="0"/>
    <xf numFmtId="0" fontId="34" fillId="13" borderId="0" applyNumberFormat="0" applyBorder="0" applyAlignment="0" applyProtection="0"/>
    <xf numFmtId="0" fontId="34" fillId="13" borderId="0" applyNumberFormat="0" applyBorder="0" applyAlignment="0" applyProtection="0"/>
    <xf numFmtId="0" fontId="34" fillId="13" borderId="0" applyNumberFormat="0" applyBorder="0" applyAlignment="0" applyProtection="0"/>
    <xf numFmtId="0" fontId="34" fillId="13" borderId="0" applyNumberFormat="0" applyBorder="0" applyAlignment="0" applyProtection="0"/>
    <xf numFmtId="0" fontId="34" fillId="13" borderId="0" applyNumberFormat="0" applyBorder="0" applyAlignment="0" applyProtection="0"/>
    <xf numFmtId="0" fontId="34" fillId="17" borderId="0" applyNumberFormat="0" applyBorder="0" applyAlignment="0" applyProtection="0"/>
    <xf numFmtId="0" fontId="34" fillId="17" borderId="0" applyNumberFormat="0" applyBorder="0" applyAlignment="0" applyProtection="0"/>
    <xf numFmtId="0" fontId="34" fillId="17" borderId="0" applyNumberFormat="0" applyBorder="0" applyAlignment="0" applyProtection="0"/>
    <xf numFmtId="0" fontId="34" fillId="17" borderId="0" applyNumberFormat="0" applyBorder="0" applyAlignment="0" applyProtection="0"/>
    <xf numFmtId="0" fontId="34" fillId="17" borderId="0" applyNumberFormat="0" applyBorder="0" applyAlignment="0" applyProtection="0"/>
    <xf numFmtId="0" fontId="34" fillId="17" borderId="0" applyNumberFormat="0" applyBorder="0" applyAlignment="0" applyProtection="0"/>
    <xf numFmtId="0" fontId="34" fillId="17" borderId="0" applyNumberFormat="0" applyBorder="0" applyAlignment="0" applyProtection="0"/>
    <xf numFmtId="0" fontId="34" fillId="17" borderId="0" applyNumberFormat="0" applyBorder="0" applyAlignment="0" applyProtection="0"/>
    <xf numFmtId="0" fontId="34" fillId="17" borderId="0" applyNumberFormat="0" applyBorder="0" applyAlignment="0" applyProtection="0"/>
    <xf numFmtId="0" fontId="34" fillId="17" borderId="0" applyNumberFormat="0" applyBorder="0" applyAlignment="0" applyProtection="0"/>
    <xf numFmtId="0" fontId="34" fillId="17" borderId="0" applyNumberFormat="0" applyBorder="0" applyAlignment="0" applyProtection="0"/>
    <xf numFmtId="0" fontId="34" fillId="17" borderId="0" applyNumberFormat="0" applyBorder="0" applyAlignment="0" applyProtection="0"/>
    <xf numFmtId="0" fontId="34" fillId="17" borderId="0" applyNumberFormat="0" applyBorder="0" applyAlignment="0" applyProtection="0"/>
    <xf numFmtId="0" fontId="34" fillId="17" borderId="0" applyNumberFormat="0" applyBorder="0" applyAlignment="0" applyProtection="0"/>
    <xf numFmtId="0" fontId="34" fillId="17" borderId="0" applyNumberFormat="0" applyBorder="0" applyAlignment="0" applyProtection="0"/>
    <xf numFmtId="0" fontId="34" fillId="17" borderId="0" applyNumberFormat="0" applyBorder="0" applyAlignment="0" applyProtection="0"/>
    <xf numFmtId="0" fontId="34" fillId="17" borderId="0" applyNumberFormat="0" applyBorder="0" applyAlignment="0" applyProtection="0"/>
    <xf numFmtId="0" fontId="34" fillId="17" borderId="0" applyNumberFormat="0" applyBorder="0" applyAlignment="0" applyProtection="0"/>
    <xf numFmtId="0" fontId="34" fillId="17" borderId="0" applyNumberFormat="0" applyBorder="0" applyAlignment="0" applyProtection="0"/>
    <xf numFmtId="0" fontId="34" fillId="17" borderId="0" applyNumberFormat="0" applyBorder="0" applyAlignment="0" applyProtection="0"/>
    <xf numFmtId="0" fontId="34" fillId="17" borderId="0" applyNumberFormat="0" applyBorder="0" applyAlignment="0" applyProtection="0"/>
    <xf numFmtId="0" fontId="34" fillId="17" borderId="0" applyNumberFormat="0" applyBorder="0" applyAlignment="0" applyProtection="0"/>
    <xf numFmtId="0" fontId="34" fillId="17" borderId="0" applyNumberFormat="0" applyBorder="0" applyAlignment="0" applyProtection="0"/>
    <xf numFmtId="0" fontId="34" fillId="17" borderId="0" applyNumberFormat="0" applyBorder="0" applyAlignment="0" applyProtection="0"/>
    <xf numFmtId="0" fontId="34" fillId="17" borderId="0" applyNumberFormat="0" applyBorder="0" applyAlignment="0" applyProtection="0"/>
    <xf numFmtId="0" fontId="34" fillId="17" borderId="0" applyNumberFormat="0" applyBorder="0" applyAlignment="0" applyProtection="0"/>
    <xf numFmtId="0" fontId="34" fillId="17" borderId="0" applyNumberFormat="0" applyBorder="0" applyAlignment="0" applyProtection="0"/>
    <xf numFmtId="0" fontId="34" fillId="17" borderId="0" applyNumberFormat="0" applyBorder="0" applyAlignment="0" applyProtection="0"/>
    <xf numFmtId="0" fontId="34" fillId="17" borderId="0" applyNumberFormat="0" applyBorder="0" applyAlignment="0" applyProtection="0"/>
    <xf numFmtId="0" fontId="34" fillId="17" borderId="0" applyNumberFormat="0" applyBorder="0" applyAlignment="0" applyProtection="0"/>
    <xf numFmtId="0" fontId="34" fillId="17" borderId="0" applyNumberFormat="0" applyBorder="0" applyAlignment="0" applyProtection="0"/>
    <xf numFmtId="0" fontId="34" fillId="17" borderId="0" applyNumberFormat="0" applyBorder="0" applyAlignment="0" applyProtection="0"/>
    <xf numFmtId="0" fontId="34" fillId="17" borderId="0" applyNumberFormat="0" applyBorder="0" applyAlignment="0" applyProtection="0"/>
    <xf numFmtId="0" fontId="34" fillId="17" borderId="0" applyNumberFormat="0" applyBorder="0" applyAlignment="0" applyProtection="0"/>
    <xf numFmtId="0" fontId="34" fillId="17" borderId="0" applyNumberFormat="0" applyBorder="0" applyAlignment="0" applyProtection="0"/>
    <xf numFmtId="0" fontId="34" fillId="21" borderId="0" applyNumberFormat="0" applyBorder="0" applyAlignment="0" applyProtection="0"/>
    <xf numFmtId="0" fontId="34" fillId="21" borderId="0" applyNumberFormat="0" applyBorder="0" applyAlignment="0" applyProtection="0"/>
    <xf numFmtId="0" fontId="34" fillId="21" borderId="0" applyNumberFormat="0" applyBorder="0" applyAlignment="0" applyProtection="0"/>
    <xf numFmtId="0" fontId="34" fillId="21" borderId="0" applyNumberFormat="0" applyBorder="0" applyAlignment="0" applyProtection="0"/>
    <xf numFmtId="0" fontId="34" fillId="21" borderId="0" applyNumberFormat="0" applyBorder="0" applyAlignment="0" applyProtection="0"/>
    <xf numFmtId="0" fontId="34" fillId="21" borderId="0" applyNumberFormat="0" applyBorder="0" applyAlignment="0" applyProtection="0"/>
    <xf numFmtId="0" fontId="34" fillId="21" borderId="0" applyNumberFormat="0" applyBorder="0" applyAlignment="0" applyProtection="0"/>
    <xf numFmtId="0" fontId="34" fillId="21" borderId="0" applyNumberFormat="0" applyBorder="0" applyAlignment="0" applyProtection="0"/>
    <xf numFmtId="0" fontId="34" fillId="21" borderId="0" applyNumberFormat="0" applyBorder="0" applyAlignment="0" applyProtection="0"/>
    <xf numFmtId="0" fontId="34" fillId="21" borderId="0" applyNumberFormat="0" applyBorder="0" applyAlignment="0" applyProtection="0"/>
    <xf numFmtId="0" fontId="34" fillId="21" borderId="0" applyNumberFormat="0" applyBorder="0" applyAlignment="0" applyProtection="0"/>
    <xf numFmtId="0" fontId="34" fillId="21" borderId="0" applyNumberFormat="0" applyBorder="0" applyAlignment="0" applyProtection="0"/>
    <xf numFmtId="0" fontId="34" fillId="21" borderId="0" applyNumberFormat="0" applyBorder="0" applyAlignment="0" applyProtection="0"/>
    <xf numFmtId="0" fontId="34" fillId="21" borderId="0" applyNumberFormat="0" applyBorder="0" applyAlignment="0" applyProtection="0"/>
    <xf numFmtId="0" fontId="34" fillId="21" borderId="0" applyNumberFormat="0" applyBorder="0" applyAlignment="0" applyProtection="0"/>
    <xf numFmtId="0" fontId="34" fillId="21" borderId="0" applyNumberFormat="0" applyBorder="0" applyAlignment="0" applyProtection="0"/>
    <xf numFmtId="0" fontId="34" fillId="21" borderId="0" applyNumberFormat="0" applyBorder="0" applyAlignment="0" applyProtection="0"/>
    <xf numFmtId="0" fontId="34" fillId="21" borderId="0" applyNumberFormat="0" applyBorder="0" applyAlignment="0" applyProtection="0"/>
    <xf numFmtId="0" fontId="34" fillId="21" borderId="0" applyNumberFormat="0" applyBorder="0" applyAlignment="0" applyProtection="0"/>
    <xf numFmtId="0" fontId="34" fillId="21" borderId="0" applyNumberFormat="0" applyBorder="0" applyAlignment="0" applyProtection="0"/>
    <xf numFmtId="0" fontId="34" fillId="21" borderId="0" applyNumberFormat="0" applyBorder="0" applyAlignment="0" applyProtection="0"/>
    <xf numFmtId="0" fontId="34" fillId="21" borderId="0" applyNumberFormat="0" applyBorder="0" applyAlignment="0" applyProtection="0"/>
    <xf numFmtId="0" fontId="34" fillId="21" borderId="0" applyNumberFormat="0" applyBorder="0" applyAlignment="0" applyProtection="0"/>
    <xf numFmtId="0" fontId="34" fillId="21" borderId="0" applyNumberFormat="0" applyBorder="0" applyAlignment="0" applyProtection="0"/>
    <xf numFmtId="0" fontId="34" fillId="21" borderId="0" applyNumberFormat="0" applyBorder="0" applyAlignment="0" applyProtection="0"/>
    <xf numFmtId="0" fontId="34" fillId="21" borderId="0" applyNumberFormat="0" applyBorder="0" applyAlignment="0" applyProtection="0"/>
    <xf numFmtId="0" fontId="34" fillId="21" borderId="0" applyNumberFormat="0" applyBorder="0" applyAlignment="0" applyProtection="0"/>
    <xf numFmtId="0" fontId="34" fillId="21" borderId="0" applyNumberFormat="0" applyBorder="0" applyAlignment="0" applyProtection="0"/>
    <xf numFmtId="0" fontId="34" fillId="21" borderId="0" applyNumberFormat="0" applyBorder="0" applyAlignment="0" applyProtection="0"/>
    <xf numFmtId="0" fontId="34" fillId="21" borderId="0" applyNumberFormat="0" applyBorder="0" applyAlignment="0" applyProtection="0"/>
    <xf numFmtId="0" fontId="34" fillId="21" borderId="0" applyNumberFormat="0" applyBorder="0" applyAlignment="0" applyProtection="0"/>
    <xf numFmtId="0" fontId="34" fillId="21" borderId="0" applyNumberFormat="0" applyBorder="0" applyAlignment="0" applyProtection="0"/>
    <xf numFmtId="0" fontId="34" fillId="21" borderId="0" applyNumberFormat="0" applyBorder="0" applyAlignment="0" applyProtection="0"/>
    <xf numFmtId="0" fontId="34" fillId="21" borderId="0" applyNumberFormat="0" applyBorder="0" applyAlignment="0" applyProtection="0"/>
    <xf numFmtId="0" fontId="34" fillId="21" borderId="0" applyNumberFormat="0" applyBorder="0" applyAlignment="0" applyProtection="0"/>
    <xf numFmtId="0" fontId="34" fillId="25" borderId="0" applyNumberFormat="0" applyBorder="0" applyAlignment="0" applyProtection="0"/>
    <xf numFmtId="0" fontId="34" fillId="25" borderId="0" applyNumberFormat="0" applyBorder="0" applyAlignment="0" applyProtection="0"/>
    <xf numFmtId="0" fontId="34" fillId="25" borderId="0" applyNumberFormat="0" applyBorder="0" applyAlignment="0" applyProtection="0"/>
    <xf numFmtId="0" fontId="34" fillId="25" borderId="0" applyNumberFormat="0" applyBorder="0" applyAlignment="0" applyProtection="0"/>
    <xf numFmtId="0" fontId="34" fillId="25" borderId="0" applyNumberFormat="0" applyBorder="0" applyAlignment="0" applyProtection="0"/>
    <xf numFmtId="0" fontId="34" fillId="25" borderId="0" applyNumberFormat="0" applyBorder="0" applyAlignment="0" applyProtection="0"/>
    <xf numFmtId="0" fontId="34" fillId="25" borderId="0" applyNumberFormat="0" applyBorder="0" applyAlignment="0" applyProtection="0"/>
    <xf numFmtId="0" fontId="34" fillId="25" borderId="0" applyNumberFormat="0" applyBorder="0" applyAlignment="0" applyProtection="0"/>
    <xf numFmtId="0" fontId="34" fillId="25" borderId="0" applyNumberFormat="0" applyBorder="0" applyAlignment="0" applyProtection="0"/>
    <xf numFmtId="0" fontId="34" fillId="25" borderId="0" applyNumberFormat="0" applyBorder="0" applyAlignment="0" applyProtection="0"/>
    <xf numFmtId="0" fontId="34" fillId="25" borderId="0" applyNumberFormat="0" applyBorder="0" applyAlignment="0" applyProtection="0"/>
    <xf numFmtId="0" fontId="34" fillId="25" borderId="0" applyNumberFormat="0" applyBorder="0" applyAlignment="0" applyProtection="0"/>
    <xf numFmtId="0" fontId="34" fillId="25" borderId="0" applyNumberFormat="0" applyBorder="0" applyAlignment="0" applyProtection="0"/>
    <xf numFmtId="0" fontId="34" fillId="25" borderId="0" applyNumberFormat="0" applyBorder="0" applyAlignment="0" applyProtection="0"/>
    <xf numFmtId="0" fontId="34" fillId="25" borderId="0" applyNumberFormat="0" applyBorder="0" applyAlignment="0" applyProtection="0"/>
    <xf numFmtId="0" fontId="34" fillId="25" borderId="0" applyNumberFormat="0" applyBorder="0" applyAlignment="0" applyProtection="0"/>
    <xf numFmtId="0" fontId="34" fillId="25" borderId="0" applyNumberFormat="0" applyBorder="0" applyAlignment="0" applyProtection="0"/>
    <xf numFmtId="0" fontId="34" fillId="25" borderId="0" applyNumberFormat="0" applyBorder="0" applyAlignment="0" applyProtection="0"/>
    <xf numFmtId="0" fontId="34" fillId="25" borderId="0" applyNumberFormat="0" applyBorder="0" applyAlignment="0" applyProtection="0"/>
    <xf numFmtId="0" fontId="34" fillId="25" borderId="0" applyNumberFormat="0" applyBorder="0" applyAlignment="0" applyProtection="0"/>
    <xf numFmtId="0" fontId="34" fillId="25" borderId="0" applyNumberFormat="0" applyBorder="0" applyAlignment="0" applyProtection="0"/>
    <xf numFmtId="0" fontId="34" fillId="25" borderId="0" applyNumberFormat="0" applyBorder="0" applyAlignment="0" applyProtection="0"/>
    <xf numFmtId="0" fontId="34" fillId="25" borderId="0" applyNumberFormat="0" applyBorder="0" applyAlignment="0" applyProtection="0"/>
    <xf numFmtId="0" fontId="34" fillId="25" borderId="0" applyNumberFormat="0" applyBorder="0" applyAlignment="0" applyProtection="0"/>
    <xf numFmtId="0" fontId="34" fillId="25" borderId="0" applyNumberFormat="0" applyBorder="0" applyAlignment="0" applyProtection="0"/>
    <xf numFmtId="0" fontId="34" fillId="25" borderId="0" applyNumberFormat="0" applyBorder="0" applyAlignment="0" applyProtection="0"/>
    <xf numFmtId="0" fontId="34" fillId="25" borderId="0" applyNumberFormat="0" applyBorder="0" applyAlignment="0" applyProtection="0"/>
    <xf numFmtId="0" fontId="34" fillId="25" borderId="0" applyNumberFormat="0" applyBorder="0" applyAlignment="0" applyProtection="0"/>
    <xf numFmtId="0" fontId="34" fillId="25" borderId="0" applyNumberFormat="0" applyBorder="0" applyAlignment="0" applyProtection="0"/>
    <xf numFmtId="0" fontId="34" fillId="25" borderId="0" applyNumberFormat="0" applyBorder="0" applyAlignment="0" applyProtection="0"/>
    <xf numFmtId="0" fontId="34" fillId="25" borderId="0" applyNumberFormat="0" applyBorder="0" applyAlignment="0" applyProtection="0"/>
    <xf numFmtId="0" fontId="34" fillId="25" borderId="0" applyNumberFormat="0" applyBorder="0" applyAlignment="0" applyProtection="0"/>
    <xf numFmtId="0" fontId="34" fillId="25" borderId="0" applyNumberFormat="0" applyBorder="0" applyAlignment="0" applyProtection="0"/>
    <xf numFmtId="0" fontId="34" fillId="25" borderId="0" applyNumberFormat="0" applyBorder="0" applyAlignment="0" applyProtection="0"/>
    <xf numFmtId="0" fontId="34" fillId="25" borderId="0" applyNumberFormat="0" applyBorder="0" applyAlignment="0" applyProtection="0"/>
    <xf numFmtId="0" fontId="34" fillId="29" borderId="0" applyNumberFormat="0" applyBorder="0" applyAlignment="0" applyProtection="0"/>
    <xf numFmtId="0" fontId="34" fillId="29" borderId="0" applyNumberFormat="0" applyBorder="0" applyAlignment="0" applyProtection="0"/>
    <xf numFmtId="0" fontId="34" fillId="29" borderId="0" applyNumberFormat="0" applyBorder="0" applyAlignment="0" applyProtection="0"/>
    <xf numFmtId="0" fontId="34" fillId="29" borderId="0" applyNumberFormat="0" applyBorder="0" applyAlignment="0" applyProtection="0"/>
    <xf numFmtId="0" fontId="34" fillId="29" borderId="0" applyNumberFormat="0" applyBorder="0" applyAlignment="0" applyProtection="0"/>
    <xf numFmtId="0" fontId="34" fillId="29" borderId="0" applyNumberFormat="0" applyBorder="0" applyAlignment="0" applyProtection="0"/>
    <xf numFmtId="0" fontId="34" fillId="29" borderId="0" applyNumberFormat="0" applyBorder="0" applyAlignment="0" applyProtection="0"/>
    <xf numFmtId="0" fontId="34" fillId="29" borderId="0" applyNumberFormat="0" applyBorder="0" applyAlignment="0" applyProtection="0"/>
    <xf numFmtId="0" fontId="34" fillId="29" borderId="0" applyNumberFormat="0" applyBorder="0" applyAlignment="0" applyProtection="0"/>
    <xf numFmtId="0" fontId="34" fillId="29" borderId="0" applyNumberFormat="0" applyBorder="0" applyAlignment="0" applyProtection="0"/>
    <xf numFmtId="0" fontId="34" fillId="29" borderId="0" applyNumberFormat="0" applyBorder="0" applyAlignment="0" applyProtection="0"/>
    <xf numFmtId="0" fontId="34" fillId="29" borderId="0" applyNumberFormat="0" applyBorder="0" applyAlignment="0" applyProtection="0"/>
    <xf numFmtId="0" fontId="34" fillId="29" borderId="0" applyNumberFormat="0" applyBorder="0" applyAlignment="0" applyProtection="0"/>
    <xf numFmtId="0" fontId="34" fillId="29" borderId="0" applyNumberFormat="0" applyBorder="0" applyAlignment="0" applyProtection="0"/>
    <xf numFmtId="0" fontId="34" fillId="29" borderId="0" applyNumberFormat="0" applyBorder="0" applyAlignment="0" applyProtection="0"/>
    <xf numFmtId="0" fontId="34" fillId="29" borderId="0" applyNumberFormat="0" applyBorder="0" applyAlignment="0" applyProtection="0"/>
    <xf numFmtId="0" fontId="34" fillId="29" borderId="0" applyNumberFormat="0" applyBorder="0" applyAlignment="0" applyProtection="0"/>
    <xf numFmtId="0" fontId="34" fillId="29" borderId="0" applyNumberFormat="0" applyBorder="0" applyAlignment="0" applyProtection="0"/>
    <xf numFmtId="0" fontId="34" fillId="29" borderId="0" applyNumberFormat="0" applyBorder="0" applyAlignment="0" applyProtection="0"/>
    <xf numFmtId="0" fontId="34" fillId="29" borderId="0" applyNumberFormat="0" applyBorder="0" applyAlignment="0" applyProtection="0"/>
    <xf numFmtId="0" fontId="34" fillId="29" borderId="0" applyNumberFormat="0" applyBorder="0" applyAlignment="0" applyProtection="0"/>
    <xf numFmtId="0" fontId="34" fillId="29" borderId="0" applyNumberFormat="0" applyBorder="0" applyAlignment="0" applyProtection="0"/>
    <xf numFmtId="0" fontId="34" fillId="29" borderId="0" applyNumberFormat="0" applyBorder="0" applyAlignment="0" applyProtection="0"/>
    <xf numFmtId="0" fontId="34" fillId="29" borderId="0" applyNumberFormat="0" applyBorder="0" applyAlignment="0" applyProtection="0"/>
    <xf numFmtId="0" fontId="34" fillId="29" borderId="0" applyNumberFormat="0" applyBorder="0" applyAlignment="0" applyProtection="0"/>
    <xf numFmtId="0" fontId="34" fillId="29" borderId="0" applyNumberFormat="0" applyBorder="0" applyAlignment="0" applyProtection="0"/>
    <xf numFmtId="0" fontId="34" fillId="29" borderId="0" applyNumberFormat="0" applyBorder="0" applyAlignment="0" applyProtection="0"/>
    <xf numFmtId="0" fontId="34" fillId="29" borderId="0" applyNumberFormat="0" applyBorder="0" applyAlignment="0" applyProtection="0"/>
    <xf numFmtId="0" fontId="34" fillId="29" borderId="0" applyNumberFormat="0" applyBorder="0" applyAlignment="0" applyProtection="0"/>
    <xf numFmtId="0" fontId="34" fillId="29" borderId="0" applyNumberFormat="0" applyBorder="0" applyAlignment="0" applyProtection="0"/>
    <xf numFmtId="0" fontId="34" fillId="29" borderId="0" applyNumberFormat="0" applyBorder="0" applyAlignment="0" applyProtection="0"/>
    <xf numFmtId="0" fontId="34" fillId="29" borderId="0" applyNumberFormat="0" applyBorder="0" applyAlignment="0" applyProtection="0"/>
    <xf numFmtId="0" fontId="34" fillId="29" borderId="0" applyNumberFormat="0" applyBorder="0" applyAlignment="0" applyProtection="0"/>
    <xf numFmtId="0" fontId="34" fillId="29" borderId="0" applyNumberFormat="0" applyBorder="0" applyAlignment="0" applyProtection="0"/>
    <xf numFmtId="0" fontId="34" fillId="29" borderId="0" applyNumberFormat="0" applyBorder="0" applyAlignment="0" applyProtection="0"/>
    <xf numFmtId="0" fontId="34" fillId="33" borderId="0" applyNumberFormat="0" applyBorder="0" applyAlignment="0" applyProtection="0"/>
    <xf numFmtId="0" fontId="34" fillId="33" borderId="0" applyNumberFormat="0" applyBorder="0" applyAlignment="0" applyProtection="0"/>
    <xf numFmtId="0" fontId="34" fillId="33" borderId="0" applyNumberFormat="0" applyBorder="0" applyAlignment="0" applyProtection="0"/>
    <xf numFmtId="0" fontId="34" fillId="33" borderId="0" applyNumberFormat="0" applyBorder="0" applyAlignment="0" applyProtection="0"/>
    <xf numFmtId="0" fontId="34" fillId="33" borderId="0" applyNumberFormat="0" applyBorder="0" applyAlignment="0" applyProtection="0"/>
    <xf numFmtId="0" fontId="34" fillId="33" borderId="0" applyNumberFormat="0" applyBorder="0" applyAlignment="0" applyProtection="0"/>
    <xf numFmtId="0" fontId="34" fillId="33" borderId="0" applyNumberFormat="0" applyBorder="0" applyAlignment="0" applyProtection="0"/>
    <xf numFmtId="0" fontId="34" fillId="33" borderId="0" applyNumberFormat="0" applyBorder="0" applyAlignment="0" applyProtection="0"/>
    <xf numFmtId="0" fontId="34" fillId="33" borderId="0" applyNumberFormat="0" applyBorder="0" applyAlignment="0" applyProtection="0"/>
    <xf numFmtId="0" fontId="34" fillId="33" borderId="0" applyNumberFormat="0" applyBorder="0" applyAlignment="0" applyProtection="0"/>
    <xf numFmtId="0" fontId="34" fillId="33" borderId="0" applyNumberFormat="0" applyBorder="0" applyAlignment="0" applyProtection="0"/>
    <xf numFmtId="0" fontId="34" fillId="33" borderId="0" applyNumberFormat="0" applyBorder="0" applyAlignment="0" applyProtection="0"/>
    <xf numFmtId="0" fontId="34" fillId="33" borderId="0" applyNumberFormat="0" applyBorder="0" applyAlignment="0" applyProtection="0"/>
    <xf numFmtId="0" fontId="34" fillId="33" borderId="0" applyNumberFormat="0" applyBorder="0" applyAlignment="0" applyProtection="0"/>
    <xf numFmtId="0" fontId="34" fillId="33" borderId="0" applyNumberFormat="0" applyBorder="0" applyAlignment="0" applyProtection="0"/>
    <xf numFmtId="0" fontId="34" fillId="33" borderId="0" applyNumberFormat="0" applyBorder="0" applyAlignment="0" applyProtection="0"/>
    <xf numFmtId="0" fontId="34" fillId="33" borderId="0" applyNumberFormat="0" applyBorder="0" applyAlignment="0" applyProtection="0"/>
    <xf numFmtId="0" fontId="34" fillId="33" borderId="0" applyNumberFormat="0" applyBorder="0" applyAlignment="0" applyProtection="0"/>
    <xf numFmtId="0" fontId="34" fillId="33" borderId="0" applyNumberFormat="0" applyBorder="0" applyAlignment="0" applyProtection="0"/>
    <xf numFmtId="0" fontId="34" fillId="33" borderId="0" applyNumberFormat="0" applyBorder="0" applyAlignment="0" applyProtection="0"/>
    <xf numFmtId="0" fontId="34" fillId="33" borderId="0" applyNumberFormat="0" applyBorder="0" applyAlignment="0" applyProtection="0"/>
    <xf numFmtId="0" fontId="34" fillId="33" borderId="0" applyNumberFormat="0" applyBorder="0" applyAlignment="0" applyProtection="0"/>
    <xf numFmtId="0" fontId="34" fillId="33" borderId="0" applyNumberFormat="0" applyBorder="0" applyAlignment="0" applyProtection="0"/>
    <xf numFmtId="0" fontId="34" fillId="33" borderId="0" applyNumberFormat="0" applyBorder="0" applyAlignment="0" applyProtection="0"/>
    <xf numFmtId="0" fontId="34" fillId="33" borderId="0" applyNumberFormat="0" applyBorder="0" applyAlignment="0" applyProtection="0"/>
    <xf numFmtId="0" fontId="34" fillId="33" borderId="0" applyNumberFormat="0" applyBorder="0" applyAlignment="0" applyProtection="0"/>
    <xf numFmtId="0" fontId="34" fillId="33" borderId="0" applyNumberFormat="0" applyBorder="0" applyAlignment="0" applyProtection="0"/>
    <xf numFmtId="0" fontId="34" fillId="33" borderId="0" applyNumberFormat="0" applyBorder="0" applyAlignment="0" applyProtection="0"/>
    <xf numFmtId="0" fontId="34" fillId="33" borderId="0" applyNumberFormat="0" applyBorder="0" applyAlignment="0" applyProtection="0"/>
    <xf numFmtId="0" fontId="34" fillId="33" borderId="0" applyNumberFormat="0" applyBorder="0" applyAlignment="0" applyProtection="0"/>
    <xf numFmtId="0" fontId="34" fillId="33" borderId="0" applyNumberFormat="0" applyBorder="0" applyAlignment="0" applyProtection="0"/>
    <xf numFmtId="0" fontId="34" fillId="33" borderId="0" applyNumberFormat="0" applyBorder="0" applyAlignment="0" applyProtection="0"/>
    <xf numFmtId="0" fontId="34" fillId="33" borderId="0" applyNumberFormat="0" applyBorder="0" applyAlignment="0" applyProtection="0"/>
    <xf numFmtId="0" fontId="34" fillId="33" borderId="0" applyNumberFormat="0" applyBorder="0" applyAlignment="0" applyProtection="0"/>
    <xf numFmtId="0" fontId="34" fillId="33" borderId="0" applyNumberFormat="0" applyBorder="0" applyAlignment="0" applyProtection="0"/>
    <xf numFmtId="0" fontId="57" fillId="52" borderId="12" applyNumberFormat="0" applyAlignment="0" applyProtection="0"/>
    <xf numFmtId="0" fontId="57" fillId="52" borderId="12" applyNumberFormat="0" applyAlignment="0" applyProtection="0"/>
    <xf numFmtId="0" fontId="57" fillId="52" borderId="12" applyNumberFormat="0" applyAlignment="0" applyProtection="0"/>
    <xf numFmtId="0" fontId="57" fillId="52" borderId="12" applyNumberFormat="0" applyAlignment="0" applyProtection="0"/>
    <xf numFmtId="0" fontId="57" fillId="52" borderId="12" applyNumberFormat="0" applyAlignment="0" applyProtection="0"/>
    <xf numFmtId="0" fontId="57" fillId="52" borderId="12" applyNumberFormat="0" applyAlignment="0" applyProtection="0"/>
    <xf numFmtId="0" fontId="57" fillId="52" borderId="12" applyNumberFormat="0" applyAlignment="0" applyProtection="0"/>
    <xf numFmtId="0" fontId="57" fillId="52" borderId="12" applyNumberFormat="0" applyAlignment="0" applyProtection="0"/>
    <xf numFmtId="0" fontId="57" fillId="52" borderId="12" applyNumberFormat="0" applyAlignment="0" applyProtection="0"/>
    <xf numFmtId="0" fontId="57" fillId="52" borderId="12" applyNumberFormat="0" applyAlignment="0" applyProtection="0"/>
    <xf numFmtId="0" fontId="57" fillId="52" borderId="12" applyNumberFormat="0" applyAlignment="0" applyProtection="0"/>
    <xf numFmtId="0" fontId="57" fillId="52" borderId="12" applyNumberFormat="0" applyAlignment="0" applyProtection="0"/>
    <xf numFmtId="0" fontId="57" fillId="52" borderId="12" applyNumberFormat="0" applyAlignment="0" applyProtection="0"/>
    <xf numFmtId="0" fontId="57" fillId="52" borderId="12" applyNumberFormat="0" applyAlignment="0" applyProtection="0"/>
    <xf numFmtId="0" fontId="57" fillId="52" borderId="12" applyNumberFormat="0" applyAlignment="0" applyProtection="0"/>
    <xf numFmtId="0" fontId="57" fillId="52" borderId="12" applyNumberFormat="0" applyAlignment="0" applyProtection="0"/>
    <xf numFmtId="0" fontId="57" fillId="52" borderId="12" applyNumberFormat="0" applyAlignment="0" applyProtection="0"/>
    <xf numFmtId="0" fontId="57" fillId="52" borderId="12" applyNumberFormat="0" applyAlignment="0" applyProtection="0"/>
    <xf numFmtId="0" fontId="57" fillId="52" borderId="12" applyNumberFormat="0" applyAlignment="0" applyProtection="0"/>
    <xf numFmtId="0" fontId="57" fillId="52" borderId="12" applyNumberFormat="0" applyAlignment="0" applyProtection="0"/>
    <xf numFmtId="0" fontId="57" fillId="52" borderId="12" applyNumberFormat="0" applyAlignment="0" applyProtection="0"/>
    <xf numFmtId="0" fontId="57" fillId="52" borderId="12" applyNumberFormat="0" applyAlignment="0" applyProtection="0"/>
    <xf numFmtId="0" fontId="57" fillId="52" borderId="12" applyNumberFormat="0" applyAlignment="0" applyProtection="0"/>
    <xf numFmtId="0" fontId="57" fillId="52" borderId="12" applyNumberFormat="0" applyAlignment="0" applyProtection="0"/>
    <xf numFmtId="0" fontId="57" fillId="52" borderId="12" applyNumberFormat="0" applyAlignment="0" applyProtection="0"/>
    <xf numFmtId="0" fontId="57" fillId="52" borderId="12" applyNumberFormat="0" applyAlignment="0" applyProtection="0"/>
    <xf numFmtId="0" fontId="57" fillId="52" borderId="12" applyNumberFormat="0" applyAlignment="0" applyProtection="0"/>
    <xf numFmtId="0" fontId="57" fillId="52" borderId="12" applyNumberFormat="0" applyAlignment="0" applyProtection="0"/>
    <xf numFmtId="0" fontId="57" fillId="52" borderId="12" applyNumberFormat="0" applyAlignment="0" applyProtection="0"/>
    <xf numFmtId="0" fontId="57" fillId="52" borderId="12" applyNumberFormat="0" applyAlignment="0" applyProtection="0"/>
    <xf numFmtId="0" fontId="57" fillId="52" borderId="12" applyNumberFormat="0" applyAlignment="0" applyProtection="0"/>
    <xf numFmtId="0" fontId="57" fillId="52" borderId="12" applyNumberFormat="0" applyAlignment="0" applyProtection="0"/>
    <xf numFmtId="0" fontId="64" fillId="42" borderId="12" applyNumberFormat="0" applyAlignment="0" applyProtection="0"/>
    <xf numFmtId="0" fontId="64" fillId="42" borderId="12" applyNumberFormat="0" applyAlignment="0" applyProtection="0"/>
    <xf numFmtId="0" fontId="64" fillId="42" borderId="12" applyNumberFormat="0" applyAlignment="0" applyProtection="0"/>
    <xf numFmtId="0" fontId="64" fillId="42" borderId="12" applyNumberFormat="0" applyAlignment="0" applyProtection="0"/>
    <xf numFmtId="0" fontId="64" fillId="42" borderId="12" applyNumberFormat="0" applyAlignment="0" applyProtection="0"/>
    <xf numFmtId="0" fontId="64" fillId="42" borderId="12" applyNumberFormat="0" applyAlignment="0" applyProtection="0"/>
    <xf numFmtId="0" fontId="64" fillId="42" borderId="12" applyNumberFormat="0" applyAlignment="0" applyProtection="0"/>
    <xf numFmtId="0" fontId="64" fillId="42" borderId="12" applyNumberFormat="0" applyAlignment="0" applyProtection="0"/>
    <xf numFmtId="0" fontId="64" fillId="42" borderId="12" applyNumberFormat="0" applyAlignment="0" applyProtection="0"/>
    <xf numFmtId="0" fontId="64" fillId="42" borderId="12" applyNumberFormat="0" applyAlignment="0" applyProtection="0"/>
    <xf numFmtId="0" fontId="64" fillId="42" borderId="12" applyNumberFormat="0" applyAlignment="0" applyProtection="0"/>
    <xf numFmtId="0" fontId="64" fillId="42" borderId="12" applyNumberFormat="0" applyAlignment="0" applyProtection="0"/>
    <xf numFmtId="0" fontId="64" fillId="42" borderId="12" applyNumberFormat="0" applyAlignment="0" applyProtection="0"/>
    <xf numFmtId="0" fontId="64" fillId="42" borderId="12" applyNumberFormat="0" applyAlignment="0" applyProtection="0"/>
    <xf numFmtId="0" fontId="64" fillId="42" borderId="12" applyNumberFormat="0" applyAlignment="0" applyProtection="0"/>
    <xf numFmtId="0" fontId="64" fillId="42" borderId="12" applyNumberFormat="0" applyAlignment="0" applyProtection="0"/>
    <xf numFmtId="0" fontId="64" fillId="42" borderId="12" applyNumberFormat="0" applyAlignment="0" applyProtection="0"/>
    <xf numFmtId="0" fontId="64" fillId="42" borderId="12" applyNumberFormat="0" applyAlignment="0" applyProtection="0"/>
    <xf numFmtId="0" fontId="64" fillId="42" borderId="12" applyNumberFormat="0" applyAlignment="0" applyProtection="0"/>
    <xf numFmtId="0" fontId="64" fillId="42" borderId="12" applyNumberFormat="0" applyAlignment="0" applyProtection="0"/>
    <xf numFmtId="0" fontId="64" fillId="42" borderId="12" applyNumberFormat="0" applyAlignment="0" applyProtection="0"/>
    <xf numFmtId="0" fontId="64" fillId="42" borderId="12" applyNumberFormat="0" applyAlignment="0" applyProtection="0"/>
    <xf numFmtId="0" fontId="64" fillId="42" borderId="12" applyNumberFormat="0" applyAlignment="0" applyProtection="0"/>
    <xf numFmtId="0" fontId="64" fillId="42" borderId="12" applyNumberFormat="0" applyAlignment="0" applyProtection="0"/>
    <xf numFmtId="0" fontId="64" fillId="42" borderId="12" applyNumberFormat="0" applyAlignment="0" applyProtection="0"/>
    <xf numFmtId="0" fontId="64" fillId="42" borderId="12" applyNumberFormat="0" applyAlignment="0" applyProtection="0"/>
    <xf numFmtId="0" fontId="64" fillId="42" borderId="12" applyNumberFormat="0" applyAlignment="0" applyProtection="0"/>
    <xf numFmtId="0" fontId="64" fillId="42" borderId="12" applyNumberFormat="0" applyAlignment="0" applyProtection="0"/>
    <xf numFmtId="0" fontId="64" fillId="42" borderId="12" applyNumberFormat="0" applyAlignment="0" applyProtection="0"/>
    <xf numFmtId="0" fontId="64" fillId="42" borderId="12" applyNumberFormat="0" applyAlignment="0" applyProtection="0"/>
    <xf numFmtId="0" fontId="64" fillId="42" borderId="12" applyNumberFormat="0" applyAlignment="0" applyProtection="0"/>
    <xf numFmtId="0" fontId="64" fillId="42" borderId="12" applyNumberFormat="0" applyAlignment="0" applyProtection="0"/>
    <xf numFmtId="0" fontId="17" fillId="55" borderId="18" applyNumberFormat="0" applyFont="0" applyAlignment="0" applyProtection="0"/>
    <xf numFmtId="0" fontId="17" fillId="55" borderId="18" applyNumberFormat="0" applyFont="0" applyAlignment="0" applyProtection="0"/>
    <xf numFmtId="0" fontId="17" fillId="55" borderId="18" applyNumberFormat="0" applyFont="0" applyAlignment="0" applyProtection="0"/>
    <xf numFmtId="0" fontId="17" fillId="55" borderId="18" applyNumberFormat="0" applyFont="0" applyAlignment="0" applyProtection="0"/>
    <xf numFmtId="0" fontId="17" fillId="55" borderId="18" applyNumberFormat="0" applyFont="0" applyAlignment="0" applyProtection="0"/>
    <xf numFmtId="0" fontId="17" fillId="55" borderId="18" applyNumberFormat="0" applyFont="0" applyAlignment="0" applyProtection="0"/>
    <xf numFmtId="0" fontId="17" fillId="55" borderId="18" applyNumberFormat="0" applyFont="0" applyAlignment="0" applyProtection="0"/>
    <xf numFmtId="0" fontId="17" fillId="55" borderId="18" applyNumberFormat="0" applyFont="0" applyAlignment="0" applyProtection="0"/>
    <xf numFmtId="0" fontId="17" fillId="55" borderId="18" applyNumberFormat="0" applyFont="0" applyAlignment="0" applyProtection="0"/>
    <xf numFmtId="0" fontId="17" fillId="55" borderId="18" applyNumberFormat="0" applyFont="0" applyAlignment="0" applyProtection="0"/>
    <xf numFmtId="0" fontId="17" fillId="55" borderId="18" applyNumberFormat="0" applyFont="0" applyAlignment="0" applyProtection="0"/>
    <xf numFmtId="0" fontId="17" fillId="55" borderId="18" applyNumberFormat="0" applyFont="0" applyAlignment="0" applyProtection="0"/>
    <xf numFmtId="0" fontId="17" fillId="55" borderId="18" applyNumberFormat="0" applyFont="0" applyAlignment="0" applyProtection="0"/>
    <xf numFmtId="0" fontId="17" fillId="55" borderId="18" applyNumberFormat="0" applyFont="0" applyAlignment="0" applyProtection="0"/>
    <xf numFmtId="0" fontId="17" fillId="55" borderId="18" applyNumberFormat="0" applyFont="0" applyAlignment="0" applyProtection="0"/>
    <xf numFmtId="0" fontId="17" fillId="55" borderId="18" applyNumberFormat="0" applyFont="0" applyAlignment="0" applyProtection="0"/>
    <xf numFmtId="0" fontId="17" fillId="55" borderId="18" applyNumberFormat="0" applyFont="0" applyAlignment="0" applyProtection="0"/>
    <xf numFmtId="0" fontId="17" fillId="55" borderId="18" applyNumberFormat="0" applyFont="0" applyAlignment="0" applyProtection="0"/>
    <xf numFmtId="0" fontId="17" fillId="55" borderId="18" applyNumberFormat="0" applyFont="0" applyAlignment="0" applyProtection="0"/>
    <xf numFmtId="0" fontId="17" fillId="55" borderId="18" applyNumberFormat="0" applyFont="0" applyAlignment="0" applyProtection="0"/>
    <xf numFmtId="0" fontId="17" fillId="55" borderId="18" applyNumberFormat="0" applyFont="0" applyAlignment="0" applyProtection="0"/>
    <xf numFmtId="0" fontId="17" fillId="55" borderId="18" applyNumberFormat="0" applyFont="0" applyAlignment="0" applyProtection="0"/>
    <xf numFmtId="0" fontId="17" fillId="55" borderId="18" applyNumberFormat="0" applyFont="0" applyAlignment="0" applyProtection="0"/>
    <xf numFmtId="0" fontId="17" fillId="55" borderId="18" applyNumberFormat="0" applyFont="0" applyAlignment="0" applyProtection="0"/>
    <xf numFmtId="0" fontId="17" fillId="55" borderId="18" applyNumberFormat="0" applyFont="0" applyAlignment="0" applyProtection="0"/>
    <xf numFmtId="0" fontId="17" fillId="55" borderId="18" applyNumberFormat="0" applyFont="0" applyAlignment="0" applyProtection="0"/>
    <xf numFmtId="0" fontId="17" fillId="55" borderId="18" applyNumberFormat="0" applyFont="0" applyAlignment="0" applyProtection="0"/>
    <xf numFmtId="0" fontId="17" fillId="55" borderId="18" applyNumberFormat="0" applyFont="0" applyAlignment="0" applyProtection="0"/>
    <xf numFmtId="0" fontId="17" fillId="55" borderId="18" applyNumberFormat="0" applyFont="0" applyAlignment="0" applyProtection="0"/>
    <xf numFmtId="0" fontId="17" fillId="55" borderId="18" applyNumberFormat="0" applyFont="0" applyAlignment="0" applyProtection="0"/>
    <xf numFmtId="0" fontId="17" fillId="55" borderId="18" applyNumberFormat="0" applyFont="0" applyAlignment="0" applyProtection="0"/>
    <xf numFmtId="0" fontId="17" fillId="55" borderId="18" applyNumberFormat="0" applyFont="0" applyAlignment="0" applyProtection="0"/>
    <xf numFmtId="0" fontId="17" fillId="55" borderId="18" applyNumberFormat="0" applyFont="0" applyAlignment="0" applyProtection="0"/>
    <xf numFmtId="0" fontId="67" fillId="52" borderId="19" applyNumberFormat="0" applyAlignment="0" applyProtection="0"/>
    <xf numFmtId="0" fontId="67" fillId="52" borderId="19" applyNumberFormat="0" applyAlignment="0" applyProtection="0"/>
    <xf numFmtId="0" fontId="67" fillId="52" borderId="19" applyNumberFormat="0" applyAlignment="0" applyProtection="0"/>
    <xf numFmtId="0" fontId="67" fillId="52" borderId="19" applyNumberFormat="0" applyAlignment="0" applyProtection="0"/>
    <xf numFmtId="0" fontId="67" fillId="52" borderId="19" applyNumberFormat="0" applyAlignment="0" applyProtection="0"/>
    <xf numFmtId="0" fontId="67" fillId="52" borderId="19" applyNumberFormat="0" applyAlignment="0" applyProtection="0"/>
    <xf numFmtId="0" fontId="67" fillId="52" borderId="19" applyNumberFormat="0" applyAlignment="0" applyProtection="0"/>
    <xf numFmtId="0" fontId="67" fillId="52" borderId="19" applyNumberFormat="0" applyAlignment="0" applyProtection="0"/>
    <xf numFmtId="0" fontId="67" fillId="52" borderId="19" applyNumberFormat="0" applyAlignment="0" applyProtection="0"/>
    <xf numFmtId="0" fontId="67" fillId="52" borderId="19" applyNumberFormat="0" applyAlignment="0" applyProtection="0"/>
    <xf numFmtId="0" fontId="67" fillId="52" borderId="19" applyNumberFormat="0" applyAlignment="0" applyProtection="0"/>
    <xf numFmtId="0" fontId="67" fillId="52" borderId="19" applyNumberFormat="0" applyAlignment="0" applyProtection="0"/>
    <xf numFmtId="0" fontId="67" fillId="52" borderId="19" applyNumberFormat="0" applyAlignment="0" applyProtection="0"/>
    <xf numFmtId="0" fontId="67" fillId="52" borderId="19" applyNumberFormat="0" applyAlignment="0" applyProtection="0"/>
    <xf numFmtId="0" fontId="67" fillId="52" borderId="19" applyNumberFormat="0" applyAlignment="0" applyProtection="0"/>
    <xf numFmtId="0" fontId="67" fillId="52" borderId="19" applyNumberFormat="0" applyAlignment="0" applyProtection="0"/>
    <xf numFmtId="0" fontId="67" fillId="52" borderId="19" applyNumberFormat="0" applyAlignment="0" applyProtection="0"/>
    <xf numFmtId="0" fontId="67" fillId="52" borderId="19" applyNumberFormat="0" applyAlignment="0" applyProtection="0"/>
    <xf numFmtId="0" fontId="67" fillId="52" borderId="19" applyNumberFormat="0" applyAlignment="0" applyProtection="0"/>
    <xf numFmtId="0" fontId="67" fillId="52" borderId="19" applyNumberFormat="0" applyAlignment="0" applyProtection="0"/>
    <xf numFmtId="0" fontId="67" fillId="52" borderId="19" applyNumberFormat="0" applyAlignment="0" applyProtection="0"/>
    <xf numFmtId="0" fontId="67" fillId="52" borderId="19" applyNumberFormat="0" applyAlignment="0" applyProtection="0"/>
    <xf numFmtId="0" fontId="67" fillId="52" borderId="19" applyNumberFormat="0" applyAlignment="0" applyProtection="0"/>
    <xf numFmtId="0" fontId="67" fillId="52" borderId="19" applyNumberFormat="0" applyAlignment="0" applyProtection="0"/>
    <xf numFmtId="0" fontId="67" fillId="52" borderId="19" applyNumberFormat="0" applyAlignment="0" applyProtection="0"/>
    <xf numFmtId="0" fontId="67" fillId="52" borderId="19" applyNumberFormat="0" applyAlignment="0" applyProtection="0"/>
    <xf numFmtId="0" fontId="67" fillId="52" borderId="19" applyNumberFormat="0" applyAlignment="0" applyProtection="0"/>
    <xf numFmtId="0" fontId="67" fillId="52" borderId="19" applyNumberFormat="0" applyAlignment="0" applyProtection="0"/>
    <xf numFmtId="0" fontId="67" fillId="52" borderId="19" applyNumberFormat="0" applyAlignment="0" applyProtection="0"/>
    <xf numFmtId="0" fontId="67" fillId="52" borderId="19" applyNumberFormat="0" applyAlignment="0" applyProtection="0"/>
    <xf numFmtId="0" fontId="67" fillId="52" borderId="19" applyNumberFormat="0" applyAlignment="0" applyProtection="0"/>
    <xf numFmtId="0" fontId="67" fillId="52" borderId="19" applyNumberFormat="0" applyAlignment="0" applyProtection="0"/>
    <xf numFmtId="0" fontId="67" fillId="52" borderId="19" applyNumberFormat="0" applyAlignment="0" applyProtection="0"/>
    <xf numFmtId="0" fontId="69" fillId="0" borderId="20" applyNumberFormat="0" applyFill="0" applyAlignment="0" applyProtection="0"/>
    <xf numFmtId="0" fontId="69" fillId="0" borderId="20" applyNumberFormat="0" applyFill="0" applyAlignment="0" applyProtection="0"/>
    <xf numFmtId="0" fontId="69" fillId="0" borderId="20" applyNumberFormat="0" applyFill="0" applyAlignment="0" applyProtection="0"/>
    <xf numFmtId="0" fontId="69" fillId="0" borderId="20" applyNumberFormat="0" applyFill="0" applyAlignment="0" applyProtection="0"/>
    <xf numFmtId="0" fontId="69" fillId="0" borderId="20" applyNumberFormat="0" applyFill="0" applyAlignment="0" applyProtection="0"/>
    <xf numFmtId="0" fontId="69" fillId="0" borderId="20" applyNumberFormat="0" applyFill="0" applyAlignment="0" applyProtection="0"/>
    <xf numFmtId="0" fontId="69" fillId="0" borderId="20" applyNumberFormat="0" applyFill="0" applyAlignment="0" applyProtection="0"/>
    <xf numFmtId="0" fontId="69" fillId="0" borderId="20" applyNumberFormat="0" applyFill="0" applyAlignment="0" applyProtection="0"/>
    <xf numFmtId="0" fontId="69" fillId="0" borderId="20" applyNumberFormat="0" applyFill="0" applyAlignment="0" applyProtection="0"/>
    <xf numFmtId="0" fontId="69" fillId="0" borderId="20" applyNumberFormat="0" applyFill="0" applyAlignment="0" applyProtection="0"/>
    <xf numFmtId="0" fontId="69" fillId="0" borderId="20" applyNumberFormat="0" applyFill="0" applyAlignment="0" applyProtection="0"/>
    <xf numFmtId="0" fontId="69" fillId="0" borderId="20" applyNumberFormat="0" applyFill="0" applyAlignment="0" applyProtection="0"/>
    <xf numFmtId="0" fontId="69" fillId="0" borderId="20" applyNumberFormat="0" applyFill="0" applyAlignment="0" applyProtection="0"/>
    <xf numFmtId="0" fontId="69" fillId="0" borderId="20" applyNumberFormat="0" applyFill="0" applyAlignment="0" applyProtection="0"/>
    <xf numFmtId="0" fontId="69" fillId="0" borderId="20" applyNumberFormat="0" applyFill="0" applyAlignment="0" applyProtection="0"/>
    <xf numFmtId="0" fontId="69" fillId="0" borderId="20" applyNumberFormat="0" applyFill="0" applyAlignment="0" applyProtection="0"/>
    <xf numFmtId="0" fontId="69" fillId="0" borderId="20" applyNumberFormat="0" applyFill="0" applyAlignment="0" applyProtection="0"/>
    <xf numFmtId="0" fontId="69" fillId="0" borderId="20" applyNumberFormat="0" applyFill="0" applyAlignment="0" applyProtection="0"/>
    <xf numFmtId="0" fontId="69" fillId="0" borderId="20" applyNumberFormat="0" applyFill="0" applyAlignment="0" applyProtection="0"/>
    <xf numFmtId="0" fontId="69" fillId="0" borderId="20" applyNumberFormat="0" applyFill="0" applyAlignment="0" applyProtection="0"/>
    <xf numFmtId="0" fontId="69" fillId="0" borderId="20" applyNumberFormat="0" applyFill="0" applyAlignment="0" applyProtection="0"/>
    <xf numFmtId="0" fontId="69" fillId="0" borderId="20" applyNumberFormat="0" applyFill="0" applyAlignment="0" applyProtection="0"/>
    <xf numFmtId="0" fontId="69" fillId="0" borderId="20" applyNumberFormat="0" applyFill="0" applyAlignment="0" applyProtection="0"/>
    <xf numFmtId="0" fontId="69" fillId="0" borderId="20" applyNumberFormat="0" applyFill="0" applyAlignment="0" applyProtection="0"/>
    <xf numFmtId="0" fontId="69" fillId="0" borderId="20" applyNumberFormat="0" applyFill="0" applyAlignment="0" applyProtection="0"/>
    <xf numFmtId="0" fontId="69" fillId="0" borderId="20" applyNumberFormat="0" applyFill="0" applyAlignment="0" applyProtection="0"/>
    <xf numFmtId="0" fontId="69" fillId="0" borderId="20" applyNumberFormat="0" applyFill="0" applyAlignment="0" applyProtection="0"/>
    <xf numFmtId="0" fontId="69" fillId="0" borderId="20" applyNumberFormat="0" applyFill="0" applyAlignment="0" applyProtection="0"/>
    <xf numFmtId="0" fontId="69" fillId="0" borderId="20" applyNumberFormat="0" applyFill="0" applyAlignment="0" applyProtection="0"/>
    <xf numFmtId="0" fontId="69" fillId="0" borderId="20" applyNumberFormat="0" applyFill="0" applyAlignment="0" applyProtection="0"/>
    <xf numFmtId="0" fontId="69" fillId="0" borderId="20" applyNumberFormat="0" applyFill="0" applyAlignment="0" applyProtection="0"/>
    <xf numFmtId="0" fontId="69" fillId="0" borderId="20" applyNumberFormat="0" applyFill="0" applyAlignment="0" applyProtection="0"/>
    <xf numFmtId="0" fontId="69" fillId="0" borderId="20" applyNumberFormat="0" applyFill="0" applyAlignment="0" applyProtection="0"/>
    <xf numFmtId="0" fontId="34" fillId="10" borderId="0" applyNumberFormat="0" applyBorder="0" applyAlignment="0" applyProtection="0"/>
    <xf numFmtId="0" fontId="34" fillId="10" borderId="0" applyNumberFormat="0" applyBorder="0" applyAlignment="0" applyProtection="0"/>
    <xf numFmtId="0" fontId="34" fillId="10" borderId="0" applyNumberFormat="0" applyBorder="0" applyAlignment="0" applyProtection="0"/>
    <xf numFmtId="0" fontId="34" fillId="10" borderId="0" applyNumberFormat="0" applyBorder="0" applyAlignment="0" applyProtection="0"/>
    <xf numFmtId="0" fontId="34" fillId="10" borderId="0" applyNumberFormat="0" applyBorder="0" applyAlignment="0" applyProtection="0"/>
    <xf numFmtId="0" fontId="34" fillId="10" borderId="0" applyNumberFormat="0" applyBorder="0" applyAlignment="0" applyProtection="0"/>
    <xf numFmtId="0" fontId="34" fillId="10" borderId="0" applyNumberFormat="0" applyBorder="0" applyAlignment="0" applyProtection="0"/>
    <xf numFmtId="0" fontId="34" fillId="10" borderId="0" applyNumberFormat="0" applyBorder="0" applyAlignment="0" applyProtection="0"/>
    <xf numFmtId="0" fontId="34" fillId="10" borderId="0" applyNumberFormat="0" applyBorder="0" applyAlignment="0" applyProtection="0"/>
    <xf numFmtId="0" fontId="34" fillId="10" borderId="0" applyNumberFormat="0" applyBorder="0" applyAlignment="0" applyProtection="0"/>
    <xf numFmtId="0" fontId="34" fillId="10" borderId="0" applyNumberFormat="0" applyBorder="0" applyAlignment="0" applyProtection="0"/>
    <xf numFmtId="0" fontId="34" fillId="10" borderId="0" applyNumberFormat="0" applyBorder="0" applyAlignment="0" applyProtection="0"/>
    <xf numFmtId="0" fontId="34" fillId="10" borderId="0" applyNumberFormat="0" applyBorder="0" applyAlignment="0" applyProtection="0"/>
    <xf numFmtId="0" fontId="34" fillId="10" borderId="0" applyNumberFormat="0" applyBorder="0" applyAlignment="0" applyProtection="0"/>
    <xf numFmtId="0" fontId="34" fillId="10" borderId="0" applyNumberFormat="0" applyBorder="0" applyAlignment="0" applyProtection="0"/>
    <xf numFmtId="0" fontId="34" fillId="10" borderId="0" applyNumberFormat="0" applyBorder="0" applyAlignment="0" applyProtection="0"/>
    <xf numFmtId="0" fontId="34" fillId="10" borderId="0" applyNumberFormat="0" applyBorder="0" applyAlignment="0" applyProtection="0"/>
    <xf numFmtId="0" fontId="34" fillId="10" borderId="0" applyNumberFormat="0" applyBorder="0" applyAlignment="0" applyProtection="0"/>
    <xf numFmtId="0" fontId="34" fillId="10" borderId="0" applyNumberFormat="0" applyBorder="0" applyAlignment="0" applyProtection="0"/>
    <xf numFmtId="0" fontId="34" fillId="10" borderId="0" applyNumberFormat="0" applyBorder="0" applyAlignment="0" applyProtection="0"/>
    <xf numFmtId="0" fontId="34" fillId="10" borderId="0" applyNumberFormat="0" applyBorder="0" applyAlignment="0" applyProtection="0"/>
    <xf numFmtId="0" fontId="34" fillId="10" borderId="0" applyNumberFormat="0" applyBorder="0" applyAlignment="0" applyProtection="0"/>
    <xf numFmtId="0" fontId="34" fillId="10" borderId="0" applyNumberFormat="0" applyBorder="0" applyAlignment="0" applyProtection="0"/>
    <xf numFmtId="0" fontId="34" fillId="10" borderId="0" applyNumberFormat="0" applyBorder="0" applyAlignment="0" applyProtection="0"/>
    <xf numFmtId="0" fontId="34" fillId="10" borderId="0" applyNumberFormat="0" applyBorder="0" applyAlignment="0" applyProtection="0"/>
    <xf numFmtId="0" fontId="34" fillId="10" borderId="0" applyNumberFormat="0" applyBorder="0" applyAlignment="0" applyProtection="0"/>
    <xf numFmtId="0" fontId="34" fillId="10" borderId="0" applyNumberFormat="0" applyBorder="0" applyAlignment="0" applyProtection="0"/>
    <xf numFmtId="0" fontId="34" fillId="10" borderId="0" applyNumberFormat="0" applyBorder="0" applyAlignment="0" applyProtection="0"/>
    <xf numFmtId="0" fontId="34" fillId="10" borderId="0" applyNumberFormat="0" applyBorder="0" applyAlignment="0" applyProtection="0"/>
    <xf numFmtId="0" fontId="34" fillId="10" borderId="0" applyNumberFormat="0" applyBorder="0" applyAlignment="0" applyProtection="0"/>
    <xf numFmtId="0" fontId="34" fillId="10" borderId="0" applyNumberFormat="0" applyBorder="0" applyAlignment="0" applyProtection="0"/>
    <xf numFmtId="0" fontId="34" fillId="10" borderId="0" applyNumberFormat="0" applyBorder="0" applyAlignment="0" applyProtection="0"/>
    <xf numFmtId="0" fontId="34" fillId="10" borderId="0" applyNumberFormat="0" applyBorder="0" applyAlignment="0" applyProtection="0"/>
    <xf numFmtId="0" fontId="34" fillId="10" borderId="0" applyNumberFormat="0" applyBorder="0" applyAlignment="0" applyProtection="0"/>
    <xf numFmtId="0" fontId="34" fillId="10" borderId="0" applyNumberFormat="0" applyBorder="0" applyAlignment="0" applyProtection="0"/>
    <xf numFmtId="0" fontId="34" fillId="14" borderId="0" applyNumberFormat="0" applyBorder="0" applyAlignment="0" applyProtection="0"/>
    <xf numFmtId="0" fontId="34" fillId="14" borderId="0" applyNumberFormat="0" applyBorder="0" applyAlignment="0" applyProtection="0"/>
    <xf numFmtId="0" fontId="34" fillId="14" borderId="0" applyNumberFormat="0" applyBorder="0" applyAlignment="0" applyProtection="0"/>
    <xf numFmtId="0" fontId="34" fillId="14" borderId="0" applyNumberFormat="0" applyBorder="0" applyAlignment="0" applyProtection="0"/>
    <xf numFmtId="0" fontId="34" fillId="14" borderId="0" applyNumberFormat="0" applyBorder="0" applyAlignment="0" applyProtection="0"/>
    <xf numFmtId="0" fontId="34" fillId="14" borderId="0" applyNumberFormat="0" applyBorder="0" applyAlignment="0" applyProtection="0"/>
    <xf numFmtId="0" fontId="34" fillId="14" borderId="0" applyNumberFormat="0" applyBorder="0" applyAlignment="0" applyProtection="0"/>
    <xf numFmtId="0" fontId="34" fillId="14" borderId="0" applyNumberFormat="0" applyBorder="0" applyAlignment="0" applyProtection="0"/>
    <xf numFmtId="0" fontId="34" fillId="14" borderId="0" applyNumberFormat="0" applyBorder="0" applyAlignment="0" applyProtection="0"/>
    <xf numFmtId="0" fontId="34" fillId="14" borderId="0" applyNumberFormat="0" applyBorder="0" applyAlignment="0" applyProtection="0"/>
    <xf numFmtId="0" fontId="34" fillId="14" borderId="0" applyNumberFormat="0" applyBorder="0" applyAlignment="0" applyProtection="0"/>
    <xf numFmtId="0" fontId="34" fillId="14" borderId="0" applyNumberFormat="0" applyBorder="0" applyAlignment="0" applyProtection="0"/>
    <xf numFmtId="0" fontId="34" fillId="14" borderId="0" applyNumberFormat="0" applyBorder="0" applyAlignment="0" applyProtection="0"/>
    <xf numFmtId="0" fontId="34" fillId="14" borderId="0" applyNumberFormat="0" applyBorder="0" applyAlignment="0" applyProtection="0"/>
    <xf numFmtId="0" fontId="34" fillId="14" borderId="0" applyNumberFormat="0" applyBorder="0" applyAlignment="0" applyProtection="0"/>
    <xf numFmtId="0" fontId="34" fillId="14" borderId="0" applyNumberFormat="0" applyBorder="0" applyAlignment="0" applyProtection="0"/>
    <xf numFmtId="0" fontId="34" fillId="14" borderId="0" applyNumberFormat="0" applyBorder="0" applyAlignment="0" applyProtection="0"/>
    <xf numFmtId="0" fontId="34" fillId="14" borderId="0" applyNumberFormat="0" applyBorder="0" applyAlignment="0" applyProtection="0"/>
    <xf numFmtId="0" fontId="34" fillId="14" borderId="0" applyNumberFormat="0" applyBorder="0" applyAlignment="0" applyProtection="0"/>
    <xf numFmtId="0" fontId="34" fillId="14" borderId="0" applyNumberFormat="0" applyBorder="0" applyAlignment="0" applyProtection="0"/>
    <xf numFmtId="0" fontId="34" fillId="14" borderId="0" applyNumberFormat="0" applyBorder="0" applyAlignment="0" applyProtection="0"/>
    <xf numFmtId="0" fontId="34" fillId="14" borderId="0" applyNumberFormat="0" applyBorder="0" applyAlignment="0" applyProtection="0"/>
    <xf numFmtId="0" fontId="34" fillId="14" borderId="0" applyNumberFormat="0" applyBorder="0" applyAlignment="0" applyProtection="0"/>
    <xf numFmtId="0" fontId="34" fillId="14" borderId="0" applyNumberFormat="0" applyBorder="0" applyAlignment="0" applyProtection="0"/>
    <xf numFmtId="0" fontId="34" fillId="14" borderId="0" applyNumberFormat="0" applyBorder="0" applyAlignment="0" applyProtection="0"/>
    <xf numFmtId="0" fontId="34" fillId="14" borderId="0" applyNumberFormat="0" applyBorder="0" applyAlignment="0" applyProtection="0"/>
    <xf numFmtId="0" fontId="34" fillId="14" borderId="0" applyNumberFormat="0" applyBorder="0" applyAlignment="0" applyProtection="0"/>
    <xf numFmtId="0" fontId="34" fillId="14" borderId="0" applyNumberFormat="0" applyBorder="0" applyAlignment="0" applyProtection="0"/>
    <xf numFmtId="0" fontId="34" fillId="14" borderId="0" applyNumberFormat="0" applyBorder="0" applyAlignment="0" applyProtection="0"/>
    <xf numFmtId="0" fontId="34" fillId="14" borderId="0" applyNumberFormat="0" applyBorder="0" applyAlignment="0" applyProtection="0"/>
    <xf numFmtId="0" fontId="34" fillId="14" borderId="0" applyNumberFormat="0" applyBorder="0" applyAlignment="0" applyProtection="0"/>
    <xf numFmtId="0" fontId="34" fillId="14" borderId="0" applyNumberFormat="0" applyBorder="0" applyAlignment="0" applyProtection="0"/>
    <xf numFmtId="0" fontId="34" fillId="14" borderId="0" applyNumberFormat="0" applyBorder="0" applyAlignment="0" applyProtection="0"/>
    <xf numFmtId="0" fontId="34" fillId="14" borderId="0" applyNumberFormat="0" applyBorder="0" applyAlignment="0" applyProtection="0"/>
    <xf numFmtId="0" fontId="34" fillId="14" borderId="0" applyNumberFormat="0" applyBorder="0" applyAlignment="0" applyProtection="0"/>
    <xf numFmtId="0" fontId="34" fillId="18" borderId="0" applyNumberFormat="0" applyBorder="0" applyAlignment="0" applyProtection="0"/>
    <xf numFmtId="0" fontId="34" fillId="18" borderId="0" applyNumberFormat="0" applyBorder="0" applyAlignment="0" applyProtection="0"/>
    <xf numFmtId="0" fontId="34" fillId="18" borderId="0" applyNumberFormat="0" applyBorder="0" applyAlignment="0" applyProtection="0"/>
    <xf numFmtId="0" fontId="34" fillId="18" borderId="0" applyNumberFormat="0" applyBorder="0" applyAlignment="0" applyProtection="0"/>
    <xf numFmtId="0" fontId="34" fillId="18" borderId="0" applyNumberFormat="0" applyBorder="0" applyAlignment="0" applyProtection="0"/>
    <xf numFmtId="0" fontId="34" fillId="18" borderId="0" applyNumberFormat="0" applyBorder="0" applyAlignment="0" applyProtection="0"/>
    <xf numFmtId="0" fontId="34" fillId="18" borderId="0" applyNumberFormat="0" applyBorder="0" applyAlignment="0" applyProtection="0"/>
    <xf numFmtId="0" fontId="34" fillId="18" borderId="0" applyNumberFormat="0" applyBorder="0" applyAlignment="0" applyProtection="0"/>
    <xf numFmtId="0" fontId="34" fillId="18" borderId="0" applyNumberFormat="0" applyBorder="0" applyAlignment="0" applyProtection="0"/>
    <xf numFmtId="0" fontId="34" fillId="18" borderId="0" applyNumberFormat="0" applyBorder="0" applyAlignment="0" applyProtection="0"/>
    <xf numFmtId="0" fontId="34" fillId="18" borderId="0" applyNumberFormat="0" applyBorder="0" applyAlignment="0" applyProtection="0"/>
    <xf numFmtId="0" fontId="34" fillId="18" borderId="0" applyNumberFormat="0" applyBorder="0" applyAlignment="0" applyProtection="0"/>
    <xf numFmtId="0" fontId="34" fillId="18" borderId="0" applyNumberFormat="0" applyBorder="0" applyAlignment="0" applyProtection="0"/>
    <xf numFmtId="0" fontId="34" fillId="18" borderId="0" applyNumberFormat="0" applyBorder="0" applyAlignment="0" applyProtection="0"/>
    <xf numFmtId="0" fontId="34" fillId="18" borderId="0" applyNumberFormat="0" applyBorder="0" applyAlignment="0" applyProtection="0"/>
    <xf numFmtId="0" fontId="34" fillId="18" borderId="0" applyNumberFormat="0" applyBorder="0" applyAlignment="0" applyProtection="0"/>
    <xf numFmtId="0" fontId="34" fillId="18" borderId="0" applyNumberFormat="0" applyBorder="0" applyAlignment="0" applyProtection="0"/>
    <xf numFmtId="0" fontId="34" fillId="18" borderId="0" applyNumberFormat="0" applyBorder="0" applyAlignment="0" applyProtection="0"/>
    <xf numFmtId="0" fontId="34" fillId="18" borderId="0" applyNumberFormat="0" applyBorder="0" applyAlignment="0" applyProtection="0"/>
    <xf numFmtId="0" fontId="34" fillId="18" borderId="0" applyNumberFormat="0" applyBorder="0" applyAlignment="0" applyProtection="0"/>
    <xf numFmtId="0" fontId="34" fillId="18" borderId="0" applyNumberFormat="0" applyBorder="0" applyAlignment="0" applyProtection="0"/>
    <xf numFmtId="0" fontId="34" fillId="18" borderId="0" applyNumberFormat="0" applyBorder="0" applyAlignment="0" applyProtection="0"/>
    <xf numFmtId="0" fontId="34" fillId="18" borderId="0" applyNumberFormat="0" applyBorder="0" applyAlignment="0" applyProtection="0"/>
    <xf numFmtId="0" fontId="34" fillId="18" borderId="0" applyNumberFormat="0" applyBorder="0" applyAlignment="0" applyProtection="0"/>
    <xf numFmtId="0" fontId="34" fillId="18" borderId="0" applyNumberFormat="0" applyBorder="0" applyAlignment="0" applyProtection="0"/>
    <xf numFmtId="0" fontId="34" fillId="18" borderId="0" applyNumberFormat="0" applyBorder="0" applyAlignment="0" applyProtection="0"/>
    <xf numFmtId="0" fontId="34" fillId="18" borderId="0" applyNumberFormat="0" applyBorder="0" applyAlignment="0" applyProtection="0"/>
    <xf numFmtId="0" fontId="34" fillId="18" borderId="0" applyNumberFormat="0" applyBorder="0" applyAlignment="0" applyProtection="0"/>
    <xf numFmtId="0" fontId="34" fillId="18" borderId="0" applyNumberFormat="0" applyBorder="0" applyAlignment="0" applyProtection="0"/>
    <xf numFmtId="0" fontId="34" fillId="18" borderId="0" applyNumberFormat="0" applyBorder="0" applyAlignment="0" applyProtection="0"/>
    <xf numFmtId="0" fontId="34" fillId="18" borderId="0" applyNumberFormat="0" applyBorder="0" applyAlignment="0" applyProtection="0"/>
    <xf numFmtId="0" fontId="34" fillId="18" borderId="0" applyNumberFormat="0" applyBorder="0" applyAlignment="0" applyProtection="0"/>
    <xf numFmtId="0" fontId="34" fillId="18" borderId="0" applyNumberFormat="0" applyBorder="0" applyAlignment="0" applyProtection="0"/>
    <xf numFmtId="0" fontId="34" fillId="18" borderId="0" applyNumberFormat="0" applyBorder="0" applyAlignment="0" applyProtection="0"/>
    <xf numFmtId="0" fontId="34" fillId="18" borderId="0" applyNumberFormat="0" applyBorder="0" applyAlignment="0" applyProtection="0"/>
    <xf numFmtId="0" fontId="34" fillId="22" borderId="0" applyNumberFormat="0" applyBorder="0" applyAlignment="0" applyProtection="0"/>
    <xf numFmtId="0" fontId="34" fillId="22" borderId="0" applyNumberFormat="0" applyBorder="0" applyAlignment="0" applyProtection="0"/>
    <xf numFmtId="0" fontId="34" fillId="22" borderId="0" applyNumberFormat="0" applyBorder="0" applyAlignment="0" applyProtection="0"/>
    <xf numFmtId="0" fontId="34" fillId="22" borderId="0" applyNumberFormat="0" applyBorder="0" applyAlignment="0" applyProtection="0"/>
    <xf numFmtId="0" fontId="34" fillId="22" borderId="0" applyNumberFormat="0" applyBorder="0" applyAlignment="0" applyProtection="0"/>
    <xf numFmtId="0" fontId="34" fillId="22" borderId="0" applyNumberFormat="0" applyBorder="0" applyAlignment="0" applyProtection="0"/>
    <xf numFmtId="0" fontId="34" fillId="22" borderId="0" applyNumberFormat="0" applyBorder="0" applyAlignment="0" applyProtection="0"/>
    <xf numFmtId="0" fontId="34" fillId="22" borderId="0" applyNumberFormat="0" applyBorder="0" applyAlignment="0" applyProtection="0"/>
    <xf numFmtId="0" fontId="34" fillId="22" borderId="0" applyNumberFormat="0" applyBorder="0" applyAlignment="0" applyProtection="0"/>
    <xf numFmtId="0" fontId="34" fillId="22" borderId="0" applyNumberFormat="0" applyBorder="0" applyAlignment="0" applyProtection="0"/>
    <xf numFmtId="0" fontId="34" fillId="22" borderId="0" applyNumberFormat="0" applyBorder="0" applyAlignment="0" applyProtection="0"/>
    <xf numFmtId="0" fontId="34" fillId="22" borderId="0" applyNumberFormat="0" applyBorder="0" applyAlignment="0" applyProtection="0"/>
    <xf numFmtId="0" fontId="34" fillId="22" borderId="0" applyNumberFormat="0" applyBorder="0" applyAlignment="0" applyProtection="0"/>
    <xf numFmtId="0" fontId="34" fillId="22" borderId="0" applyNumberFormat="0" applyBorder="0" applyAlignment="0" applyProtection="0"/>
    <xf numFmtId="0" fontId="34" fillId="22" borderId="0" applyNumberFormat="0" applyBorder="0" applyAlignment="0" applyProtection="0"/>
    <xf numFmtId="0" fontId="34" fillId="22" borderId="0" applyNumberFormat="0" applyBorder="0" applyAlignment="0" applyProtection="0"/>
    <xf numFmtId="0" fontId="34" fillId="22" borderId="0" applyNumberFormat="0" applyBorder="0" applyAlignment="0" applyProtection="0"/>
    <xf numFmtId="0" fontId="34" fillId="22" borderId="0" applyNumberFormat="0" applyBorder="0" applyAlignment="0" applyProtection="0"/>
    <xf numFmtId="0" fontId="34" fillId="22" borderId="0" applyNumberFormat="0" applyBorder="0" applyAlignment="0" applyProtection="0"/>
    <xf numFmtId="0" fontId="34" fillId="22" borderId="0" applyNumberFormat="0" applyBorder="0" applyAlignment="0" applyProtection="0"/>
    <xf numFmtId="0" fontId="34" fillId="22" borderId="0" applyNumberFormat="0" applyBorder="0" applyAlignment="0" applyProtection="0"/>
    <xf numFmtId="0" fontId="34" fillId="22" borderId="0" applyNumberFormat="0" applyBorder="0" applyAlignment="0" applyProtection="0"/>
    <xf numFmtId="0" fontId="34" fillId="22" borderId="0" applyNumberFormat="0" applyBorder="0" applyAlignment="0" applyProtection="0"/>
    <xf numFmtId="0" fontId="34" fillId="22" borderId="0" applyNumberFormat="0" applyBorder="0" applyAlignment="0" applyProtection="0"/>
    <xf numFmtId="0" fontId="34" fillId="22" borderId="0" applyNumberFormat="0" applyBorder="0" applyAlignment="0" applyProtection="0"/>
    <xf numFmtId="0" fontId="34" fillId="22" borderId="0" applyNumberFormat="0" applyBorder="0" applyAlignment="0" applyProtection="0"/>
    <xf numFmtId="0" fontId="34" fillId="22" borderId="0" applyNumberFormat="0" applyBorder="0" applyAlignment="0" applyProtection="0"/>
    <xf numFmtId="0" fontId="34" fillId="22" borderId="0" applyNumberFormat="0" applyBorder="0" applyAlignment="0" applyProtection="0"/>
    <xf numFmtId="0" fontId="34" fillId="22" borderId="0" applyNumberFormat="0" applyBorder="0" applyAlignment="0" applyProtection="0"/>
    <xf numFmtId="0" fontId="34" fillId="22" borderId="0" applyNumberFormat="0" applyBorder="0" applyAlignment="0" applyProtection="0"/>
    <xf numFmtId="0" fontId="34" fillId="22" borderId="0" applyNumberFormat="0" applyBorder="0" applyAlignment="0" applyProtection="0"/>
    <xf numFmtId="0" fontId="34" fillId="22" borderId="0" applyNumberFormat="0" applyBorder="0" applyAlignment="0" applyProtection="0"/>
    <xf numFmtId="0" fontId="34" fillId="22" borderId="0" applyNumberFormat="0" applyBorder="0" applyAlignment="0" applyProtection="0"/>
    <xf numFmtId="0" fontId="34" fillId="22" borderId="0" applyNumberFormat="0" applyBorder="0" applyAlignment="0" applyProtection="0"/>
    <xf numFmtId="0" fontId="34" fillId="22" borderId="0" applyNumberFormat="0" applyBorder="0" applyAlignment="0" applyProtection="0"/>
    <xf numFmtId="0" fontId="34" fillId="26" borderId="0" applyNumberFormat="0" applyBorder="0" applyAlignment="0" applyProtection="0"/>
    <xf numFmtId="0" fontId="34" fillId="26" borderId="0" applyNumberFormat="0" applyBorder="0" applyAlignment="0" applyProtection="0"/>
    <xf numFmtId="0" fontId="34" fillId="26" borderId="0" applyNumberFormat="0" applyBorder="0" applyAlignment="0" applyProtection="0"/>
    <xf numFmtId="0" fontId="34" fillId="26" borderId="0" applyNumberFormat="0" applyBorder="0" applyAlignment="0" applyProtection="0"/>
    <xf numFmtId="0" fontId="34" fillId="26" borderId="0" applyNumberFormat="0" applyBorder="0" applyAlignment="0" applyProtection="0"/>
    <xf numFmtId="0" fontId="34" fillId="26" borderId="0" applyNumberFormat="0" applyBorder="0" applyAlignment="0" applyProtection="0"/>
    <xf numFmtId="0" fontId="34" fillId="26" borderId="0" applyNumberFormat="0" applyBorder="0" applyAlignment="0" applyProtection="0"/>
    <xf numFmtId="0" fontId="34" fillId="26" borderId="0" applyNumberFormat="0" applyBorder="0" applyAlignment="0" applyProtection="0"/>
    <xf numFmtId="0" fontId="34" fillId="26" borderId="0" applyNumberFormat="0" applyBorder="0" applyAlignment="0" applyProtection="0"/>
    <xf numFmtId="0" fontId="34" fillId="26" borderId="0" applyNumberFormat="0" applyBorder="0" applyAlignment="0" applyProtection="0"/>
    <xf numFmtId="0" fontId="34" fillId="26" borderId="0" applyNumberFormat="0" applyBorder="0" applyAlignment="0" applyProtection="0"/>
    <xf numFmtId="0" fontId="34" fillId="26" borderId="0" applyNumberFormat="0" applyBorder="0" applyAlignment="0" applyProtection="0"/>
    <xf numFmtId="0" fontId="34" fillId="26" borderId="0" applyNumberFormat="0" applyBorder="0" applyAlignment="0" applyProtection="0"/>
    <xf numFmtId="0" fontId="34" fillId="26" borderId="0" applyNumberFormat="0" applyBorder="0" applyAlignment="0" applyProtection="0"/>
    <xf numFmtId="0" fontId="34" fillId="26" borderId="0" applyNumberFormat="0" applyBorder="0" applyAlignment="0" applyProtection="0"/>
    <xf numFmtId="0" fontId="34" fillId="26" borderId="0" applyNumberFormat="0" applyBorder="0" applyAlignment="0" applyProtection="0"/>
    <xf numFmtId="0" fontId="34" fillId="26" borderId="0" applyNumberFormat="0" applyBorder="0" applyAlignment="0" applyProtection="0"/>
    <xf numFmtId="0" fontId="34" fillId="26" borderId="0" applyNumberFormat="0" applyBorder="0" applyAlignment="0" applyProtection="0"/>
    <xf numFmtId="0" fontId="34" fillId="26" borderId="0" applyNumberFormat="0" applyBorder="0" applyAlignment="0" applyProtection="0"/>
    <xf numFmtId="0" fontId="34" fillId="26" borderId="0" applyNumberFormat="0" applyBorder="0" applyAlignment="0" applyProtection="0"/>
    <xf numFmtId="0" fontId="34" fillId="26" borderId="0" applyNumberFormat="0" applyBorder="0" applyAlignment="0" applyProtection="0"/>
    <xf numFmtId="0" fontId="34" fillId="26" borderId="0" applyNumberFormat="0" applyBorder="0" applyAlignment="0" applyProtection="0"/>
    <xf numFmtId="0" fontId="34" fillId="26" borderId="0" applyNumberFormat="0" applyBorder="0" applyAlignment="0" applyProtection="0"/>
    <xf numFmtId="0" fontId="34" fillId="26" borderId="0" applyNumberFormat="0" applyBorder="0" applyAlignment="0" applyProtection="0"/>
    <xf numFmtId="0" fontId="34" fillId="26" borderId="0" applyNumberFormat="0" applyBorder="0" applyAlignment="0" applyProtection="0"/>
    <xf numFmtId="0" fontId="34" fillId="26" borderId="0" applyNumberFormat="0" applyBorder="0" applyAlignment="0" applyProtection="0"/>
    <xf numFmtId="0" fontId="34" fillId="26" borderId="0" applyNumberFormat="0" applyBorder="0" applyAlignment="0" applyProtection="0"/>
    <xf numFmtId="0" fontId="34" fillId="26" borderId="0" applyNumberFormat="0" applyBorder="0" applyAlignment="0" applyProtection="0"/>
    <xf numFmtId="0" fontId="34" fillId="26" borderId="0" applyNumberFormat="0" applyBorder="0" applyAlignment="0" applyProtection="0"/>
    <xf numFmtId="0" fontId="34" fillId="26" borderId="0" applyNumberFormat="0" applyBorder="0" applyAlignment="0" applyProtection="0"/>
    <xf numFmtId="0" fontId="34" fillId="26" borderId="0" applyNumberFormat="0" applyBorder="0" applyAlignment="0" applyProtection="0"/>
    <xf numFmtId="0" fontId="34" fillId="26" borderId="0" applyNumberFormat="0" applyBorder="0" applyAlignment="0" applyProtection="0"/>
    <xf numFmtId="0" fontId="34" fillId="26" borderId="0" applyNumberFormat="0" applyBorder="0" applyAlignment="0" applyProtection="0"/>
    <xf numFmtId="0" fontId="34" fillId="26" borderId="0" applyNumberFormat="0" applyBorder="0" applyAlignment="0" applyProtection="0"/>
    <xf numFmtId="0" fontId="34" fillId="26" borderId="0" applyNumberFormat="0" applyBorder="0" applyAlignment="0" applyProtection="0"/>
    <xf numFmtId="0" fontId="34" fillId="30" borderId="0" applyNumberFormat="0" applyBorder="0" applyAlignment="0" applyProtection="0"/>
    <xf numFmtId="0" fontId="34" fillId="30" borderId="0" applyNumberFormat="0" applyBorder="0" applyAlignment="0" applyProtection="0"/>
    <xf numFmtId="0" fontId="34" fillId="30" borderId="0" applyNumberFormat="0" applyBorder="0" applyAlignment="0" applyProtection="0"/>
    <xf numFmtId="0" fontId="34" fillId="30" borderId="0" applyNumberFormat="0" applyBorder="0" applyAlignment="0" applyProtection="0"/>
    <xf numFmtId="0" fontId="34" fillId="30" borderId="0" applyNumberFormat="0" applyBorder="0" applyAlignment="0" applyProtection="0"/>
    <xf numFmtId="0" fontId="34" fillId="30" borderId="0" applyNumberFormat="0" applyBorder="0" applyAlignment="0" applyProtection="0"/>
    <xf numFmtId="0" fontId="34" fillId="30" borderId="0" applyNumberFormat="0" applyBorder="0" applyAlignment="0" applyProtection="0"/>
    <xf numFmtId="0" fontId="34" fillId="30" borderId="0" applyNumberFormat="0" applyBorder="0" applyAlignment="0" applyProtection="0"/>
    <xf numFmtId="0" fontId="34" fillId="30" borderId="0" applyNumberFormat="0" applyBorder="0" applyAlignment="0" applyProtection="0"/>
    <xf numFmtId="0" fontId="34" fillId="30" borderId="0" applyNumberFormat="0" applyBorder="0" applyAlignment="0" applyProtection="0"/>
    <xf numFmtId="0" fontId="34" fillId="30" borderId="0" applyNumberFormat="0" applyBorder="0" applyAlignment="0" applyProtection="0"/>
    <xf numFmtId="0" fontId="34" fillId="30" borderId="0" applyNumberFormat="0" applyBorder="0" applyAlignment="0" applyProtection="0"/>
    <xf numFmtId="0" fontId="34" fillId="30" borderId="0" applyNumberFormat="0" applyBorder="0" applyAlignment="0" applyProtection="0"/>
    <xf numFmtId="0" fontId="34" fillId="30" borderId="0" applyNumberFormat="0" applyBorder="0" applyAlignment="0" applyProtection="0"/>
    <xf numFmtId="0" fontId="34" fillId="30" borderId="0" applyNumberFormat="0" applyBorder="0" applyAlignment="0" applyProtection="0"/>
    <xf numFmtId="0" fontId="34" fillId="30" borderId="0" applyNumberFormat="0" applyBorder="0" applyAlignment="0" applyProtection="0"/>
    <xf numFmtId="0" fontId="34" fillId="30" borderId="0" applyNumberFormat="0" applyBorder="0" applyAlignment="0" applyProtection="0"/>
    <xf numFmtId="0" fontId="34" fillId="30" borderId="0" applyNumberFormat="0" applyBorder="0" applyAlignment="0" applyProtection="0"/>
    <xf numFmtId="0" fontId="34" fillId="30" borderId="0" applyNumberFormat="0" applyBorder="0" applyAlignment="0" applyProtection="0"/>
    <xf numFmtId="0" fontId="34" fillId="30" borderId="0" applyNumberFormat="0" applyBorder="0" applyAlignment="0" applyProtection="0"/>
    <xf numFmtId="0" fontId="34" fillId="30" borderId="0" applyNumberFormat="0" applyBorder="0" applyAlignment="0" applyProtection="0"/>
    <xf numFmtId="0" fontId="34" fillId="30" borderId="0" applyNumberFormat="0" applyBorder="0" applyAlignment="0" applyProtection="0"/>
    <xf numFmtId="0" fontId="34" fillId="30" borderId="0" applyNumberFormat="0" applyBorder="0" applyAlignment="0" applyProtection="0"/>
    <xf numFmtId="0" fontId="34" fillId="30" borderId="0" applyNumberFormat="0" applyBorder="0" applyAlignment="0" applyProtection="0"/>
    <xf numFmtId="0" fontId="34" fillId="30" borderId="0" applyNumberFormat="0" applyBorder="0" applyAlignment="0" applyProtection="0"/>
    <xf numFmtId="0" fontId="34" fillId="30" borderId="0" applyNumberFormat="0" applyBorder="0" applyAlignment="0" applyProtection="0"/>
    <xf numFmtId="0" fontId="34" fillId="30" borderId="0" applyNumberFormat="0" applyBorder="0" applyAlignment="0" applyProtection="0"/>
    <xf numFmtId="0" fontId="34" fillId="30" borderId="0" applyNumberFormat="0" applyBorder="0" applyAlignment="0" applyProtection="0"/>
    <xf numFmtId="0" fontId="34" fillId="30" borderId="0" applyNumberFormat="0" applyBorder="0" applyAlignment="0" applyProtection="0"/>
    <xf numFmtId="0" fontId="34" fillId="30" borderId="0" applyNumberFormat="0" applyBorder="0" applyAlignment="0" applyProtection="0"/>
    <xf numFmtId="0" fontId="34" fillId="30" borderId="0" applyNumberFormat="0" applyBorder="0" applyAlignment="0" applyProtection="0"/>
    <xf numFmtId="0" fontId="34" fillId="30" borderId="0" applyNumberFormat="0" applyBorder="0" applyAlignment="0" applyProtection="0"/>
    <xf numFmtId="0" fontId="34" fillId="30" borderId="0" applyNumberFormat="0" applyBorder="0" applyAlignment="0" applyProtection="0"/>
    <xf numFmtId="0" fontId="34" fillId="30" borderId="0" applyNumberFormat="0" applyBorder="0" applyAlignment="0" applyProtection="0"/>
    <xf numFmtId="0" fontId="34" fillId="30" borderId="0" applyNumberFormat="0" applyBorder="0" applyAlignment="0" applyProtection="0"/>
    <xf numFmtId="0" fontId="26" fillId="6" borderId="6" applyNumberFormat="0" applyAlignment="0" applyProtection="0"/>
    <xf numFmtId="0" fontId="26" fillId="6" borderId="6" applyNumberFormat="0" applyAlignment="0" applyProtection="0"/>
    <xf numFmtId="0" fontId="26" fillId="6" borderId="6" applyNumberFormat="0" applyAlignment="0" applyProtection="0"/>
    <xf numFmtId="0" fontId="26" fillId="6" borderId="6" applyNumberFormat="0" applyAlignment="0" applyProtection="0"/>
    <xf numFmtId="0" fontId="26" fillId="6" borderId="6" applyNumberFormat="0" applyAlignment="0" applyProtection="0"/>
    <xf numFmtId="0" fontId="26" fillId="6" borderId="6" applyNumberFormat="0" applyAlignment="0" applyProtection="0"/>
    <xf numFmtId="0" fontId="26" fillId="6" borderId="6" applyNumberFormat="0" applyAlignment="0" applyProtection="0"/>
    <xf numFmtId="0" fontId="26" fillId="6" borderId="6" applyNumberFormat="0" applyAlignment="0" applyProtection="0"/>
    <xf numFmtId="0" fontId="26" fillId="6" borderId="6" applyNumberFormat="0" applyAlignment="0" applyProtection="0"/>
    <xf numFmtId="0" fontId="26" fillId="6" borderId="6" applyNumberFormat="0" applyAlignment="0" applyProtection="0"/>
    <xf numFmtId="0" fontId="26" fillId="6" borderId="6" applyNumberFormat="0" applyAlignment="0" applyProtection="0"/>
    <xf numFmtId="0" fontId="26" fillId="6" borderId="6" applyNumberFormat="0" applyAlignment="0" applyProtection="0"/>
    <xf numFmtId="0" fontId="26" fillId="6" borderId="6" applyNumberFormat="0" applyAlignment="0" applyProtection="0"/>
    <xf numFmtId="0" fontId="26" fillId="6" borderId="6" applyNumberFormat="0" applyAlignment="0" applyProtection="0"/>
    <xf numFmtId="0" fontId="26" fillId="6" borderId="6" applyNumberFormat="0" applyAlignment="0" applyProtection="0"/>
    <xf numFmtId="0" fontId="26" fillId="6" borderId="6" applyNumberFormat="0" applyAlignment="0" applyProtection="0"/>
    <xf numFmtId="0" fontId="26" fillId="6" borderId="6" applyNumberFormat="0" applyAlignment="0" applyProtection="0"/>
    <xf numFmtId="0" fontId="26" fillId="6" borderId="6" applyNumberFormat="0" applyAlignment="0" applyProtection="0"/>
    <xf numFmtId="0" fontId="26" fillId="6" borderId="6" applyNumberFormat="0" applyAlignment="0" applyProtection="0"/>
    <xf numFmtId="0" fontId="26" fillId="6" borderId="6" applyNumberFormat="0" applyAlignment="0" applyProtection="0"/>
    <xf numFmtId="0" fontId="26" fillId="6" borderId="6" applyNumberFormat="0" applyAlignment="0" applyProtection="0"/>
    <xf numFmtId="0" fontId="26" fillId="6" borderId="6" applyNumberFormat="0" applyAlignment="0" applyProtection="0"/>
    <xf numFmtId="0" fontId="26" fillId="6" borderId="6" applyNumberFormat="0" applyAlignment="0" applyProtection="0"/>
    <xf numFmtId="0" fontId="26" fillId="6" borderId="6" applyNumberFormat="0" applyAlignment="0" applyProtection="0"/>
    <xf numFmtId="0" fontId="26" fillId="6" borderId="6" applyNumberFormat="0" applyAlignment="0" applyProtection="0"/>
    <xf numFmtId="0" fontId="26" fillId="6" borderId="6" applyNumberFormat="0" applyAlignment="0" applyProtection="0"/>
    <xf numFmtId="0" fontId="26" fillId="6" borderId="6" applyNumberFormat="0" applyAlignment="0" applyProtection="0"/>
    <xf numFmtId="0" fontId="26" fillId="6" borderId="6" applyNumberFormat="0" applyAlignment="0" applyProtection="0"/>
    <xf numFmtId="0" fontId="26" fillId="6" borderId="6" applyNumberFormat="0" applyAlignment="0" applyProtection="0"/>
    <xf numFmtId="0" fontId="26" fillId="6" borderId="6" applyNumberFormat="0" applyAlignment="0" applyProtection="0"/>
    <xf numFmtId="0" fontId="26" fillId="6" borderId="6" applyNumberFormat="0" applyAlignment="0" applyProtection="0"/>
    <xf numFmtId="0" fontId="26" fillId="6" borderId="6" applyNumberFormat="0" applyAlignment="0" applyProtection="0"/>
    <xf numFmtId="0" fontId="26" fillId="6" borderId="6" applyNumberFormat="0" applyAlignment="0" applyProtection="0"/>
    <xf numFmtId="0" fontId="26" fillId="6" borderId="6" applyNumberFormat="0" applyAlignment="0" applyProtection="0"/>
    <xf numFmtId="0" fontId="26" fillId="6" borderId="6" applyNumberFormat="0" applyAlignment="0" applyProtection="0"/>
    <xf numFmtId="0" fontId="27" fillId="7" borderId="7" applyNumberFormat="0" applyAlignment="0" applyProtection="0"/>
    <xf numFmtId="0" fontId="27" fillId="7" borderId="7" applyNumberFormat="0" applyAlignment="0" applyProtection="0"/>
    <xf numFmtId="0" fontId="27" fillId="7" borderId="7" applyNumberFormat="0" applyAlignment="0" applyProtection="0"/>
    <xf numFmtId="0" fontId="27" fillId="7" borderId="7" applyNumberFormat="0" applyAlignment="0" applyProtection="0"/>
    <xf numFmtId="0" fontId="27" fillId="7" borderId="7" applyNumberFormat="0" applyAlignment="0" applyProtection="0"/>
    <xf numFmtId="0" fontId="27" fillId="7" borderId="7" applyNumberFormat="0" applyAlignment="0" applyProtection="0"/>
    <xf numFmtId="0" fontId="27" fillId="7" borderId="7" applyNumberFormat="0" applyAlignment="0" applyProtection="0"/>
    <xf numFmtId="0" fontId="27" fillId="7" borderId="7" applyNumberFormat="0" applyAlignment="0" applyProtection="0"/>
    <xf numFmtId="0" fontId="27" fillId="7" borderId="7" applyNumberFormat="0" applyAlignment="0" applyProtection="0"/>
    <xf numFmtId="0" fontId="27" fillId="7" borderId="7" applyNumberFormat="0" applyAlignment="0" applyProtection="0"/>
    <xf numFmtId="0" fontId="27" fillId="7" borderId="7" applyNumberFormat="0" applyAlignment="0" applyProtection="0"/>
    <xf numFmtId="0" fontId="27" fillId="7" borderId="7" applyNumberFormat="0" applyAlignment="0" applyProtection="0"/>
    <xf numFmtId="0" fontId="27" fillId="7" borderId="7" applyNumberFormat="0" applyAlignment="0" applyProtection="0"/>
    <xf numFmtId="0" fontId="27" fillId="7" borderId="7" applyNumberFormat="0" applyAlignment="0" applyProtection="0"/>
    <xf numFmtId="0" fontId="27" fillId="7" borderId="7" applyNumberFormat="0" applyAlignment="0" applyProtection="0"/>
    <xf numFmtId="0" fontId="27" fillId="7" borderId="7" applyNumberFormat="0" applyAlignment="0" applyProtection="0"/>
    <xf numFmtId="0" fontId="27" fillId="7" borderId="7" applyNumberFormat="0" applyAlignment="0" applyProtection="0"/>
    <xf numFmtId="0" fontId="27" fillId="7" borderId="7" applyNumberFormat="0" applyAlignment="0" applyProtection="0"/>
    <xf numFmtId="0" fontId="27" fillId="7" borderId="7" applyNumberFormat="0" applyAlignment="0" applyProtection="0"/>
    <xf numFmtId="0" fontId="27" fillId="7" borderId="7" applyNumberFormat="0" applyAlignment="0" applyProtection="0"/>
    <xf numFmtId="0" fontId="27" fillId="7" borderId="7" applyNumberFormat="0" applyAlignment="0" applyProtection="0"/>
    <xf numFmtId="0" fontId="27" fillId="7" borderId="7" applyNumberFormat="0" applyAlignment="0" applyProtection="0"/>
    <xf numFmtId="0" fontId="27" fillId="7" borderId="7" applyNumberFormat="0" applyAlignment="0" applyProtection="0"/>
    <xf numFmtId="0" fontId="27" fillId="7" borderId="7" applyNumberFormat="0" applyAlignment="0" applyProtection="0"/>
    <xf numFmtId="0" fontId="27" fillId="7" borderId="7" applyNumberFormat="0" applyAlignment="0" applyProtection="0"/>
    <xf numFmtId="0" fontId="27" fillId="7" borderId="7" applyNumberFormat="0" applyAlignment="0" applyProtection="0"/>
    <xf numFmtId="0" fontId="27" fillId="7" borderId="7" applyNumberFormat="0" applyAlignment="0" applyProtection="0"/>
    <xf numFmtId="0" fontId="27" fillId="7" borderId="7" applyNumberFormat="0" applyAlignment="0" applyProtection="0"/>
    <xf numFmtId="0" fontId="27" fillId="7" borderId="7" applyNumberFormat="0" applyAlignment="0" applyProtection="0"/>
    <xf numFmtId="0" fontId="27" fillId="7" borderId="7" applyNumberFormat="0" applyAlignment="0" applyProtection="0"/>
    <xf numFmtId="0" fontId="27" fillId="7" borderId="7" applyNumberFormat="0" applyAlignment="0" applyProtection="0"/>
    <xf numFmtId="0" fontId="27" fillId="7" borderId="7" applyNumberFormat="0" applyAlignment="0" applyProtection="0"/>
    <xf numFmtId="0" fontId="27" fillId="7" borderId="7" applyNumberFormat="0" applyAlignment="0" applyProtection="0"/>
    <xf numFmtId="0" fontId="27" fillId="7" borderId="7" applyNumberFormat="0" applyAlignment="0" applyProtection="0"/>
    <xf numFmtId="0" fontId="27" fillId="7" borderId="7" applyNumberFormat="0" applyAlignment="0" applyProtection="0"/>
    <xf numFmtId="0" fontId="28" fillId="7" borderId="6" applyNumberFormat="0" applyAlignment="0" applyProtection="0"/>
    <xf numFmtId="0" fontId="28" fillId="7" borderId="6" applyNumberFormat="0" applyAlignment="0" applyProtection="0"/>
    <xf numFmtId="0" fontId="28" fillId="7" borderId="6" applyNumberFormat="0" applyAlignment="0" applyProtection="0"/>
    <xf numFmtId="0" fontId="28" fillId="7" borderId="6" applyNumberFormat="0" applyAlignment="0" applyProtection="0"/>
    <xf numFmtId="0" fontId="28" fillId="7" borderId="6" applyNumberFormat="0" applyAlignment="0" applyProtection="0"/>
    <xf numFmtId="0" fontId="28" fillId="7" borderId="6" applyNumberFormat="0" applyAlignment="0" applyProtection="0"/>
    <xf numFmtId="0" fontId="28" fillId="7" borderId="6" applyNumberFormat="0" applyAlignment="0" applyProtection="0"/>
    <xf numFmtId="0" fontId="28" fillId="7" borderId="6" applyNumberFormat="0" applyAlignment="0" applyProtection="0"/>
    <xf numFmtId="0" fontId="28" fillId="7" borderId="6" applyNumberFormat="0" applyAlignment="0" applyProtection="0"/>
    <xf numFmtId="0" fontId="28" fillId="7" borderId="6" applyNumberFormat="0" applyAlignment="0" applyProtection="0"/>
    <xf numFmtId="0" fontId="28" fillId="7" borderId="6" applyNumberFormat="0" applyAlignment="0" applyProtection="0"/>
    <xf numFmtId="0" fontId="28" fillId="7" borderId="6" applyNumberFormat="0" applyAlignment="0" applyProtection="0"/>
    <xf numFmtId="0" fontId="28" fillId="7" borderId="6" applyNumberFormat="0" applyAlignment="0" applyProtection="0"/>
    <xf numFmtId="0" fontId="28" fillId="7" borderId="6" applyNumberFormat="0" applyAlignment="0" applyProtection="0"/>
    <xf numFmtId="0" fontId="28" fillId="7" borderId="6" applyNumberFormat="0" applyAlignment="0" applyProtection="0"/>
    <xf numFmtId="0" fontId="28" fillId="7" borderId="6" applyNumberFormat="0" applyAlignment="0" applyProtection="0"/>
    <xf numFmtId="0" fontId="28" fillId="7" borderId="6" applyNumberFormat="0" applyAlignment="0" applyProtection="0"/>
    <xf numFmtId="0" fontId="28" fillId="7" borderId="6" applyNumberFormat="0" applyAlignment="0" applyProtection="0"/>
    <xf numFmtId="0" fontId="28" fillId="7" borderId="6" applyNumberFormat="0" applyAlignment="0" applyProtection="0"/>
    <xf numFmtId="0" fontId="28" fillId="7" borderId="6" applyNumberFormat="0" applyAlignment="0" applyProtection="0"/>
    <xf numFmtId="0" fontId="28" fillId="7" borderId="6" applyNumberFormat="0" applyAlignment="0" applyProtection="0"/>
    <xf numFmtId="0" fontId="28" fillId="7" borderId="6" applyNumberFormat="0" applyAlignment="0" applyProtection="0"/>
    <xf numFmtId="0" fontId="28" fillId="7" borderId="6" applyNumberFormat="0" applyAlignment="0" applyProtection="0"/>
    <xf numFmtId="0" fontId="28" fillId="7" borderId="6" applyNumberFormat="0" applyAlignment="0" applyProtection="0"/>
    <xf numFmtId="0" fontId="28" fillId="7" borderId="6" applyNumberFormat="0" applyAlignment="0" applyProtection="0"/>
    <xf numFmtId="0" fontId="28" fillId="7" borderId="6" applyNumberFormat="0" applyAlignment="0" applyProtection="0"/>
    <xf numFmtId="0" fontId="28" fillId="7" borderId="6" applyNumberFormat="0" applyAlignment="0" applyProtection="0"/>
    <xf numFmtId="0" fontId="28" fillId="7" borderId="6" applyNumberFormat="0" applyAlignment="0" applyProtection="0"/>
    <xf numFmtId="0" fontId="28" fillId="7" borderId="6" applyNumberFormat="0" applyAlignment="0" applyProtection="0"/>
    <xf numFmtId="0" fontId="28" fillId="7" borderId="6" applyNumberFormat="0" applyAlignment="0" applyProtection="0"/>
    <xf numFmtId="0" fontId="28" fillId="7" borderId="6" applyNumberFormat="0" applyAlignment="0" applyProtection="0"/>
    <xf numFmtId="0" fontId="28" fillId="7" borderId="6" applyNumberFormat="0" applyAlignment="0" applyProtection="0"/>
    <xf numFmtId="0" fontId="28" fillId="7" borderId="6" applyNumberFormat="0" applyAlignment="0" applyProtection="0"/>
    <xf numFmtId="0" fontId="28" fillId="7" borderId="6" applyNumberFormat="0" applyAlignment="0" applyProtection="0"/>
    <xf numFmtId="0" fontId="28" fillId="7" borderId="6" applyNumberFormat="0" applyAlignment="0" applyProtection="0"/>
    <xf numFmtId="0" fontId="20" fillId="0" borderId="3" applyNumberFormat="0" applyFill="0" applyAlignment="0" applyProtection="0"/>
    <xf numFmtId="0" fontId="20" fillId="0" borderId="3" applyNumberFormat="0" applyFill="0" applyAlignment="0" applyProtection="0"/>
    <xf numFmtId="0" fontId="20" fillId="0" borderId="3" applyNumberFormat="0" applyFill="0" applyAlignment="0" applyProtection="0"/>
    <xf numFmtId="0" fontId="20" fillId="0" borderId="3" applyNumberFormat="0" applyFill="0" applyAlignment="0" applyProtection="0"/>
    <xf numFmtId="0" fontId="20" fillId="0" borderId="3" applyNumberFormat="0" applyFill="0" applyAlignment="0" applyProtection="0"/>
    <xf numFmtId="0" fontId="20" fillId="0" borderId="3" applyNumberFormat="0" applyFill="0" applyAlignment="0" applyProtection="0"/>
    <xf numFmtId="0" fontId="20" fillId="0" borderId="3" applyNumberFormat="0" applyFill="0" applyAlignment="0" applyProtection="0"/>
    <xf numFmtId="0" fontId="20" fillId="0" borderId="3" applyNumberFormat="0" applyFill="0" applyAlignment="0" applyProtection="0"/>
    <xf numFmtId="0" fontId="20" fillId="0" borderId="3" applyNumberFormat="0" applyFill="0" applyAlignment="0" applyProtection="0"/>
    <xf numFmtId="0" fontId="20" fillId="0" borderId="3" applyNumberFormat="0" applyFill="0" applyAlignment="0" applyProtection="0"/>
    <xf numFmtId="0" fontId="20" fillId="0" borderId="3" applyNumberFormat="0" applyFill="0" applyAlignment="0" applyProtection="0"/>
    <xf numFmtId="0" fontId="20" fillId="0" borderId="3" applyNumberFormat="0" applyFill="0" applyAlignment="0" applyProtection="0"/>
    <xf numFmtId="0" fontId="20" fillId="0" borderId="3" applyNumberFormat="0" applyFill="0" applyAlignment="0" applyProtection="0"/>
    <xf numFmtId="0" fontId="20" fillId="0" borderId="3" applyNumberFormat="0" applyFill="0" applyAlignment="0" applyProtection="0"/>
    <xf numFmtId="0" fontId="20" fillId="0" borderId="3" applyNumberFormat="0" applyFill="0" applyAlignment="0" applyProtection="0"/>
    <xf numFmtId="0" fontId="20" fillId="0" borderId="3" applyNumberFormat="0" applyFill="0" applyAlignment="0" applyProtection="0"/>
    <xf numFmtId="0" fontId="20" fillId="0" borderId="3" applyNumberFormat="0" applyFill="0" applyAlignment="0" applyProtection="0"/>
    <xf numFmtId="0" fontId="20" fillId="0" borderId="3" applyNumberFormat="0" applyFill="0" applyAlignment="0" applyProtection="0"/>
    <xf numFmtId="0" fontId="20" fillId="0" borderId="3" applyNumberFormat="0" applyFill="0" applyAlignment="0" applyProtection="0"/>
    <xf numFmtId="0" fontId="20" fillId="0" borderId="3" applyNumberFormat="0" applyFill="0" applyAlignment="0" applyProtection="0"/>
    <xf numFmtId="0" fontId="20" fillId="0" borderId="3" applyNumberFormat="0" applyFill="0" applyAlignment="0" applyProtection="0"/>
    <xf numFmtId="0" fontId="20" fillId="0" borderId="3" applyNumberFormat="0" applyFill="0" applyAlignment="0" applyProtection="0"/>
    <xf numFmtId="0" fontId="20" fillId="0" borderId="3" applyNumberFormat="0" applyFill="0" applyAlignment="0" applyProtection="0"/>
    <xf numFmtId="0" fontId="20" fillId="0" borderId="3" applyNumberFormat="0" applyFill="0" applyAlignment="0" applyProtection="0"/>
    <xf numFmtId="0" fontId="20" fillId="0" borderId="3" applyNumberFormat="0" applyFill="0" applyAlignment="0" applyProtection="0"/>
    <xf numFmtId="0" fontId="20" fillId="0" borderId="3" applyNumberFormat="0" applyFill="0" applyAlignment="0" applyProtection="0"/>
    <xf numFmtId="0" fontId="20" fillId="0" borderId="3" applyNumberFormat="0" applyFill="0" applyAlignment="0" applyProtection="0"/>
    <xf numFmtId="0" fontId="20" fillId="0" borderId="3" applyNumberFormat="0" applyFill="0" applyAlignment="0" applyProtection="0"/>
    <xf numFmtId="0" fontId="20" fillId="0" borderId="3" applyNumberFormat="0" applyFill="0" applyAlignment="0" applyProtection="0"/>
    <xf numFmtId="0" fontId="20" fillId="0" borderId="3" applyNumberFormat="0" applyFill="0" applyAlignment="0" applyProtection="0"/>
    <xf numFmtId="0" fontId="20" fillId="0" borderId="3" applyNumberFormat="0" applyFill="0" applyAlignment="0" applyProtection="0"/>
    <xf numFmtId="0" fontId="20" fillId="0" borderId="3" applyNumberFormat="0" applyFill="0" applyAlignment="0" applyProtection="0"/>
    <xf numFmtId="0" fontId="20" fillId="0" borderId="3" applyNumberFormat="0" applyFill="0" applyAlignment="0" applyProtection="0"/>
    <xf numFmtId="0" fontId="20" fillId="0" borderId="3" applyNumberFormat="0" applyFill="0" applyAlignment="0" applyProtection="0"/>
    <xf numFmtId="0" fontId="20" fillId="0" borderId="3" applyNumberFormat="0" applyFill="0" applyAlignment="0" applyProtection="0"/>
    <xf numFmtId="0" fontId="21" fillId="0" borderId="4" applyNumberFormat="0" applyFill="0" applyAlignment="0" applyProtection="0"/>
    <xf numFmtId="0" fontId="21" fillId="0" borderId="4" applyNumberFormat="0" applyFill="0" applyAlignment="0" applyProtection="0"/>
    <xf numFmtId="0" fontId="21" fillId="0" borderId="4" applyNumberFormat="0" applyFill="0" applyAlignment="0" applyProtection="0"/>
    <xf numFmtId="0" fontId="21" fillId="0" borderId="4" applyNumberFormat="0" applyFill="0" applyAlignment="0" applyProtection="0"/>
    <xf numFmtId="0" fontId="21" fillId="0" borderId="4" applyNumberFormat="0" applyFill="0" applyAlignment="0" applyProtection="0"/>
    <xf numFmtId="0" fontId="21" fillId="0" borderId="4" applyNumberFormat="0" applyFill="0" applyAlignment="0" applyProtection="0"/>
    <xf numFmtId="0" fontId="21" fillId="0" borderId="4" applyNumberFormat="0" applyFill="0" applyAlignment="0" applyProtection="0"/>
    <xf numFmtId="0" fontId="21" fillId="0" borderId="4" applyNumberFormat="0" applyFill="0" applyAlignment="0" applyProtection="0"/>
    <xf numFmtId="0" fontId="21" fillId="0" borderId="4" applyNumberFormat="0" applyFill="0" applyAlignment="0" applyProtection="0"/>
    <xf numFmtId="0" fontId="21" fillId="0" borderId="4" applyNumberFormat="0" applyFill="0" applyAlignment="0" applyProtection="0"/>
    <xf numFmtId="0" fontId="21" fillId="0" borderId="4" applyNumberFormat="0" applyFill="0" applyAlignment="0" applyProtection="0"/>
    <xf numFmtId="0" fontId="21" fillId="0" borderId="4" applyNumberFormat="0" applyFill="0" applyAlignment="0" applyProtection="0"/>
    <xf numFmtId="0" fontId="21" fillId="0" borderId="4" applyNumberFormat="0" applyFill="0" applyAlignment="0" applyProtection="0"/>
    <xf numFmtId="0" fontId="21" fillId="0" borderId="4" applyNumberFormat="0" applyFill="0" applyAlignment="0" applyProtection="0"/>
    <xf numFmtId="0" fontId="21" fillId="0" borderId="4" applyNumberFormat="0" applyFill="0" applyAlignment="0" applyProtection="0"/>
    <xf numFmtId="0" fontId="21" fillId="0" borderId="4" applyNumberFormat="0" applyFill="0" applyAlignment="0" applyProtection="0"/>
    <xf numFmtId="0" fontId="21" fillId="0" borderId="4" applyNumberFormat="0" applyFill="0" applyAlignment="0" applyProtection="0"/>
    <xf numFmtId="0" fontId="21" fillId="0" borderId="4" applyNumberFormat="0" applyFill="0" applyAlignment="0" applyProtection="0"/>
    <xf numFmtId="0" fontId="21" fillId="0" borderId="4" applyNumberFormat="0" applyFill="0" applyAlignment="0" applyProtection="0"/>
    <xf numFmtId="0" fontId="21" fillId="0" borderId="4" applyNumberFormat="0" applyFill="0" applyAlignment="0" applyProtection="0"/>
    <xf numFmtId="0" fontId="21" fillId="0" borderId="4" applyNumberFormat="0" applyFill="0" applyAlignment="0" applyProtection="0"/>
    <xf numFmtId="0" fontId="21" fillId="0" borderId="4" applyNumberFormat="0" applyFill="0" applyAlignment="0" applyProtection="0"/>
    <xf numFmtId="0" fontId="21" fillId="0" borderId="4" applyNumberFormat="0" applyFill="0" applyAlignment="0" applyProtection="0"/>
    <xf numFmtId="0" fontId="21" fillId="0" borderId="4" applyNumberFormat="0" applyFill="0" applyAlignment="0" applyProtection="0"/>
    <xf numFmtId="0" fontId="21" fillId="0" borderId="4" applyNumberFormat="0" applyFill="0" applyAlignment="0" applyProtection="0"/>
    <xf numFmtId="0" fontId="21" fillId="0" borderId="4" applyNumberFormat="0" applyFill="0" applyAlignment="0" applyProtection="0"/>
    <xf numFmtId="0" fontId="21" fillId="0" borderId="4" applyNumberFormat="0" applyFill="0" applyAlignment="0" applyProtection="0"/>
    <xf numFmtId="0" fontId="21" fillId="0" borderId="4" applyNumberFormat="0" applyFill="0" applyAlignment="0" applyProtection="0"/>
    <xf numFmtId="0" fontId="21" fillId="0" borderId="4" applyNumberFormat="0" applyFill="0" applyAlignment="0" applyProtection="0"/>
    <xf numFmtId="0" fontId="21" fillId="0" borderId="4" applyNumberFormat="0" applyFill="0" applyAlignment="0" applyProtection="0"/>
    <xf numFmtId="0" fontId="21" fillId="0" borderId="4" applyNumberFormat="0" applyFill="0" applyAlignment="0" applyProtection="0"/>
    <xf numFmtId="0" fontId="21" fillId="0" borderId="4" applyNumberFormat="0" applyFill="0" applyAlignment="0" applyProtection="0"/>
    <xf numFmtId="0" fontId="21" fillId="0" borderId="4" applyNumberFormat="0" applyFill="0" applyAlignment="0" applyProtection="0"/>
    <xf numFmtId="0" fontId="21" fillId="0" borderId="4" applyNumberFormat="0" applyFill="0" applyAlignment="0" applyProtection="0"/>
    <xf numFmtId="0" fontId="21" fillId="0" borderId="4" applyNumberFormat="0" applyFill="0" applyAlignment="0" applyProtection="0"/>
    <xf numFmtId="0" fontId="22" fillId="0" borderId="5" applyNumberFormat="0" applyFill="0" applyAlignment="0" applyProtection="0"/>
    <xf numFmtId="0" fontId="22" fillId="0" borderId="5" applyNumberFormat="0" applyFill="0" applyAlignment="0" applyProtection="0"/>
    <xf numFmtId="0" fontId="22" fillId="0" borderId="5" applyNumberFormat="0" applyFill="0" applyAlignment="0" applyProtection="0"/>
    <xf numFmtId="0" fontId="22" fillId="0" borderId="5" applyNumberFormat="0" applyFill="0" applyAlignment="0" applyProtection="0"/>
    <xf numFmtId="0" fontId="22" fillId="0" borderId="5" applyNumberFormat="0" applyFill="0" applyAlignment="0" applyProtection="0"/>
    <xf numFmtId="0" fontId="22" fillId="0" borderId="5" applyNumberFormat="0" applyFill="0" applyAlignment="0" applyProtection="0"/>
    <xf numFmtId="0" fontId="22" fillId="0" borderId="5" applyNumberFormat="0" applyFill="0" applyAlignment="0" applyProtection="0"/>
    <xf numFmtId="0" fontId="22" fillId="0" borderId="5" applyNumberFormat="0" applyFill="0" applyAlignment="0" applyProtection="0"/>
    <xf numFmtId="0" fontId="22" fillId="0" borderId="5" applyNumberFormat="0" applyFill="0" applyAlignment="0" applyProtection="0"/>
    <xf numFmtId="0" fontId="22" fillId="0" borderId="5" applyNumberFormat="0" applyFill="0" applyAlignment="0" applyProtection="0"/>
    <xf numFmtId="0" fontId="22" fillId="0" borderId="5" applyNumberFormat="0" applyFill="0" applyAlignment="0" applyProtection="0"/>
    <xf numFmtId="0" fontId="22" fillId="0" borderId="5" applyNumberFormat="0" applyFill="0" applyAlignment="0" applyProtection="0"/>
    <xf numFmtId="0" fontId="22" fillId="0" borderId="5" applyNumberFormat="0" applyFill="0" applyAlignment="0" applyProtection="0"/>
    <xf numFmtId="0" fontId="22" fillId="0" borderId="5" applyNumberFormat="0" applyFill="0" applyAlignment="0" applyProtection="0"/>
    <xf numFmtId="0" fontId="22" fillId="0" borderId="5" applyNumberFormat="0" applyFill="0" applyAlignment="0" applyProtection="0"/>
    <xf numFmtId="0" fontId="22" fillId="0" borderId="5" applyNumberFormat="0" applyFill="0" applyAlignment="0" applyProtection="0"/>
    <xf numFmtId="0" fontId="22" fillId="0" borderId="5" applyNumberFormat="0" applyFill="0" applyAlignment="0" applyProtection="0"/>
    <xf numFmtId="0" fontId="22" fillId="0" borderId="5" applyNumberFormat="0" applyFill="0" applyAlignment="0" applyProtection="0"/>
    <xf numFmtId="0" fontId="22" fillId="0" borderId="5" applyNumberFormat="0" applyFill="0" applyAlignment="0" applyProtection="0"/>
    <xf numFmtId="0" fontId="22" fillId="0" borderId="5" applyNumberFormat="0" applyFill="0" applyAlignment="0" applyProtection="0"/>
    <xf numFmtId="0" fontId="22" fillId="0" borderId="5" applyNumberFormat="0" applyFill="0" applyAlignment="0" applyProtection="0"/>
    <xf numFmtId="0" fontId="22" fillId="0" borderId="5" applyNumberFormat="0" applyFill="0" applyAlignment="0" applyProtection="0"/>
    <xf numFmtId="0" fontId="22" fillId="0" borderId="5" applyNumberFormat="0" applyFill="0" applyAlignment="0" applyProtection="0"/>
    <xf numFmtId="0" fontId="22" fillId="0" borderId="5" applyNumberFormat="0" applyFill="0" applyAlignment="0" applyProtection="0"/>
    <xf numFmtId="0" fontId="22" fillId="0" borderId="5" applyNumberFormat="0" applyFill="0" applyAlignment="0" applyProtection="0"/>
    <xf numFmtId="0" fontId="22" fillId="0" borderId="5" applyNumberFormat="0" applyFill="0" applyAlignment="0" applyProtection="0"/>
    <xf numFmtId="0" fontId="22" fillId="0" borderId="5" applyNumberFormat="0" applyFill="0" applyAlignment="0" applyProtection="0"/>
    <xf numFmtId="0" fontId="22" fillId="0" borderId="5" applyNumberFormat="0" applyFill="0" applyAlignment="0" applyProtection="0"/>
    <xf numFmtId="0" fontId="22" fillId="0" borderId="5" applyNumberFormat="0" applyFill="0" applyAlignment="0" applyProtection="0"/>
    <xf numFmtId="0" fontId="22" fillId="0" borderId="5" applyNumberFormat="0" applyFill="0" applyAlignment="0" applyProtection="0"/>
    <xf numFmtId="0" fontId="22" fillId="0" borderId="5" applyNumberFormat="0" applyFill="0" applyAlignment="0" applyProtection="0"/>
    <xf numFmtId="0" fontId="22" fillId="0" borderId="5" applyNumberFormat="0" applyFill="0" applyAlignment="0" applyProtection="0"/>
    <xf numFmtId="0" fontId="22" fillId="0" borderId="5" applyNumberFormat="0" applyFill="0" applyAlignment="0" applyProtection="0"/>
    <xf numFmtId="0" fontId="22" fillId="0" borderId="5" applyNumberFormat="0" applyFill="0" applyAlignment="0" applyProtection="0"/>
    <xf numFmtId="0" fontId="22" fillId="0" borderId="5" applyNumberFormat="0" applyFill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33" fillId="0" borderId="11" applyNumberFormat="0" applyFill="0" applyAlignment="0" applyProtection="0"/>
    <xf numFmtId="0" fontId="33" fillId="0" borderId="11" applyNumberFormat="0" applyFill="0" applyAlignment="0" applyProtection="0"/>
    <xf numFmtId="0" fontId="33" fillId="0" borderId="11" applyNumberFormat="0" applyFill="0" applyAlignment="0" applyProtection="0"/>
    <xf numFmtId="0" fontId="33" fillId="0" borderId="11" applyNumberFormat="0" applyFill="0" applyAlignment="0" applyProtection="0"/>
    <xf numFmtId="0" fontId="33" fillId="0" borderId="11" applyNumberFormat="0" applyFill="0" applyAlignment="0" applyProtection="0"/>
    <xf numFmtId="0" fontId="33" fillId="0" borderId="11" applyNumberFormat="0" applyFill="0" applyAlignment="0" applyProtection="0"/>
    <xf numFmtId="0" fontId="33" fillId="0" borderId="11" applyNumberFormat="0" applyFill="0" applyAlignment="0" applyProtection="0"/>
    <xf numFmtId="0" fontId="33" fillId="0" borderId="11" applyNumberFormat="0" applyFill="0" applyAlignment="0" applyProtection="0"/>
    <xf numFmtId="0" fontId="33" fillId="0" borderId="11" applyNumberFormat="0" applyFill="0" applyAlignment="0" applyProtection="0"/>
    <xf numFmtId="0" fontId="33" fillId="0" borderId="11" applyNumberFormat="0" applyFill="0" applyAlignment="0" applyProtection="0"/>
    <xf numFmtId="0" fontId="33" fillId="0" borderId="11" applyNumberFormat="0" applyFill="0" applyAlignment="0" applyProtection="0"/>
    <xf numFmtId="0" fontId="33" fillId="0" borderId="11" applyNumberFormat="0" applyFill="0" applyAlignment="0" applyProtection="0"/>
    <xf numFmtId="0" fontId="33" fillId="0" borderId="11" applyNumberFormat="0" applyFill="0" applyAlignment="0" applyProtection="0"/>
    <xf numFmtId="0" fontId="33" fillId="0" borderId="11" applyNumberFormat="0" applyFill="0" applyAlignment="0" applyProtection="0"/>
    <xf numFmtId="0" fontId="33" fillId="0" borderId="11" applyNumberFormat="0" applyFill="0" applyAlignment="0" applyProtection="0"/>
    <xf numFmtId="0" fontId="33" fillId="0" borderId="11" applyNumberFormat="0" applyFill="0" applyAlignment="0" applyProtection="0"/>
    <xf numFmtId="0" fontId="33" fillId="0" borderId="11" applyNumberFormat="0" applyFill="0" applyAlignment="0" applyProtection="0"/>
    <xf numFmtId="0" fontId="33" fillId="0" borderId="11" applyNumberFormat="0" applyFill="0" applyAlignment="0" applyProtection="0"/>
    <xf numFmtId="0" fontId="33" fillId="0" borderId="11" applyNumberFormat="0" applyFill="0" applyAlignment="0" applyProtection="0"/>
    <xf numFmtId="0" fontId="33" fillId="0" borderId="11" applyNumberFormat="0" applyFill="0" applyAlignment="0" applyProtection="0"/>
    <xf numFmtId="0" fontId="33" fillId="0" borderId="11" applyNumberFormat="0" applyFill="0" applyAlignment="0" applyProtection="0"/>
    <xf numFmtId="0" fontId="33" fillId="0" borderId="11" applyNumberFormat="0" applyFill="0" applyAlignment="0" applyProtection="0"/>
    <xf numFmtId="0" fontId="33" fillId="0" borderId="11" applyNumberFormat="0" applyFill="0" applyAlignment="0" applyProtection="0"/>
    <xf numFmtId="0" fontId="33" fillId="0" borderId="11" applyNumberFormat="0" applyFill="0" applyAlignment="0" applyProtection="0"/>
    <xf numFmtId="0" fontId="33" fillId="0" borderId="11" applyNumberFormat="0" applyFill="0" applyAlignment="0" applyProtection="0"/>
    <xf numFmtId="0" fontId="33" fillId="0" borderId="11" applyNumberFormat="0" applyFill="0" applyAlignment="0" applyProtection="0"/>
    <xf numFmtId="0" fontId="33" fillId="0" borderId="11" applyNumberFormat="0" applyFill="0" applyAlignment="0" applyProtection="0"/>
    <xf numFmtId="0" fontId="33" fillId="0" borderId="11" applyNumberFormat="0" applyFill="0" applyAlignment="0" applyProtection="0"/>
    <xf numFmtId="0" fontId="33" fillId="0" borderId="11" applyNumberFormat="0" applyFill="0" applyAlignment="0" applyProtection="0"/>
    <xf numFmtId="0" fontId="33" fillId="0" borderId="11" applyNumberFormat="0" applyFill="0" applyAlignment="0" applyProtection="0"/>
    <xf numFmtId="0" fontId="33" fillId="0" borderId="11" applyNumberFormat="0" applyFill="0" applyAlignment="0" applyProtection="0"/>
    <xf numFmtId="0" fontId="33" fillId="0" borderId="11" applyNumberFormat="0" applyFill="0" applyAlignment="0" applyProtection="0"/>
    <xf numFmtId="0" fontId="33" fillId="0" borderId="11" applyNumberFormat="0" applyFill="0" applyAlignment="0" applyProtection="0"/>
    <xf numFmtId="0" fontId="33" fillId="0" borderId="11" applyNumberFormat="0" applyFill="0" applyAlignment="0" applyProtection="0"/>
    <xf numFmtId="0" fontId="33" fillId="0" borderId="11" applyNumberFormat="0" applyFill="0" applyAlignment="0" applyProtection="0"/>
    <xf numFmtId="0" fontId="30" fillId="8" borderId="9" applyNumberFormat="0" applyAlignment="0" applyProtection="0"/>
    <xf numFmtId="0" fontId="30" fillId="8" borderId="9" applyNumberFormat="0" applyAlignment="0" applyProtection="0"/>
    <xf numFmtId="0" fontId="30" fillId="8" borderId="9" applyNumberFormat="0" applyAlignment="0" applyProtection="0"/>
    <xf numFmtId="0" fontId="30" fillId="8" borderId="9" applyNumberFormat="0" applyAlignment="0" applyProtection="0"/>
    <xf numFmtId="0" fontId="30" fillId="8" borderId="9" applyNumberFormat="0" applyAlignment="0" applyProtection="0"/>
    <xf numFmtId="0" fontId="30" fillId="8" borderId="9" applyNumberFormat="0" applyAlignment="0" applyProtection="0"/>
    <xf numFmtId="0" fontId="30" fillId="8" borderId="9" applyNumberFormat="0" applyAlignment="0" applyProtection="0"/>
    <xf numFmtId="0" fontId="30" fillId="8" borderId="9" applyNumberFormat="0" applyAlignment="0" applyProtection="0"/>
    <xf numFmtId="0" fontId="30" fillId="8" borderId="9" applyNumberFormat="0" applyAlignment="0" applyProtection="0"/>
    <xf numFmtId="0" fontId="30" fillId="8" borderId="9" applyNumberFormat="0" applyAlignment="0" applyProtection="0"/>
    <xf numFmtId="0" fontId="30" fillId="8" borderId="9" applyNumberFormat="0" applyAlignment="0" applyProtection="0"/>
    <xf numFmtId="0" fontId="30" fillId="8" borderId="9" applyNumberFormat="0" applyAlignment="0" applyProtection="0"/>
    <xf numFmtId="0" fontId="30" fillId="8" borderId="9" applyNumberFormat="0" applyAlignment="0" applyProtection="0"/>
    <xf numFmtId="0" fontId="30" fillId="8" borderId="9" applyNumberFormat="0" applyAlignment="0" applyProtection="0"/>
    <xf numFmtId="0" fontId="30" fillId="8" borderId="9" applyNumberFormat="0" applyAlignment="0" applyProtection="0"/>
    <xf numFmtId="0" fontId="30" fillId="8" borderId="9" applyNumberFormat="0" applyAlignment="0" applyProtection="0"/>
    <xf numFmtId="0" fontId="30" fillId="8" borderId="9" applyNumberFormat="0" applyAlignment="0" applyProtection="0"/>
    <xf numFmtId="0" fontId="30" fillId="8" borderId="9" applyNumberFormat="0" applyAlignment="0" applyProtection="0"/>
    <xf numFmtId="0" fontId="30" fillId="8" borderId="9" applyNumberFormat="0" applyAlignment="0" applyProtection="0"/>
    <xf numFmtId="0" fontId="30" fillId="8" borderId="9" applyNumberFormat="0" applyAlignment="0" applyProtection="0"/>
    <xf numFmtId="0" fontId="30" fillId="8" borderId="9" applyNumberFormat="0" applyAlignment="0" applyProtection="0"/>
    <xf numFmtId="0" fontId="30" fillId="8" borderId="9" applyNumberFormat="0" applyAlignment="0" applyProtection="0"/>
    <xf numFmtId="0" fontId="30" fillId="8" borderId="9" applyNumberFormat="0" applyAlignment="0" applyProtection="0"/>
    <xf numFmtId="0" fontId="30" fillId="8" borderId="9" applyNumberFormat="0" applyAlignment="0" applyProtection="0"/>
    <xf numFmtId="0" fontId="30" fillId="8" borderId="9" applyNumberFormat="0" applyAlignment="0" applyProtection="0"/>
    <xf numFmtId="0" fontId="30" fillId="8" borderId="9" applyNumberFormat="0" applyAlignment="0" applyProtection="0"/>
    <xf numFmtId="0" fontId="30" fillId="8" borderId="9" applyNumberFormat="0" applyAlignment="0" applyProtection="0"/>
    <xf numFmtId="0" fontId="30" fillId="8" borderId="9" applyNumberFormat="0" applyAlignment="0" applyProtection="0"/>
    <xf numFmtId="0" fontId="30" fillId="8" borderId="9" applyNumberFormat="0" applyAlignment="0" applyProtection="0"/>
    <xf numFmtId="0" fontId="30" fillId="8" borderId="9" applyNumberFormat="0" applyAlignment="0" applyProtection="0"/>
    <xf numFmtId="0" fontId="30" fillId="8" borderId="9" applyNumberFormat="0" applyAlignment="0" applyProtection="0"/>
    <xf numFmtId="0" fontId="30" fillId="8" borderId="9" applyNumberFormat="0" applyAlignment="0" applyProtection="0"/>
    <xf numFmtId="0" fontId="30" fillId="8" borderId="9" applyNumberFormat="0" applyAlignment="0" applyProtection="0"/>
    <xf numFmtId="0" fontId="30" fillId="8" borderId="9" applyNumberFormat="0" applyAlignment="0" applyProtection="0"/>
    <xf numFmtId="0" fontId="30" fillId="8" borderId="9" applyNumberFormat="0" applyAlignment="0" applyProtection="0"/>
    <xf numFmtId="0" fontId="25" fillId="5" borderId="0" applyNumberFormat="0" applyBorder="0" applyAlignment="0" applyProtection="0"/>
    <xf numFmtId="0" fontId="25" fillId="5" borderId="0" applyNumberFormat="0" applyBorder="0" applyAlignment="0" applyProtection="0"/>
    <xf numFmtId="0" fontId="25" fillId="5" borderId="0" applyNumberFormat="0" applyBorder="0" applyAlignment="0" applyProtection="0"/>
    <xf numFmtId="0" fontId="25" fillId="5" borderId="0" applyNumberFormat="0" applyBorder="0" applyAlignment="0" applyProtection="0"/>
    <xf numFmtId="0" fontId="25" fillId="5" borderId="0" applyNumberFormat="0" applyBorder="0" applyAlignment="0" applyProtection="0"/>
    <xf numFmtId="0" fontId="25" fillId="5" borderId="0" applyNumberFormat="0" applyBorder="0" applyAlignment="0" applyProtection="0"/>
    <xf numFmtId="0" fontId="25" fillId="5" borderId="0" applyNumberFormat="0" applyBorder="0" applyAlignment="0" applyProtection="0"/>
    <xf numFmtId="0" fontId="25" fillId="5" borderId="0" applyNumberFormat="0" applyBorder="0" applyAlignment="0" applyProtection="0"/>
    <xf numFmtId="0" fontId="25" fillId="5" borderId="0" applyNumberFormat="0" applyBorder="0" applyAlignment="0" applyProtection="0"/>
    <xf numFmtId="0" fontId="25" fillId="5" borderId="0" applyNumberFormat="0" applyBorder="0" applyAlignment="0" applyProtection="0"/>
    <xf numFmtId="0" fontId="25" fillId="5" borderId="0" applyNumberFormat="0" applyBorder="0" applyAlignment="0" applyProtection="0"/>
    <xf numFmtId="0" fontId="25" fillId="5" borderId="0" applyNumberFormat="0" applyBorder="0" applyAlignment="0" applyProtection="0"/>
    <xf numFmtId="0" fontId="25" fillId="5" borderId="0" applyNumberFormat="0" applyBorder="0" applyAlignment="0" applyProtection="0"/>
    <xf numFmtId="0" fontId="25" fillId="5" borderId="0" applyNumberFormat="0" applyBorder="0" applyAlignment="0" applyProtection="0"/>
    <xf numFmtId="0" fontId="25" fillId="5" borderId="0" applyNumberFormat="0" applyBorder="0" applyAlignment="0" applyProtection="0"/>
    <xf numFmtId="0" fontId="25" fillId="5" borderId="0" applyNumberFormat="0" applyBorder="0" applyAlignment="0" applyProtection="0"/>
    <xf numFmtId="0" fontId="25" fillId="5" borderId="0" applyNumberFormat="0" applyBorder="0" applyAlignment="0" applyProtection="0"/>
    <xf numFmtId="0" fontId="25" fillId="5" borderId="0" applyNumberFormat="0" applyBorder="0" applyAlignment="0" applyProtection="0"/>
    <xf numFmtId="0" fontId="25" fillId="5" borderId="0" applyNumberFormat="0" applyBorder="0" applyAlignment="0" applyProtection="0"/>
    <xf numFmtId="0" fontId="25" fillId="5" borderId="0" applyNumberFormat="0" applyBorder="0" applyAlignment="0" applyProtection="0"/>
    <xf numFmtId="0" fontId="25" fillId="5" borderId="0" applyNumberFormat="0" applyBorder="0" applyAlignment="0" applyProtection="0"/>
    <xf numFmtId="0" fontId="25" fillId="5" borderId="0" applyNumberFormat="0" applyBorder="0" applyAlignment="0" applyProtection="0"/>
    <xf numFmtId="0" fontId="25" fillId="5" borderId="0" applyNumberFormat="0" applyBorder="0" applyAlignment="0" applyProtection="0"/>
    <xf numFmtId="0" fontId="25" fillId="5" borderId="0" applyNumberFormat="0" applyBorder="0" applyAlignment="0" applyProtection="0"/>
    <xf numFmtId="0" fontId="25" fillId="5" borderId="0" applyNumberFormat="0" applyBorder="0" applyAlignment="0" applyProtection="0"/>
    <xf numFmtId="0" fontId="25" fillId="5" borderId="0" applyNumberFormat="0" applyBorder="0" applyAlignment="0" applyProtection="0"/>
    <xf numFmtId="0" fontId="25" fillId="5" borderId="0" applyNumberFormat="0" applyBorder="0" applyAlignment="0" applyProtection="0"/>
    <xf numFmtId="0" fontId="25" fillId="5" borderId="0" applyNumberFormat="0" applyBorder="0" applyAlignment="0" applyProtection="0"/>
    <xf numFmtId="0" fontId="25" fillId="5" borderId="0" applyNumberFormat="0" applyBorder="0" applyAlignment="0" applyProtection="0"/>
    <xf numFmtId="0" fontId="25" fillId="5" borderId="0" applyNumberFormat="0" applyBorder="0" applyAlignment="0" applyProtection="0"/>
    <xf numFmtId="0" fontId="25" fillId="5" borderId="0" applyNumberFormat="0" applyBorder="0" applyAlignment="0" applyProtection="0"/>
    <xf numFmtId="0" fontId="25" fillId="5" borderId="0" applyNumberFormat="0" applyBorder="0" applyAlignment="0" applyProtection="0"/>
    <xf numFmtId="0" fontId="25" fillId="5" borderId="0" applyNumberFormat="0" applyBorder="0" applyAlignment="0" applyProtection="0"/>
    <xf numFmtId="0" fontId="25" fillId="5" borderId="0" applyNumberFormat="0" applyBorder="0" applyAlignment="0" applyProtection="0"/>
    <xf numFmtId="0" fontId="25" fillId="5" borderId="0" applyNumberFormat="0" applyBorder="0" applyAlignment="0" applyProtection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3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1" fontId="72" fillId="0" borderId="0"/>
    <xf numFmtId="1" fontId="72" fillId="0" borderId="0"/>
    <xf numFmtId="1" fontId="72" fillId="0" borderId="0"/>
    <xf numFmtId="1" fontId="72" fillId="0" borderId="0"/>
    <xf numFmtId="1" fontId="72" fillId="0" borderId="0"/>
    <xf numFmtId="1" fontId="72" fillId="0" borderId="0"/>
    <xf numFmtId="1" fontId="72" fillId="0" borderId="0"/>
    <xf numFmtId="1" fontId="72" fillId="0" borderId="0"/>
    <xf numFmtId="1" fontId="72" fillId="0" borderId="0"/>
    <xf numFmtId="1" fontId="72" fillId="0" borderId="0"/>
    <xf numFmtId="0" fontId="12" fillId="0" borderId="0"/>
    <xf numFmtId="1" fontId="72" fillId="0" borderId="0"/>
    <xf numFmtId="1" fontId="72" fillId="0" borderId="0"/>
    <xf numFmtId="1" fontId="72" fillId="0" borderId="0"/>
    <xf numFmtId="1" fontId="72" fillId="0" borderId="0"/>
    <xf numFmtId="1" fontId="72" fillId="0" borderId="0"/>
    <xf numFmtId="1" fontId="72" fillId="0" borderId="0"/>
    <xf numFmtId="1" fontId="72" fillId="0" borderId="0"/>
    <xf numFmtId="1" fontId="72" fillId="0" borderId="0"/>
    <xf numFmtId="1" fontId="72" fillId="0" borderId="0"/>
    <xf numFmtId="1" fontId="72" fillId="0" borderId="0"/>
    <xf numFmtId="0" fontId="12" fillId="0" borderId="0"/>
    <xf numFmtId="1" fontId="72" fillId="0" borderId="0"/>
    <xf numFmtId="1" fontId="72" fillId="0" borderId="0"/>
    <xf numFmtId="1" fontId="72" fillId="0" borderId="0"/>
    <xf numFmtId="1" fontId="72" fillId="0" borderId="0"/>
    <xf numFmtId="1" fontId="72" fillId="0" borderId="0"/>
    <xf numFmtId="1" fontId="72" fillId="0" borderId="0"/>
    <xf numFmtId="1" fontId="72" fillId="0" borderId="0"/>
    <xf numFmtId="1" fontId="72" fillId="0" borderId="0"/>
    <xf numFmtId="1" fontId="72" fillId="0" borderId="0"/>
    <xf numFmtId="1" fontId="72" fillId="0" borderId="0"/>
    <xf numFmtId="1" fontId="72" fillId="0" borderId="0"/>
    <xf numFmtId="1" fontId="72" fillId="0" borderId="0"/>
    <xf numFmtId="1" fontId="72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3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52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6" fillId="0" borderId="0">
      <alignment horizontal="left" vertical="top" wrapText="1"/>
    </xf>
    <xf numFmtId="0" fontId="14" fillId="0" borderId="0"/>
    <xf numFmtId="0" fontId="14" fillId="0" borderId="0"/>
    <xf numFmtId="0" fontId="14" fillId="0" borderId="0"/>
    <xf numFmtId="0" fontId="24" fillId="4" borderId="0" applyNumberFormat="0" applyBorder="0" applyAlignment="0" applyProtection="0"/>
    <xf numFmtId="0" fontId="24" fillId="4" borderId="0" applyNumberFormat="0" applyBorder="0" applyAlignment="0" applyProtection="0"/>
    <xf numFmtId="0" fontId="24" fillId="4" borderId="0" applyNumberFormat="0" applyBorder="0" applyAlignment="0" applyProtection="0"/>
    <xf numFmtId="0" fontId="24" fillId="4" borderId="0" applyNumberFormat="0" applyBorder="0" applyAlignment="0" applyProtection="0"/>
    <xf numFmtId="0" fontId="24" fillId="4" borderId="0" applyNumberFormat="0" applyBorder="0" applyAlignment="0" applyProtection="0"/>
    <xf numFmtId="0" fontId="24" fillId="4" borderId="0" applyNumberFormat="0" applyBorder="0" applyAlignment="0" applyProtection="0"/>
    <xf numFmtId="0" fontId="24" fillId="4" borderId="0" applyNumberFormat="0" applyBorder="0" applyAlignment="0" applyProtection="0"/>
    <xf numFmtId="0" fontId="24" fillId="4" borderId="0" applyNumberFormat="0" applyBorder="0" applyAlignment="0" applyProtection="0"/>
    <xf numFmtId="0" fontId="24" fillId="4" borderId="0" applyNumberFormat="0" applyBorder="0" applyAlignment="0" applyProtection="0"/>
    <xf numFmtId="0" fontId="24" fillId="4" borderId="0" applyNumberFormat="0" applyBorder="0" applyAlignment="0" applyProtection="0"/>
    <xf numFmtId="0" fontId="24" fillId="4" borderId="0" applyNumberFormat="0" applyBorder="0" applyAlignment="0" applyProtection="0"/>
    <xf numFmtId="0" fontId="24" fillId="4" borderId="0" applyNumberFormat="0" applyBorder="0" applyAlignment="0" applyProtection="0"/>
    <xf numFmtId="0" fontId="24" fillId="4" borderId="0" applyNumberFormat="0" applyBorder="0" applyAlignment="0" applyProtection="0"/>
    <xf numFmtId="0" fontId="24" fillId="4" borderId="0" applyNumberFormat="0" applyBorder="0" applyAlignment="0" applyProtection="0"/>
    <xf numFmtId="0" fontId="24" fillId="4" borderId="0" applyNumberFormat="0" applyBorder="0" applyAlignment="0" applyProtection="0"/>
    <xf numFmtId="0" fontId="24" fillId="4" borderId="0" applyNumberFormat="0" applyBorder="0" applyAlignment="0" applyProtection="0"/>
    <xf numFmtId="0" fontId="24" fillId="4" borderId="0" applyNumberFormat="0" applyBorder="0" applyAlignment="0" applyProtection="0"/>
    <xf numFmtId="0" fontId="24" fillId="4" borderId="0" applyNumberFormat="0" applyBorder="0" applyAlignment="0" applyProtection="0"/>
    <xf numFmtId="0" fontId="24" fillId="4" borderId="0" applyNumberFormat="0" applyBorder="0" applyAlignment="0" applyProtection="0"/>
    <xf numFmtId="0" fontId="24" fillId="4" borderId="0" applyNumberFormat="0" applyBorder="0" applyAlignment="0" applyProtection="0"/>
    <xf numFmtId="0" fontId="24" fillId="4" borderId="0" applyNumberFormat="0" applyBorder="0" applyAlignment="0" applyProtection="0"/>
    <xf numFmtId="0" fontId="24" fillId="4" borderId="0" applyNumberFormat="0" applyBorder="0" applyAlignment="0" applyProtection="0"/>
    <xf numFmtId="0" fontId="24" fillId="4" borderId="0" applyNumberFormat="0" applyBorder="0" applyAlignment="0" applyProtection="0"/>
    <xf numFmtId="0" fontId="24" fillId="4" borderId="0" applyNumberFormat="0" applyBorder="0" applyAlignment="0" applyProtection="0"/>
    <xf numFmtId="0" fontId="24" fillId="4" borderId="0" applyNumberFormat="0" applyBorder="0" applyAlignment="0" applyProtection="0"/>
    <xf numFmtId="0" fontId="24" fillId="4" borderId="0" applyNumberFormat="0" applyBorder="0" applyAlignment="0" applyProtection="0"/>
    <xf numFmtId="0" fontId="24" fillId="4" borderId="0" applyNumberFormat="0" applyBorder="0" applyAlignment="0" applyProtection="0"/>
    <xf numFmtId="0" fontId="24" fillId="4" borderId="0" applyNumberFormat="0" applyBorder="0" applyAlignment="0" applyProtection="0"/>
    <xf numFmtId="0" fontId="24" fillId="4" borderId="0" applyNumberFormat="0" applyBorder="0" applyAlignment="0" applyProtection="0"/>
    <xf numFmtId="0" fontId="24" fillId="4" borderId="0" applyNumberFormat="0" applyBorder="0" applyAlignment="0" applyProtection="0"/>
    <xf numFmtId="0" fontId="24" fillId="4" borderId="0" applyNumberFormat="0" applyBorder="0" applyAlignment="0" applyProtection="0"/>
    <xf numFmtId="0" fontId="24" fillId="4" borderId="0" applyNumberFormat="0" applyBorder="0" applyAlignment="0" applyProtection="0"/>
    <xf numFmtId="0" fontId="24" fillId="4" borderId="0" applyNumberFormat="0" applyBorder="0" applyAlignment="0" applyProtection="0"/>
    <xf numFmtId="0" fontId="24" fillId="4" borderId="0" applyNumberFormat="0" applyBorder="0" applyAlignment="0" applyProtection="0"/>
    <xf numFmtId="0" fontId="24" fillId="4" borderId="0" applyNumberFormat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14" fillId="9" borderId="10" applyNumberFormat="0" applyFont="0" applyAlignment="0" applyProtection="0"/>
    <xf numFmtId="0" fontId="14" fillId="9" borderId="10" applyNumberFormat="0" applyFont="0" applyAlignment="0" applyProtection="0"/>
    <xf numFmtId="0" fontId="14" fillId="9" borderId="10" applyNumberFormat="0" applyFont="0" applyAlignment="0" applyProtection="0"/>
    <xf numFmtId="0" fontId="14" fillId="9" borderId="10" applyNumberFormat="0" applyFont="0" applyAlignment="0" applyProtection="0"/>
    <xf numFmtId="0" fontId="14" fillId="9" borderId="10" applyNumberFormat="0" applyFont="0" applyAlignment="0" applyProtection="0"/>
    <xf numFmtId="0" fontId="14" fillId="9" borderId="10" applyNumberFormat="0" applyFont="0" applyAlignment="0" applyProtection="0"/>
    <xf numFmtId="0" fontId="14" fillId="9" borderId="10" applyNumberFormat="0" applyFont="0" applyAlignment="0" applyProtection="0"/>
    <xf numFmtId="0" fontId="14" fillId="9" borderId="10" applyNumberFormat="0" applyFont="0" applyAlignment="0" applyProtection="0"/>
    <xf numFmtId="0" fontId="14" fillId="9" borderId="10" applyNumberFormat="0" applyFont="0" applyAlignment="0" applyProtection="0"/>
    <xf numFmtId="0" fontId="14" fillId="9" borderId="10" applyNumberFormat="0" applyFont="0" applyAlignment="0" applyProtection="0"/>
    <xf numFmtId="0" fontId="14" fillId="9" borderId="10" applyNumberFormat="0" applyFont="0" applyAlignment="0" applyProtection="0"/>
    <xf numFmtId="0" fontId="14" fillId="9" borderId="10" applyNumberFormat="0" applyFont="0" applyAlignment="0" applyProtection="0"/>
    <xf numFmtId="0" fontId="14" fillId="9" borderId="10" applyNumberFormat="0" applyFont="0" applyAlignment="0" applyProtection="0"/>
    <xf numFmtId="0" fontId="14" fillId="9" borderId="10" applyNumberFormat="0" applyFont="0" applyAlignment="0" applyProtection="0"/>
    <xf numFmtId="0" fontId="14" fillId="9" borderId="10" applyNumberFormat="0" applyFont="0" applyAlignment="0" applyProtection="0"/>
    <xf numFmtId="0" fontId="14" fillId="9" borderId="10" applyNumberFormat="0" applyFont="0" applyAlignment="0" applyProtection="0"/>
    <xf numFmtId="0" fontId="14" fillId="9" borderId="10" applyNumberFormat="0" applyFont="0" applyAlignment="0" applyProtection="0"/>
    <xf numFmtId="0" fontId="14" fillId="9" borderId="10" applyNumberFormat="0" applyFont="0" applyAlignment="0" applyProtection="0"/>
    <xf numFmtId="0" fontId="14" fillId="9" borderId="10" applyNumberFormat="0" applyFont="0" applyAlignment="0" applyProtection="0"/>
    <xf numFmtId="0" fontId="14" fillId="9" borderId="10" applyNumberFormat="0" applyFont="0" applyAlignment="0" applyProtection="0"/>
    <xf numFmtId="0" fontId="14" fillId="9" borderId="10" applyNumberFormat="0" applyFont="0" applyAlignment="0" applyProtection="0"/>
    <xf numFmtId="0" fontId="14" fillId="9" borderId="10" applyNumberFormat="0" applyFont="0" applyAlignment="0" applyProtection="0"/>
    <xf numFmtId="0" fontId="14" fillId="9" borderId="10" applyNumberFormat="0" applyFont="0" applyAlignment="0" applyProtection="0"/>
    <xf numFmtId="0" fontId="14" fillId="9" borderId="10" applyNumberFormat="0" applyFont="0" applyAlignment="0" applyProtection="0"/>
    <xf numFmtId="0" fontId="14" fillId="9" borderId="10" applyNumberFormat="0" applyFont="0" applyAlignment="0" applyProtection="0"/>
    <xf numFmtId="0" fontId="14" fillId="9" borderId="10" applyNumberFormat="0" applyFont="0" applyAlignment="0" applyProtection="0"/>
    <xf numFmtId="0" fontId="14" fillId="9" borderId="10" applyNumberFormat="0" applyFont="0" applyAlignment="0" applyProtection="0"/>
    <xf numFmtId="0" fontId="14" fillId="9" borderId="10" applyNumberFormat="0" applyFont="0" applyAlignment="0" applyProtection="0"/>
    <xf numFmtId="0" fontId="14" fillId="9" borderId="10" applyNumberFormat="0" applyFont="0" applyAlignment="0" applyProtection="0"/>
    <xf numFmtId="0" fontId="14" fillId="9" borderId="10" applyNumberFormat="0" applyFont="0" applyAlignment="0" applyProtection="0"/>
    <xf numFmtId="0" fontId="14" fillId="9" borderId="10" applyNumberFormat="0" applyFont="0" applyAlignment="0" applyProtection="0"/>
    <xf numFmtId="0" fontId="14" fillId="9" borderId="10" applyNumberFormat="0" applyFont="0" applyAlignment="0" applyProtection="0"/>
    <xf numFmtId="0" fontId="14" fillId="9" borderId="10" applyNumberFormat="0" applyFont="0" applyAlignment="0" applyProtection="0"/>
    <xf numFmtId="0" fontId="14" fillId="9" borderId="10" applyNumberFormat="0" applyFont="0" applyAlignment="0" applyProtection="0"/>
    <xf numFmtId="0" fontId="14" fillId="9" borderId="10" applyNumberFormat="0" applyFont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164" fontId="19" fillId="0" borderId="0" applyFont="0" applyFill="0" applyBorder="0" applyAlignment="0" applyProtection="0"/>
    <xf numFmtId="164" fontId="19" fillId="0" borderId="0" applyFont="0" applyFill="0" applyBorder="0" applyAlignment="0" applyProtection="0"/>
    <xf numFmtId="164" fontId="19" fillId="0" borderId="0" applyFont="0" applyFill="0" applyBorder="0" applyAlignment="0" applyProtection="0"/>
    <xf numFmtId="164" fontId="19" fillId="0" borderId="0" applyFont="0" applyFill="0" applyBorder="0" applyAlignment="0" applyProtection="0"/>
    <xf numFmtId="164" fontId="19" fillId="0" borderId="0" applyFont="0" applyFill="0" applyBorder="0" applyAlignment="0" applyProtection="0"/>
    <xf numFmtId="164" fontId="19" fillId="0" borderId="0" applyFont="0" applyFill="0" applyBorder="0" applyAlignment="0" applyProtection="0"/>
    <xf numFmtId="164" fontId="19" fillId="0" borderId="0" applyFont="0" applyFill="0" applyBorder="0" applyAlignment="0" applyProtection="0"/>
    <xf numFmtId="164" fontId="19" fillId="0" borderId="0" applyFont="0" applyFill="0" applyBorder="0" applyAlignment="0" applyProtection="0"/>
    <xf numFmtId="164" fontId="19" fillId="0" borderId="0" applyFont="0" applyFill="0" applyBorder="0" applyAlignment="0" applyProtection="0"/>
    <xf numFmtId="164" fontId="19" fillId="0" borderId="0" applyFont="0" applyFill="0" applyBorder="0" applyAlignment="0" applyProtection="0"/>
    <xf numFmtId="170" fontId="17" fillId="0" borderId="0" applyFont="0" applyFill="0" applyBorder="0" applyAlignment="0" applyProtection="0"/>
    <xf numFmtId="170" fontId="17" fillId="0" borderId="0" applyFont="0" applyFill="0" applyBorder="0" applyAlignment="0" applyProtection="0"/>
    <xf numFmtId="170" fontId="17" fillId="0" borderId="0" applyFont="0" applyFill="0" applyBorder="0" applyAlignment="0" applyProtection="0"/>
    <xf numFmtId="170" fontId="17" fillId="0" borderId="0" applyFont="0" applyFill="0" applyBorder="0" applyAlignment="0" applyProtection="0"/>
    <xf numFmtId="170" fontId="17" fillId="0" borderId="0" applyFont="0" applyFill="0" applyBorder="0" applyAlignment="0" applyProtection="0"/>
    <xf numFmtId="170" fontId="17" fillId="0" borderId="0" applyFont="0" applyFill="0" applyBorder="0" applyAlignment="0" applyProtection="0"/>
    <xf numFmtId="170" fontId="17" fillId="0" borderId="0" applyFont="0" applyFill="0" applyBorder="0" applyAlignment="0" applyProtection="0"/>
    <xf numFmtId="170" fontId="17" fillId="0" borderId="0" applyFont="0" applyFill="0" applyBorder="0" applyAlignment="0" applyProtection="0"/>
    <xf numFmtId="170" fontId="17" fillId="0" borderId="0" applyFont="0" applyFill="0" applyBorder="0" applyAlignment="0" applyProtection="0"/>
    <xf numFmtId="170" fontId="17" fillId="0" borderId="0" applyFont="0" applyFill="0" applyBorder="0" applyAlignment="0" applyProtection="0"/>
    <xf numFmtId="170" fontId="17" fillId="0" borderId="0" applyFont="0" applyFill="0" applyBorder="0" applyAlignment="0" applyProtection="0"/>
    <xf numFmtId="170" fontId="17" fillId="0" borderId="0" applyFont="0" applyFill="0" applyBorder="0" applyAlignment="0" applyProtection="0"/>
    <xf numFmtId="170" fontId="17" fillId="0" borderId="0" applyFont="0" applyFill="0" applyBorder="0" applyAlignment="0" applyProtection="0"/>
    <xf numFmtId="170" fontId="17" fillId="0" borderId="0" applyFont="0" applyFill="0" applyBorder="0" applyAlignment="0" applyProtection="0"/>
    <xf numFmtId="170" fontId="17" fillId="0" borderId="0" applyFont="0" applyFill="0" applyBorder="0" applyAlignment="0" applyProtection="0"/>
    <xf numFmtId="170" fontId="17" fillId="0" borderId="0" applyFont="0" applyFill="0" applyBorder="0" applyAlignment="0" applyProtection="0"/>
    <xf numFmtId="170" fontId="17" fillId="0" borderId="0" applyFont="0" applyFill="0" applyBorder="0" applyAlignment="0" applyProtection="0"/>
    <xf numFmtId="170" fontId="17" fillId="0" borderId="0" applyFont="0" applyFill="0" applyBorder="0" applyAlignment="0" applyProtection="0"/>
    <xf numFmtId="170" fontId="17" fillId="0" borderId="0" applyFont="0" applyFill="0" applyBorder="0" applyAlignment="0" applyProtection="0"/>
    <xf numFmtId="170" fontId="17" fillId="0" borderId="0" applyFont="0" applyFill="0" applyBorder="0" applyAlignment="0" applyProtection="0"/>
    <xf numFmtId="170" fontId="17" fillId="0" borderId="0" applyFont="0" applyFill="0" applyBorder="0" applyAlignment="0" applyProtection="0"/>
    <xf numFmtId="170" fontId="17" fillId="0" borderId="0" applyFont="0" applyFill="0" applyBorder="0" applyAlignment="0" applyProtection="0"/>
    <xf numFmtId="170" fontId="17" fillId="0" borderId="0" applyFont="0" applyFill="0" applyBorder="0" applyAlignment="0" applyProtection="0"/>
    <xf numFmtId="170" fontId="17" fillId="0" borderId="0" applyFont="0" applyFill="0" applyBorder="0" applyAlignment="0" applyProtection="0"/>
    <xf numFmtId="170" fontId="17" fillId="0" borderId="0" applyFont="0" applyFill="0" applyBorder="0" applyAlignment="0" applyProtection="0"/>
    <xf numFmtId="170" fontId="17" fillId="0" borderId="0" applyFont="0" applyFill="0" applyBorder="0" applyAlignment="0" applyProtection="0"/>
    <xf numFmtId="170" fontId="17" fillId="0" borderId="0" applyFont="0" applyFill="0" applyBorder="0" applyAlignment="0" applyProtection="0"/>
    <xf numFmtId="170" fontId="17" fillId="0" borderId="0" applyFont="0" applyFill="0" applyBorder="0" applyAlignment="0" applyProtection="0"/>
    <xf numFmtId="170" fontId="17" fillId="0" borderId="0" applyFont="0" applyFill="0" applyBorder="0" applyAlignment="0" applyProtection="0"/>
    <xf numFmtId="170" fontId="17" fillId="0" borderId="0" applyFont="0" applyFill="0" applyBorder="0" applyAlignment="0" applyProtection="0"/>
    <xf numFmtId="170" fontId="17" fillId="0" borderId="0" applyFont="0" applyFill="0" applyBorder="0" applyAlignment="0" applyProtection="0"/>
    <xf numFmtId="170" fontId="17" fillId="0" borderId="0" applyFont="0" applyFill="0" applyBorder="0" applyAlignment="0" applyProtection="0"/>
    <xf numFmtId="170" fontId="17" fillId="0" borderId="0" applyFont="0" applyFill="0" applyBorder="0" applyAlignment="0" applyProtection="0"/>
    <xf numFmtId="170" fontId="17" fillId="0" borderId="0" applyFont="0" applyFill="0" applyBorder="0" applyAlignment="0" applyProtection="0"/>
    <xf numFmtId="170" fontId="17" fillId="0" borderId="0" applyFont="0" applyFill="0" applyBorder="0" applyAlignment="0" applyProtection="0"/>
    <xf numFmtId="164" fontId="19" fillId="0" borderId="0" applyFont="0" applyFill="0" applyBorder="0" applyAlignment="0" applyProtection="0"/>
    <xf numFmtId="164" fontId="19" fillId="0" borderId="0" applyFont="0" applyFill="0" applyBorder="0" applyAlignment="0" applyProtection="0"/>
    <xf numFmtId="164" fontId="19" fillId="0" borderId="0" applyFont="0" applyFill="0" applyBorder="0" applyAlignment="0" applyProtection="0"/>
    <xf numFmtId="164" fontId="19" fillId="0" borderId="0" applyFont="0" applyFill="0" applyBorder="0" applyAlignment="0" applyProtection="0"/>
    <xf numFmtId="164" fontId="19" fillId="0" borderId="0" applyFont="0" applyFill="0" applyBorder="0" applyAlignment="0" applyProtection="0"/>
    <xf numFmtId="164" fontId="19" fillId="0" borderId="0" applyFont="0" applyFill="0" applyBorder="0" applyAlignment="0" applyProtection="0"/>
    <xf numFmtId="164" fontId="19" fillId="0" borderId="0" applyFont="0" applyFill="0" applyBorder="0" applyAlignment="0" applyProtection="0"/>
    <xf numFmtId="164" fontId="19" fillId="0" borderId="0" applyFont="0" applyFill="0" applyBorder="0" applyAlignment="0" applyProtection="0"/>
    <xf numFmtId="164" fontId="19" fillId="0" borderId="0" applyFont="0" applyFill="0" applyBorder="0" applyAlignment="0" applyProtection="0"/>
    <xf numFmtId="164" fontId="19" fillId="0" borderId="0" applyFont="0" applyFill="0" applyBorder="0" applyAlignment="0" applyProtection="0"/>
    <xf numFmtId="164" fontId="19" fillId="0" borderId="0" applyFont="0" applyFill="0" applyBorder="0" applyAlignment="0" applyProtection="0"/>
    <xf numFmtId="164" fontId="19" fillId="0" borderId="0" applyFont="0" applyFill="0" applyBorder="0" applyAlignment="0" applyProtection="0"/>
    <xf numFmtId="164" fontId="19" fillId="0" borderId="0" applyFont="0" applyFill="0" applyBorder="0" applyAlignment="0" applyProtection="0"/>
    <xf numFmtId="164" fontId="19" fillId="0" borderId="0" applyFont="0" applyFill="0" applyBorder="0" applyAlignment="0" applyProtection="0"/>
    <xf numFmtId="164" fontId="19" fillId="0" borderId="0" applyFont="0" applyFill="0" applyBorder="0" applyAlignment="0" applyProtection="0"/>
    <xf numFmtId="164" fontId="19" fillId="0" borderId="0" applyFont="0" applyFill="0" applyBorder="0" applyAlignment="0" applyProtection="0"/>
    <xf numFmtId="164" fontId="19" fillId="0" borderId="0" applyFont="0" applyFill="0" applyBorder="0" applyAlignment="0" applyProtection="0"/>
    <xf numFmtId="164" fontId="19" fillId="0" borderId="0" applyFont="0" applyFill="0" applyBorder="0" applyAlignment="0" applyProtection="0"/>
    <xf numFmtId="164" fontId="19" fillId="0" borderId="0" applyFont="0" applyFill="0" applyBorder="0" applyAlignment="0" applyProtection="0"/>
    <xf numFmtId="164" fontId="19" fillId="0" borderId="0" applyFont="0" applyFill="0" applyBorder="0" applyAlignment="0" applyProtection="0"/>
    <xf numFmtId="164" fontId="19" fillId="0" borderId="0" applyFont="0" applyFill="0" applyBorder="0" applyAlignment="0" applyProtection="0"/>
    <xf numFmtId="164" fontId="19" fillId="0" borderId="0" applyFont="0" applyFill="0" applyBorder="0" applyAlignment="0" applyProtection="0"/>
    <xf numFmtId="164" fontId="19" fillId="0" borderId="0" applyFont="0" applyFill="0" applyBorder="0" applyAlignment="0" applyProtection="0"/>
    <xf numFmtId="164" fontId="19" fillId="0" borderId="0" applyFont="0" applyFill="0" applyBorder="0" applyAlignment="0" applyProtection="0"/>
    <xf numFmtId="0" fontId="23" fillId="3" borderId="0" applyNumberFormat="0" applyBorder="0" applyAlignment="0" applyProtection="0"/>
    <xf numFmtId="0" fontId="23" fillId="3" borderId="0" applyNumberFormat="0" applyBorder="0" applyAlignment="0" applyProtection="0"/>
    <xf numFmtId="0" fontId="23" fillId="3" borderId="0" applyNumberFormat="0" applyBorder="0" applyAlignment="0" applyProtection="0"/>
    <xf numFmtId="0" fontId="23" fillId="3" borderId="0" applyNumberFormat="0" applyBorder="0" applyAlignment="0" applyProtection="0"/>
    <xf numFmtId="0" fontId="23" fillId="3" borderId="0" applyNumberFormat="0" applyBorder="0" applyAlignment="0" applyProtection="0"/>
    <xf numFmtId="0" fontId="23" fillId="3" borderId="0" applyNumberFormat="0" applyBorder="0" applyAlignment="0" applyProtection="0"/>
    <xf numFmtId="0" fontId="23" fillId="3" borderId="0" applyNumberFormat="0" applyBorder="0" applyAlignment="0" applyProtection="0"/>
    <xf numFmtId="0" fontId="23" fillId="3" borderId="0" applyNumberFormat="0" applyBorder="0" applyAlignment="0" applyProtection="0"/>
    <xf numFmtId="0" fontId="23" fillId="3" borderId="0" applyNumberFormat="0" applyBorder="0" applyAlignment="0" applyProtection="0"/>
    <xf numFmtId="0" fontId="23" fillId="3" borderId="0" applyNumberFormat="0" applyBorder="0" applyAlignment="0" applyProtection="0"/>
    <xf numFmtId="0" fontId="23" fillId="3" borderId="0" applyNumberFormat="0" applyBorder="0" applyAlignment="0" applyProtection="0"/>
    <xf numFmtId="0" fontId="23" fillId="3" borderId="0" applyNumberFormat="0" applyBorder="0" applyAlignment="0" applyProtection="0"/>
    <xf numFmtId="0" fontId="23" fillId="3" borderId="0" applyNumberFormat="0" applyBorder="0" applyAlignment="0" applyProtection="0"/>
    <xf numFmtId="0" fontId="23" fillId="3" borderId="0" applyNumberFormat="0" applyBorder="0" applyAlignment="0" applyProtection="0"/>
    <xf numFmtId="0" fontId="23" fillId="3" borderId="0" applyNumberFormat="0" applyBorder="0" applyAlignment="0" applyProtection="0"/>
    <xf numFmtId="0" fontId="23" fillId="3" borderId="0" applyNumberFormat="0" applyBorder="0" applyAlignment="0" applyProtection="0"/>
    <xf numFmtId="0" fontId="23" fillId="3" borderId="0" applyNumberFormat="0" applyBorder="0" applyAlignment="0" applyProtection="0"/>
    <xf numFmtId="0" fontId="23" fillId="3" borderId="0" applyNumberFormat="0" applyBorder="0" applyAlignment="0" applyProtection="0"/>
    <xf numFmtId="0" fontId="23" fillId="3" borderId="0" applyNumberFormat="0" applyBorder="0" applyAlignment="0" applyProtection="0"/>
    <xf numFmtId="0" fontId="23" fillId="3" borderId="0" applyNumberFormat="0" applyBorder="0" applyAlignment="0" applyProtection="0"/>
    <xf numFmtId="0" fontId="23" fillId="3" borderId="0" applyNumberFormat="0" applyBorder="0" applyAlignment="0" applyProtection="0"/>
    <xf numFmtId="0" fontId="23" fillId="3" borderId="0" applyNumberFormat="0" applyBorder="0" applyAlignment="0" applyProtection="0"/>
    <xf numFmtId="0" fontId="23" fillId="3" borderId="0" applyNumberFormat="0" applyBorder="0" applyAlignment="0" applyProtection="0"/>
    <xf numFmtId="0" fontId="23" fillId="3" borderId="0" applyNumberFormat="0" applyBorder="0" applyAlignment="0" applyProtection="0"/>
    <xf numFmtId="0" fontId="23" fillId="3" borderId="0" applyNumberFormat="0" applyBorder="0" applyAlignment="0" applyProtection="0"/>
    <xf numFmtId="0" fontId="23" fillId="3" borderId="0" applyNumberFormat="0" applyBorder="0" applyAlignment="0" applyProtection="0"/>
    <xf numFmtId="0" fontId="23" fillId="3" borderId="0" applyNumberFormat="0" applyBorder="0" applyAlignment="0" applyProtection="0"/>
    <xf numFmtId="0" fontId="23" fillId="3" borderId="0" applyNumberFormat="0" applyBorder="0" applyAlignment="0" applyProtection="0"/>
    <xf numFmtId="0" fontId="23" fillId="3" borderId="0" applyNumberFormat="0" applyBorder="0" applyAlignment="0" applyProtection="0"/>
    <xf numFmtId="0" fontId="23" fillId="3" borderId="0" applyNumberFormat="0" applyBorder="0" applyAlignment="0" applyProtection="0"/>
    <xf numFmtId="0" fontId="23" fillId="3" borderId="0" applyNumberFormat="0" applyBorder="0" applyAlignment="0" applyProtection="0"/>
    <xf numFmtId="0" fontId="23" fillId="3" borderId="0" applyNumberFormat="0" applyBorder="0" applyAlignment="0" applyProtection="0"/>
    <xf numFmtId="0" fontId="23" fillId="3" borderId="0" applyNumberFormat="0" applyBorder="0" applyAlignment="0" applyProtection="0"/>
    <xf numFmtId="0" fontId="23" fillId="3" borderId="0" applyNumberFormat="0" applyBorder="0" applyAlignment="0" applyProtection="0"/>
    <xf numFmtId="0" fontId="23" fillId="3" borderId="0" applyNumberFormat="0" applyBorder="0" applyAlignment="0" applyProtection="0"/>
    <xf numFmtId="43" fontId="16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9" fillId="0" borderId="0" applyFont="0" applyFill="0" applyBorder="0" applyAlignment="0" applyProtection="0"/>
    <xf numFmtId="0" fontId="16" fillId="0" borderId="0">
      <alignment horizontal="left" vertical="top" wrapText="1"/>
    </xf>
    <xf numFmtId="0" fontId="87" fillId="0" borderId="0"/>
    <xf numFmtId="43" fontId="87" fillId="0" borderId="0" applyFont="0" applyFill="0" applyBorder="0" applyAlignment="0" applyProtection="0"/>
    <xf numFmtId="174" fontId="85" fillId="0" borderId="0" applyFont="0" applyFill="0" applyBorder="0" applyAlignment="0" applyProtection="0"/>
    <xf numFmtId="0" fontId="14" fillId="0" borderId="0"/>
    <xf numFmtId="9" fontId="85" fillId="0" borderId="0" applyFont="0" applyFill="0" applyBorder="0" applyAlignment="0" applyProtection="0"/>
    <xf numFmtId="43" fontId="14" fillId="0" borderId="0" applyFont="0" applyFill="0" applyBorder="0" applyAlignment="0" applyProtection="0"/>
    <xf numFmtId="0" fontId="92" fillId="0" borderId="0" applyNumberFormat="0" applyFill="0" applyBorder="0" applyAlignment="0" applyProtection="0"/>
    <xf numFmtId="0" fontId="93" fillId="5" borderId="0" applyNumberFormat="0" applyBorder="0" applyAlignment="0" applyProtection="0"/>
    <xf numFmtId="0" fontId="16" fillId="0" borderId="0">
      <alignment horizontal="left" vertical="top" wrapText="1"/>
    </xf>
    <xf numFmtId="0" fontId="25" fillId="5" borderId="0" applyNumberFormat="0" applyBorder="0" applyAlignment="0" applyProtection="0"/>
    <xf numFmtId="0" fontId="2" fillId="9" borderId="10" applyNumberFormat="0" applyFont="0" applyAlignment="0" applyProtection="0"/>
    <xf numFmtId="0" fontId="34" fillId="17" borderId="0" applyNumberFormat="0" applyBorder="0" applyAlignment="0" applyProtection="0"/>
    <xf numFmtId="0" fontId="2" fillId="11" borderId="0" applyNumberFormat="0" applyBorder="0" applyAlignment="0" applyProtection="0"/>
    <xf numFmtId="0" fontId="2" fillId="12" borderId="0" applyNumberFormat="0" applyBorder="0" applyAlignment="0" applyProtection="0"/>
    <xf numFmtId="0" fontId="2" fillId="13" borderId="0" applyNumberFormat="0" applyBorder="0" applyAlignment="0" applyProtection="0"/>
    <xf numFmtId="0" fontId="2" fillId="15" borderId="0" applyNumberFormat="0" applyBorder="0" applyAlignment="0" applyProtection="0"/>
    <xf numFmtId="0" fontId="2" fillId="16" borderId="0" applyNumberFormat="0" applyBorder="0" applyAlignment="0" applyProtection="0"/>
    <xf numFmtId="0" fontId="2" fillId="17" borderId="0" applyNumberFormat="0" applyBorder="0" applyAlignment="0" applyProtection="0"/>
    <xf numFmtId="0" fontId="2" fillId="19" borderId="0" applyNumberFormat="0" applyBorder="0" applyAlignment="0" applyProtection="0"/>
    <xf numFmtId="0" fontId="2" fillId="20" borderId="0" applyNumberFormat="0" applyBorder="0" applyAlignment="0" applyProtection="0"/>
    <xf numFmtId="0" fontId="2" fillId="21" borderId="0" applyNumberFormat="0" applyBorder="0" applyAlignment="0" applyProtection="0"/>
    <xf numFmtId="0" fontId="2" fillId="23" borderId="0" applyNumberFormat="0" applyBorder="0" applyAlignment="0" applyProtection="0"/>
    <xf numFmtId="0" fontId="2" fillId="24" borderId="0" applyNumberFormat="0" applyBorder="0" applyAlignment="0" applyProtection="0"/>
    <xf numFmtId="0" fontId="2" fillId="25" borderId="0" applyNumberFormat="0" applyBorder="0" applyAlignment="0" applyProtection="0"/>
    <xf numFmtId="0" fontId="2" fillId="27" borderId="0" applyNumberFormat="0" applyBorder="0" applyAlignment="0" applyProtection="0"/>
    <xf numFmtId="0" fontId="2" fillId="28" borderId="0" applyNumberFormat="0" applyBorder="0" applyAlignment="0" applyProtection="0"/>
    <xf numFmtId="0" fontId="2" fillId="29" borderId="0" applyNumberFormat="0" applyBorder="0" applyAlignment="0" applyProtection="0"/>
    <xf numFmtId="0" fontId="2" fillId="31" borderId="0" applyNumberFormat="0" applyBorder="0" applyAlignment="0" applyProtection="0"/>
    <xf numFmtId="0" fontId="2" fillId="32" borderId="0" applyNumberFormat="0" applyBorder="0" applyAlignment="0" applyProtection="0"/>
    <xf numFmtId="0" fontId="2" fillId="33" borderId="0" applyNumberFormat="0" applyBorder="0" applyAlignment="0" applyProtection="0"/>
    <xf numFmtId="165" fontId="94" fillId="0" borderId="0" applyFill="0" applyBorder="0" applyProtection="0">
      <alignment horizontal="right" vertical="top"/>
    </xf>
    <xf numFmtId="0" fontId="17" fillId="0" borderId="0"/>
    <xf numFmtId="43" fontId="16" fillId="0" borderId="0" applyFont="0" applyFill="0" applyBorder="0" applyAlignment="0" applyProtection="0"/>
    <xf numFmtId="0" fontId="17" fillId="0" borderId="0"/>
    <xf numFmtId="0" fontId="17" fillId="0" borderId="0"/>
    <xf numFmtId="0" fontId="34" fillId="29" borderId="0" applyNumberFormat="0" applyBorder="0" applyAlignment="0" applyProtection="0"/>
    <xf numFmtId="0" fontId="34" fillId="13" borderId="0" applyNumberFormat="0" applyBorder="0" applyAlignment="0" applyProtection="0"/>
    <xf numFmtId="0" fontId="34" fillId="25" borderId="0" applyNumberFormat="0" applyBorder="0" applyAlignment="0" applyProtection="0"/>
    <xf numFmtId="0" fontId="34" fillId="21" borderId="0" applyNumberFormat="0" applyBorder="0" applyAlignment="0" applyProtection="0"/>
    <xf numFmtId="0" fontId="34" fillId="33" borderId="0" applyNumberFormat="0" applyBorder="0" applyAlignment="0" applyProtection="0"/>
    <xf numFmtId="0" fontId="2" fillId="11" borderId="0" applyNumberFormat="0" applyBorder="0" applyAlignment="0" applyProtection="0"/>
    <xf numFmtId="0" fontId="2" fillId="12" borderId="0" applyNumberFormat="0" applyBorder="0" applyAlignment="0" applyProtection="0"/>
    <xf numFmtId="0" fontId="2" fillId="15" borderId="0" applyNumberFormat="0" applyBorder="0" applyAlignment="0" applyProtection="0"/>
    <xf numFmtId="0" fontId="2" fillId="16" borderId="0" applyNumberFormat="0" applyBorder="0" applyAlignment="0" applyProtection="0"/>
    <xf numFmtId="0" fontId="2" fillId="19" borderId="0" applyNumberFormat="0" applyBorder="0" applyAlignment="0" applyProtection="0"/>
    <xf numFmtId="0" fontId="2" fillId="20" borderId="0" applyNumberFormat="0" applyBorder="0" applyAlignment="0" applyProtection="0"/>
    <xf numFmtId="0" fontId="2" fillId="23" borderId="0" applyNumberFormat="0" applyBorder="0" applyAlignment="0" applyProtection="0"/>
    <xf numFmtId="0" fontId="2" fillId="24" borderId="0" applyNumberFormat="0" applyBorder="0" applyAlignment="0" applyProtection="0"/>
    <xf numFmtId="0" fontId="2" fillId="27" borderId="0" applyNumberFormat="0" applyBorder="0" applyAlignment="0" applyProtection="0"/>
    <xf numFmtId="0" fontId="2" fillId="28" borderId="0" applyNumberFormat="0" applyBorder="0" applyAlignment="0" applyProtection="0"/>
    <xf numFmtId="0" fontId="2" fillId="31" borderId="0" applyNumberFormat="0" applyBorder="0" applyAlignment="0" applyProtection="0"/>
    <xf numFmtId="0" fontId="2" fillId="32" borderId="0" applyNumberFormat="0" applyBorder="0" applyAlignment="0" applyProtection="0"/>
    <xf numFmtId="0" fontId="64" fillId="42" borderId="12" applyNumberFormat="0" applyAlignment="0" applyProtection="0"/>
    <xf numFmtId="0" fontId="10" fillId="0" borderId="0"/>
    <xf numFmtId="0" fontId="64" fillId="42" borderId="12" applyNumberFormat="0" applyAlignment="0" applyProtection="0"/>
    <xf numFmtId="43" fontId="17" fillId="0" borderId="0" applyFont="0" applyFill="0" applyBorder="0" applyAlignment="0" applyProtection="0"/>
    <xf numFmtId="0" fontId="69" fillId="0" borderId="20" applyNumberFormat="0" applyFill="0" applyAlignment="0" applyProtection="0"/>
    <xf numFmtId="0" fontId="69" fillId="0" borderId="20" applyNumberFormat="0" applyFill="0" applyAlignment="0" applyProtection="0"/>
    <xf numFmtId="0" fontId="57" fillId="52" borderId="12" applyNumberFormat="0" applyAlignment="0" applyProtection="0"/>
    <xf numFmtId="0" fontId="69" fillId="0" borderId="20" applyNumberFormat="0" applyFill="0" applyAlignment="0" applyProtection="0"/>
    <xf numFmtId="0" fontId="64" fillId="42" borderId="12" applyNumberFormat="0" applyAlignment="0" applyProtection="0"/>
    <xf numFmtId="0" fontId="17" fillId="55" borderId="23" applyNumberFormat="0" applyFont="0" applyAlignment="0" applyProtection="0"/>
    <xf numFmtId="0" fontId="17" fillId="55" borderId="23" applyNumberFormat="0" applyFont="0" applyAlignment="0" applyProtection="0"/>
    <xf numFmtId="0" fontId="69" fillId="0" borderId="20" applyNumberFormat="0" applyFill="0" applyAlignment="0" applyProtection="0"/>
    <xf numFmtId="0" fontId="17" fillId="55" borderId="23" applyNumberFormat="0" applyFont="0" applyAlignment="0" applyProtection="0"/>
    <xf numFmtId="0" fontId="67" fillId="52" borderId="19" applyNumberFormat="0" applyAlignment="0" applyProtection="0"/>
    <xf numFmtId="0" fontId="67" fillId="52" borderId="19" applyNumberFormat="0" applyAlignment="0" applyProtection="0"/>
    <xf numFmtId="0" fontId="67" fillId="52" borderId="19" applyNumberFormat="0" applyAlignment="0" applyProtection="0"/>
    <xf numFmtId="0" fontId="69" fillId="0" borderId="20" applyNumberFormat="0" applyFill="0" applyAlignment="0" applyProtection="0"/>
    <xf numFmtId="0" fontId="67" fillId="52" borderId="19" applyNumberFormat="0" applyAlignment="0" applyProtection="0"/>
    <xf numFmtId="0" fontId="69" fillId="0" borderId="20" applyNumberFormat="0" applyFill="0" applyAlignment="0" applyProtection="0"/>
    <xf numFmtId="0" fontId="17" fillId="55" borderId="23" applyNumberFormat="0" applyFont="0" applyAlignment="0" applyProtection="0"/>
    <xf numFmtId="0" fontId="64" fillId="42" borderId="12" applyNumberFormat="0" applyAlignment="0" applyProtection="0"/>
    <xf numFmtId="0" fontId="69" fillId="0" borderId="20" applyNumberFormat="0" applyFill="0" applyAlignment="0" applyProtection="0"/>
    <xf numFmtId="0" fontId="64" fillId="42" borderId="12" applyNumberFormat="0" applyAlignment="0" applyProtection="0"/>
    <xf numFmtId="0" fontId="2" fillId="9" borderId="10" applyNumberFormat="0" applyFont="0" applyAlignment="0" applyProtection="0"/>
    <xf numFmtId="0" fontId="36" fillId="33" borderId="0" applyNumberFormat="0" applyBorder="0" applyAlignment="0" applyProtection="0"/>
    <xf numFmtId="0" fontId="36" fillId="21" borderId="0" applyNumberFormat="0" applyBorder="0" applyAlignment="0" applyProtection="0"/>
    <xf numFmtId="0" fontId="14" fillId="31" borderId="0" applyNumberFormat="0" applyBorder="0" applyAlignment="0" applyProtection="0"/>
    <xf numFmtId="0" fontId="14" fillId="32" borderId="0" applyNumberFormat="0" applyBorder="0" applyAlignment="0" applyProtection="0"/>
    <xf numFmtId="0" fontId="14" fillId="16" borderId="0" applyNumberFormat="0" applyBorder="0" applyAlignment="0" applyProtection="0"/>
    <xf numFmtId="0" fontId="36" fillId="17" borderId="0" applyNumberFormat="0" applyBorder="0" applyAlignment="0" applyProtection="0"/>
    <xf numFmtId="0" fontId="36" fillId="13" borderId="0" applyNumberFormat="0" applyBorder="0" applyAlignment="0" applyProtection="0"/>
    <xf numFmtId="0" fontId="36" fillId="25" borderId="0" applyNumberFormat="0" applyBorder="0" applyAlignment="0" applyProtection="0"/>
    <xf numFmtId="0" fontId="14" fillId="11" borderId="0" applyNumberFormat="0" applyBorder="0" applyAlignment="0" applyProtection="0"/>
    <xf numFmtId="0" fontId="14" fillId="19" borderId="0" applyNumberFormat="0" applyBorder="0" applyAlignment="0" applyProtection="0"/>
    <xf numFmtId="0" fontId="14" fillId="15" borderId="0" applyNumberFormat="0" applyBorder="0" applyAlignment="0" applyProtection="0"/>
    <xf numFmtId="0" fontId="36" fillId="29" borderId="0" applyNumberFormat="0" applyBorder="0" applyAlignment="0" applyProtection="0"/>
    <xf numFmtId="0" fontId="47" fillId="5" borderId="0" applyNumberFormat="0" applyBorder="0" applyAlignment="0" applyProtection="0"/>
    <xf numFmtId="0" fontId="14" fillId="28" borderId="0" applyNumberFormat="0" applyBorder="0" applyAlignment="0" applyProtection="0"/>
    <xf numFmtId="0" fontId="14" fillId="24" borderId="0" applyNumberFormat="0" applyBorder="0" applyAlignment="0" applyProtection="0"/>
    <xf numFmtId="0" fontId="14" fillId="20" borderId="0" applyNumberFormat="0" applyBorder="0" applyAlignment="0" applyProtection="0"/>
    <xf numFmtId="0" fontId="14" fillId="23" borderId="0" applyNumberFormat="0" applyBorder="0" applyAlignment="0" applyProtection="0"/>
    <xf numFmtId="0" fontId="14" fillId="27" borderId="0" applyNumberFormat="0" applyBorder="0" applyAlignment="0" applyProtection="0"/>
    <xf numFmtId="0" fontId="14" fillId="12" borderId="0" applyNumberFormat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0" fontId="17" fillId="55" borderId="23" applyNumberFormat="0" applyFont="0" applyAlignment="0" applyProtection="0"/>
    <xf numFmtId="0" fontId="69" fillId="0" borderId="20" applyNumberFormat="0" applyFill="0" applyAlignment="0" applyProtection="0"/>
    <xf numFmtId="43" fontId="2" fillId="0" borderId="0" applyFont="0" applyFill="0" applyBorder="0" applyAlignment="0" applyProtection="0"/>
    <xf numFmtId="0" fontId="2" fillId="0" borderId="0"/>
    <xf numFmtId="0" fontId="17" fillId="55" borderId="23" applyNumberFormat="0" applyFont="0" applyAlignment="0" applyProtection="0"/>
    <xf numFmtId="0" fontId="2" fillId="0" borderId="0"/>
    <xf numFmtId="0" fontId="2" fillId="9" borderId="10" applyNumberFormat="0" applyFont="0" applyAlignment="0" applyProtection="0"/>
    <xf numFmtId="0" fontId="2" fillId="11" borderId="0" applyNumberFormat="0" applyBorder="0" applyAlignment="0" applyProtection="0"/>
    <xf numFmtId="0" fontId="2" fillId="12" borderId="0" applyNumberFormat="0" applyBorder="0" applyAlignment="0" applyProtection="0"/>
    <xf numFmtId="0" fontId="2" fillId="15" borderId="0" applyNumberFormat="0" applyBorder="0" applyAlignment="0" applyProtection="0"/>
    <xf numFmtId="0" fontId="2" fillId="16" borderId="0" applyNumberFormat="0" applyBorder="0" applyAlignment="0" applyProtection="0"/>
    <xf numFmtId="0" fontId="2" fillId="19" borderId="0" applyNumberFormat="0" applyBorder="0" applyAlignment="0" applyProtection="0"/>
    <xf numFmtId="0" fontId="2" fillId="20" borderId="0" applyNumberFormat="0" applyBorder="0" applyAlignment="0" applyProtection="0"/>
    <xf numFmtId="0" fontId="2" fillId="23" borderId="0" applyNumberFormat="0" applyBorder="0" applyAlignment="0" applyProtection="0"/>
    <xf numFmtId="0" fontId="2" fillId="24" borderId="0" applyNumberFormat="0" applyBorder="0" applyAlignment="0" applyProtection="0"/>
    <xf numFmtId="0" fontId="2" fillId="27" borderId="0" applyNumberFormat="0" applyBorder="0" applyAlignment="0" applyProtection="0"/>
    <xf numFmtId="0" fontId="2" fillId="28" borderId="0" applyNumberFormat="0" applyBorder="0" applyAlignment="0" applyProtection="0"/>
    <xf numFmtId="0" fontId="2" fillId="31" borderId="0" applyNumberFormat="0" applyBorder="0" applyAlignment="0" applyProtection="0"/>
    <xf numFmtId="0" fontId="2" fillId="32" borderId="0" applyNumberFormat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9" borderId="10" applyNumberFormat="0" applyFont="0" applyAlignment="0" applyProtection="0"/>
    <xf numFmtId="0" fontId="2" fillId="11" borderId="0" applyNumberFormat="0" applyBorder="0" applyAlignment="0" applyProtection="0"/>
    <xf numFmtId="0" fontId="2" fillId="12" borderId="0" applyNumberFormat="0" applyBorder="0" applyAlignment="0" applyProtection="0"/>
    <xf numFmtId="0" fontId="2" fillId="15" borderId="0" applyNumberFormat="0" applyBorder="0" applyAlignment="0" applyProtection="0"/>
    <xf numFmtId="0" fontId="2" fillId="16" borderId="0" applyNumberFormat="0" applyBorder="0" applyAlignment="0" applyProtection="0"/>
    <xf numFmtId="0" fontId="2" fillId="19" borderId="0" applyNumberFormat="0" applyBorder="0" applyAlignment="0" applyProtection="0"/>
    <xf numFmtId="0" fontId="2" fillId="20" borderId="0" applyNumberFormat="0" applyBorder="0" applyAlignment="0" applyProtection="0"/>
    <xf numFmtId="0" fontId="2" fillId="23" borderId="0" applyNumberFormat="0" applyBorder="0" applyAlignment="0" applyProtection="0"/>
    <xf numFmtId="0" fontId="2" fillId="24" borderId="0" applyNumberFormat="0" applyBorder="0" applyAlignment="0" applyProtection="0"/>
    <xf numFmtId="0" fontId="2" fillId="27" borderId="0" applyNumberFormat="0" applyBorder="0" applyAlignment="0" applyProtection="0"/>
    <xf numFmtId="0" fontId="2" fillId="28" borderId="0" applyNumberFormat="0" applyBorder="0" applyAlignment="0" applyProtection="0"/>
    <xf numFmtId="0" fontId="2" fillId="31" borderId="0" applyNumberFormat="0" applyBorder="0" applyAlignment="0" applyProtection="0"/>
    <xf numFmtId="0" fontId="2" fillId="32" borderId="0" applyNumberFormat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12" fillId="0" borderId="0"/>
    <xf numFmtId="0" fontId="2" fillId="0" borderId="0"/>
    <xf numFmtId="0" fontId="2" fillId="0" borderId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17" fillId="55" borderId="23" applyNumberFormat="0" applyFont="0" applyAlignment="0" applyProtection="0"/>
    <xf numFmtId="0" fontId="17" fillId="55" borderId="23" applyNumberFormat="0" applyFont="0" applyAlignment="0" applyProtection="0"/>
    <xf numFmtId="0" fontId="17" fillId="55" borderId="23" applyNumberFormat="0" applyFont="0" applyAlignment="0" applyProtection="0"/>
    <xf numFmtId="0" fontId="17" fillId="55" borderId="23" applyNumberFormat="0" applyFont="0" applyAlignment="0" applyProtection="0"/>
    <xf numFmtId="0" fontId="17" fillId="55" borderId="23" applyNumberFormat="0" applyFont="0" applyAlignment="0" applyProtection="0"/>
    <xf numFmtId="0" fontId="17" fillId="55" borderId="23" applyNumberFormat="0" applyFont="0" applyAlignment="0" applyProtection="0"/>
    <xf numFmtId="0" fontId="17" fillId="55" borderId="23" applyNumberFormat="0" applyFont="0" applyAlignment="0" applyProtection="0"/>
    <xf numFmtId="0" fontId="17" fillId="55" borderId="23" applyNumberFormat="0" applyFont="0" applyAlignment="0" applyProtection="0"/>
    <xf numFmtId="0" fontId="17" fillId="55" borderId="23" applyNumberFormat="0" applyFont="0" applyAlignment="0" applyProtection="0"/>
    <xf numFmtId="0" fontId="17" fillId="55" borderId="23" applyNumberFormat="0" applyFont="0" applyAlignment="0" applyProtection="0"/>
    <xf numFmtId="0" fontId="17" fillId="55" borderId="23" applyNumberFormat="0" applyFont="0" applyAlignment="0" applyProtection="0"/>
    <xf numFmtId="0" fontId="17" fillId="55" borderId="23" applyNumberFormat="0" applyFont="0" applyAlignment="0" applyProtection="0"/>
    <xf numFmtId="0" fontId="17" fillId="55" borderId="23" applyNumberFormat="0" applyFont="0" applyAlignment="0" applyProtection="0"/>
    <xf numFmtId="0" fontId="17" fillId="55" borderId="23" applyNumberFormat="0" applyFont="0" applyAlignment="0" applyProtection="0"/>
    <xf numFmtId="0" fontId="17" fillId="55" borderId="23" applyNumberFormat="0" applyFont="0" applyAlignment="0" applyProtection="0"/>
    <xf numFmtId="0" fontId="17" fillId="55" borderId="23" applyNumberFormat="0" applyFont="0" applyAlignment="0" applyProtection="0"/>
    <xf numFmtId="0" fontId="17" fillId="55" borderId="23" applyNumberFormat="0" applyFont="0" applyAlignment="0" applyProtection="0"/>
    <xf numFmtId="0" fontId="17" fillId="55" borderId="23" applyNumberFormat="0" applyFont="0" applyAlignment="0" applyProtection="0"/>
    <xf numFmtId="0" fontId="17" fillId="55" borderId="23" applyNumberFormat="0" applyFont="0" applyAlignment="0" applyProtection="0"/>
    <xf numFmtId="0" fontId="17" fillId="55" borderId="23" applyNumberFormat="0" applyFont="0" applyAlignment="0" applyProtection="0"/>
    <xf numFmtId="0" fontId="17" fillId="55" borderId="23" applyNumberFormat="0" applyFont="0" applyAlignment="0" applyProtection="0"/>
    <xf numFmtId="0" fontId="17" fillId="55" borderId="23" applyNumberFormat="0" applyFont="0" applyAlignment="0" applyProtection="0"/>
    <xf numFmtId="0" fontId="17" fillId="55" borderId="23" applyNumberFormat="0" applyFont="0" applyAlignment="0" applyProtection="0"/>
    <xf numFmtId="0" fontId="17" fillId="55" borderId="23" applyNumberFormat="0" applyFont="0" applyAlignment="0" applyProtection="0"/>
    <xf numFmtId="0" fontId="17" fillId="55" borderId="23" applyNumberFormat="0" applyFont="0" applyAlignment="0" applyProtection="0"/>
    <xf numFmtId="0" fontId="17" fillId="55" borderId="23" applyNumberFormat="0" applyFont="0" applyAlignment="0" applyProtection="0"/>
    <xf numFmtId="0" fontId="17" fillId="55" borderId="23" applyNumberFormat="0" applyFont="0" applyAlignment="0" applyProtection="0"/>
    <xf numFmtId="0" fontId="17" fillId="55" borderId="23" applyNumberFormat="0" applyFont="0" applyAlignment="0" applyProtection="0"/>
    <xf numFmtId="0" fontId="17" fillId="55" borderId="23" applyNumberFormat="0" applyFont="0" applyAlignment="0" applyProtection="0"/>
    <xf numFmtId="0" fontId="17" fillId="55" borderId="23" applyNumberFormat="0" applyFont="0" applyAlignment="0" applyProtection="0"/>
    <xf numFmtId="0" fontId="17" fillId="55" borderId="23" applyNumberFormat="0" applyFont="0" applyAlignment="0" applyProtection="0"/>
    <xf numFmtId="0" fontId="17" fillId="55" borderId="23" applyNumberFormat="0" applyFont="0" applyAlignment="0" applyProtection="0"/>
    <xf numFmtId="0" fontId="17" fillId="55" borderId="23" applyNumberFormat="0" applyFont="0" applyAlignment="0" applyProtection="0"/>
    <xf numFmtId="0" fontId="2" fillId="0" borderId="0"/>
    <xf numFmtId="0" fontId="2" fillId="0" borderId="0"/>
    <xf numFmtId="0" fontId="64" fillId="42" borderId="12" applyNumberFormat="0" applyAlignment="0" applyProtection="0"/>
    <xf numFmtId="0" fontId="17" fillId="55" borderId="23" applyNumberFormat="0" applyFont="0" applyAlignment="0" applyProtection="0"/>
    <xf numFmtId="0" fontId="69" fillId="0" borderId="20" applyNumberFormat="0" applyFill="0" applyAlignment="0" applyProtection="0"/>
    <xf numFmtId="0" fontId="69" fillId="0" borderId="20" applyNumberFormat="0" applyFill="0" applyAlignment="0" applyProtection="0"/>
    <xf numFmtId="0" fontId="69" fillId="0" borderId="20" applyNumberFormat="0" applyFill="0" applyAlignment="0" applyProtection="0"/>
    <xf numFmtId="0" fontId="64" fillId="42" borderId="12" applyNumberFormat="0" applyAlignment="0" applyProtection="0"/>
    <xf numFmtId="0" fontId="67" fillId="52" borderId="19" applyNumberFormat="0" applyAlignment="0" applyProtection="0"/>
    <xf numFmtId="0" fontId="69" fillId="0" borderId="20" applyNumberFormat="0" applyFill="0" applyAlignment="0" applyProtection="0"/>
    <xf numFmtId="0" fontId="67" fillId="52" borderId="19" applyNumberFormat="0" applyAlignment="0" applyProtection="0"/>
    <xf numFmtId="0" fontId="69" fillId="0" borderId="20" applyNumberFormat="0" applyFill="0" applyAlignment="0" applyProtection="0"/>
    <xf numFmtId="0" fontId="64" fillId="42" borderId="12" applyNumberFormat="0" applyAlignment="0" applyProtection="0"/>
    <xf numFmtId="0" fontId="69" fillId="0" borderId="20" applyNumberFormat="0" applyFill="0" applyAlignment="0" applyProtection="0"/>
    <xf numFmtId="0" fontId="69" fillId="0" borderId="20" applyNumberFormat="0" applyFill="0" applyAlignment="0" applyProtection="0"/>
    <xf numFmtId="0" fontId="64" fillId="42" borderId="12" applyNumberFormat="0" applyAlignment="0" applyProtection="0"/>
    <xf numFmtId="0" fontId="64" fillId="42" borderId="12" applyNumberFormat="0" applyAlignment="0" applyProtection="0"/>
    <xf numFmtId="0" fontId="17" fillId="55" borderId="23" applyNumberFormat="0" applyFont="0" applyAlignment="0" applyProtection="0"/>
    <xf numFmtId="0" fontId="57" fillId="52" borderId="12" applyNumberFormat="0" applyAlignment="0" applyProtection="0"/>
    <xf numFmtId="0" fontId="67" fillId="52" borderId="19" applyNumberFormat="0" applyAlignment="0" applyProtection="0"/>
    <xf numFmtId="0" fontId="64" fillId="42" borderId="12" applyNumberFormat="0" applyAlignment="0" applyProtection="0"/>
    <xf numFmtId="0" fontId="17" fillId="55" borderId="23" applyNumberFormat="0" applyFont="0" applyAlignment="0" applyProtection="0"/>
    <xf numFmtId="0" fontId="57" fillId="52" borderId="12" applyNumberFormat="0" applyAlignment="0" applyProtection="0"/>
    <xf numFmtId="0" fontId="57" fillId="52" borderId="12" applyNumberFormat="0" applyAlignment="0" applyProtection="0"/>
    <xf numFmtId="0" fontId="17" fillId="55" borderId="23" applyNumberFormat="0" applyFont="0" applyAlignment="0" applyProtection="0"/>
    <xf numFmtId="0" fontId="57" fillId="52" borderId="12" applyNumberFormat="0" applyAlignment="0" applyProtection="0"/>
    <xf numFmtId="0" fontId="57" fillId="52" borderId="12" applyNumberFormat="0" applyAlignment="0" applyProtection="0"/>
    <xf numFmtId="0" fontId="17" fillId="55" borderId="23" applyNumberFormat="0" applyFont="0" applyAlignment="0" applyProtection="0"/>
    <xf numFmtId="0" fontId="67" fillId="52" borderId="19" applyNumberFormat="0" applyAlignment="0" applyProtection="0"/>
    <xf numFmtId="0" fontId="17" fillId="55" borderId="23" applyNumberFormat="0" applyFont="0" applyAlignment="0" applyProtection="0"/>
    <xf numFmtId="0" fontId="17" fillId="55" borderId="23" applyNumberFormat="0" applyFont="0" applyAlignment="0" applyProtection="0"/>
    <xf numFmtId="0" fontId="57" fillId="52" borderId="12" applyNumberFormat="0" applyAlignment="0" applyProtection="0"/>
    <xf numFmtId="0" fontId="57" fillId="52" borderId="12" applyNumberFormat="0" applyAlignment="0" applyProtection="0"/>
    <xf numFmtId="0" fontId="57" fillId="52" borderId="12" applyNumberFormat="0" applyAlignment="0" applyProtection="0"/>
    <xf numFmtId="0" fontId="69" fillId="0" borderId="20" applyNumberFormat="0" applyFill="0" applyAlignment="0" applyProtection="0"/>
    <xf numFmtId="0" fontId="69" fillId="0" borderId="20" applyNumberFormat="0" applyFill="0" applyAlignment="0" applyProtection="0"/>
    <xf numFmtId="0" fontId="69" fillId="0" borderId="20" applyNumberFormat="0" applyFill="0" applyAlignment="0" applyProtection="0"/>
    <xf numFmtId="0" fontId="69" fillId="0" borderId="20" applyNumberFormat="0" applyFill="0" applyAlignment="0" applyProtection="0"/>
    <xf numFmtId="0" fontId="69" fillId="0" borderId="20" applyNumberFormat="0" applyFill="0" applyAlignment="0" applyProtection="0"/>
    <xf numFmtId="0" fontId="69" fillId="0" borderId="20" applyNumberFormat="0" applyFill="0" applyAlignment="0" applyProtection="0"/>
    <xf numFmtId="0" fontId="64" fillId="42" borderId="12" applyNumberFormat="0" applyAlignment="0" applyProtection="0"/>
    <xf numFmtId="0" fontId="67" fillId="52" borderId="19" applyNumberFormat="0" applyAlignment="0" applyProtection="0"/>
    <xf numFmtId="0" fontId="67" fillId="52" borderId="19" applyNumberFormat="0" applyAlignment="0" applyProtection="0"/>
    <xf numFmtId="0" fontId="67" fillId="52" borderId="19" applyNumberFormat="0" applyAlignment="0" applyProtection="0"/>
    <xf numFmtId="0" fontId="67" fillId="52" borderId="19" applyNumberFormat="0" applyAlignment="0" applyProtection="0"/>
    <xf numFmtId="0" fontId="17" fillId="55" borderId="23" applyNumberFormat="0" applyFont="0" applyAlignment="0" applyProtection="0"/>
    <xf numFmtId="0" fontId="17" fillId="55" borderId="23" applyNumberFormat="0" applyFont="0" applyAlignment="0" applyProtection="0"/>
    <xf numFmtId="0" fontId="17" fillId="55" borderId="23" applyNumberFormat="0" applyFont="0" applyAlignment="0" applyProtection="0"/>
    <xf numFmtId="0" fontId="17" fillId="55" borderId="23" applyNumberFormat="0" applyFont="0" applyAlignment="0" applyProtection="0"/>
    <xf numFmtId="0" fontId="17" fillId="55" borderId="23" applyNumberFormat="0" applyFont="0" applyAlignment="0" applyProtection="0"/>
    <xf numFmtId="0" fontId="67" fillId="52" borderId="19" applyNumberFormat="0" applyAlignment="0" applyProtection="0"/>
    <xf numFmtId="0" fontId="64" fillId="42" borderId="12" applyNumberFormat="0" applyAlignment="0" applyProtection="0"/>
    <xf numFmtId="0" fontId="64" fillId="42" borderId="12" applyNumberFormat="0" applyAlignment="0" applyProtection="0"/>
    <xf numFmtId="0" fontId="64" fillId="42" borderId="12" applyNumberFormat="0" applyAlignment="0" applyProtection="0"/>
    <xf numFmtId="0" fontId="64" fillId="42" borderId="12" applyNumberFormat="0" applyAlignment="0" applyProtection="0"/>
    <xf numFmtId="0" fontId="69" fillId="0" borderId="20" applyNumberFormat="0" applyFill="0" applyAlignment="0" applyProtection="0"/>
    <xf numFmtId="0" fontId="64" fillId="42" borderId="12" applyNumberFormat="0" applyAlignment="0" applyProtection="0"/>
    <xf numFmtId="0" fontId="17" fillId="55" borderId="23" applyNumberFormat="0" applyFont="0" applyAlignment="0" applyProtection="0"/>
    <xf numFmtId="0" fontId="67" fillId="52" borderId="19" applyNumberFormat="0" applyAlignment="0" applyProtection="0"/>
    <xf numFmtId="0" fontId="67" fillId="52" borderId="19" applyNumberFormat="0" applyAlignment="0" applyProtection="0"/>
    <xf numFmtId="0" fontId="67" fillId="52" borderId="19" applyNumberFormat="0" applyAlignment="0" applyProtection="0"/>
    <xf numFmtId="0" fontId="64" fillId="42" borderId="12" applyNumberFormat="0" applyAlignment="0" applyProtection="0"/>
    <xf numFmtId="0" fontId="17" fillId="55" borderId="23" applyNumberFormat="0" applyFont="0" applyAlignment="0" applyProtection="0"/>
    <xf numFmtId="0" fontId="57" fillId="52" borderId="12" applyNumberFormat="0" applyAlignment="0" applyProtection="0"/>
    <xf numFmtId="0" fontId="57" fillId="52" borderId="12" applyNumberFormat="0" applyAlignment="0" applyProtection="0"/>
    <xf numFmtId="0" fontId="17" fillId="55" borderId="23" applyNumberFormat="0" applyFont="0" applyAlignment="0" applyProtection="0"/>
    <xf numFmtId="0" fontId="64" fillId="42" borderId="12" applyNumberFormat="0" applyAlignment="0" applyProtection="0"/>
    <xf numFmtId="0" fontId="17" fillId="55" borderId="23" applyNumberFormat="0" applyFont="0" applyAlignment="0" applyProtection="0"/>
    <xf numFmtId="0" fontId="67" fillId="52" borderId="19" applyNumberFormat="0" applyAlignment="0" applyProtection="0"/>
    <xf numFmtId="0" fontId="67" fillId="52" borderId="19" applyNumberFormat="0" applyAlignment="0" applyProtection="0"/>
    <xf numFmtId="0" fontId="57" fillId="52" borderId="12" applyNumberFormat="0" applyAlignment="0" applyProtection="0"/>
    <xf numFmtId="0" fontId="57" fillId="52" borderId="12" applyNumberFormat="0" applyAlignment="0" applyProtection="0"/>
    <xf numFmtId="0" fontId="17" fillId="55" borderId="23" applyNumberFormat="0" applyFont="0" applyAlignment="0" applyProtection="0"/>
    <xf numFmtId="0" fontId="64" fillId="42" borderId="12" applyNumberFormat="0" applyAlignment="0" applyProtection="0"/>
    <xf numFmtId="0" fontId="17" fillId="55" borderId="23" applyNumberFormat="0" applyFont="0" applyAlignment="0" applyProtection="0"/>
    <xf numFmtId="0" fontId="57" fillId="52" borderId="12" applyNumberFormat="0" applyAlignment="0" applyProtection="0"/>
    <xf numFmtId="0" fontId="57" fillId="52" borderId="12" applyNumberFormat="0" applyAlignment="0" applyProtection="0"/>
    <xf numFmtId="0" fontId="17" fillId="55" borderId="23" applyNumberFormat="0" applyFont="0" applyAlignment="0" applyProtection="0"/>
    <xf numFmtId="0" fontId="17" fillId="55" borderId="23" applyNumberFormat="0" applyFont="0" applyAlignment="0" applyProtection="0"/>
    <xf numFmtId="0" fontId="67" fillId="52" borderId="19" applyNumberFormat="0" applyAlignment="0" applyProtection="0"/>
    <xf numFmtId="0" fontId="67" fillId="52" borderId="19" applyNumberFormat="0" applyAlignment="0" applyProtection="0"/>
    <xf numFmtId="0" fontId="57" fillId="52" borderId="12" applyNumberFormat="0" applyAlignment="0" applyProtection="0"/>
    <xf numFmtId="0" fontId="57" fillId="52" borderId="12" applyNumberFormat="0" applyAlignment="0" applyProtection="0"/>
    <xf numFmtId="0" fontId="17" fillId="55" borderId="23" applyNumberFormat="0" applyFont="0" applyAlignment="0" applyProtection="0"/>
    <xf numFmtId="0" fontId="17" fillId="55" borderId="23" applyNumberFormat="0" applyFont="0" applyAlignment="0" applyProtection="0"/>
    <xf numFmtId="0" fontId="17" fillId="55" borderId="23" applyNumberFormat="0" applyFont="0" applyAlignment="0" applyProtection="0"/>
    <xf numFmtId="0" fontId="57" fillId="52" borderId="12" applyNumberFormat="0" applyAlignment="0" applyProtection="0"/>
    <xf numFmtId="0" fontId="57" fillId="52" borderId="12" applyNumberFormat="0" applyAlignment="0" applyProtection="0"/>
    <xf numFmtId="0" fontId="57" fillId="52" borderId="12" applyNumberFormat="0" applyAlignment="0" applyProtection="0"/>
    <xf numFmtId="0" fontId="57" fillId="52" borderId="12" applyNumberFormat="0" applyAlignment="0" applyProtection="0"/>
    <xf numFmtId="0" fontId="57" fillId="52" borderId="12" applyNumberFormat="0" applyAlignment="0" applyProtection="0"/>
    <xf numFmtId="0" fontId="57" fillId="52" borderId="12" applyNumberFormat="0" applyAlignment="0" applyProtection="0"/>
    <xf numFmtId="0" fontId="57" fillId="52" borderId="12" applyNumberFormat="0" applyAlignment="0" applyProtection="0"/>
    <xf numFmtId="0" fontId="57" fillId="52" borderId="12" applyNumberFormat="0" applyAlignment="0" applyProtection="0"/>
    <xf numFmtId="0" fontId="57" fillId="52" borderId="12" applyNumberFormat="0" applyAlignment="0" applyProtection="0"/>
    <xf numFmtId="0" fontId="57" fillId="52" borderId="12" applyNumberFormat="0" applyAlignment="0" applyProtection="0"/>
    <xf numFmtId="0" fontId="57" fillId="52" borderId="12" applyNumberFormat="0" applyAlignment="0" applyProtection="0"/>
    <xf numFmtId="0" fontId="64" fillId="42" borderId="12" applyNumberFormat="0" applyAlignment="0" applyProtection="0"/>
    <xf numFmtId="0" fontId="69" fillId="0" borderId="20" applyNumberFormat="0" applyFill="0" applyAlignment="0" applyProtection="0"/>
    <xf numFmtId="0" fontId="69" fillId="0" borderId="20" applyNumberFormat="0" applyFill="0" applyAlignment="0" applyProtection="0"/>
    <xf numFmtId="0" fontId="69" fillId="0" borderId="20" applyNumberFormat="0" applyFill="0" applyAlignment="0" applyProtection="0"/>
    <xf numFmtId="0" fontId="69" fillId="0" borderId="20" applyNumberFormat="0" applyFill="0" applyAlignment="0" applyProtection="0"/>
    <xf numFmtId="0" fontId="69" fillId="0" borderId="20" applyNumberFormat="0" applyFill="0" applyAlignment="0" applyProtection="0"/>
    <xf numFmtId="0" fontId="69" fillId="0" borderId="20" applyNumberFormat="0" applyFill="0" applyAlignment="0" applyProtection="0"/>
    <xf numFmtId="0" fontId="69" fillId="0" borderId="20" applyNumberFormat="0" applyFill="0" applyAlignment="0" applyProtection="0"/>
    <xf numFmtId="0" fontId="69" fillId="0" borderId="20" applyNumberFormat="0" applyFill="0" applyAlignment="0" applyProtection="0"/>
    <xf numFmtId="0" fontId="69" fillId="0" borderId="20" applyNumberFormat="0" applyFill="0" applyAlignment="0" applyProtection="0"/>
    <xf numFmtId="0" fontId="69" fillId="0" borderId="20" applyNumberFormat="0" applyFill="0" applyAlignment="0" applyProtection="0"/>
    <xf numFmtId="0" fontId="69" fillId="0" borderId="20" applyNumberFormat="0" applyFill="0" applyAlignment="0" applyProtection="0"/>
    <xf numFmtId="0" fontId="69" fillId="0" borderId="20" applyNumberFormat="0" applyFill="0" applyAlignment="0" applyProtection="0"/>
    <xf numFmtId="0" fontId="67" fillId="52" borderId="19" applyNumberFormat="0" applyAlignment="0" applyProtection="0"/>
    <xf numFmtId="0" fontId="67" fillId="52" borderId="19" applyNumberFormat="0" applyAlignment="0" applyProtection="0"/>
    <xf numFmtId="0" fontId="67" fillId="52" borderId="19" applyNumberFormat="0" applyAlignment="0" applyProtection="0"/>
    <xf numFmtId="0" fontId="67" fillId="52" borderId="19" applyNumberFormat="0" applyAlignment="0" applyProtection="0"/>
    <xf numFmtId="0" fontId="67" fillId="52" borderId="19" applyNumberFormat="0" applyAlignment="0" applyProtection="0"/>
    <xf numFmtId="0" fontId="67" fillId="52" borderId="19" applyNumberFormat="0" applyAlignment="0" applyProtection="0"/>
    <xf numFmtId="0" fontId="67" fillId="52" borderId="19" applyNumberFormat="0" applyAlignment="0" applyProtection="0"/>
    <xf numFmtId="0" fontId="67" fillId="52" borderId="19" applyNumberFormat="0" applyAlignment="0" applyProtection="0"/>
    <xf numFmtId="0" fontId="67" fillId="52" borderId="19" applyNumberFormat="0" applyAlignment="0" applyProtection="0"/>
    <xf numFmtId="0" fontId="67" fillId="52" borderId="19" applyNumberFormat="0" applyAlignment="0" applyProtection="0"/>
    <xf numFmtId="0" fontId="67" fillId="52" borderId="19" applyNumberFormat="0" applyAlignment="0" applyProtection="0"/>
    <xf numFmtId="0" fontId="67" fillId="52" borderId="19" applyNumberFormat="0" applyAlignment="0" applyProtection="0"/>
    <xf numFmtId="0" fontId="17" fillId="55" borderId="23" applyNumberFormat="0" applyFont="0" applyAlignment="0" applyProtection="0"/>
    <xf numFmtId="0" fontId="17" fillId="55" borderId="23" applyNumberFormat="0" applyFont="0" applyAlignment="0" applyProtection="0"/>
    <xf numFmtId="0" fontId="17" fillId="55" borderId="23" applyNumberFormat="0" applyFont="0" applyAlignment="0" applyProtection="0"/>
    <xf numFmtId="0" fontId="17" fillId="55" borderId="23" applyNumberFormat="0" applyFont="0" applyAlignment="0" applyProtection="0"/>
    <xf numFmtId="0" fontId="17" fillId="55" borderId="23" applyNumberFormat="0" applyFont="0" applyAlignment="0" applyProtection="0"/>
    <xf numFmtId="0" fontId="17" fillId="55" borderId="23" applyNumberFormat="0" applyFont="0" applyAlignment="0" applyProtection="0"/>
    <xf numFmtId="0" fontId="17" fillId="55" borderId="23" applyNumberFormat="0" applyFont="0" applyAlignment="0" applyProtection="0"/>
    <xf numFmtId="0" fontId="52" fillId="55" borderId="23" applyNumberFormat="0" applyFont="0" applyAlignment="0" applyProtection="0"/>
    <xf numFmtId="0" fontId="64" fillId="42" borderId="12" applyNumberFormat="0" applyAlignment="0" applyProtection="0"/>
    <xf numFmtId="0" fontId="64" fillId="42" borderId="12" applyNumberFormat="0" applyAlignment="0" applyProtection="0"/>
    <xf numFmtId="0" fontId="64" fillId="42" borderId="12" applyNumberFormat="0" applyAlignment="0" applyProtection="0"/>
    <xf numFmtId="0" fontId="64" fillId="42" borderId="12" applyNumberFormat="0" applyAlignment="0" applyProtection="0"/>
    <xf numFmtId="0" fontId="64" fillId="42" borderId="12" applyNumberFormat="0" applyAlignment="0" applyProtection="0"/>
    <xf numFmtId="0" fontId="64" fillId="42" borderId="12" applyNumberFormat="0" applyAlignment="0" applyProtection="0"/>
    <xf numFmtId="0" fontId="64" fillId="42" borderId="12" applyNumberFormat="0" applyAlignment="0" applyProtection="0"/>
    <xf numFmtId="0" fontId="64" fillId="42" borderId="12" applyNumberFormat="0" applyAlignment="0" applyProtection="0"/>
    <xf numFmtId="0" fontId="64" fillId="42" borderId="12" applyNumberFormat="0" applyAlignment="0" applyProtection="0"/>
    <xf numFmtId="0" fontId="64" fillId="42" borderId="12" applyNumberFormat="0" applyAlignment="0" applyProtection="0"/>
    <xf numFmtId="0" fontId="64" fillId="42" borderId="12" applyNumberFormat="0" applyAlignment="0" applyProtection="0"/>
    <xf numFmtId="0" fontId="67" fillId="52" borderId="19" applyNumberFormat="0" applyAlignment="0" applyProtection="0"/>
    <xf numFmtId="0" fontId="67" fillId="52" borderId="19" applyNumberFormat="0" applyAlignment="0" applyProtection="0"/>
    <xf numFmtId="0" fontId="52" fillId="55" borderId="23" applyNumberFormat="0" applyFont="0" applyAlignment="0" applyProtection="0"/>
    <xf numFmtId="0" fontId="57" fillId="52" borderId="12" applyNumberFormat="0" applyAlignment="0" applyProtection="0"/>
    <xf numFmtId="0" fontId="57" fillId="52" borderId="12" applyNumberFormat="0" applyAlignment="0" applyProtection="0"/>
    <xf numFmtId="0" fontId="57" fillId="52" borderId="12" applyNumberFormat="0" applyAlignment="0" applyProtection="0"/>
    <xf numFmtId="0" fontId="57" fillId="52" borderId="12" applyNumberFormat="0" applyAlignment="0" applyProtection="0"/>
    <xf numFmtId="0" fontId="57" fillId="52" borderId="12" applyNumberFormat="0" applyAlignment="0" applyProtection="0"/>
    <xf numFmtId="0" fontId="57" fillId="52" borderId="12" applyNumberFormat="0" applyAlignment="0" applyProtection="0"/>
    <xf numFmtId="0" fontId="57" fillId="52" borderId="12" applyNumberFormat="0" applyAlignment="0" applyProtection="0"/>
    <xf numFmtId="0" fontId="57" fillId="52" borderId="12" applyNumberFormat="0" applyAlignment="0" applyProtection="0"/>
    <xf numFmtId="0" fontId="57" fillId="52" borderId="12" applyNumberFormat="0" applyAlignment="0" applyProtection="0"/>
    <xf numFmtId="0" fontId="57" fillId="52" borderId="12" applyNumberFormat="0" applyAlignment="0" applyProtection="0"/>
    <xf numFmtId="0" fontId="57" fillId="52" borderId="12" applyNumberFormat="0" applyAlignment="0" applyProtection="0"/>
    <xf numFmtId="0" fontId="57" fillId="52" borderId="12" applyNumberFormat="0" applyAlignment="0" applyProtection="0"/>
    <xf numFmtId="0" fontId="57" fillId="52" borderId="12" applyNumberFormat="0" applyAlignment="0" applyProtection="0"/>
    <xf numFmtId="0" fontId="57" fillId="52" borderId="12" applyNumberFormat="0" applyAlignment="0" applyProtection="0"/>
    <xf numFmtId="0" fontId="57" fillId="52" borderId="12" applyNumberFormat="0" applyAlignment="0" applyProtection="0"/>
    <xf numFmtId="0" fontId="57" fillId="52" borderId="12" applyNumberFormat="0" applyAlignment="0" applyProtection="0"/>
    <xf numFmtId="0" fontId="57" fillId="52" borderId="12" applyNumberFormat="0" applyAlignment="0" applyProtection="0"/>
    <xf numFmtId="0" fontId="57" fillId="52" borderId="12" applyNumberFormat="0" applyAlignment="0" applyProtection="0"/>
    <xf numFmtId="0" fontId="57" fillId="52" borderId="12" applyNumberFormat="0" applyAlignment="0" applyProtection="0"/>
    <xf numFmtId="0" fontId="57" fillId="52" borderId="12" applyNumberFormat="0" applyAlignment="0" applyProtection="0"/>
    <xf numFmtId="0" fontId="57" fillId="52" borderId="12" applyNumberFormat="0" applyAlignment="0" applyProtection="0"/>
    <xf numFmtId="0" fontId="57" fillId="52" borderId="12" applyNumberFormat="0" applyAlignment="0" applyProtection="0"/>
    <xf numFmtId="0" fontId="57" fillId="52" borderId="12" applyNumberFormat="0" applyAlignment="0" applyProtection="0"/>
    <xf numFmtId="0" fontId="57" fillId="52" borderId="12" applyNumberFormat="0" applyAlignment="0" applyProtection="0"/>
    <xf numFmtId="0" fontId="57" fillId="52" borderId="12" applyNumberFormat="0" applyAlignment="0" applyProtection="0"/>
    <xf numFmtId="0" fontId="57" fillId="52" borderId="12" applyNumberFormat="0" applyAlignment="0" applyProtection="0"/>
    <xf numFmtId="0" fontId="57" fillId="52" borderId="12" applyNumberFormat="0" applyAlignment="0" applyProtection="0"/>
    <xf numFmtId="0" fontId="57" fillId="52" borderId="12" applyNumberFormat="0" applyAlignment="0" applyProtection="0"/>
    <xf numFmtId="0" fontId="57" fillId="52" borderId="12" applyNumberFormat="0" applyAlignment="0" applyProtection="0"/>
    <xf numFmtId="0" fontId="57" fillId="52" borderId="12" applyNumberFormat="0" applyAlignment="0" applyProtection="0"/>
    <xf numFmtId="0" fontId="57" fillId="52" borderId="12" applyNumberFormat="0" applyAlignment="0" applyProtection="0"/>
    <xf numFmtId="0" fontId="57" fillId="52" borderId="12" applyNumberFormat="0" applyAlignment="0" applyProtection="0"/>
    <xf numFmtId="0" fontId="64" fillId="42" borderId="12" applyNumberFormat="0" applyAlignment="0" applyProtection="0"/>
    <xf numFmtId="0" fontId="64" fillId="42" borderId="12" applyNumberFormat="0" applyAlignment="0" applyProtection="0"/>
    <xf numFmtId="0" fontId="64" fillId="42" borderId="12" applyNumberFormat="0" applyAlignment="0" applyProtection="0"/>
    <xf numFmtId="0" fontId="64" fillId="42" borderId="12" applyNumberFormat="0" applyAlignment="0" applyProtection="0"/>
    <xf numFmtId="0" fontId="64" fillId="42" borderId="12" applyNumberFormat="0" applyAlignment="0" applyProtection="0"/>
    <xf numFmtId="0" fontId="64" fillId="42" borderId="12" applyNumberFormat="0" applyAlignment="0" applyProtection="0"/>
    <xf numFmtId="0" fontId="64" fillId="42" borderId="12" applyNumberFormat="0" applyAlignment="0" applyProtection="0"/>
    <xf numFmtId="0" fontId="64" fillId="42" borderId="12" applyNumberFormat="0" applyAlignment="0" applyProtection="0"/>
    <xf numFmtId="0" fontId="64" fillId="42" borderId="12" applyNumberFormat="0" applyAlignment="0" applyProtection="0"/>
    <xf numFmtId="0" fontId="64" fillId="42" borderId="12" applyNumberFormat="0" applyAlignment="0" applyProtection="0"/>
    <xf numFmtId="0" fontId="64" fillId="42" borderId="12" applyNumberFormat="0" applyAlignment="0" applyProtection="0"/>
    <xf numFmtId="0" fontId="64" fillId="42" borderId="12" applyNumberFormat="0" applyAlignment="0" applyProtection="0"/>
    <xf numFmtId="0" fontId="64" fillId="42" borderId="12" applyNumberFormat="0" applyAlignment="0" applyProtection="0"/>
    <xf numFmtId="0" fontId="64" fillId="42" borderId="12" applyNumberFormat="0" applyAlignment="0" applyProtection="0"/>
    <xf numFmtId="0" fontId="64" fillId="42" borderId="12" applyNumberFormat="0" applyAlignment="0" applyProtection="0"/>
    <xf numFmtId="0" fontId="64" fillId="42" borderId="12" applyNumberFormat="0" applyAlignment="0" applyProtection="0"/>
    <xf numFmtId="0" fontId="64" fillId="42" borderId="12" applyNumberFormat="0" applyAlignment="0" applyProtection="0"/>
    <xf numFmtId="0" fontId="64" fillId="42" borderId="12" applyNumberFormat="0" applyAlignment="0" applyProtection="0"/>
    <xf numFmtId="0" fontId="64" fillId="42" borderId="12" applyNumberFormat="0" applyAlignment="0" applyProtection="0"/>
    <xf numFmtId="0" fontId="64" fillId="42" borderId="12" applyNumberFormat="0" applyAlignment="0" applyProtection="0"/>
    <xf numFmtId="0" fontId="64" fillId="42" borderId="12" applyNumberFormat="0" applyAlignment="0" applyProtection="0"/>
    <xf numFmtId="0" fontId="64" fillId="42" borderId="12" applyNumberFormat="0" applyAlignment="0" applyProtection="0"/>
    <xf numFmtId="0" fontId="64" fillId="42" borderId="12" applyNumberFormat="0" applyAlignment="0" applyProtection="0"/>
    <xf numFmtId="0" fontId="64" fillId="42" borderId="12" applyNumberFormat="0" applyAlignment="0" applyProtection="0"/>
    <xf numFmtId="0" fontId="64" fillId="42" borderId="12" applyNumberFormat="0" applyAlignment="0" applyProtection="0"/>
    <xf numFmtId="0" fontId="64" fillId="42" borderId="12" applyNumberFormat="0" applyAlignment="0" applyProtection="0"/>
    <xf numFmtId="0" fontId="64" fillId="42" borderId="12" applyNumberFormat="0" applyAlignment="0" applyProtection="0"/>
    <xf numFmtId="0" fontId="64" fillId="42" borderId="12" applyNumberFormat="0" applyAlignment="0" applyProtection="0"/>
    <xf numFmtId="0" fontId="64" fillId="42" borderId="12" applyNumberFormat="0" applyAlignment="0" applyProtection="0"/>
    <xf numFmtId="0" fontId="64" fillId="42" borderId="12" applyNumberFormat="0" applyAlignment="0" applyProtection="0"/>
    <xf numFmtId="0" fontId="64" fillId="42" borderId="12" applyNumberFormat="0" applyAlignment="0" applyProtection="0"/>
    <xf numFmtId="0" fontId="64" fillId="42" borderId="12" applyNumberFormat="0" applyAlignment="0" applyProtection="0"/>
    <xf numFmtId="0" fontId="17" fillId="55" borderId="23" applyNumberFormat="0" applyFont="0" applyAlignment="0" applyProtection="0"/>
    <xf numFmtId="0" fontId="17" fillId="55" borderId="23" applyNumberFormat="0" applyFont="0" applyAlignment="0" applyProtection="0"/>
    <xf numFmtId="0" fontId="17" fillId="55" borderId="23" applyNumberFormat="0" applyFont="0" applyAlignment="0" applyProtection="0"/>
    <xf numFmtId="0" fontId="17" fillId="55" borderId="23" applyNumberFormat="0" applyFont="0" applyAlignment="0" applyProtection="0"/>
    <xf numFmtId="0" fontId="17" fillId="55" borderId="23" applyNumberFormat="0" applyFont="0" applyAlignment="0" applyProtection="0"/>
    <xf numFmtId="0" fontId="17" fillId="55" borderId="23" applyNumberFormat="0" applyFont="0" applyAlignment="0" applyProtection="0"/>
    <xf numFmtId="0" fontId="17" fillId="55" borderId="23" applyNumberFormat="0" applyFont="0" applyAlignment="0" applyProtection="0"/>
    <xf numFmtId="0" fontId="17" fillId="55" borderId="23" applyNumberFormat="0" applyFont="0" applyAlignment="0" applyProtection="0"/>
    <xf numFmtId="0" fontId="17" fillId="55" borderId="23" applyNumberFormat="0" applyFont="0" applyAlignment="0" applyProtection="0"/>
    <xf numFmtId="0" fontId="17" fillId="55" borderId="23" applyNumberFormat="0" applyFont="0" applyAlignment="0" applyProtection="0"/>
    <xf numFmtId="0" fontId="17" fillId="55" borderId="23" applyNumberFormat="0" applyFont="0" applyAlignment="0" applyProtection="0"/>
    <xf numFmtId="0" fontId="17" fillId="55" borderId="23" applyNumberFormat="0" applyFont="0" applyAlignment="0" applyProtection="0"/>
    <xf numFmtId="0" fontId="17" fillId="55" borderId="23" applyNumberFormat="0" applyFont="0" applyAlignment="0" applyProtection="0"/>
    <xf numFmtId="0" fontId="17" fillId="55" borderId="23" applyNumberFormat="0" applyFont="0" applyAlignment="0" applyProtection="0"/>
    <xf numFmtId="0" fontId="17" fillId="55" borderId="23" applyNumberFormat="0" applyFont="0" applyAlignment="0" applyProtection="0"/>
    <xf numFmtId="0" fontId="17" fillId="55" borderId="23" applyNumberFormat="0" applyFont="0" applyAlignment="0" applyProtection="0"/>
    <xf numFmtId="0" fontId="17" fillId="55" borderId="23" applyNumberFormat="0" applyFont="0" applyAlignment="0" applyProtection="0"/>
    <xf numFmtId="0" fontId="17" fillId="55" borderId="23" applyNumberFormat="0" applyFont="0" applyAlignment="0" applyProtection="0"/>
    <xf numFmtId="0" fontId="17" fillId="55" borderId="23" applyNumberFormat="0" applyFont="0" applyAlignment="0" applyProtection="0"/>
    <xf numFmtId="0" fontId="17" fillId="55" borderId="23" applyNumberFormat="0" applyFont="0" applyAlignment="0" applyProtection="0"/>
    <xf numFmtId="0" fontId="17" fillId="55" borderId="23" applyNumberFormat="0" applyFont="0" applyAlignment="0" applyProtection="0"/>
    <xf numFmtId="0" fontId="17" fillId="55" borderId="23" applyNumberFormat="0" applyFont="0" applyAlignment="0" applyProtection="0"/>
    <xf numFmtId="0" fontId="17" fillId="55" borderId="23" applyNumberFormat="0" applyFont="0" applyAlignment="0" applyProtection="0"/>
    <xf numFmtId="0" fontId="17" fillId="55" borderId="23" applyNumberFormat="0" applyFont="0" applyAlignment="0" applyProtection="0"/>
    <xf numFmtId="0" fontId="17" fillId="55" borderId="23" applyNumberFormat="0" applyFont="0" applyAlignment="0" applyProtection="0"/>
    <xf numFmtId="0" fontId="17" fillId="55" borderId="23" applyNumberFormat="0" applyFont="0" applyAlignment="0" applyProtection="0"/>
    <xf numFmtId="0" fontId="17" fillId="55" borderId="23" applyNumberFormat="0" applyFont="0" applyAlignment="0" applyProtection="0"/>
    <xf numFmtId="0" fontId="17" fillId="55" borderId="23" applyNumberFormat="0" applyFont="0" applyAlignment="0" applyProtection="0"/>
    <xf numFmtId="0" fontId="17" fillId="55" borderId="23" applyNumberFormat="0" applyFont="0" applyAlignment="0" applyProtection="0"/>
    <xf numFmtId="0" fontId="17" fillId="55" borderId="23" applyNumberFormat="0" applyFont="0" applyAlignment="0" applyProtection="0"/>
    <xf numFmtId="0" fontId="17" fillId="55" borderId="23" applyNumberFormat="0" applyFont="0" applyAlignment="0" applyProtection="0"/>
    <xf numFmtId="0" fontId="17" fillId="55" borderId="23" applyNumberFormat="0" applyFont="0" applyAlignment="0" applyProtection="0"/>
    <xf numFmtId="0" fontId="17" fillId="55" borderId="23" applyNumberFormat="0" applyFont="0" applyAlignment="0" applyProtection="0"/>
    <xf numFmtId="0" fontId="67" fillId="52" borderId="19" applyNumberFormat="0" applyAlignment="0" applyProtection="0"/>
    <xf numFmtId="0" fontId="67" fillId="52" borderId="19" applyNumberFormat="0" applyAlignment="0" applyProtection="0"/>
    <xf numFmtId="0" fontId="67" fillId="52" borderId="19" applyNumberFormat="0" applyAlignment="0" applyProtection="0"/>
    <xf numFmtId="0" fontId="67" fillId="52" borderId="19" applyNumberFormat="0" applyAlignment="0" applyProtection="0"/>
    <xf numFmtId="0" fontId="67" fillId="52" borderId="19" applyNumberFormat="0" applyAlignment="0" applyProtection="0"/>
    <xf numFmtId="0" fontId="67" fillId="52" borderId="19" applyNumberFormat="0" applyAlignment="0" applyProtection="0"/>
    <xf numFmtId="0" fontId="67" fillId="52" borderId="19" applyNumberFormat="0" applyAlignment="0" applyProtection="0"/>
    <xf numFmtId="0" fontId="67" fillId="52" borderId="19" applyNumberFormat="0" applyAlignment="0" applyProtection="0"/>
    <xf numFmtId="0" fontId="67" fillId="52" borderId="19" applyNumberFormat="0" applyAlignment="0" applyProtection="0"/>
    <xf numFmtId="0" fontId="67" fillId="52" borderId="19" applyNumberFormat="0" applyAlignment="0" applyProtection="0"/>
    <xf numFmtId="0" fontId="67" fillId="52" borderId="19" applyNumberFormat="0" applyAlignment="0" applyProtection="0"/>
    <xf numFmtId="0" fontId="67" fillId="52" borderId="19" applyNumberFormat="0" applyAlignment="0" applyProtection="0"/>
    <xf numFmtId="0" fontId="67" fillId="52" borderId="19" applyNumberFormat="0" applyAlignment="0" applyProtection="0"/>
    <xf numFmtId="0" fontId="67" fillId="52" borderId="19" applyNumberFormat="0" applyAlignment="0" applyProtection="0"/>
    <xf numFmtId="0" fontId="67" fillId="52" borderId="19" applyNumberFormat="0" applyAlignment="0" applyProtection="0"/>
    <xf numFmtId="0" fontId="67" fillId="52" borderId="19" applyNumberFormat="0" applyAlignment="0" applyProtection="0"/>
    <xf numFmtId="0" fontId="67" fillId="52" borderId="19" applyNumberFormat="0" applyAlignment="0" applyProtection="0"/>
    <xf numFmtId="0" fontId="67" fillId="52" borderId="19" applyNumberFormat="0" applyAlignment="0" applyProtection="0"/>
    <xf numFmtId="0" fontId="67" fillId="52" borderId="19" applyNumberFormat="0" applyAlignment="0" applyProtection="0"/>
    <xf numFmtId="0" fontId="67" fillId="52" borderId="19" applyNumberFormat="0" applyAlignment="0" applyProtection="0"/>
    <xf numFmtId="0" fontId="67" fillId="52" borderId="19" applyNumberFormat="0" applyAlignment="0" applyProtection="0"/>
    <xf numFmtId="0" fontId="67" fillId="52" borderId="19" applyNumberFormat="0" applyAlignment="0" applyProtection="0"/>
    <xf numFmtId="0" fontId="67" fillId="52" borderId="19" applyNumberFormat="0" applyAlignment="0" applyProtection="0"/>
    <xf numFmtId="0" fontId="67" fillId="52" borderId="19" applyNumberFormat="0" applyAlignment="0" applyProtection="0"/>
    <xf numFmtId="0" fontId="67" fillId="52" borderId="19" applyNumberFormat="0" applyAlignment="0" applyProtection="0"/>
    <xf numFmtId="0" fontId="67" fillId="52" borderId="19" applyNumberFormat="0" applyAlignment="0" applyProtection="0"/>
    <xf numFmtId="0" fontId="67" fillId="52" borderId="19" applyNumberFormat="0" applyAlignment="0" applyProtection="0"/>
    <xf numFmtId="0" fontId="67" fillId="52" borderId="19" applyNumberFormat="0" applyAlignment="0" applyProtection="0"/>
    <xf numFmtId="0" fontId="67" fillId="52" borderId="19" applyNumberFormat="0" applyAlignment="0" applyProtection="0"/>
    <xf numFmtId="0" fontId="67" fillId="52" borderId="19" applyNumberFormat="0" applyAlignment="0" applyProtection="0"/>
    <xf numFmtId="0" fontId="67" fillId="52" borderId="19" applyNumberFormat="0" applyAlignment="0" applyProtection="0"/>
    <xf numFmtId="0" fontId="67" fillId="52" borderId="19" applyNumberFormat="0" applyAlignment="0" applyProtection="0"/>
    <xf numFmtId="0" fontId="67" fillId="52" borderId="19" applyNumberFormat="0" applyAlignment="0" applyProtection="0"/>
    <xf numFmtId="0" fontId="69" fillId="0" borderId="20" applyNumberFormat="0" applyFill="0" applyAlignment="0" applyProtection="0"/>
    <xf numFmtId="0" fontId="69" fillId="0" borderId="20" applyNumberFormat="0" applyFill="0" applyAlignment="0" applyProtection="0"/>
    <xf numFmtId="0" fontId="69" fillId="0" borderId="20" applyNumberFormat="0" applyFill="0" applyAlignment="0" applyProtection="0"/>
    <xf numFmtId="0" fontId="69" fillId="0" borderId="20" applyNumberFormat="0" applyFill="0" applyAlignment="0" applyProtection="0"/>
    <xf numFmtId="0" fontId="69" fillId="0" borderId="20" applyNumberFormat="0" applyFill="0" applyAlignment="0" applyProtection="0"/>
    <xf numFmtId="0" fontId="69" fillId="0" borderId="20" applyNumberFormat="0" applyFill="0" applyAlignment="0" applyProtection="0"/>
    <xf numFmtId="0" fontId="69" fillId="0" borderId="20" applyNumberFormat="0" applyFill="0" applyAlignment="0" applyProtection="0"/>
    <xf numFmtId="0" fontId="69" fillId="0" borderId="20" applyNumberFormat="0" applyFill="0" applyAlignment="0" applyProtection="0"/>
    <xf numFmtId="0" fontId="69" fillId="0" borderId="20" applyNumberFormat="0" applyFill="0" applyAlignment="0" applyProtection="0"/>
    <xf numFmtId="0" fontId="69" fillId="0" borderId="20" applyNumberFormat="0" applyFill="0" applyAlignment="0" applyProtection="0"/>
    <xf numFmtId="0" fontId="69" fillId="0" borderId="20" applyNumberFormat="0" applyFill="0" applyAlignment="0" applyProtection="0"/>
    <xf numFmtId="0" fontId="69" fillId="0" borderId="20" applyNumberFormat="0" applyFill="0" applyAlignment="0" applyProtection="0"/>
    <xf numFmtId="0" fontId="69" fillId="0" borderId="20" applyNumberFormat="0" applyFill="0" applyAlignment="0" applyProtection="0"/>
    <xf numFmtId="0" fontId="69" fillId="0" borderId="20" applyNumberFormat="0" applyFill="0" applyAlignment="0" applyProtection="0"/>
    <xf numFmtId="0" fontId="69" fillId="0" borderId="20" applyNumberFormat="0" applyFill="0" applyAlignment="0" applyProtection="0"/>
    <xf numFmtId="0" fontId="69" fillId="0" borderId="20" applyNumberFormat="0" applyFill="0" applyAlignment="0" applyProtection="0"/>
    <xf numFmtId="0" fontId="69" fillId="0" borderId="20" applyNumberFormat="0" applyFill="0" applyAlignment="0" applyProtection="0"/>
    <xf numFmtId="0" fontId="69" fillId="0" borderId="20" applyNumberFormat="0" applyFill="0" applyAlignment="0" applyProtection="0"/>
    <xf numFmtId="0" fontId="69" fillId="0" borderId="20" applyNumberFormat="0" applyFill="0" applyAlignment="0" applyProtection="0"/>
    <xf numFmtId="0" fontId="69" fillId="0" borderId="20" applyNumberFormat="0" applyFill="0" applyAlignment="0" applyProtection="0"/>
    <xf numFmtId="0" fontId="69" fillId="0" borderId="20" applyNumberFormat="0" applyFill="0" applyAlignment="0" applyProtection="0"/>
    <xf numFmtId="0" fontId="69" fillId="0" borderId="20" applyNumberFormat="0" applyFill="0" applyAlignment="0" applyProtection="0"/>
    <xf numFmtId="0" fontId="69" fillId="0" borderId="20" applyNumberFormat="0" applyFill="0" applyAlignment="0" applyProtection="0"/>
    <xf numFmtId="0" fontId="69" fillId="0" borderId="20" applyNumberFormat="0" applyFill="0" applyAlignment="0" applyProtection="0"/>
    <xf numFmtId="0" fontId="69" fillId="0" borderId="20" applyNumberFormat="0" applyFill="0" applyAlignment="0" applyProtection="0"/>
    <xf numFmtId="0" fontId="69" fillId="0" borderId="20" applyNumberFormat="0" applyFill="0" applyAlignment="0" applyProtection="0"/>
    <xf numFmtId="0" fontId="69" fillId="0" borderId="20" applyNumberFormat="0" applyFill="0" applyAlignment="0" applyProtection="0"/>
    <xf numFmtId="0" fontId="69" fillId="0" borderId="20" applyNumberFormat="0" applyFill="0" applyAlignment="0" applyProtection="0"/>
    <xf numFmtId="0" fontId="69" fillId="0" borderId="20" applyNumberFormat="0" applyFill="0" applyAlignment="0" applyProtection="0"/>
    <xf numFmtId="0" fontId="69" fillId="0" borderId="20" applyNumberFormat="0" applyFill="0" applyAlignment="0" applyProtection="0"/>
    <xf numFmtId="0" fontId="69" fillId="0" borderId="20" applyNumberFormat="0" applyFill="0" applyAlignment="0" applyProtection="0"/>
    <xf numFmtId="0" fontId="69" fillId="0" borderId="20" applyNumberFormat="0" applyFill="0" applyAlignment="0" applyProtection="0"/>
    <xf numFmtId="0" fontId="69" fillId="0" borderId="20" applyNumberFormat="0" applyFill="0" applyAlignment="0" applyProtection="0"/>
    <xf numFmtId="0" fontId="64" fillId="42" borderId="12" applyNumberFormat="0" applyAlignment="0" applyProtection="0"/>
    <xf numFmtId="0" fontId="57" fillId="52" borderId="12" applyNumberFormat="0" applyAlignment="0" applyProtection="0"/>
    <xf numFmtId="0" fontId="57" fillId="52" borderId="12" applyNumberFormat="0" applyAlignment="0" applyProtection="0"/>
    <xf numFmtId="0" fontId="57" fillId="52" borderId="12" applyNumberFormat="0" applyAlignment="0" applyProtection="0"/>
    <xf numFmtId="0" fontId="57" fillId="52" borderId="12" applyNumberFormat="0" applyAlignment="0" applyProtection="0"/>
    <xf numFmtId="0" fontId="57" fillId="52" borderId="12" applyNumberFormat="0" applyAlignment="0" applyProtection="0"/>
    <xf numFmtId="0" fontId="57" fillId="52" borderId="12" applyNumberFormat="0" applyAlignment="0" applyProtection="0"/>
    <xf numFmtId="0" fontId="57" fillId="52" borderId="12" applyNumberFormat="0" applyAlignment="0" applyProtection="0"/>
    <xf numFmtId="0" fontId="57" fillId="52" borderId="12" applyNumberFormat="0" applyAlignment="0" applyProtection="0"/>
    <xf numFmtId="0" fontId="57" fillId="52" borderId="12" applyNumberFormat="0" applyAlignment="0" applyProtection="0"/>
    <xf numFmtId="0" fontId="57" fillId="52" borderId="12" applyNumberFormat="0" applyAlignment="0" applyProtection="0"/>
    <xf numFmtId="0" fontId="57" fillId="52" borderId="12" applyNumberFormat="0" applyAlignment="0" applyProtection="0"/>
    <xf numFmtId="0" fontId="57" fillId="52" borderId="12" applyNumberFormat="0" applyAlignment="0" applyProtection="0"/>
    <xf numFmtId="0" fontId="57" fillId="52" borderId="12" applyNumberFormat="0" applyAlignment="0" applyProtection="0"/>
    <xf numFmtId="0" fontId="57" fillId="52" borderId="12" applyNumberFormat="0" applyAlignment="0" applyProtection="0"/>
    <xf numFmtId="0" fontId="57" fillId="52" borderId="12" applyNumberFormat="0" applyAlignment="0" applyProtection="0"/>
    <xf numFmtId="0" fontId="57" fillId="52" borderId="12" applyNumberFormat="0" applyAlignment="0" applyProtection="0"/>
    <xf numFmtId="0" fontId="57" fillId="52" borderId="12" applyNumberFormat="0" applyAlignment="0" applyProtection="0"/>
    <xf numFmtId="0" fontId="57" fillId="52" borderId="12" applyNumberFormat="0" applyAlignment="0" applyProtection="0"/>
    <xf numFmtId="0" fontId="57" fillId="52" borderId="12" applyNumberFormat="0" applyAlignment="0" applyProtection="0"/>
    <xf numFmtId="0" fontId="57" fillId="52" borderId="12" applyNumberFormat="0" applyAlignment="0" applyProtection="0"/>
    <xf numFmtId="0" fontId="57" fillId="52" borderId="12" applyNumberFormat="0" applyAlignment="0" applyProtection="0"/>
    <xf numFmtId="0" fontId="57" fillId="52" borderId="12" applyNumberFormat="0" applyAlignment="0" applyProtection="0"/>
    <xf numFmtId="0" fontId="57" fillId="52" borderId="12" applyNumberFormat="0" applyAlignment="0" applyProtection="0"/>
    <xf numFmtId="0" fontId="57" fillId="52" borderId="12" applyNumberFormat="0" applyAlignment="0" applyProtection="0"/>
    <xf numFmtId="0" fontId="57" fillId="52" borderId="12" applyNumberFormat="0" applyAlignment="0" applyProtection="0"/>
    <xf numFmtId="0" fontId="57" fillId="52" borderId="12" applyNumberFormat="0" applyAlignment="0" applyProtection="0"/>
    <xf numFmtId="0" fontId="57" fillId="52" borderId="12" applyNumberFormat="0" applyAlignment="0" applyProtection="0"/>
    <xf numFmtId="0" fontId="57" fillId="52" borderId="12" applyNumberFormat="0" applyAlignment="0" applyProtection="0"/>
    <xf numFmtId="0" fontId="57" fillId="52" borderId="12" applyNumberFormat="0" applyAlignment="0" applyProtection="0"/>
    <xf numFmtId="0" fontId="57" fillId="52" borderId="12" applyNumberFormat="0" applyAlignment="0" applyProtection="0"/>
    <xf numFmtId="0" fontId="57" fillId="52" borderId="12" applyNumberFormat="0" applyAlignment="0" applyProtection="0"/>
    <xf numFmtId="0" fontId="57" fillId="52" borderId="12" applyNumberFormat="0" applyAlignment="0" applyProtection="0"/>
    <xf numFmtId="0" fontId="64" fillId="42" borderId="12" applyNumberFormat="0" applyAlignment="0" applyProtection="0"/>
    <xf numFmtId="0" fontId="64" fillId="42" borderId="12" applyNumberFormat="0" applyAlignment="0" applyProtection="0"/>
    <xf numFmtId="0" fontId="64" fillId="42" borderId="12" applyNumberFormat="0" applyAlignment="0" applyProtection="0"/>
    <xf numFmtId="0" fontId="64" fillId="42" borderId="12" applyNumberFormat="0" applyAlignment="0" applyProtection="0"/>
    <xf numFmtId="0" fontId="64" fillId="42" borderId="12" applyNumberFormat="0" applyAlignment="0" applyProtection="0"/>
    <xf numFmtId="0" fontId="64" fillId="42" borderId="12" applyNumberFormat="0" applyAlignment="0" applyProtection="0"/>
    <xf numFmtId="0" fontId="64" fillId="42" borderId="12" applyNumberFormat="0" applyAlignment="0" applyProtection="0"/>
    <xf numFmtId="0" fontId="64" fillId="42" borderId="12" applyNumberFormat="0" applyAlignment="0" applyProtection="0"/>
    <xf numFmtId="0" fontId="64" fillId="42" borderId="12" applyNumberFormat="0" applyAlignment="0" applyProtection="0"/>
    <xf numFmtId="0" fontId="64" fillId="42" borderId="12" applyNumberFormat="0" applyAlignment="0" applyProtection="0"/>
    <xf numFmtId="0" fontId="64" fillId="42" borderId="12" applyNumberFormat="0" applyAlignment="0" applyProtection="0"/>
    <xf numFmtId="0" fontId="52" fillId="55" borderId="23" applyNumberFormat="0" applyFont="0" applyAlignment="0" applyProtection="0"/>
    <xf numFmtId="0" fontId="17" fillId="55" borderId="23" applyNumberFormat="0" applyFont="0" applyAlignment="0" applyProtection="0"/>
    <xf numFmtId="0" fontId="17" fillId="55" borderId="23" applyNumberFormat="0" applyFont="0" applyAlignment="0" applyProtection="0"/>
    <xf numFmtId="0" fontId="17" fillId="55" borderId="23" applyNumberFormat="0" applyFont="0" applyAlignment="0" applyProtection="0"/>
    <xf numFmtId="0" fontId="17" fillId="55" borderId="23" applyNumberFormat="0" applyFont="0" applyAlignment="0" applyProtection="0"/>
    <xf numFmtId="0" fontId="17" fillId="55" borderId="23" applyNumberFormat="0" applyFont="0" applyAlignment="0" applyProtection="0"/>
    <xf numFmtId="0" fontId="17" fillId="55" borderId="23" applyNumberFormat="0" applyFont="0" applyAlignment="0" applyProtection="0"/>
    <xf numFmtId="0" fontId="17" fillId="55" borderId="23" applyNumberFormat="0" applyFont="0" applyAlignment="0" applyProtection="0"/>
    <xf numFmtId="0" fontId="67" fillId="52" borderId="19" applyNumberFormat="0" applyAlignment="0" applyProtection="0"/>
    <xf numFmtId="0" fontId="67" fillId="52" borderId="19" applyNumberFormat="0" applyAlignment="0" applyProtection="0"/>
    <xf numFmtId="0" fontId="67" fillId="52" borderId="19" applyNumberFormat="0" applyAlignment="0" applyProtection="0"/>
    <xf numFmtId="0" fontId="67" fillId="52" borderId="19" applyNumberFormat="0" applyAlignment="0" applyProtection="0"/>
    <xf numFmtId="0" fontId="67" fillId="52" borderId="19" applyNumberFormat="0" applyAlignment="0" applyProtection="0"/>
    <xf numFmtId="0" fontId="67" fillId="52" borderId="19" applyNumberFormat="0" applyAlignment="0" applyProtection="0"/>
    <xf numFmtId="0" fontId="67" fillId="52" borderId="19" applyNumberFormat="0" applyAlignment="0" applyProtection="0"/>
    <xf numFmtId="0" fontId="67" fillId="52" borderId="19" applyNumberFormat="0" applyAlignment="0" applyProtection="0"/>
    <xf numFmtId="0" fontId="67" fillId="52" borderId="19" applyNumberFormat="0" applyAlignment="0" applyProtection="0"/>
    <xf numFmtId="0" fontId="67" fillId="52" borderId="19" applyNumberFormat="0" applyAlignment="0" applyProtection="0"/>
    <xf numFmtId="0" fontId="67" fillId="52" borderId="19" applyNumberFormat="0" applyAlignment="0" applyProtection="0"/>
    <xf numFmtId="0" fontId="67" fillId="52" borderId="19" applyNumberFormat="0" applyAlignment="0" applyProtection="0"/>
    <xf numFmtId="0" fontId="69" fillId="0" borderId="20" applyNumberFormat="0" applyFill="0" applyAlignment="0" applyProtection="0"/>
    <xf numFmtId="0" fontId="69" fillId="0" borderId="20" applyNumberFormat="0" applyFill="0" applyAlignment="0" applyProtection="0"/>
    <xf numFmtId="0" fontId="69" fillId="0" borderId="20" applyNumberFormat="0" applyFill="0" applyAlignment="0" applyProtection="0"/>
    <xf numFmtId="0" fontId="69" fillId="0" borderId="20" applyNumberFormat="0" applyFill="0" applyAlignment="0" applyProtection="0"/>
    <xf numFmtId="0" fontId="69" fillId="0" borderId="20" applyNumberFormat="0" applyFill="0" applyAlignment="0" applyProtection="0"/>
    <xf numFmtId="0" fontId="69" fillId="0" borderId="20" applyNumberFormat="0" applyFill="0" applyAlignment="0" applyProtection="0"/>
    <xf numFmtId="0" fontId="69" fillId="0" borderId="20" applyNumberFormat="0" applyFill="0" applyAlignment="0" applyProtection="0"/>
    <xf numFmtId="0" fontId="69" fillId="0" borderId="20" applyNumberFormat="0" applyFill="0" applyAlignment="0" applyProtection="0"/>
    <xf numFmtId="0" fontId="69" fillId="0" borderId="20" applyNumberFormat="0" applyFill="0" applyAlignment="0" applyProtection="0"/>
    <xf numFmtId="0" fontId="69" fillId="0" borderId="20" applyNumberFormat="0" applyFill="0" applyAlignment="0" applyProtection="0"/>
    <xf numFmtId="0" fontId="69" fillId="0" borderId="20" applyNumberFormat="0" applyFill="0" applyAlignment="0" applyProtection="0"/>
    <xf numFmtId="0" fontId="69" fillId="0" borderId="20" applyNumberFormat="0" applyFill="0" applyAlignment="0" applyProtection="0"/>
    <xf numFmtId="0" fontId="17" fillId="55" borderId="23" applyNumberFormat="0" applyFont="0" applyAlignment="0" applyProtection="0"/>
    <xf numFmtId="0" fontId="17" fillId="55" borderId="23" applyNumberFormat="0" applyFont="0" applyAlignment="0" applyProtection="0"/>
    <xf numFmtId="0" fontId="67" fillId="52" borderId="19" applyNumberFormat="0" applyAlignment="0" applyProtection="0"/>
    <xf numFmtId="0" fontId="67" fillId="52" borderId="19" applyNumberFormat="0" applyAlignment="0" applyProtection="0"/>
    <xf numFmtId="0" fontId="17" fillId="55" borderId="23" applyNumberFormat="0" applyFont="0" applyAlignment="0" applyProtection="0"/>
    <xf numFmtId="0" fontId="17" fillId="55" borderId="23" applyNumberFormat="0" applyFont="0" applyAlignment="0" applyProtection="0"/>
    <xf numFmtId="0" fontId="17" fillId="55" borderId="23" applyNumberFormat="0" applyFont="0" applyAlignment="0" applyProtection="0"/>
    <xf numFmtId="0" fontId="64" fillId="42" borderId="12" applyNumberFormat="0" applyAlignment="0" applyProtection="0"/>
    <xf numFmtId="0" fontId="17" fillId="55" borderId="23" applyNumberFormat="0" applyFont="0" applyAlignment="0" applyProtection="0"/>
    <xf numFmtId="0" fontId="67" fillId="52" borderId="19" applyNumberFormat="0" applyAlignment="0" applyProtection="0"/>
    <xf numFmtId="0" fontId="67" fillId="52" borderId="19" applyNumberFormat="0" applyAlignment="0" applyProtection="0"/>
    <xf numFmtId="0" fontId="17" fillId="55" borderId="23" applyNumberFormat="0" applyFont="0" applyAlignment="0" applyProtection="0"/>
    <xf numFmtId="0" fontId="64" fillId="42" borderId="12" applyNumberFormat="0" applyAlignment="0" applyProtection="0"/>
    <xf numFmtId="0" fontId="17" fillId="55" borderId="23" applyNumberFormat="0" applyFont="0" applyAlignment="0" applyProtection="0"/>
    <xf numFmtId="0" fontId="17" fillId="55" borderId="23" applyNumberFormat="0" applyFont="0" applyAlignment="0" applyProtection="0"/>
    <xf numFmtId="0" fontId="64" fillId="42" borderId="12" applyNumberFormat="0" applyAlignment="0" applyProtection="0"/>
    <xf numFmtId="0" fontId="67" fillId="52" borderId="19" applyNumberFormat="0" applyAlignment="0" applyProtection="0"/>
    <xf numFmtId="0" fontId="67" fillId="52" borderId="19" applyNumberFormat="0" applyAlignment="0" applyProtection="0"/>
    <xf numFmtId="0" fontId="67" fillId="52" borderId="19" applyNumberFormat="0" applyAlignment="0" applyProtection="0"/>
    <xf numFmtId="0" fontId="17" fillId="55" borderId="23" applyNumberFormat="0" applyFont="0" applyAlignment="0" applyProtection="0"/>
    <xf numFmtId="0" fontId="64" fillId="42" borderId="12" applyNumberFormat="0" applyAlignment="0" applyProtection="0"/>
    <xf numFmtId="0" fontId="69" fillId="0" borderId="20" applyNumberFormat="0" applyFill="0" applyAlignment="0" applyProtection="0"/>
    <xf numFmtId="0" fontId="64" fillId="42" borderId="12" applyNumberFormat="0" applyAlignment="0" applyProtection="0"/>
    <xf numFmtId="0" fontId="64" fillId="42" borderId="12" applyNumberFormat="0" applyAlignment="0" applyProtection="0"/>
    <xf numFmtId="0" fontId="64" fillId="42" borderId="12" applyNumberFormat="0" applyAlignment="0" applyProtection="0"/>
    <xf numFmtId="0" fontId="64" fillId="42" borderId="12" applyNumberFormat="0" applyAlignment="0" applyProtection="0"/>
    <xf numFmtId="0" fontId="67" fillId="52" borderId="19" applyNumberFormat="0" applyAlignment="0" applyProtection="0"/>
    <xf numFmtId="0" fontId="17" fillId="55" borderId="23" applyNumberFormat="0" applyFont="0" applyAlignment="0" applyProtection="0"/>
    <xf numFmtId="0" fontId="17" fillId="55" borderId="23" applyNumberFormat="0" applyFont="0" applyAlignment="0" applyProtection="0"/>
    <xf numFmtId="0" fontId="17" fillId="55" borderId="23" applyNumberFormat="0" applyFont="0" applyAlignment="0" applyProtection="0"/>
    <xf numFmtId="0" fontId="17" fillId="55" borderId="23" applyNumberFormat="0" applyFont="0" applyAlignment="0" applyProtection="0"/>
    <xf numFmtId="0" fontId="17" fillId="55" borderId="23" applyNumberFormat="0" applyFont="0" applyAlignment="0" applyProtection="0"/>
    <xf numFmtId="0" fontId="67" fillId="52" borderId="19" applyNumberFormat="0" applyAlignment="0" applyProtection="0"/>
    <xf numFmtId="0" fontId="67" fillId="52" borderId="19" applyNumberFormat="0" applyAlignment="0" applyProtection="0"/>
    <xf numFmtId="0" fontId="67" fillId="52" borderId="19" applyNumberFormat="0" applyAlignment="0" applyProtection="0"/>
    <xf numFmtId="0" fontId="64" fillId="42" borderId="12" applyNumberFormat="0" applyAlignment="0" applyProtection="0"/>
    <xf numFmtId="0" fontId="69" fillId="0" borderId="20" applyNumberFormat="0" applyFill="0" applyAlignment="0" applyProtection="0"/>
    <xf numFmtId="0" fontId="69" fillId="0" borderId="20" applyNumberFormat="0" applyFill="0" applyAlignment="0" applyProtection="0"/>
    <xf numFmtId="0" fontId="69" fillId="0" borderId="20" applyNumberFormat="0" applyFill="0" applyAlignment="0" applyProtection="0"/>
    <xf numFmtId="0" fontId="69" fillId="0" borderId="20" applyNumberFormat="0" applyFill="0" applyAlignment="0" applyProtection="0"/>
    <xf numFmtId="0" fontId="69" fillId="0" borderId="20" applyNumberFormat="0" applyFill="0" applyAlignment="0" applyProtection="0"/>
    <xf numFmtId="0" fontId="69" fillId="0" borderId="20" applyNumberFormat="0" applyFill="0" applyAlignment="0" applyProtection="0"/>
    <xf numFmtId="0" fontId="57" fillId="52" borderId="12" applyNumberFormat="0" applyAlignment="0" applyProtection="0"/>
    <xf numFmtId="0" fontId="17" fillId="55" borderId="23" applyNumberFormat="0" applyFont="0" applyAlignment="0" applyProtection="0"/>
    <xf numFmtId="0" fontId="17" fillId="55" borderId="23" applyNumberFormat="0" applyFont="0" applyAlignment="0" applyProtection="0"/>
    <xf numFmtId="0" fontId="67" fillId="52" borderId="19" applyNumberFormat="0" applyAlignment="0" applyProtection="0"/>
    <xf numFmtId="0" fontId="17" fillId="55" borderId="23" applyNumberFormat="0" applyFont="0" applyAlignment="0" applyProtection="0"/>
    <xf numFmtId="0" fontId="17" fillId="55" borderId="23" applyNumberFormat="0" applyFont="0" applyAlignment="0" applyProtection="0"/>
    <xf numFmtId="0" fontId="64" fillId="42" borderId="12" applyNumberFormat="0" applyAlignment="0" applyProtection="0"/>
    <xf numFmtId="0" fontId="67" fillId="52" borderId="19" applyNumberFormat="0" applyAlignment="0" applyProtection="0"/>
    <xf numFmtId="0" fontId="17" fillId="55" borderId="23" applyNumberFormat="0" applyFont="0" applyAlignment="0" applyProtection="0"/>
    <xf numFmtId="0" fontId="64" fillId="42" borderId="12" applyNumberFormat="0" applyAlignment="0" applyProtection="0"/>
    <xf numFmtId="0" fontId="64" fillId="42" borderId="12" applyNumberFormat="0" applyAlignment="0" applyProtection="0"/>
    <xf numFmtId="0" fontId="69" fillId="0" borderId="20" applyNumberFormat="0" applyFill="0" applyAlignment="0" applyProtection="0"/>
    <xf numFmtId="0" fontId="69" fillId="0" borderId="20" applyNumberFormat="0" applyFill="0" applyAlignment="0" applyProtection="0"/>
    <xf numFmtId="0" fontId="64" fillId="42" borderId="12" applyNumberFormat="0" applyAlignment="0" applyProtection="0"/>
    <xf numFmtId="0" fontId="69" fillId="0" borderId="20" applyNumberFormat="0" applyFill="0" applyAlignment="0" applyProtection="0"/>
    <xf numFmtId="0" fontId="67" fillId="52" borderId="19" applyNumberFormat="0" applyAlignment="0" applyProtection="0"/>
    <xf numFmtId="0" fontId="69" fillId="0" borderId="20" applyNumberFormat="0" applyFill="0" applyAlignment="0" applyProtection="0"/>
    <xf numFmtId="0" fontId="67" fillId="52" borderId="19" applyNumberFormat="0" applyAlignment="0" applyProtection="0"/>
    <xf numFmtId="0" fontId="64" fillId="42" borderId="12" applyNumberFormat="0" applyAlignment="0" applyProtection="0"/>
    <xf numFmtId="0" fontId="69" fillId="0" borderId="20" applyNumberFormat="0" applyFill="0" applyAlignment="0" applyProtection="0"/>
    <xf numFmtId="0" fontId="69" fillId="0" borderId="20" applyNumberFormat="0" applyFill="0" applyAlignment="0" applyProtection="0"/>
    <xf numFmtId="0" fontId="69" fillId="0" borderId="20" applyNumberFormat="0" applyFill="0" applyAlignment="0" applyProtection="0"/>
    <xf numFmtId="0" fontId="17" fillId="55" borderId="23" applyNumberFormat="0" applyFont="0" applyAlignment="0" applyProtection="0"/>
    <xf numFmtId="0" fontId="64" fillId="42" borderId="12" applyNumberFormat="0" applyAlignment="0" applyProtection="0"/>
    <xf numFmtId="0" fontId="64" fillId="42" borderId="12" applyNumberFormat="0" applyAlignment="0" applyProtection="0"/>
    <xf numFmtId="0" fontId="69" fillId="0" borderId="20" applyNumberFormat="0" applyFill="0" applyAlignment="0" applyProtection="0"/>
    <xf numFmtId="0" fontId="17" fillId="55" borderId="23" applyNumberFormat="0" applyFont="0" applyAlignment="0" applyProtection="0"/>
    <xf numFmtId="0" fontId="64" fillId="42" borderId="12" applyNumberFormat="0" applyAlignment="0" applyProtection="0"/>
    <xf numFmtId="0" fontId="69" fillId="0" borderId="20" applyNumberFormat="0" applyFill="0" applyAlignment="0" applyProtection="0"/>
    <xf numFmtId="0" fontId="64" fillId="42" borderId="12" applyNumberFormat="0" applyAlignment="0" applyProtection="0"/>
    <xf numFmtId="0" fontId="69" fillId="0" borderId="20" applyNumberFormat="0" applyFill="0" applyAlignment="0" applyProtection="0"/>
    <xf numFmtId="0" fontId="67" fillId="52" borderId="19" applyNumberFormat="0" applyAlignment="0" applyProtection="0"/>
    <xf numFmtId="0" fontId="69" fillId="0" borderId="20" applyNumberFormat="0" applyFill="0" applyAlignment="0" applyProtection="0"/>
    <xf numFmtId="0" fontId="69" fillId="0" borderId="20" applyNumberFormat="0" applyFill="0" applyAlignment="0" applyProtection="0"/>
    <xf numFmtId="0" fontId="69" fillId="0" borderId="20" applyNumberFormat="0" applyFill="0" applyAlignment="0" applyProtection="0"/>
    <xf numFmtId="0" fontId="69" fillId="0" borderId="20" applyNumberFormat="0" applyFill="0" applyAlignment="0" applyProtection="0"/>
    <xf numFmtId="0" fontId="69" fillId="0" borderId="20" applyNumberFormat="0" applyFill="0" applyAlignment="0" applyProtection="0"/>
    <xf numFmtId="0" fontId="17" fillId="55" borderId="23" applyNumberFormat="0" applyFont="0" applyAlignment="0" applyProtection="0"/>
    <xf numFmtId="0" fontId="17" fillId="55" borderId="23" applyNumberFormat="0" applyFont="0" applyAlignment="0" applyProtection="0"/>
    <xf numFmtId="0" fontId="64" fillId="42" borderId="12" applyNumberFormat="0" applyAlignment="0" applyProtection="0"/>
    <xf numFmtId="0" fontId="17" fillId="55" borderId="23" applyNumberFormat="0" applyFont="0" applyAlignment="0" applyProtection="0"/>
    <xf numFmtId="0" fontId="67" fillId="52" borderId="19" applyNumberFormat="0" applyAlignment="0" applyProtection="0"/>
    <xf numFmtId="0" fontId="17" fillId="55" borderId="23" applyNumberFormat="0" applyFont="0" applyAlignment="0" applyProtection="0"/>
    <xf numFmtId="0" fontId="64" fillId="42" borderId="12" applyNumberFormat="0" applyAlignment="0" applyProtection="0"/>
    <xf numFmtId="0" fontId="67" fillId="52" borderId="19" applyNumberFormat="0" applyAlignment="0" applyProtection="0"/>
    <xf numFmtId="0" fontId="67" fillId="52" borderId="19" applyNumberFormat="0" applyAlignment="0" applyProtection="0"/>
    <xf numFmtId="0" fontId="57" fillId="52" borderId="12" applyNumberFormat="0" applyAlignment="0" applyProtection="0"/>
    <xf numFmtId="0" fontId="57" fillId="52" borderId="12" applyNumberFormat="0" applyAlignment="0" applyProtection="0"/>
    <xf numFmtId="0" fontId="57" fillId="52" borderId="12" applyNumberFormat="0" applyAlignment="0" applyProtection="0"/>
    <xf numFmtId="0" fontId="67" fillId="52" borderId="19" applyNumberFormat="0" applyAlignment="0" applyProtection="0"/>
    <xf numFmtId="0" fontId="57" fillId="52" borderId="12" applyNumberFormat="0" applyAlignment="0" applyProtection="0"/>
    <xf numFmtId="0" fontId="67" fillId="52" borderId="19" applyNumberFormat="0" applyAlignment="0" applyProtection="0"/>
    <xf numFmtId="0" fontId="64" fillId="42" borderId="12" applyNumberFormat="0" applyAlignment="0" applyProtection="0"/>
    <xf numFmtId="0" fontId="57" fillId="52" borderId="12" applyNumberFormat="0" applyAlignment="0" applyProtection="0"/>
    <xf numFmtId="0" fontId="69" fillId="0" borderId="20" applyNumberFormat="0" applyFill="0" applyAlignment="0" applyProtection="0"/>
    <xf numFmtId="0" fontId="67" fillId="52" borderId="19" applyNumberFormat="0" applyAlignment="0" applyProtection="0"/>
    <xf numFmtId="0" fontId="17" fillId="55" borderId="23" applyNumberFormat="0" applyFont="0" applyAlignment="0" applyProtection="0"/>
    <xf numFmtId="0" fontId="64" fillId="42" borderId="12" applyNumberFormat="0" applyAlignment="0" applyProtection="0"/>
    <xf numFmtId="0" fontId="57" fillId="52" borderId="12" applyNumberFormat="0" applyAlignment="0" applyProtection="0"/>
    <xf numFmtId="0" fontId="67" fillId="52" borderId="19" applyNumberFormat="0" applyAlignment="0" applyProtection="0"/>
    <xf numFmtId="0" fontId="64" fillId="42" borderId="12" applyNumberFormat="0" applyAlignment="0" applyProtection="0"/>
    <xf numFmtId="0" fontId="1" fillId="0" borderId="0"/>
  </cellStyleXfs>
  <cellXfs count="456">
    <xf numFmtId="0" fontId="0" fillId="0" borderId="0" xfId="0"/>
    <xf numFmtId="169" fontId="18" fillId="2" borderId="21" xfId="7" applyNumberFormat="1" applyFont="1" applyFill="1" applyBorder="1" applyAlignment="1">
      <alignment horizontal="center" vertical="center" wrapText="1"/>
    </xf>
    <xf numFmtId="0" fontId="74" fillId="2" borderId="0" xfId="0" applyFont="1" applyFill="1"/>
    <xf numFmtId="0" fontId="18" fillId="2" borderId="21" xfId="0" applyFont="1" applyFill="1" applyBorder="1" applyAlignment="1">
      <alignment horizontal="left" vertical="top" wrapText="1"/>
    </xf>
    <xf numFmtId="166" fontId="74" fillId="2" borderId="21" xfId="7" applyNumberFormat="1" applyFont="1" applyFill="1" applyBorder="1" applyAlignment="1">
      <alignment horizontal="center" vertical="center" wrapText="1"/>
    </xf>
    <xf numFmtId="169" fontId="18" fillId="2" borderId="21" xfId="7" applyNumberFormat="1" applyFont="1" applyFill="1" applyBorder="1" applyAlignment="1">
      <alignment horizontal="center" vertical="top" wrapText="1"/>
    </xf>
    <xf numFmtId="0" fontId="74" fillId="2" borderId="21" xfId="0" applyFont="1" applyFill="1" applyBorder="1" applyAlignment="1">
      <alignment horizontal="left" vertical="top" wrapText="1"/>
    </xf>
    <xf numFmtId="0" fontId="74" fillId="2" borderId="0" xfId="0" applyFont="1" applyFill="1" applyAlignment="1">
      <alignment horizontal="left" vertical="top" wrapText="1"/>
    </xf>
    <xf numFmtId="0" fontId="86" fillId="2" borderId="0" xfId="0" applyFont="1" applyFill="1" applyAlignment="1">
      <alignment horizontal="left" vertical="top" wrapText="1"/>
    </xf>
    <xf numFmtId="0" fontId="18" fillId="2" borderId="21" xfId="0" applyFont="1" applyFill="1" applyBorder="1" applyAlignment="1">
      <alignment horizontal="center" vertical="top" wrapText="1"/>
    </xf>
    <xf numFmtId="0" fontId="74" fillId="2" borderId="0" xfId="0" applyFont="1" applyFill="1" applyAlignment="1">
      <alignment vertical="center"/>
    </xf>
    <xf numFmtId="0" fontId="74" fillId="2" borderId="0" xfId="299" applyFont="1" applyFill="1"/>
    <xf numFmtId="169" fontId="18" fillId="2" borderId="25" xfId="96" applyNumberFormat="1" applyFont="1" applyFill="1" applyBorder="1" applyAlignment="1">
      <alignment horizontal="center" vertical="center" wrapText="1"/>
    </xf>
    <xf numFmtId="0" fontId="75" fillId="2" borderId="0" xfId="253" applyFont="1" applyFill="1" applyAlignment="1">
      <alignment vertical="top"/>
    </xf>
    <xf numFmtId="0" fontId="75" fillId="2" borderId="0" xfId="253" applyFont="1" applyFill="1"/>
    <xf numFmtId="0" fontId="75" fillId="2" borderId="0" xfId="253" applyFont="1" applyFill="1" applyAlignment="1">
      <alignment wrapText="1"/>
    </xf>
    <xf numFmtId="0" fontId="74" fillId="2" borderId="22" xfId="0" applyFont="1" applyFill="1" applyBorder="1" applyAlignment="1">
      <alignment vertical="top" wrapText="1"/>
    </xf>
    <xf numFmtId="0" fontId="74" fillId="2" borderId="1" xfId="0" applyFont="1" applyFill="1" applyBorder="1" applyAlignment="1">
      <alignment vertical="top" wrapText="1"/>
    </xf>
    <xf numFmtId="0" fontId="88" fillId="2" borderId="28" xfId="96" applyFont="1" applyFill="1" applyBorder="1" applyAlignment="1">
      <alignment horizontal="left" vertical="center" wrapText="1"/>
    </xf>
    <xf numFmtId="0" fontId="74" fillId="2" borderId="2" xfId="0" applyFont="1" applyFill="1" applyBorder="1" applyAlignment="1">
      <alignment vertical="top" wrapText="1"/>
    </xf>
    <xf numFmtId="0" fontId="89" fillId="2" borderId="0" xfId="208" applyFont="1" applyFill="1"/>
    <xf numFmtId="0" fontId="89" fillId="2" borderId="0" xfId="208" applyFont="1" applyFill="1" applyAlignment="1">
      <alignment vertical="center"/>
    </xf>
    <xf numFmtId="39" fontId="74" fillId="57" borderId="28" xfId="0" applyNumberFormat="1" applyFont="1" applyFill="1" applyBorder="1" applyAlignment="1">
      <alignment horizontal="right" vertical="center" wrapText="1"/>
    </xf>
    <xf numFmtId="0" fontId="74" fillId="2" borderId="0" xfId="0" applyFont="1" applyFill="1" applyAlignment="1">
      <alignment horizontal="left" vertical="center" wrapText="1"/>
    </xf>
    <xf numFmtId="0" fontId="74" fillId="2" borderId="28" xfId="0" applyFont="1" applyFill="1" applyBorder="1" applyAlignment="1">
      <alignment horizontal="center" vertical="center"/>
    </xf>
    <xf numFmtId="166" fontId="75" fillId="2" borderId="0" xfId="253" applyNumberFormat="1" applyFont="1" applyFill="1" applyAlignment="1">
      <alignment wrapText="1"/>
    </xf>
    <xf numFmtId="166" fontId="74" fillId="2" borderId="32" xfId="7" applyNumberFormat="1" applyFont="1" applyFill="1" applyBorder="1" applyAlignment="1">
      <alignment horizontal="right" vertical="center" wrapText="1"/>
    </xf>
    <xf numFmtId="169" fontId="74" fillId="2" borderId="32" xfId="7" applyNumberFormat="1" applyFont="1" applyFill="1" applyBorder="1" applyAlignment="1">
      <alignment horizontal="center" vertical="center" wrapText="1"/>
    </xf>
    <xf numFmtId="0" fontId="74" fillId="2" borderId="32" xfId="0" applyFont="1" applyFill="1" applyBorder="1" applyAlignment="1">
      <alignment horizontal="left" vertical="center" wrapText="1"/>
    </xf>
    <xf numFmtId="169" fontId="18" fillId="2" borderId="32" xfId="7" applyNumberFormat="1" applyFont="1" applyFill="1" applyBorder="1" applyAlignment="1">
      <alignment horizontal="center" vertical="center" wrapText="1"/>
    </xf>
    <xf numFmtId="0" fontId="18" fillId="2" borderId="32" xfId="0" applyFont="1" applyFill="1" applyBorder="1" applyAlignment="1">
      <alignment horizontal="center" vertical="center" wrapText="1"/>
    </xf>
    <xf numFmtId="169" fontId="18" fillId="2" borderId="32" xfId="7" applyNumberFormat="1" applyFont="1" applyFill="1" applyBorder="1" applyAlignment="1">
      <alignment horizontal="right" vertical="center" wrapText="1"/>
    </xf>
    <xf numFmtId="0" fontId="86" fillId="2" borderId="32" xfId="165" applyFont="1" applyFill="1" applyBorder="1">
      <alignment horizontal="left" vertical="top" wrapText="1"/>
    </xf>
    <xf numFmtId="169" fontId="86" fillId="2" borderId="32" xfId="7" applyNumberFormat="1" applyFont="1" applyFill="1" applyBorder="1" applyAlignment="1">
      <alignment horizontal="right" vertical="center" wrapText="1"/>
    </xf>
    <xf numFmtId="166" fontId="74" fillId="2" borderId="32" xfId="7" applyNumberFormat="1" applyFont="1" applyFill="1" applyBorder="1" applyAlignment="1">
      <alignment horizontal="center" vertical="center" wrapText="1"/>
    </xf>
    <xf numFmtId="0" fontId="74" fillId="57" borderId="32" xfId="0" applyFont="1" applyFill="1" applyBorder="1" applyAlignment="1">
      <alignment wrapText="1"/>
    </xf>
    <xf numFmtId="0" fontId="18" fillId="2" borderId="32" xfId="96" applyFont="1" applyFill="1" applyBorder="1" applyAlignment="1">
      <alignment horizontal="left" vertical="center" wrapText="1"/>
    </xf>
    <xf numFmtId="169" fontId="18" fillId="2" borderId="32" xfId="96" applyNumberFormat="1" applyFont="1" applyFill="1" applyBorder="1" applyAlignment="1">
      <alignment horizontal="center" vertical="center" wrapText="1"/>
    </xf>
    <xf numFmtId="0" fontId="74" fillId="2" borderId="32" xfId="0" applyFont="1" applyFill="1" applyBorder="1" applyAlignment="1">
      <alignment horizontal="center" vertical="center" wrapText="1"/>
    </xf>
    <xf numFmtId="0" fontId="74" fillId="2" borderId="32" xfId="208" applyFont="1" applyFill="1" applyBorder="1"/>
    <xf numFmtId="169" fontId="74" fillId="0" borderId="32" xfId="0" applyNumberFormat="1" applyFont="1" applyBorder="1" applyAlignment="1">
      <alignment horizontal="right" vertical="center" wrapText="1"/>
    </xf>
    <xf numFmtId="0" fontId="18" fillId="0" borderId="32" xfId="0" applyFont="1" applyBorder="1" applyAlignment="1">
      <alignment horizontal="center" vertical="center" wrapText="1"/>
    </xf>
    <xf numFmtId="0" fontId="18" fillId="0" borderId="32" xfId="0" applyFont="1" applyBorder="1" applyAlignment="1">
      <alignment horizontal="left" vertical="center" wrapText="1"/>
    </xf>
    <xf numFmtId="0" fontId="95" fillId="2" borderId="0" xfId="299" applyFont="1" applyFill="1"/>
    <xf numFmtId="0" fontId="95" fillId="2" borderId="0" xfId="253" applyFont="1" applyFill="1"/>
    <xf numFmtId="0" fontId="74" fillId="2" borderId="32" xfId="0" applyFont="1" applyFill="1" applyBorder="1" applyAlignment="1">
      <alignment vertical="center" wrapText="1"/>
    </xf>
    <xf numFmtId="0" fontId="18" fillId="2" borderId="32" xfId="0" applyFont="1" applyFill="1" applyBorder="1" applyAlignment="1">
      <alignment vertical="center" wrapText="1"/>
    </xf>
    <xf numFmtId="0" fontId="74" fillId="2" borderId="0" xfId="0" applyFont="1" applyFill="1" applyAlignment="1">
      <alignment horizontal="right" vertical="center"/>
    </xf>
    <xf numFmtId="0" fontId="18" fillId="2" borderId="0" xfId="0" applyFont="1" applyFill="1" applyAlignment="1">
      <alignment horizontal="center" vertical="center" wrapText="1"/>
    </xf>
    <xf numFmtId="0" fontId="75" fillId="0" borderId="0" xfId="0" applyFont="1" applyAlignment="1">
      <alignment horizontal="left" vertical="center" wrapText="1"/>
    </xf>
    <xf numFmtId="43" fontId="18" fillId="2" borderId="32" xfId="7" applyFont="1" applyFill="1" applyBorder="1" applyAlignment="1">
      <alignment vertical="center" wrapText="1"/>
    </xf>
    <xf numFmtId="0" fontId="91" fillId="0" borderId="0" xfId="0" applyFont="1" applyAlignment="1">
      <alignment horizontal="left" vertical="top" wrapText="1"/>
    </xf>
    <xf numFmtId="0" fontId="75" fillId="2" borderId="0" xfId="0" applyFont="1" applyFill="1" applyAlignment="1">
      <alignment vertical="center" wrapText="1"/>
    </xf>
    <xf numFmtId="0" fontId="15" fillId="2" borderId="32" xfId="0" applyFont="1" applyFill="1" applyBorder="1" applyAlignment="1">
      <alignment horizontal="center" vertical="center" wrapText="1"/>
    </xf>
    <xf numFmtId="0" fontId="75" fillId="2" borderId="0" xfId="0" applyFont="1" applyFill="1" applyAlignment="1">
      <alignment horizontal="center" vertical="center" wrapText="1"/>
    </xf>
    <xf numFmtId="0" fontId="74" fillId="2" borderId="0" xfId="0" applyFont="1" applyFill="1" applyAlignment="1">
      <alignment vertical="center" wrapText="1"/>
    </xf>
    <xf numFmtId="0" fontId="18" fillId="2" borderId="0" xfId="0" applyFont="1" applyFill="1" applyAlignment="1">
      <alignment vertical="center" wrapText="1"/>
    </xf>
    <xf numFmtId="0" fontId="74" fillId="0" borderId="0" xfId="0" applyFont="1" applyAlignment="1">
      <alignment horizontal="left" vertical="top" wrapText="1"/>
    </xf>
    <xf numFmtId="169" fontId="18" fillId="57" borderId="25" xfId="96" applyNumberFormat="1" applyFont="1" applyFill="1" applyBorder="1" applyAlignment="1">
      <alignment horizontal="center" vertical="center" wrapText="1"/>
    </xf>
    <xf numFmtId="169" fontId="18" fillId="59" borderId="25" xfId="96" applyNumberFormat="1" applyFont="1" applyFill="1" applyBorder="1" applyAlignment="1">
      <alignment horizontal="center" vertical="top" wrapText="1"/>
    </xf>
    <xf numFmtId="0" fontId="74" fillId="0" borderId="0" xfId="0" applyFont="1" applyAlignment="1">
      <alignment horizontal="center" vertical="top" wrapText="1"/>
    </xf>
    <xf numFmtId="0" fontId="75" fillId="2" borderId="0" xfId="0" applyFont="1" applyFill="1" applyAlignment="1">
      <alignment horizontal="left" vertical="center" wrapText="1"/>
    </xf>
    <xf numFmtId="165" fontId="18" fillId="2" borderId="32" xfId="6" applyFont="1" applyFill="1" applyBorder="1" applyAlignment="1">
      <alignment horizontal="center" vertical="center"/>
    </xf>
    <xf numFmtId="165" fontId="74" fillId="0" borderId="32" xfId="6" applyFont="1" applyFill="1" applyBorder="1" applyAlignment="1">
      <alignment horizontal="center" vertical="center"/>
    </xf>
    <xf numFmtId="171" fontId="74" fillId="0" borderId="32" xfId="6" applyNumberFormat="1" applyFont="1" applyFill="1" applyBorder="1" applyAlignment="1">
      <alignment horizontal="center" vertical="center"/>
    </xf>
    <xf numFmtId="0" fontId="74" fillId="0" borderId="0" xfId="0" applyFont="1" applyAlignment="1">
      <alignment horizontal="left" vertical="center" wrapText="1"/>
    </xf>
    <xf numFmtId="0" fontId="95" fillId="2" borderId="0" xfId="299" applyFont="1" applyFill="1" applyAlignment="1">
      <alignment vertical="center"/>
    </xf>
    <xf numFmtId="0" fontId="95" fillId="2" borderId="0" xfId="299" applyFont="1" applyFill="1" applyAlignment="1">
      <alignment horizontal="center" vertical="center"/>
    </xf>
    <xf numFmtId="166" fontId="95" fillId="2" borderId="0" xfId="253" applyNumberFormat="1" applyFont="1" applyFill="1"/>
    <xf numFmtId="169" fontId="18" fillId="58" borderId="21" xfId="7" applyNumberFormat="1" applyFont="1" applyFill="1" applyBorder="1" applyAlignment="1">
      <alignment horizontal="center" vertical="center" wrapText="1"/>
    </xf>
    <xf numFmtId="43" fontId="74" fillId="2" borderId="32" xfId="7" applyFont="1" applyFill="1" applyBorder="1" applyAlignment="1">
      <alignment horizontal="center" vertical="center" wrapText="1"/>
    </xf>
    <xf numFmtId="0" fontId="74" fillId="0" borderId="28" xfId="0" applyFont="1" applyBorder="1" applyAlignment="1">
      <alignment horizontal="left" vertical="top" wrapText="1"/>
    </xf>
    <xf numFmtId="0" fontId="18" fillId="2" borderId="28" xfId="0" applyFont="1" applyFill="1" applyBorder="1" applyAlignment="1">
      <alignment horizontal="center" vertical="center" wrapText="1"/>
    </xf>
    <xf numFmtId="0" fontId="74" fillId="2" borderId="0" xfId="0" applyFont="1" applyFill="1" applyAlignment="1">
      <alignment horizontal="center" vertical="center"/>
    </xf>
    <xf numFmtId="0" fontId="74" fillId="0" borderId="32" xfId="0" applyFont="1" applyBorder="1" applyAlignment="1">
      <alignment horizontal="center" vertical="center" wrapText="1"/>
    </xf>
    <xf numFmtId="175" fontId="74" fillId="0" borderId="32" xfId="0" applyNumberFormat="1" applyFont="1" applyBorder="1" applyAlignment="1">
      <alignment horizontal="center" vertical="center"/>
    </xf>
    <xf numFmtId="0" fontId="18" fillId="0" borderId="32" xfId="96" applyFont="1" applyBorder="1" applyAlignment="1">
      <alignment horizontal="center" vertical="center" wrapText="1"/>
    </xf>
    <xf numFmtId="0" fontId="86" fillId="2" borderId="32" xfId="0" applyFont="1" applyFill="1" applyBorder="1" applyAlignment="1">
      <alignment vertical="center" wrapText="1"/>
    </xf>
    <xf numFmtId="0" fontId="18" fillId="0" borderId="32" xfId="96" applyFont="1" applyBorder="1" applyAlignment="1">
      <alignment horizontal="left" vertical="center" wrapText="1"/>
    </xf>
    <xf numFmtId="43" fontId="90" fillId="2" borderId="0" xfId="7" applyFont="1" applyFill="1"/>
    <xf numFmtId="0" fontId="18" fillId="2" borderId="22" xfId="0" applyFont="1" applyFill="1" applyBorder="1"/>
    <xf numFmtId="0" fontId="74" fillId="0" borderId="32" xfId="0" applyFont="1" applyBorder="1" applyAlignment="1">
      <alignment horizontal="left" vertical="top" wrapText="1"/>
    </xf>
    <xf numFmtId="0" fontId="74" fillId="2" borderId="0" xfId="299" applyFont="1" applyFill="1" applyAlignment="1">
      <alignment horizontal="left" vertical="center" wrapText="1"/>
    </xf>
    <xf numFmtId="0" fontId="18" fillId="2" borderId="32" xfId="0" applyFont="1" applyFill="1" applyBorder="1" applyAlignment="1">
      <alignment vertical="top" wrapText="1"/>
    </xf>
    <xf numFmtId="0" fontId="74" fillId="2" borderId="36" xfId="0" applyFont="1" applyFill="1" applyBorder="1" applyAlignment="1">
      <alignment vertical="center"/>
    </xf>
    <xf numFmtId="169" fontId="74" fillId="2" borderId="32" xfId="0" applyNumberFormat="1" applyFont="1" applyFill="1" applyBorder="1" applyAlignment="1">
      <alignment horizontal="right" vertical="center" wrapText="1"/>
    </xf>
    <xf numFmtId="165" fontId="74" fillId="2" borderId="32" xfId="6" applyFont="1" applyFill="1" applyBorder="1" applyAlignment="1">
      <alignment horizontal="center" vertical="center"/>
    </xf>
    <xf numFmtId="0" fontId="74" fillId="2" borderId="0" xfId="0" applyFont="1" applyFill="1" applyAlignment="1">
      <alignment horizontal="center" vertical="top" wrapText="1"/>
    </xf>
    <xf numFmtId="0" fontId="91" fillId="2" borderId="0" xfId="0" applyFont="1" applyFill="1" applyAlignment="1">
      <alignment horizontal="left" vertical="top" wrapText="1"/>
    </xf>
    <xf numFmtId="166" fontId="18" fillId="2" borderId="32" xfId="7" applyNumberFormat="1" applyFont="1" applyFill="1" applyBorder="1" applyAlignment="1">
      <alignment vertical="center" wrapText="1"/>
    </xf>
    <xf numFmtId="166" fontId="74" fillId="2" borderId="0" xfId="0" applyNumberFormat="1" applyFont="1" applyFill="1" applyAlignment="1">
      <alignment vertical="center"/>
    </xf>
    <xf numFmtId="166" fontId="74" fillId="2" borderId="0" xfId="0" applyNumberFormat="1" applyFont="1" applyFill="1" applyAlignment="1">
      <alignment horizontal="right" vertical="center"/>
    </xf>
    <xf numFmtId="166" fontId="74" fillId="2" borderId="32" xfId="0" applyNumberFormat="1" applyFont="1" applyFill="1" applyBorder="1" applyAlignment="1">
      <alignment horizontal="center" vertical="center" wrapText="1"/>
    </xf>
    <xf numFmtId="166" fontId="18" fillId="2" borderId="21" xfId="7" applyNumberFormat="1" applyFont="1" applyFill="1" applyBorder="1" applyAlignment="1">
      <alignment horizontal="center" vertical="center" wrapText="1"/>
    </xf>
    <xf numFmtId="166" fontId="74" fillId="2" borderId="32" xfId="7" applyNumberFormat="1" applyFont="1" applyFill="1" applyBorder="1" applyAlignment="1">
      <alignment vertical="center" wrapText="1"/>
    </xf>
    <xf numFmtId="166" fontId="18" fillId="2" borderId="32" xfId="0" applyNumberFormat="1" applyFont="1" applyFill="1" applyBorder="1" applyAlignment="1">
      <alignment vertical="center" wrapText="1"/>
    </xf>
    <xf numFmtId="0" fontId="88" fillId="2" borderId="32" xfId="0" applyFont="1" applyFill="1" applyBorder="1" applyAlignment="1">
      <alignment vertical="center" wrapText="1"/>
    </xf>
    <xf numFmtId="176" fontId="74" fillId="2" borderId="32" xfId="7" applyNumberFormat="1" applyFont="1" applyFill="1" applyBorder="1" applyAlignment="1">
      <alignment vertical="center" wrapText="1"/>
    </xf>
    <xf numFmtId="167" fontId="18" fillId="2" borderId="21" xfId="7" applyNumberFormat="1" applyFont="1" applyFill="1" applyBorder="1" applyAlignment="1">
      <alignment horizontal="center" vertical="center" wrapText="1"/>
    </xf>
    <xf numFmtId="169" fontId="18" fillId="57" borderId="32" xfId="96" applyNumberFormat="1" applyFont="1" applyFill="1" applyBorder="1" applyAlignment="1">
      <alignment horizontal="center" vertical="center" wrapText="1"/>
    </xf>
    <xf numFmtId="166" fontId="88" fillId="2" borderId="32" xfId="223" applyNumberFormat="1" applyFont="1" applyFill="1" applyBorder="1"/>
    <xf numFmtId="43" fontId="89" fillId="2" borderId="0" xfId="7" applyFont="1" applyFill="1"/>
    <xf numFmtId="166" fontId="86" fillId="2" borderId="32" xfId="223" applyNumberFormat="1" applyFont="1" applyFill="1" applyBorder="1" applyAlignment="1">
      <alignment vertical="center"/>
    </xf>
    <xf numFmtId="0" fontId="74" fillId="0" borderId="32" xfId="0" applyFont="1" applyBorder="1" applyAlignment="1">
      <alignment horizontal="left" vertical="center" wrapText="1"/>
    </xf>
    <xf numFmtId="0" fontId="95" fillId="2" borderId="0" xfId="0" applyFont="1" applyFill="1" applyAlignment="1">
      <alignment vertical="top"/>
    </xf>
    <xf numFmtId="0" fontId="95" fillId="2" borderId="0" xfId="0" applyFont="1" applyFill="1" applyAlignment="1">
      <alignment horizontal="left" vertical="center" wrapText="1"/>
    </xf>
    <xf numFmtId="0" fontId="95" fillId="2" borderId="32" xfId="0" applyFont="1" applyFill="1" applyBorder="1" applyAlignment="1">
      <alignment vertical="center"/>
    </xf>
    <xf numFmtId="0" fontId="95" fillId="2" borderId="0" xfId="1660" applyFont="1" applyFill="1"/>
    <xf numFmtId="49" fontId="97" fillId="2" borderId="0" xfId="96" applyNumberFormat="1" applyFont="1" applyFill="1" applyAlignment="1">
      <alignment horizontal="center" vertical="center" wrapText="1"/>
    </xf>
    <xf numFmtId="0" fontId="97" fillId="2" borderId="0" xfId="96" applyFont="1" applyFill="1" applyAlignment="1">
      <alignment horizontal="center" vertical="center" wrapText="1"/>
    </xf>
    <xf numFmtId="0" fontId="95" fillId="2" borderId="0" xfId="253" applyFont="1" applyFill="1" applyAlignment="1">
      <alignment vertical="top"/>
    </xf>
    <xf numFmtId="171" fontId="74" fillId="2" borderId="32" xfId="6" applyNumberFormat="1" applyFont="1" applyFill="1" applyBorder="1" applyAlignment="1">
      <alignment horizontal="center" vertical="center"/>
    </xf>
    <xf numFmtId="0" fontId="98" fillId="2" borderId="0" xfId="299" applyFont="1" applyFill="1"/>
    <xf numFmtId="169" fontId="98" fillId="2" borderId="0" xfId="299" applyNumberFormat="1" applyFont="1" applyFill="1"/>
    <xf numFmtId="0" fontId="98" fillId="2" borderId="0" xfId="0" applyFont="1" applyFill="1" applyAlignment="1">
      <alignment horizontal="left" vertical="center" wrapText="1"/>
    </xf>
    <xf numFmtId="43" fontId="98" fillId="2" borderId="0" xfId="7" applyFont="1" applyFill="1" applyAlignment="1">
      <alignment horizontal="left" vertical="center" wrapText="1"/>
    </xf>
    <xf numFmtId="0" fontId="86" fillId="0" borderId="32" xfId="0" applyFont="1" applyBorder="1" applyAlignment="1">
      <alignment vertical="center" wrapText="1"/>
    </xf>
    <xf numFmtId="43" fontId="98" fillId="0" borderId="0" xfId="7" applyFont="1" applyFill="1" applyAlignment="1">
      <alignment horizontal="left" vertical="center" wrapText="1"/>
    </xf>
    <xf numFmtId="0" fontId="75" fillId="2" borderId="0" xfId="299" applyFont="1" applyFill="1"/>
    <xf numFmtId="0" fontId="100" fillId="2" borderId="0" xfId="208" applyFont="1" applyFill="1"/>
    <xf numFmtId="0" fontId="15" fillId="2" borderId="25" xfId="96" applyFont="1" applyFill="1" applyBorder="1" applyAlignment="1">
      <alignment horizontal="center" vertical="center" wrapText="1"/>
    </xf>
    <xf numFmtId="0" fontId="101" fillId="2" borderId="25" xfId="0" applyFont="1" applyFill="1" applyBorder="1"/>
    <xf numFmtId="0" fontId="102" fillId="2" borderId="28" xfId="96" applyFont="1" applyFill="1" applyBorder="1" applyAlignment="1">
      <alignment horizontal="center" vertical="center" wrapText="1"/>
    </xf>
    <xf numFmtId="166" fontId="102" fillId="2" borderId="25" xfId="6" applyNumberFormat="1" applyFont="1" applyFill="1" applyBorder="1" applyAlignment="1">
      <alignment horizontal="center" vertical="center"/>
    </xf>
    <xf numFmtId="0" fontId="75" fillId="2" borderId="25" xfId="0" applyFont="1" applyFill="1" applyBorder="1" applyAlignment="1">
      <alignment horizontal="center"/>
    </xf>
    <xf numFmtId="166" fontId="75" fillId="2" borderId="25" xfId="253" applyNumberFormat="1" applyFont="1" applyFill="1" applyBorder="1"/>
    <xf numFmtId="0" fontId="75" fillId="2" borderId="25" xfId="208" applyFont="1" applyFill="1" applyBorder="1"/>
    <xf numFmtId="0" fontId="74" fillId="2" borderId="25" xfId="208" applyFont="1" applyFill="1" applyBorder="1"/>
    <xf numFmtId="169" fontId="88" fillId="2" borderId="25" xfId="2030" applyNumberFormat="1" applyFont="1" applyFill="1" applyBorder="1" applyAlignment="1">
      <alignment vertical="center"/>
    </xf>
    <xf numFmtId="166" fontId="88" fillId="2" borderId="25" xfId="2030" applyNumberFormat="1" applyFont="1" applyFill="1" applyBorder="1" applyAlignment="1">
      <alignment vertical="center"/>
    </xf>
    <xf numFmtId="169" fontId="86" fillId="2" borderId="25" xfId="2030" applyNumberFormat="1" applyFont="1" applyFill="1" applyBorder="1" applyAlignment="1">
      <alignment vertical="center"/>
    </xf>
    <xf numFmtId="166" fontId="86" fillId="2" borderId="25" xfId="2030" applyNumberFormat="1" applyFont="1" applyFill="1" applyBorder="1" applyAlignment="1">
      <alignment vertical="center"/>
    </xf>
    <xf numFmtId="0" fontId="86" fillId="2" borderId="25" xfId="208" applyFont="1" applyFill="1" applyBorder="1" applyAlignment="1">
      <alignment vertical="center"/>
    </xf>
    <xf numFmtId="0" fontId="15" fillId="2" borderId="32" xfId="0" applyFont="1" applyFill="1" applyBorder="1" applyAlignment="1">
      <alignment horizontal="left" vertical="center" wrapText="1"/>
    </xf>
    <xf numFmtId="0" fontId="86" fillId="2" borderId="28" xfId="0" applyFont="1" applyFill="1" applyBorder="1" applyAlignment="1">
      <alignment vertical="center" wrapText="1"/>
    </xf>
    <xf numFmtId="0" fontId="74" fillId="0" borderId="32" xfId="253" applyFont="1" applyBorder="1" applyAlignment="1">
      <alignment horizontal="left" vertical="top" wrapText="1"/>
    </xf>
    <xf numFmtId="0" fontId="74" fillId="0" borderId="32" xfId="253" applyFont="1" applyBorder="1" applyAlignment="1">
      <alignment horizontal="center" vertical="center" wrapText="1"/>
    </xf>
    <xf numFmtId="43" fontId="103" fillId="2" borderId="0" xfId="7" applyFont="1" applyFill="1" applyAlignment="1">
      <alignment horizontal="left" vertical="center" wrapText="1"/>
    </xf>
    <xf numFmtId="169" fontId="74" fillId="0" borderId="32" xfId="253" applyNumberFormat="1" applyFont="1" applyBorder="1" applyAlignment="1">
      <alignment horizontal="right" vertical="center" wrapText="1"/>
    </xf>
    <xf numFmtId="0" fontId="74" fillId="2" borderId="32" xfId="299" applyFont="1" applyFill="1" applyBorder="1" applyAlignment="1">
      <alignment vertical="top"/>
    </xf>
    <xf numFmtId="169" fontId="74" fillId="2" borderId="32" xfId="7" applyNumberFormat="1" applyFont="1" applyFill="1" applyBorder="1" applyAlignment="1">
      <alignment horizontal="right" vertical="top" wrapText="1"/>
    </xf>
    <xf numFmtId="169" fontId="74" fillId="2" borderId="0" xfId="299" applyNumberFormat="1" applyFont="1" applyFill="1"/>
    <xf numFmtId="43" fontId="103" fillId="2" borderId="0" xfId="7" applyFont="1" applyFill="1" applyAlignment="1">
      <alignment vertical="center"/>
    </xf>
    <xf numFmtId="0" fontId="74" fillId="2" borderId="32" xfId="253" applyFont="1" applyFill="1" applyBorder="1" applyAlignment="1">
      <alignment horizontal="left" vertical="center" wrapText="1"/>
    </xf>
    <xf numFmtId="0" fontId="74" fillId="2" borderId="36" xfId="253" applyFont="1" applyFill="1" applyBorder="1" applyAlignment="1">
      <alignment vertical="center"/>
    </xf>
    <xf numFmtId="0" fontId="74" fillId="2" borderId="28" xfId="253" applyFont="1" applyFill="1" applyBorder="1" applyAlignment="1">
      <alignment horizontal="center" vertical="center"/>
    </xf>
    <xf numFmtId="0" fontId="74" fillId="2" borderId="0" xfId="253" applyFont="1" applyFill="1" applyAlignment="1">
      <alignment horizontal="left" vertical="center" wrapText="1"/>
    </xf>
    <xf numFmtId="0" fontId="74" fillId="0" borderId="0" xfId="299" applyFont="1" applyAlignment="1">
      <alignment horizontal="left" vertical="center" wrapText="1"/>
    </xf>
    <xf numFmtId="0" fontId="74" fillId="0" borderId="32" xfId="299" applyFont="1" applyBorder="1" applyAlignment="1">
      <alignment vertical="top"/>
    </xf>
    <xf numFmtId="166" fontId="104" fillId="2" borderId="25" xfId="2030" applyNumberFormat="1" applyFont="1" applyFill="1" applyBorder="1" applyAlignment="1">
      <alignment vertical="center"/>
    </xf>
    <xf numFmtId="0" fontId="104" fillId="2" borderId="25" xfId="208" applyFont="1" applyFill="1" applyBorder="1" applyAlignment="1">
      <alignment vertical="center"/>
    </xf>
    <xf numFmtId="0" fontId="105" fillId="2" borderId="0" xfId="208" applyFont="1" applyFill="1" applyAlignment="1">
      <alignment vertical="center"/>
    </xf>
    <xf numFmtId="169" fontId="74" fillId="0" borderId="32" xfId="7" applyNumberFormat="1" applyFont="1" applyFill="1" applyBorder="1" applyAlignment="1">
      <alignment horizontal="right" vertical="top" wrapText="1"/>
    </xf>
    <xf numFmtId="169" fontId="74" fillId="2" borderId="32" xfId="253" applyNumberFormat="1" applyFont="1" applyFill="1" applyBorder="1" applyAlignment="1">
      <alignment horizontal="right" vertical="center" wrapText="1"/>
    </xf>
    <xf numFmtId="0" fontId="91" fillId="2" borderId="32" xfId="0" applyFont="1" applyFill="1" applyBorder="1"/>
    <xf numFmtId="166" fontId="18" fillId="2" borderId="25" xfId="253" applyNumberFormat="1" applyFont="1" applyFill="1" applyBorder="1" applyAlignment="1">
      <alignment vertical="center"/>
    </xf>
    <xf numFmtId="0" fontId="74" fillId="2" borderId="0" xfId="253" applyFont="1" applyFill="1"/>
    <xf numFmtId="166" fontId="74" fillId="2" borderId="32" xfId="7" applyNumberFormat="1" applyFont="1" applyFill="1" applyBorder="1" applyAlignment="1">
      <alignment vertical="center"/>
    </xf>
    <xf numFmtId="0" fontId="74" fillId="2" borderId="2" xfId="253" applyFont="1" applyFill="1" applyBorder="1" applyAlignment="1">
      <alignment horizontal="center"/>
    </xf>
    <xf numFmtId="0" fontId="91" fillId="2" borderId="25" xfId="0" applyFont="1" applyFill="1" applyBorder="1"/>
    <xf numFmtId="0" fontId="88" fillId="2" borderId="28" xfId="96" applyFont="1" applyFill="1" applyBorder="1" applyAlignment="1">
      <alignment horizontal="center" vertical="center" wrapText="1"/>
    </xf>
    <xf numFmtId="166" fontId="88" fillId="2" borderId="25" xfId="6" applyNumberFormat="1" applyFont="1" applyFill="1" applyBorder="1" applyAlignment="1">
      <alignment horizontal="center" vertical="center"/>
    </xf>
    <xf numFmtId="0" fontId="74" fillId="2" borderId="25" xfId="0" applyFont="1" applyFill="1" applyBorder="1" applyAlignment="1">
      <alignment horizontal="center"/>
    </xf>
    <xf numFmtId="166" fontId="74" fillId="2" borderId="25" xfId="253" applyNumberFormat="1" applyFont="1" applyFill="1" applyBorder="1"/>
    <xf numFmtId="0" fontId="18" fillId="2" borderId="25" xfId="96" applyFont="1" applyFill="1" applyBorder="1" applyAlignment="1">
      <alignment horizontal="center" vertical="center" wrapText="1"/>
    </xf>
    <xf numFmtId="166" fontId="18" fillId="2" borderId="25" xfId="96" applyNumberFormat="1" applyFont="1" applyFill="1" applyBorder="1" applyAlignment="1">
      <alignment horizontal="center" vertical="center" wrapText="1"/>
    </xf>
    <xf numFmtId="166" fontId="74" fillId="2" borderId="0" xfId="253" applyNumberFormat="1" applyFont="1" applyFill="1"/>
    <xf numFmtId="0" fontId="91" fillId="2" borderId="1" xfId="0" applyFont="1" applyFill="1" applyBorder="1"/>
    <xf numFmtId="0" fontId="74" fillId="2" borderId="25" xfId="299" applyFont="1" applyFill="1" applyBorder="1" applyAlignment="1">
      <alignment horizontal="center"/>
    </xf>
    <xf numFmtId="166" fontId="74" fillId="2" borderId="25" xfId="96" applyNumberFormat="1" applyFont="1" applyFill="1" applyBorder="1" applyAlignment="1">
      <alignment vertical="center" wrapText="1"/>
    </xf>
    <xf numFmtId="0" fontId="74" fillId="0" borderId="0" xfId="299" applyFont="1"/>
    <xf numFmtId="0" fontId="74" fillId="0" borderId="32" xfId="253" applyFont="1" applyBorder="1" applyAlignment="1">
      <alignment horizontal="left" vertical="center" wrapText="1"/>
    </xf>
    <xf numFmtId="0" fontId="74" fillId="0" borderId="36" xfId="253" applyFont="1" applyBorder="1" applyAlignment="1">
      <alignment vertical="center"/>
    </xf>
    <xf numFmtId="0" fontId="74" fillId="0" borderId="28" xfId="253" applyFont="1" applyBorder="1" applyAlignment="1">
      <alignment horizontal="center" vertical="center"/>
    </xf>
    <xf numFmtId="0" fontId="74" fillId="0" borderId="0" xfId="253" applyFont="1" applyAlignment="1">
      <alignment horizontal="left" vertical="center" wrapText="1"/>
    </xf>
    <xf numFmtId="0" fontId="18" fillId="2" borderId="32" xfId="96" applyFont="1" applyFill="1" applyBorder="1" applyAlignment="1">
      <alignment horizontal="center" vertical="center" wrapText="1"/>
    </xf>
    <xf numFmtId="0" fontId="18" fillId="2" borderId="1" xfId="96" applyFont="1" applyFill="1" applyBorder="1" applyAlignment="1">
      <alignment horizontal="center" vertical="center" wrapText="1"/>
    </xf>
    <xf numFmtId="0" fontId="74" fillId="2" borderId="28" xfId="0" applyFont="1" applyFill="1" applyBorder="1" applyAlignment="1">
      <alignment horizontal="center"/>
    </xf>
    <xf numFmtId="0" fontId="90" fillId="2" borderId="0" xfId="208" applyFont="1" applyFill="1"/>
    <xf numFmtId="0" fontId="74" fillId="2" borderId="32" xfId="253" applyFont="1" applyFill="1" applyBorder="1"/>
    <xf numFmtId="0" fontId="88" fillId="2" borderId="32" xfId="253" applyFont="1" applyFill="1" applyBorder="1" applyAlignment="1">
      <alignment vertical="center" wrapText="1"/>
    </xf>
    <xf numFmtId="0" fontId="89" fillId="2" borderId="0" xfId="253" applyFont="1" applyFill="1"/>
    <xf numFmtId="43" fontId="90" fillId="2" borderId="0" xfId="253" applyNumberFormat="1" applyFont="1" applyFill="1"/>
    <xf numFmtId="0" fontId="90" fillId="2" borderId="0" xfId="253" applyFont="1" applyFill="1"/>
    <xf numFmtId="0" fontId="88" fillId="2" borderId="32" xfId="96" applyFont="1" applyFill="1" applyBorder="1" applyAlignment="1">
      <alignment horizontal="left" vertical="center" wrapText="1"/>
    </xf>
    <xf numFmtId="168" fontId="86" fillId="2" borderId="32" xfId="223" applyNumberFormat="1" applyFont="1" applyFill="1" applyBorder="1" applyAlignment="1">
      <alignment vertical="center"/>
    </xf>
    <xf numFmtId="0" fontId="74" fillId="2" borderId="32" xfId="0" applyFont="1" applyFill="1" applyBorder="1" applyAlignment="1">
      <alignment horizontal="center" vertical="top" wrapText="1"/>
    </xf>
    <xf numFmtId="0" fontId="18" fillId="2" borderId="22" xfId="0" applyFont="1" applyFill="1" applyBorder="1" applyAlignment="1">
      <alignment horizontal="center" vertical="center" wrapText="1"/>
    </xf>
    <xf numFmtId="0" fontId="18" fillId="2" borderId="32" xfId="0" applyFont="1" applyFill="1" applyBorder="1" applyAlignment="1">
      <alignment horizontal="left" vertical="top" wrapText="1"/>
    </xf>
    <xf numFmtId="0" fontId="18" fillId="2" borderId="22" xfId="0" applyFont="1" applyFill="1" applyBorder="1" applyAlignment="1">
      <alignment horizontal="center"/>
    </xf>
    <xf numFmtId="0" fontId="18" fillId="2" borderId="1" xfId="0" applyFont="1" applyFill="1" applyBorder="1" applyAlignment="1">
      <alignment horizontal="center"/>
    </xf>
    <xf numFmtId="0" fontId="18" fillId="2" borderId="32" xfId="0" applyFont="1" applyFill="1" applyBorder="1" applyAlignment="1">
      <alignment horizontal="center"/>
    </xf>
    <xf numFmtId="0" fontId="74" fillId="2" borderId="0" xfId="0" applyFont="1" applyFill="1" applyAlignment="1">
      <alignment horizontal="right" vertical="top"/>
    </xf>
    <xf numFmtId="0" fontId="18" fillId="2" borderId="0" xfId="0" applyFont="1" applyFill="1" applyAlignment="1">
      <alignment horizontal="center" wrapText="1"/>
    </xf>
    <xf numFmtId="0" fontId="74" fillId="2" borderId="21" xfId="0" applyFont="1" applyFill="1" applyBorder="1" applyAlignment="1">
      <alignment horizontal="center" vertical="center" wrapText="1"/>
    </xf>
    <xf numFmtId="0" fontId="74" fillId="2" borderId="0" xfId="0" applyFont="1" applyFill="1" applyAlignment="1">
      <alignment horizontal="right"/>
    </xf>
    <xf numFmtId="0" fontId="18" fillId="2" borderId="32" xfId="0" applyFont="1" applyFill="1" applyBorder="1" applyAlignment="1">
      <alignment horizontal="left" vertical="center" wrapText="1"/>
    </xf>
    <xf numFmtId="0" fontId="75" fillId="2" borderId="32" xfId="0" applyFont="1" applyFill="1" applyBorder="1" applyAlignment="1">
      <alignment horizontal="center" vertical="center" wrapText="1"/>
    </xf>
    <xf numFmtId="0" fontId="74" fillId="2" borderId="32" xfId="0" applyFont="1" applyFill="1" applyBorder="1" applyAlignment="1">
      <alignment horizontal="left" vertical="top" wrapText="1"/>
    </xf>
    <xf numFmtId="0" fontId="74" fillId="2" borderId="32" xfId="208" applyFont="1" applyFill="1" applyBorder="1" applyAlignment="1">
      <alignment horizontal="center"/>
    </xf>
    <xf numFmtId="0" fontId="74" fillId="2" borderId="32" xfId="208" applyFont="1" applyFill="1" applyBorder="1" applyAlignment="1">
      <alignment horizontal="left"/>
    </xf>
    <xf numFmtId="43" fontId="74" fillId="2" borderId="32" xfId="217" applyFont="1" applyFill="1" applyBorder="1"/>
    <xf numFmtId="0" fontId="74" fillId="2" borderId="28" xfId="0" applyFont="1" applyFill="1" applyBorder="1" applyAlignment="1">
      <alignment horizontal="left" vertical="top" wrapText="1"/>
    </xf>
    <xf numFmtId="0" fontId="74" fillId="57" borderId="32" xfId="0" applyFont="1" applyFill="1" applyBorder="1" applyAlignment="1">
      <alignment vertical="center" wrapText="1"/>
    </xf>
    <xf numFmtId="169" fontId="74" fillId="57" borderId="28" xfId="0" applyNumberFormat="1" applyFont="1" applyFill="1" applyBorder="1" applyAlignment="1">
      <alignment horizontal="right" vertical="center" wrapText="1"/>
    </xf>
    <xf numFmtId="0" fontId="74" fillId="2" borderId="0" xfId="299" applyFont="1" applyFill="1" applyAlignment="1">
      <alignment vertical="center"/>
    </xf>
    <xf numFmtId="169" fontId="74" fillId="2" borderId="32" xfId="208" applyNumberFormat="1" applyFont="1" applyFill="1" applyBorder="1"/>
    <xf numFmtId="0" fontId="99" fillId="2" borderId="32" xfId="0" applyFont="1" applyFill="1" applyBorder="1" applyAlignment="1">
      <alignment vertical="center" wrapText="1"/>
    </xf>
    <xf numFmtId="169" fontId="15" fillId="2" borderId="25" xfId="96" applyNumberFormat="1" applyFont="1" applyFill="1" applyBorder="1" applyAlignment="1">
      <alignment horizontal="center" vertical="center" wrapText="1"/>
    </xf>
    <xf numFmtId="165" fontId="15" fillId="2" borderId="25" xfId="6" applyFont="1" applyFill="1" applyBorder="1" applyAlignment="1">
      <alignment horizontal="center" vertical="center"/>
    </xf>
    <xf numFmtId="0" fontId="75" fillId="2" borderId="25" xfId="208" applyFont="1" applyFill="1" applyBorder="1" applyAlignment="1">
      <alignment horizontal="center"/>
    </xf>
    <xf numFmtId="0" fontId="75" fillId="2" borderId="25" xfId="208" applyFont="1" applyFill="1" applyBorder="1" applyAlignment="1">
      <alignment horizontal="left"/>
    </xf>
    <xf numFmtId="169" fontId="75" fillId="2" borderId="25" xfId="208" applyNumberFormat="1" applyFont="1" applyFill="1" applyBorder="1"/>
    <xf numFmtId="43" fontId="75" fillId="2" borderId="25" xfId="217" applyFont="1" applyFill="1" applyBorder="1"/>
    <xf numFmtId="165" fontId="18" fillId="2" borderId="25" xfId="6" applyFont="1" applyFill="1" applyBorder="1" applyAlignment="1">
      <alignment horizontal="center" vertical="center"/>
    </xf>
    <xf numFmtId="169" fontId="74" fillId="2" borderId="25" xfId="208" applyNumberFormat="1" applyFont="1" applyFill="1" applyBorder="1"/>
    <xf numFmtId="43" fontId="74" fillId="2" borderId="25" xfId="217" applyFont="1" applyFill="1" applyBorder="1"/>
    <xf numFmtId="0" fontId="86" fillId="2" borderId="32" xfId="253" applyFont="1" applyFill="1" applyBorder="1" applyAlignment="1">
      <alignment vertical="center" wrapText="1"/>
    </xf>
    <xf numFmtId="0" fontId="74" fillId="2" borderId="0" xfId="253" applyFont="1" applyFill="1" applyAlignment="1">
      <alignment wrapText="1"/>
    </xf>
    <xf numFmtId="166" fontId="74" fillId="2" borderId="0" xfId="253" applyNumberFormat="1" applyFont="1" applyFill="1" applyAlignment="1">
      <alignment wrapText="1"/>
    </xf>
    <xf numFmtId="166" fontId="74" fillId="2" borderId="0" xfId="253" applyNumberFormat="1" applyFont="1" applyFill="1" applyAlignment="1">
      <alignment horizontal="center"/>
    </xf>
    <xf numFmtId="166" fontId="74" fillId="2" borderId="32" xfId="96" applyNumberFormat="1" applyFont="1" applyFill="1" applyBorder="1" applyAlignment="1">
      <alignment horizontal="center" vertical="center" wrapText="1"/>
    </xf>
    <xf numFmtId="49" fontId="18" fillId="2" borderId="25" xfId="96" applyNumberFormat="1" applyFont="1" applyFill="1" applyBorder="1" applyAlignment="1">
      <alignment horizontal="center" vertical="center" textRotation="90" wrapText="1"/>
    </xf>
    <xf numFmtId="0" fontId="106" fillId="2" borderId="25" xfId="253" applyFont="1" applyFill="1" applyBorder="1" applyAlignment="1">
      <alignment horizontal="center" vertical="center" wrapText="1"/>
    </xf>
    <xf numFmtId="168" fontId="18" fillId="2" borderId="25" xfId="96" applyNumberFormat="1" applyFont="1" applyFill="1" applyBorder="1" applyAlignment="1">
      <alignment horizontal="center" vertical="center" wrapText="1"/>
    </xf>
    <xf numFmtId="169" fontId="74" fillId="2" borderId="0" xfId="253" applyNumberFormat="1" applyFont="1" applyFill="1"/>
    <xf numFmtId="0" fontId="86" fillId="2" borderId="25" xfId="253" applyFont="1" applyFill="1" applyBorder="1" applyAlignment="1">
      <alignment horizontal="center" vertical="center" wrapText="1"/>
    </xf>
    <xf numFmtId="0" fontId="74" fillId="2" borderId="0" xfId="1660" applyFont="1" applyFill="1"/>
    <xf numFmtId="0" fontId="74" fillId="2" borderId="0" xfId="2028" applyFont="1" applyFill="1"/>
    <xf numFmtId="174" fontId="74" fillId="2" borderId="0" xfId="2027" applyFont="1" applyFill="1"/>
    <xf numFmtId="0" fontId="74" fillId="2" borderId="0" xfId="299" applyFont="1" applyFill="1" applyAlignment="1">
      <alignment horizontal="center"/>
    </xf>
    <xf numFmtId="173" fontId="18" fillId="2" borderId="0" xfId="299" applyNumberFormat="1" applyFont="1" applyFill="1"/>
    <xf numFmtId="0" fontId="74" fillId="2" borderId="25" xfId="96" applyFont="1" applyFill="1" applyBorder="1" applyAlignment="1">
      <alignment horizontal="center" vertical="center" wrapText="1"/>
    </xf>
    <xf numFmtId="0" fontId="106" fillId="2" borderId="25" xfId="96" applyFont="1" applyFill="1" applyBorder="1" applyAlignment="1">
      <alignment horizontal="center" vertical="center" wrapText="1"/>
    </xf>
    <xf numFmtId="39" fontId="18" fillId="2" borderId="25" xfId="96" applyNumberFormat="1" applyFont="1" applyFill="1" applyBorder="1" applyAlignment="1">
      <alignment horizontal="center" vertical="center" wrapText="1"/>
    </xf>
    <xf numFmtId="173" fontId="74" fillId="2" borderId="0" xfId="299" applyNumberFormat="1" applyFont="1" applyFill="1"/>
    <xf numFmtId="168" fontId="74" fillId="2" borderId="25" xfId="96" applyNumberFormat="1" applyFont="1" applyFill="1" applyBorder="1" applyAlignment="1">
      <alignment horizontal="center" vertical="center" wrapText="1"/>
    </xf>
    <xf numFmtId="169" fontId="74" fillId="2" borderId="0" xfId="0" applyNumberFormat="1" applyFont="1" applyFill="1"/>
    <xf numFmtId="169" fontId="74" fillId="2" borderId="0" xfId="299" applyNumberFormat="1" applyFont="1" applyFill="1" applyAlignment="1">
      <alignment vertical="center"/>
    </xf>
    <xf numFmtId="0" fontId="74" fillId="2" borderId="0" xfId="1734" applyFont="1" applyFill="1"/>
    <xf numFmtId="0" fontId="74" fillId="2" borderId="0" xfId="1734" applyFont="1" applyFill="1" applyAlignment="1">
      <alignment vertical="center"/>
    </xf>
    <xf numFmtId="0" fontId="74" fillId="2" borderId="0" xfId="1734" applyFont="1" applyFill="1" applyAlignment="1">
      <alignment horizontal="center" vertical="center"/>
    </xf>
    <xf numFmtId="0" fontId="74" fillId="2" borderId="0" xfId="1734" applyFont="1" applyFill="1" applyAlignment="1">
      <alignment horizontal="right" vertical="center"/>
    </xf>
    <xf numFmtId="0" fontId="18" fillId="2" borderId="0" xfId="1734" applyFont="1" applyFill="1" applyAlignment="1">
      <alignment horizontal="center" vertical="center" wrapText="1"/>
    </xf>
    <xf numFmtId="0" fontId="74" fillId="2" borderId="25" xfId="1735" applyFont="1" applyFill="1" applyBorder="1" applyAlignment="1">
      <alignment horizontal="center" vertical="center" wrapText="1"/>
    </xf>
    <xf numFmtId="0" fontId="74" fillId="2" borderId="25" xfId="1736" applyFont="1" applyFill="1" applyBorder="1" applyAlignment="1">
      <alignment horizontal="center" vertical="center"/>
    </xf>
    <xf numFmtId="0" fontId="74" fillId="2" borderId="25" xfId="1735" applyFont="1" applyFill="1" applyBorder="1" applyAlignment="1">
      <alignment horizontal="center"/>
    </xf>
    <xf numFmtId="0" fontId="74" fillId="2" borderId="0" xfId="1660" applyFont="1" applyFill="1" applyAlignment="1">
      <alignment vertical="top"/>
    </xf>
    <xf numFmtId="169" fontId="74" fillId="2" borderId="0" xfId="96" applyNumberFormat="1" applyFont="1" applyFill="1" applyAlignment="1">
      <alignment vertical="top" wrapText="1"/>
    </xf>
    <xf numFmtId="0" fontId="74" fillId="2" borderId="0" xfId="299" applyFont="1" applyFill="1" applyAlignment="1">
      <alignment vertical="top"/>
    </xf>
    <xf numFmtId="169" fontId="74" fillId="2" borderId="0" xfId="96" applyNumberFormat="1" applyFont="1" applyFill="1" applyAlignment="1">
      <alignment vertical="center" wrapText="1"/>
    </xf>
    <xf numFmtId="0" fontId="107" fillId="0" borderId="32" xfId="0" applyFont="1" applyBorder="1" applyAlignment="1">
      <alignment horizontal="left" vertical="center" wrapText="1"/>
    </xf>
    <xf numFmtId="169" fontId="97" fillId="2" borderId="21" xfId="7" applyNumberFormat="1" applyFont="1" applyFill="1" applyBorder="1" applyAlignment="1">
      <alignment horizontal="center" vertical="center" wrapText="1"/>
    </xf>
    <xf numFmtId="169" fontId="97" fillId="2" borderId="25" xfId="96" applyNumberFormat="1" applyFont="1" applyFill="1" applyBorder="1" applyAlignment="1">
      <alignment horizontal="center" vertical="center" wrapText="1"/>
    </xf>
    <xf numFmtId="0" fontId="86" fillId="0" borderId="32" xfId="253" applyFont="1" applyBorder="1" applyAlignment="1">
      <alignment vertical="center" wrapText="1"/>
    </xf>
    <xf numFmtId="0" fontId="74" fillId="2" borderId="22" xfId="208" applyFont="1" applyFill="1" applyBorder="1" applyAlignment="1">
      <alignment horizontal="center"/>
    </xf>
    <xf numFmtId="0" fontId="74" fillId="2" borderId="1" xfId="208" applyFont="1" applyFill="1" applyBorder="1" applyAlignment="1">
      <alignment horizontal="center"/>
    </xf>
    <xf numFmtId="0" fontId="74" fillId="2" borderId="22" xfId="253" applyFont="1" applyFill="1" applyBorder="1" applyAlignment="1">
      <alignment horizontal="center"/>
    </xf>
    <xf numFmtId="167" fontId="74" fillId="2" borderId="0" xfId="0" applyNumberFormat="1" applyFont="1" applyFill="1" applyAlignment="1">
      <alignment horizontal="left" vertical="top" wrapText="1"/>
    </xf>
    <xf numFmtId="169" fontId="18" fillId="58" borderId="21" xfId="7" applyNumberFormat="1" applyFont="1" applyFill="1" applyBorder="1" applyAlignment="1">
      <alignment horizontal="center" vertical="top" wrapText="1"/>
    </xf>
    <xf numFmtId="0" fontId="86" fillId="0" borderId="28" xfId="253" applyFont="1" applyBorder="1" applyAlignment="1">
      <alignment vertical="center" wrapText="1"/>
    </xf>
    <xf numFmtId="0" fontId="74" fillId="2" borderId="22" xfId="0" applyFont="1" applyFill="1" applyBorder="1" applyAlignment="1">
      <alignment vertical="center"/>
    </xf>
    <xf numFmtId="0" fontId="74" fillId="2" borderId="32" xfId="253" applyFont="1" applyFill="1" applyBorder="1" applyAlignment="1">
      <alignment horizontal="center"/>
    </xf>
    <xf numFmtId="166" fontId="88" fillId="2" borderId="32" xfId="223" applyNumberFormat="1" applyFont="1" applyFill="1" applyBorder="1" applyAlignment="1">
      <alignment vertical="center"/>
    </xf>
    <xf numFmtId="43" fontId="89" fillId="2" borderId="0" xfId="7" applyFont="1" applyFill="1" applyAlignment="1">
      <alignment vertical="center"/>
    </xf>
    <xf numFmtId="0" fontId="89" fillId="2" borderId="0" xfId="0" applyFont="1" applyFill="1" applyAlignment="1">
      <alignment vertical="center"/>
    </xf>
    <xf numFmtId="0" fontId="74" fillId="0" borderId="32" xfId="0" applyFont="1" applyBorder="1" applyAlignment="1">
      <alignment horizontal="left" vertical="center" wrapText="1"/>
    </xf>
    <xf numFmtId="0" fontId="18" fillId="2" borderId="22" xfId="0" applyFont="1" applyFill="1" applyBorder="1" applyAlignment="1">
      <alignment horizontal="center"/>
    </xf>
    <xf numFmtId="0" fontId="18" fillId="2" borderId="1" xfId="0" applyFont="1" applyFill="1" applyBorder="1" applyAlignment="1">
      <alignment horizontal="center"/>
    </xf>
    <xf numFmtId="0" fontId="18" fillId="2" borderId="22" xfId="0" applyFont="1" applyFill="1" applyBorder="1" applyAlignment="1">
      <alignment horizontal="center" vertical="center" wrapText="1"/>
    </xf>
    <xf numFmtId="0" fontId="74" fillId="2" borderId="32" xfId="0" applyFont="1" applyFill="1" applyBorder="1" applyAlignment="1">
      <alignment horizontal="center" vertical="top" wrapText="1"/>
    </xf>
    <xf numFmtId="0" fontId="18" fillId="2" borderId="32" xfId="0" applyFont="1" applyFill="1" applyBorder="1" applyAlignment="1">
      <alignment horizontal="center" vertical="center" wrapText="1"/>
    </xf>
    <xf numFmtId="0" fontId="18" fillId="2" borderId="28" xfId="0" applyFont="1" applyFill="1" applyBorder="1" applyAlignment="1">
      <alignment horizontal="center" vertical="center" wrapText="1"/>
    </xf>
    <xf numFmtId="0" fontId="74" fillId="2" borderId="1" xfId="0" applyFont="1" applyFill="1" applyBorder="1" applyAlignment="1">
      <alignment horizontal="center" vertical="center"/>
    </xf>
    <xf numFmtId="0" fontId="74" fillId="2" borderId="22" xfId="208" applyFont="1" applyFill="1" applyBorder="1" applyAlignment="1">
      <alignment horizontal="center"/>
    </xf>
    <xf numFmtId="0" fontId="74" fillId="2" borderId="2" xfId="253" applyFont="1" applyFill="1" applyBorder="1" applyAlignment="1">
      <alignment horizontal="center"/>
    </xf>
    <xf numFmtId="0" fontId="74" fillId="2" borderId="22" xfId="253" applyFont="1" applyFill="1" applyBorder="1" applyAlignment="1">
      <alignment horizontal="center"/>
    </xf>
    <xf numFmtId="0" fontId="15" fillId="2" borderId="32" xfId="0" applyFont="1" applyFill="1" applyBorder="1" applyAlignment="1">
      <alignment horizontal="center" vertical="center" wrapText="1"/>
    </xf>
    <xf numFmtId="0" fontId="74" fillId="0" borderId="32" xfId="253" applyFont="1" applyBorder="1" applyAlignment="1">
      <alignment horizontal="left" vertical="top" wrapText="1"/>
    </xf>
    <xf numFmtId="0" fontId="74" fillId="2" borderId="32" xfId="0" applyFont="1" applyFill="1" applyBorder="1" applyAlignment="1">
      <alignment horizontal="left" vertical="center" wrapText="1"/>
    </xf>
    <xf numFmtId="0" fontId="74" fillId="0" borderId="32" xfId="0" applyFont="1" applyBorder="1" applyAlignment="1">
      <alignment horizontal="left" vertical="top" wrapText="1"/>
    </xf>
    <xf numFmtId="0" fontId="95" fillId="2" borderId="32" xfId="253" applyFont="1" applyFill="1" applyBorder="1"/>
    <xf numFmtId="49" fontId="18" fillId="2" borderId="32" xfId="96" applyNumberFormat="1" applyFont="1" applyFill="1" applyBorder="1" applyAlignment="1">
      <alignment horizontal="center" vertical="center" textRotation="90" wrapText="1"/>
    </xf>
    <xf numFmtId="168" fontId="97" fillId="0" borderId="32" xfId="96" applyNumberFormat="1" applyFont="1" applyBorder="1" applyAlignment="1">
      <alignment horizontal="center" vertical="center" wrapText="1"/>
    </xf>
    <xf numFmtId="168" fontId="74" fillId="2" borderId="0" xfId="253" applyNumberFormat="1" applyFont="1" applyFill="1"/>
    <xf numFmtId="0" fontId="18" fillId="2" borderId="32" xfId="253" applyFont="1" applyFill="1" applyBorder="1" applyAlignment="1">
      <alignment horizontal="center" vertical="center" wrapText="1"/>
    </xf>
    <xf numFmtId="43" fontId="74" fillId="0" borderId="32" xfId="7" applyFont="1" applyFill="1" applyBorder="1" applyAlignment="1">
      <alignment horizontal="right" vertical="top" wrapText="1"/>
    </xf>
    <xf numFmtId="43" fontId="74" fillId="2" borderId="0" xfId="7" applyFont="1" applyFill="1" applyAlignment="1">
      <alignment vertical="center"/>
    </xf>
    <xf numFmtId="0" fontId="74" fillId="0" borderId="36" xfId="0" applyFont="1" applyBorder="1" applyAlignment="1">
      <alignment vertical="center"/>
    </xf>
    <xf numFmtId="0" fontId="74" fillId="0" borderId="28" xfId="0" applyFont="1" applyBorder="1" applyAlignment="1">
      <alignment horizontal="center" vertical="center"/>
    </xf>
    <xf numFmtId="43" fontId="74" fillId="2" borderId="0" xfId="7" applyFont="1" applyFill="1" applyAlignment="1">
      <alignment horizontal="left" vertical="center" wrapText="1"/>
    </xf>
    <xf numFmtId="49" fontId="74" fillId="2" borderId="32" xfId="0" applyNumberFormat="1" applyFont="1" applyFill="1" applyBorder="1" applyAlignment="1">
      <alignment horizontal="left" vertical="top" wrapText="1"/>
    </xf>
    <xf numFmtId="173" fontId="97" fillId="2" borderId="0" xfId="299" applyNumberFormat="1" applyFont="1" applyFill="1"/>
    <xf numFmtId="169" fontId="86" fillId="2" borderId="32" xfId="2030" applyNumberFormat="1" applyFont="1" applyFill="1" applyBorder="1" applyAlignment="1">
      <alignment vertical="center"/>
    </xf>
    <xf numFmtId="166" fontId="86" fillId="2" borderId="32" xfId="2030" applyNumberFormat="1" applyFont="1" applyFill="1" applyBorder="1" applyAlignment="1">
      <alignment vertical="center"/>
    </xf>
    <xf numFmtId="0" fontId="86" fillId="2" borderId="32" xfId="208" applyFont="1" applyFill="1" applyBorder="1" applyAlignment="1">
      <alignment vertical="center"/>
    </xf>
    <xf numFmtId="0" fontId="75" fillId="2" borderId="32" xfId="208" applyFont="1" applyFill="1" applyBorder="1" applyAlignment="1">
      <alignment horizontal="center"/>
    </xf>
    <xf numFmtId="169" fontId="75" fillId="2" borderId="32" xfId="208" applyNumberFormat="1" applyFont="1" applyFill="1" applyBorder="1"/>
    <xf numFmtId="43" fontId="75" fillId="2" borderId="32" xfId="217" applyFont="1" applyFill="1" applyBorder="1"/>
    <xf numFmtId="0" fontId="75" fillId="2" borderId="32" xfId="208" applyFont="1" applyFill="1" applyBorder="1"/>
    <xf numFmtId="169" fontId="88" fillId="2" borderId="32" xfId="2030" applyNumberFormat="1" applyFont="1" applyFill="1" applyBorder="1" applyAlignment="1">
      <alignment vertical="center"/>
    </xf>
    <xf numFmtId="166" fontId="88" fillId="2" borderId="32" xfId="2030" applyNumberFormat="1" applyFont="1" applyFill="1" applyBorder="1" applyAlignment="1">
      <alignment vertical="center"/>
    </xf>
    <xf numFmtId="0" fontId="98" fillId="2" borderId="0" xfId="0" applyFont="1" applyFill="1"/>
    <xf numFmtId="0" fontId="74" fillId="2" borderId="32" xfId="0" applyFont="1" applyFill="1" applyBorder="1" applyAlignment="1">
      <alignment vertical="top" wrapText="1"/>
    </xf>
    <xf numFmtId="169" fontId="74" fillId="2" borderId="28" xfId="0" applyNumberFormat="1" applyFont="1" applyFill="1" applyBorder="1" applyAlignment="1">
      <alignment horizontal="right" vertical="top" wrapText="1"/>
    </xf>
    <xf numFmtId="0" fontId="98" fillId="2" borderId="0" xfId="0" applyFont="1" applyFill="1" applyAlignment="1">
      <alignment vertical="top"/>
    </xf>
    <xf numFmtId="0" fontId="74" fillId="2" borderId="0" xfId="0" applyFont="1" applyFill="1" applyAlignment="1">
      <alignment vertical="top"/>
    </xf>
    <xf numFmtId="0" fontId="74" fillId="2" borderId="30" xfId="0" applyFont="1" applyFill="1" applyBorder="1" applyAlignment="1">
      <alignment vertical="center"/>
    </xf>
    <xf numFmtId="0" fontId="74" fillId="2" borderId="28" xfId="0" applyFont="1" applyFill="1" applyBorder="1" applyAlignment="1">
      <alignment vertical="center"/>
    </xf>
    <xf numFmtId="0" fontId="98" fillId="2" borderId="0" xfId="0" applyFont="1" applyFill="1" applyAlignment="1">
      <alignment vertical="center"/>
    </xf>
    <xf numFmtId="0" fontId="15" fillId="2" borderId="32" xfId="96" applyFont="1" applyFill="1" applyBorder="1" applyAlignment="1">
      <alignment horizontal="center" vertical="center" wrapText="1"/>
    </xf>
    <xf numFmtId="0" fontId="15" fillId="2" borderId="32" xfId="96" applyFont="1" applyFill="1" applyBorder="1" applyAlignment="1">
      <alignment horizontal="left" vertical="center" wrapText="1"/>
    </xf>
    <xf numFmtId="169" fontId="15" fillId="2" borderId="32" xfId="96" applyNumberFormat="1" applyFont="1" applyFill="1" applyBorder="1" applyAlignment="1">
      <alignment horizontal="center" vertical="center" wrapText="1"/>
    </xf>
    <xf numFmtId="165" fontId="15" fillId="2" borderId="32" xfId="6" applyFont="1" applyFill="1" applyBorder="1" applyAlignment="1">
      <alignment horizontal="center" vertical="center"/>
    </xf>
    <xf numFmtId="0" fontId="75" fillId="2" borderId="32" xfId="208" applyFont="1" applyFill="1" applyBorder="1" applyAlignment="1">
      <alignment horizontal="left"/>
    </xf>
    <xf numFmtId="0" fontId="74" fillId="0" borderId="32" xfId="253" applyFont="1" applyBorder="1" applyAlignment="1">
      <alignment horizontal="left" vertical="top" wrapText="1"/>
    </xf>
    <xf numFmtId="166" fontId="18" fillId="0" borderId="32" xfId="0" applyNumberFormat="1" applyFont="1" applyBorder="1" applyAlignment="1">
      <alignment horizontal="center" vertical="center" wrapText="1"/>
    </xf>
    <xf numFmtId="0" fontId="18" fillId="0" borderId="32" xfId="0" applyFont="1" applyBorder="1" applyAlignment="1">
      <alignment horizontal="left" vertical="center" wrapText="1"/>
    </xf>
    <xf numFmtId="0" fontId="74" fillId="0" borderId="32" xfId="0" applyFont="1" applyBorder="1" applyAlignment="1">
      <alignment horizontal="left" vertical="center" wrapText="1"/>
    </xf>
    <xf numFmtId="0" fontId="74" fillId="2" borderId="0" xfId="0" applyFont="1" applyFill="1" applyAlignment="1">
      <alignment horizontal="right" vertical="center"/>
    </xf>
    <xf numFmtId="0" fontId="18" fillId="2" borderId="0" xfId="0" applyFont="1" applyFill="1" applyAlignment="1">
      <alignment horizontal="center" vertical="center" wrapText="1"/>
    </xf>
    <xf numFmtId="0" fontId="18" fillId="0" borderId="32" xfId="0" applyFont="1" applyBorder="1" applyAlignment="1">
      <alignment horizontal="center" vertical="center" wrapText="1"/>
    </xf>
    <xf numFmtId="0" fontId="74" fillId="2" borderId="0" xfId="0" applyFont="1" applyFill="1" applyAlignment="1">
      <alignment horizontal="right" vertical="top"/>
    </xf>
    <xf numFmtId="0" fontId="18" fillId="2" borderId="32" xfId="0" applyFont="1" applyFill="1" applyBorder="1" applyAlignment="1">
      <alignment horizontal="center" vertical="top" wrapText="1"/>
    </xf>
    <xf numFmtId="0" fontId="18" fillId="2" borderId="0" xfId="0" applyFont="1" applyFill="1" applyAlignment="1">
      <alignment horizontal="center" wrapText="1"/>
    </xf>
    <xf numFmtId="0" fontId="74" fillId="2" borderId="21" xfId="0" applyFont="1" applyFill="1" applyBorder="1" applyAlignment="1">
      <alignment horizontal="center" vertical="center" wrapText="1"/>
    </xf>
    <xf numFmtId="0" fontId="74" fillId="2" borderId="0" xfId="0" applyFont="1" applyFill="1" applyAlignment="1">
      <alignment horizontal="right"/>
    </xf>
    <xf numFmtId="0" fontId="18" fillId="2" borderId="30" xfId="0" applyFont="1" applyFill="1" applyBorder="1" applyAlignment="1">
      <alignment horizontal="left" vertical="top" wrapText="1"/>
    </xf>
    <xf numFmtId="0" fontId="18" fillId="2" borderId="28" xfId="0" applyFont="1" applyFill="1" applyBorder="1" applyAlignment="1">
      <alignment horizontal="left" vertical="top" wrapText="1"/>
    </xf>
    <xf numFmtId="49" fontId="18" fillId="2" borderId="22" xfId="0" applyNumberFormat="1" applyFont="1" applyFill="1" applyBorder="1" applyAlignment="1">
      <alignment horizontal="center" vertical="top" wrapText="1"/>
    </xf>
    <xf numFmtId="49" fontId="18" fillId="2" borderId="1" xfId="0" applyNumberFormat="1" applyFont="1" applyFill="1" applyBorder="1" applyAlignment="1">
      <alignment horizontal="center" vertical="top" wrapText="1"/>
    </xf>
    <xf numFmtId="49" fontId="18" fillId="2" borderId="2" xfId="0" applyNumberFormat="1" applyFont="1" applyFill="1" applyBorder="1" applyAlignment="1">
      <alignment horizontal="center" vertical="top" wrapText="1"/>
    </xf>
    <xf numFmtId="0" fontId="74" fillId="2" borderId="28" xfId="0" applyFont="1" applyFill="1" applyBorder="1" applyAlignment="1">
      <alignment horizontal="center" vertical="top" wrapText="1"/>
    </xf>
    <xf numFmtId="0" fontId="74" fillId="2" borderId="32" xfId="0" applyFont="1" applyFill="1" applyBorder="1" applyAlignment="1">
      <alignment horizontal="center" vertical="top" wrapText="1"/>
    </xf>
    <xf numFmtId="0" fontId="74" fillId="2" borderId="22" xfId="0" applyFont="1" applyFill="1" applyBorder="1" applyAlignment="1">
      <alignment horizontal="center" vertical="top" wrapText="1"/>
    </xf>
    <xf numFmtId="0" fontId="74" fillId="2" borderId="1" xfId="0" applyFont="1" applyFill="1" applyBorder="1" applyAlignment="1">
      <alignment horizontal="center" vertical="top" wrapText="1"/>
    </xf>
    <xf numFmtId="0" fontId="74" fillId="2" borderId="2" xfId="0" applyFont="1" applyFill="1" applyBorder="1" applyAlignment="1">
      <alignment horizontal="center" vertical="top" wrapText="1"/>
    </xf>
    <xf numFmtId="0" fontId="18" fillId="2" borderId="22" xfId="0" applyFont="1" applyFill="1" applyBorder="1" applyAlignment="1">
      <alignment horizontal="center" vertical="center" wrapText="1"/>
    </xf>
    <xf numFmtId="0" fontId="18" fillId="2" borderId="1" xfId="0" applyFont="1" applyFill="1" applyBorder="1" applyAlignment="1">
      <alignment horizontal="center" vertical="center" wrapText="1"/>
    </xf>
    <xf numFmtId="0" fontId="18" fillId="2" borderId="2" xfId="0" applyFont="1" applyFill="1" applyBorder="1" applyAlignment="1">
      <alignment horizontal="center" vertical="center" wrapText="1"/>
    </xf>
    <xf numFmtId="49" fontId="18" fillId="2" borderId="32" xfId="0" applyNumberFormat="1" applyFont="1" applyFill="1" applyBorder="1" applyAlignment="1">
      <alignment horizontal="center" vertical="top" wrapText="1"/>
    </xf>
    <xf numFmtId="0" fontId="18" fillId="2" borderId="22" xfId="0" applyFont="1" applyFill="1" applyBorder="1" applyAlignment="1">
      <alignment horizontal="center" vertical="top" wrapText="1"/>
    </xf>
    <xf numFmtId="0" fontId="18" fillId="2" borderId="1" xfId="0" applyFont="1" applyFill="1" applyBorder="1" applyAlignment="1">
      <alignment horizontal="center" vertical="top" wrapText="1"/>
    </xf>
    <xf numFmtId="0" fontId="18" fillId="2" borderId="2" xfId="0" applyFont="1" applyFill="1" applyBorder="1" applyAlignment="1">
      <alignment horizontal="center" vertical="top" wrapText="1"/>
    </xf>
    <xf numFmtId="0" fontId="18" fillId="2" borderId="22" xfId="0" applyFont="1" applyFill="1" applyBorder="1" applyAlignment="1">
      <alignment horizontal="center"/>
    </xf>
    <xf numFmtId="0" fontId="18" fillId="2" borderId="1" xfId="0" applyFont="1" applyFill="1" applyBorder="1" applyAlignment="1">
      <alignment horizontal="center"/>
    </xf>
    <xf numFmtId="0" fontId="18" fillId="2" borderId="2" xfId="0" applyFont="1" applyFill="1" applyBorder="1" applyAlignment="1">
      <alignment horizontal="center"/>
    </xf>
    <xf numFmtId="0" fontId="18" fillId="2" borderId="32" xfId="0" applyFont="1" applyFill="1" applyBorder="1" applyAlignment="1">
      <alignment horizontal="center"/>
    </xf>
    <xf numFmtId="0" fontId="18" fillId="2" borderId="22" xfId="96" applyFont="1" applyFill="1" applyBorder="1" applyAlignment="1">
      <alignment horizontal="center" vertical="center" wrapText="1"/>
    </xf>
    <xf numFmtId="0" fontId="18" fillId="2" borderId="1" xfId="96" applyFont="1" applyFill="1" applyBorder="1" applyAlignment="1">
      <alignment horizontal="center" vertical="center" wrapText="1"/>
    </xf>
    <xf numFmtId="0" fontId="18" fillId="2" borderId="2" xfId="96" applyFont="1" applyFill="1" applyBorder="1" applyAlignment="1">
      <alignment horizontal="center" vertical="center" wrapText="1"/>
    </xf>
    <xf numFmtId="0" fontId="74" fillId="2" borderId="22" xfId="0" applyFont="1" applyFill="1" applyBorder="1" applyAlignment="1">
      <alignment horizontal="center" vertical="center"/>
    </xf>
    <xf numFmtId="0" fontId="74" fillId="2" borderId="1" xfId="0" applyFont="1" applyFill="1" applyBorder="1" applyAlignment="1">
      <alignment horizontal="center" vertical="center"/>
    </xf>
    <xf numFmtId="0" fontId="74" fillId="2" borderId="2" xfId="0" applyFont="1" applyFill="1" applyBorder="1" applyAlignment="1">
      <alignment horizontal="center" vertical="center"/>
    </xf>
    <xf numFmtId="169" fontId="74" fillId="2" borderId="0" xfId="96" applyNumberFormat="1" applyFont="1" applyFill="1" applyAlignment="1">
      <alignment horizontal="right" vertical="top" wrapText="1"/>
    </xf>
    <xf numFmtId="169" fontId="74" fillId="2" borderId="0" xfId="96" applyNumberFormat="1" applyFont="1" applyFill="1" applyAlignment="1">
      <alignment horizontal="right" vertical="center" wrapText="1"/>
    </xf>
    <xf numFmtId="49" fontId="18" fillId="2" borderId="0" xfId="96" applyNumberFormat="1" applyFont="1" applyFill="1" applyAlignment="1">
      <alignment horizontal="center" vertical="center" wrapText="1"/>
    </xf>
    <xf numFmtId="0" fontId="74" fillId="2" borderId="0" xfId="1660" applyFont="1" applyFill="1" applyAlignment="1">
      <alignment vertical="center" wrapText="1"/>
    </xf>
    <xf numFmtId="0" fontId="74" fillId="2" borderId="29" xfId="2028" applyFont="1" applyFill="1" applyBorder="1" applyAlignment="1">
      <alignment horizontal="right"/>
    </xf>
    <xf numFmtId="168" fontId="74" fillId="2" borderId="26" xfId="96" applyNumberFormat="1" applyFont="1" applyFill="1" applyBorder="1" applyAlignment="1">
      <alignment horizontal="center" vertical="center" wrapText="1"/>
    </xf>
    <xf numFmtId="168" fontId="74" fillId="2" borderId="27" xfId="96" applyNumberFormat="1" applyFont="1" applyFill="1" applyBorder="1" applyAlignment="1">
      <alignment horizontal="center" vertical="center" wrapText="1"/>
    </xf>
    <xf numFmtId="168" fontId="74" fillId="2" borderId="28" xfId="96" applyNumberFormat="1" applyFont="1" applyFill="1" applyBorder="1" applyAlignment="1">
      <alignment horizontal="center" vertical="center" wrapText="1"/>
    </xf>
    <xf numFmtId="49" fontId="18" fillId="2" borderId="26" xfId="96" applyNumberFormat="1" applyFont="1" applyFill="1" applyBorder="1" applyAlignment="1">
      <alignment horizontal="center" vertical="center" wrapText="1"/>
    </xf>
    <xf numFmtId="49" fontId="18" fillId="2" borderId="28" xfId="96" applyNumberFormat="1" applyFont="1" applyFill="1" applyBorder="1" applyAlignment="1">
      <alignment horizontal="center" vertical="center" wrapText="1"/>
    </xf>
    <xf numFmtId="168" fontId="18" fillId="2" borderId="22" xfId="96" applyNumberFormat="1" applyFont="1" applyFill="1" applyBorder="1" applyAlignment="1">
      <alignment horizontal="center" vertical="center" wrapText="1"/>
    </xf>
    <xf numFmtId="168" fontId="18" fillId="2" borderId="2" xfId="96" applyNumberFormat="1" applyFont="1" applyFill="1" applyBorder="1" applyAlignment="1">
      <alignment horizontal="center" vertical="center" wrapText="1"/>
    </xf>
    <xf numFmtId="0" fontId="74" fillId="2" borderId="22" xfId="208" applyFont="1" applyFill="1" applyBorder="1" applyAlignment="1">
      <alignment horizontal="center"/>
    </xf>
    <xf numFmtId="0" fontId="74" fillId="2" borderId="2" xfId="208" applyFont="1" applyFill="1" applyBorder="1" applyAlignment="1">
      <alignment horizontal="center"/>
    </xf>
    <xf numFmtId="0" fontId="98" fillId="2" borderId="22" xfId="208" applyFont="1" applyFill="1" applyBorder="1" applyAlignment="1">
      <alignment horizontal="center"/>
    </xf>
    <xf numFmtId="0" fontId="98" fillId="2" borderId="1" xfId="208" applyFont="1" applyFill="1" applyBorder="1" applyAlignment="1">
      <alignment horizontal="center"/>
    </xf>
    <xf numFmtId="0" fontId="74" fillId="2" borderId="1" xfId="208" applyFont="1" applyFill="1" applyBorder="1" applyAlignment="1">
      <alignment horizontal="center"/>
    </xf>
    <xf numFmtId="0" fontId="98" fillId="2" borderId="2" xfId="208" applyFont="1" applyFill="1" applyBorder="1" applyAlignment="1">
      <alignment horizontal="center"/>
    </xf>
    <xf numFmtId="0" fontId="74" fillId="2" borderId="22" xfId="299" applyFont="1" applyFill="1" applyBorder="1" applyAlignment="1">
      <alignment horizontal="center"/>
    </xf>
    <xf numFmtId="0" fontId="74" fillId="2" borderId="2" xfId="299" applyFont="1" applyFill="1" applyBorder="1" applyAlignment="1">
      <alignment horizontal="center"/>
    </xf>
    <xf numFmtId="0" fontId="95" fillId="2" borderId="22" xfId="0" applyFont="1" applyFill="1" applyBorder="1" applyAlignment="1">
      <alignment horizontal="center" vertical="center"/>
    </xf>
    <xf numFmtId="0" fontId="95" fillId="2" borderId="1" xfId="0" applyFont="1" applyFill="1" applyBorder="1" applyAlignment="1">
      <alignment horizontal="center" vertical="center"/>
    </xf>
    <xf numFmtId="0" fontId="95" fillId="2" borderId="2" xfId="0" applyFont="1" applyFill="1" applyBorder="1" applyAlignment="1">
      <alignment horizontal="center" vertical="center"/>
    </xf>
    <xf numFmtId="0" fontId="74" fillId="2" borderId="22" xfId="253" applyFont="1" applyFill="1" applyBorder="1" applyAlignment="1">
      <alignment horizontal="center"/>
    </xf>
    <xf numFmtId="0" fontId="74" fillId="2" borderId="1" xfId="253" applyFont="1" applyFill="1" applyBorder="1" applyAlignment="1">
      <alignment horizontal="center"/>
    </xf>
    <xf numFmtId="0" fontId="74" fillId="2" borderId="2" xfId="253" applyFont="1" applyFill="1" applyBorder="1" applyAlignment="1">
      <alignment horizontal="center"/>
    </xf>
    <xf numFmtId="166" fontId="74" fillId="2" borderId="0" xfId="253" applyNumberFormat="1" applyFont="1" applyFill="1" applyAlignment="1">
      <alignment horizontal="right" wrapText="1"/>
    </xf>
    <xf numFmtId="166" fontId="74" fillId="2" borderId="0" xfId="253" applyNumberFormat="1" applyFont="1" applyFill="1" applyAlignment="1">
      <alignment horizontal="right" vertical="top" wrapText="1"/>
    </xf>
    <xf numFmtId="0" fontId="18" fillId="2" borderId="0" xfId="299" applyFont="1" applyFill="1" applyAlignment="1">
      <alignment horizontal="center" vertical="center" wrapText="1"/>
    </xf>
    <xf numFmtId="0" fontId="18" fillId="0" borderId="32" xfId="0" applyFont="1" applyBorder="1" applyAlignment="1">
      <alignment horizontal="left" vertical="top" wrapText="1"/>
    </xf>
    <xf numFmtId="0" fontId="18" fillId="2" borderId="33" xfId="0" applyFont="1" applyFill="1" applyBorder="1" applyAlignment="1">
      <alignment horizontal="center" vertical="center" wrapText="1"/>
    </xf>
    <xf numFmtId="0" fontId="18" fillId="2" borderId="34" xfId="0" applyFont="1" applyFill="1" applyBorder="1" applyAlignment="1">
      <alignment horizontal="center" vertical="center" wrapText="1"/>
    </xf>
    <xf numFmtId="0" fontId="75" fillId="2" borderId="28" xfId="0" applyFont="1" applyFill="1" applyBorder="1" applyAlignment="1">
      <alignment horizontal="center" vertical="center" wrapText="1"/>
    </xf>
    <xf numFmtId="0" fontId="75" fillId="2" borderId="32" xfId="0" applyFont="1" applyFill="1" applyBorder="1" applyAlignment="1">
      <alignment horizontal="center" vertical="center" wrapText="1"/>
    </xf>
    <xf numFmtId="0" fontId="18" fillId="2" borderId="32" xfId="0" applyFont="1" applyFill="1" applyBorder="1" applyAlignment="1">
      <alignment horizontal="left" vertical="center" wrapText="1"/>
    </xf>
    <xf numFmtId="0" fontId="18" fillId="2" borderId="28" xfId="0" applyFont="1" applyFill="1" applyBorder="1" applyAlignment="1">
      <alignment horizontal="left" vertical="center" wrapText="1"/>
    </xf>
    <xf numFmtId="0" fontId="18" fillId="2" borderId="28" xfId="0" applyFont="1" applyFill="1" applyBorder="1" applyAlignment="1">
      <alignment horizontal="center" vertical="center" wrapText="1"/>
    </xf>
    <xf numFmtId="0" fontId="18" fillId="2" borderId="32" xfId="0" applyFont="1" applyFill="1" applyBorder="1" applyAlignment="1">
      <alignment horizontal="center" vertical="center" wrapText="1"/>
    </xf>
    <xf numFmtId="166" fontId="75" fillId="2" borderId="0" xfId="253" applyNumberFormat="1" applyFont="1" applyFill="1" applyAlignment="1">
      <alignment horizontal="right" vertical="top" wrapText="1"/>
    </xf>
    <xf numFmtId="166" fontId="75" fillId="2" borderId="0" xfId="253" applyNumberFormat="1" applyFont="1" applyFill="1" applyAlignment="1">
      <alignment horizontal="right" wrapText="1"/>
    </xf>
    <xf numFmtId="0" fontId="18" fillId="57" borderId="32" xfId="0" applyFont="1" applyFill="1" applyBorder="1" applyAlignment="1">
      <alignment horizontal="left" vertical="top" wrapText="1"/>
    </xf>
    <xf numFmtId="0" fontId="18" fillId="59" borderId="32" xfId="0" applyFont="1" applyFill="1" applyBorder="1" applyAlignment="1">
      <alignment horizontal="center" vertical="top" wrapText="1"/>
    </xf>
    <xf numFmtId="0" fontId="91" fillId="0" borderId="32" xfId="0" applyFont="1" applyBorder="1" applyAlignment="1">
      <alignment horizontal="left" vertical="top" wrapText="1"/>
    </xf>
    <xf numFmtId="0" fontId="18" fillId="2" borderId="30" xfId="0" applyFont="1" applyFill="1" applyBorder="1" applyAlignment="1">
      <alignment horizontal="left" vertical="center" wrapText="1"/>
    </xf>
    <xf numFmtId="0" fontId="18" fillId="2" borderId="36" xfId="0" applyFont="1" applyFill="1" applyBorder="1" applyAlignment="1">
      <alignment horizontal="left" vertical="center" wrapText="1"/>
    </xf>
    <xf numFmtId="0" fontId="18" fillId="57" borderId="30" xfId="0" applyFont="1" applyFill="1" applyBorder="1" applyAlignment="1">
      <alignment horizontal="left" vertical="top" wrapText="1"/>
    </xf>
    <xf numFmtId="0" fontId="18" fillId="57" borderId="36" xfId="0" applyFont="1" applyFill="1" applyBorder="1" applyAlignment="1">
      <alignment horizontal="left" vertical="top" wrapText="1"/>
    </xf>
    <xf numFmtId="0" fontId="18" fillId="57" borderId="28" xfId="0" applyFont="1" applyFill="1" applyBorder="1" applyAlignment="1">
      <alignment horizontal="left" vertical="top" wrapText="1"/>
    </xf>
    <xf numFmtId="0" fontId="75" fillId="2" borderId="33" xfId="0" applyFont="1" applyFill="1" applyBorder="1" applyAlignment="1">
      <alignment horizontal="center" vertical="center" wrapText="1"/>
    </xf>
    <xf numFmtId="0" fontId="75" fillId="2" borderId="34" xfId="0" applyFont="1" applyFill="1" applyBorder="1" applyAlignment="1">
      <alignment horizontal="center" vertical="center" wrapText="1"/>
    </xf>
    <xf numFmtId="0" fontId="75" fillId="2" borderId="35" xfId="0" applyFont="1" applyFill="1" applyBorder="1" applyAlignment="1">
      <alignment horizontal="center" vertical="center" wrapText="1"/>
    </xf>
    <xf numFmtId="0" fontId="75" fillId="2" borderId="22" xfId="0" applyFont="1" applyFill="1" applyBorder="1" applyAlignment="1">
      <alignment horizontal="center" vertical="center" wrapText="1"/>
    </xf>
    <xf numFmtId="0" fontId="75" fillId="2" borderId="1" xfId="0" applyFont="1" applyFill="1" applyBorder="1" applyAlignment="1">
      <alignment horizontal="center" vertical="center" wrapText="1"/>
    </xf>
    <xf numFmtId="0" fontId="75" fillId="2" borderId="2" xfId="0" applyFont="1" applyFill="1" applyBorder="1" applyAlignment="1">
      <alignment horizontal="center" vertical="center" wrapText="1"/>
    </xf>
    <xf numFmtId="0" fontId="18" fillId="0" borderId="30" xfId="0" applyFont="1" applyBorder="1" applyAlignment="1">
      <alignment horizontal="left" vertical="top" wrapText="1"/>
    </xf>
    <xf numFmtId="0" fontId="18" fillId="0" borderId="36" xfId="0" applyFont="1" applyBorder="1" applyAlignment="1">
      <alignment horizontal="left" vertical="top" wrapText="1"/>
    </xf>
    <xf numFmtId="0" fontId="18" fillId="0" borderId="28" xfId="0" applyFont="1" applyBorder="1" applyAlignment="1">
      <alignment horizontal="left" vertical="top" wrapText="1"/>
    </xf>
    <xf numFmtId="0" fontId="18" fillId="2" borderId="35" xfId="0" applyFont="1" applyFill="1" applyBorder="1" applyAlignment="1">
      <alignment horizontal="center" vertical="center" wrapText="1"/>
    </xf>
    <xf numFmtId="0" fontId="74" fillId="0" borderId="32" xfId="253" applyFont="1" applyBorder="1" applyAlignment="1">
      <alignment horizontal="left" vertical="top" wrapText="1"/>
    </xf>
    <xf numFmtId="0" fontId="74" fillId="57" borderId="30" xfId="0" applyFont="1" applyFill="1" applyBorder="1" applyAlignment="1">
      <alignment horizontal="left" vertical="center" wrapText="1"/>
    </xf>
    <xf numFmtId="0" fontId="74" fillId="57" borderId="36" xfId="0" applyFont="1" applyFill="1" applyBorder="1" applyAlignment="1">
      <alignment horizontal="left" vertical="center" wrapText="1"/>
    </xf>
    <xf numFmtId="0" fontId="74" fillId="57" borderId="28" xfId="0" applyFont="1" applyFill="1" applyBorder="1" applyAlignment="1">
      <alignment horizontal="left" vertical="center" wrapText="1"/>
    </xf>
    <xf numFmtId="0" fontId="74" fillId="2" borderId="32" xfId="0" applyFont="1" applyFill="1" applyBorder="1" applyAlignment="1">
      <alignment horizontal="left" vertical="top" wrapText="1"/>
    </xf>
    <xf numFmtId="0" fontId="74" fillId="2" borderId="30" xfId="0" applyFont="1" applyFill="1" applyBorder="1" applyAlignment="1">
      <alignment horizontal="center" vertical="center" wrapText="1"/>
    </xf>
    <xf numFmtId="0" fontId="74" fillId="2" borderId="36" xfId="0" applyFont="1" applyFill="1" applyBorder="1" applyAlignment="1">
      <alignment horizontal="center" vertical="center" wrapText="1"/>
    </xf>
    <xf numFmtId="0" fontId="74" fillId="2" borderId="28" xfId="0" applyFont="1" applyFill="1" applyBorder="1" applyAlignment="1">
      <alignment horizontal="center" vertical="center" wrapText="1"/>
    </xf>
    <xf numFmtId="0" fontId="74" fillId="0" borderId="32" xfId="0" applyFont="1" applyBorder="1" applyAlignment="1">
      <alignment horizontal="left" vertical="top" wrapText="1"/>
    </xf>
    <xf numFmtId="0" fontId="74" fillId="2" borderId="32" xfId="0" applyFont="1" applyFill="1" applyBorder="1" applyAlignment="1">
      <alignment horizontal="left" vertical="center" wrapText="1"/>
    </xf>
    <xf numFmtId="0" fontId="74" fillId="0" borderId="30" xfId="253" applyFont="1" applyBorder="1" applyAlignment="1">
      <alignment horizontal="center" vertical="center" wrapText="1"/>
    </xf>
    <xf numFmtId="0" fontId="74" fillId="0" borderId="36" xfId="253" applyFont="1" applyBorder="1" applyAlignment="1">
      <alignment horizontal="center" vertical="center" wrapText="1"/>
    </xf>
    <xf numFmtId="0" fontId="74" fillId="0" borderId="28" xfId="253" applyFont="1" applyBorder="1" applyAlignment="1">
      <alignment horizontal="center" vertical="center" wrapText="1"/>
    </xf>
    <xf numFmtId="0" fontId="74" fillId="2" borderId="30" xfId="253" applyFont="1" applyFill="1" applyBorder="1" applyAlignment="1">
      <alignment horizontal="center" vertical="center" wrapText="1"/>
    </xf>
    <xf numFmtId="0" fontId="74" fillId="2" borderId="36" xfId="253" applyFont="1" applyFill="1" applyBorder="1" applyAlignment="1">
      <alignment horizontal="center" vertical="center" wrapText="1"/>
    </xf>
    <xf numFmtId="0" fontId="74" fillId="2" borderId="28" xfId="253" applyFont="1" applyFill="1" applyBorder="1" applyAlignment="1">
      <alignment horizontal="center" vertical="center" wrapText="1"/>
    </xf>
    <xf numFmtId="0" fontId="74" fillId="0" borderId="30" xfId="299" applyFont="1" applyBorder="1" applyAlignment="1">
      <alignment horizontal="left" vertical="top" wrapText="1"/>
    </xf>
    <xf numFmtId="0" fontId="74" fillId="0" borderId="36" xfId="299" applyFont="1" applyBorder="1" applyAlignment="1">
      <alignment horizontal="left" vertical="top" wrapText="1"/>
    </xf>
    <xf numFmtId="0" fontId="74" fillId="0" borderId="28" xfId="299" applyFont="1" applyBorder="1" applyAlignment="1">
      <alignment horizontal="left" vertical="top" wrapText="1"/>
    </xf>
    <xf numFmtId="0" fontId="18" fillId="58" borderId="25" xfId="0" applyFont="1" applyFill="1" applyBorder="1" applyAlignment="1">
      <alignment vertical="top" wrapText="1"/>
    </xf>
    <xf numFmtId="0" fontId="74" fillId="2" borderId="30" xfId="299" applyFont="1" applyFill="1" applyBorder="1" applyAlignment="1">
      <alignment horizontal="left" vertical="top" wrapText="1"/>
    </xf>
    <xf numFmtId="0" fontId="74" fillId="2" borderId="36" xfId="299" applyFont="1" applyFill="1" applyBorder="1" applyAlignment="1">
      <alignment horizontal="left" vertical="top" wrapText="1"/>
    </xf>
    <xf numFmtId="0" fontId="74" fillId="2" borderId="28" xfId="299" applyFont="1" applyFill="1" applyBorder="1" applyAlignment="1">
      <alignment horizontal="left" vertical="top" wrapText="1"/>
    </xf>
    <xf numFmtId="0" fontId="74" fillId="2" borderId="26" xfId="1735" applyFont="1" applyFill="1" applyBorder="1" applyAlignment="1">
      <alignment horizontal="center" wrapText="1"/>
    </xf>
    <xf numFmtId="0" fontId="74" fillId="2" borderId="27" xfId="1735" applyFont="1" applyFill="1" applyBorder="1" applyAlignment="1">
      <alignment horizontal="center" wrapText="1"/>
    </xf>
    <xf numFmtId="0" fontId="74" fillId="2" borderId="28" xfId="1735" applyFont="1" applyFill="1" applyBorder="1" applyAlignment="1">
      <alignment horizontal="center" wrapText="1"/>
    </xf>
    <xf numFmtId="0" fontId="74" fillId="2" borderId="0" xfId="1734" applyFont="1" applyFill="1" applyAlignment="1">
      <alignment horizontal="right" vertical="top"/>
    </xf>
    <xf numFmtId="0" fontId="74" fillId="2" borderId="0" xfId="1734" applyFont="1" applyFill="1" applyAlignment="1">
      <alignment horizontal="right" vertical="center"/>
    </xf>
    <xf numFmtId="0" fontId="18" fillId="2" borderId="25" xfId="1734" applyFont="1" applyFill="1" applyBorder="1" applyAlignment="1">
      <alignment horizontal="center" vertical="center" wrapText="1"/>
    </xf>
    <xf numFmtId="0" fontId="74" fillId="2" borderId="25" xfId="1735" applyFont="1" applyFill="1" applyBorder="1" applyAlignment="1">
      <alignment horizontal="center" vertical="center" wrapText="1"/>
    </xf>
    <xf numFmtId="0" fontId="74" fillId="2" borderId="25" xfId="8" applyFont="1" applyFill="1" applyBorder="1" applyAlignment="1">
      <alignment horizontal="center" vertical="center" wrapText="1"/>
    </xf>
    <xf numFmtId="0" fontId="74" fillId="57" borderId="31" xfId="0" applyFont="1" applyFill="1" applyBorder="1" applyAlignment="1">
      <alignment horizontal="left" vertical="center" wrapText="1"/>
    </xf>
    <xf numFmtId="0" fontId="74" fillId="0" borderId="30" xfId="0" applyFont="1" applyBorder="1" applyAlignment="1">
      <alignment horizontal="center" vertical="center" wrapText="1"/>
    </xf>
    <xf numFmtId="0" fontId="74" fillId="0" borderId="36" xfId="0" applyFont="1" applyBorder="1" applyAlignment="1">
      <alignment horizontal="center" vertical="center" wrapText="1"/>
    </xf>
    <xf numFmtId="0" fontId="74" fillId="0" borderId="28" xfId="0" applyFont="1" applyBorder="1" applyAlignment="1">
      <alignment horizontal="center" vertical="center" wrapText="1"/>
    </xf>
    <xf numFmtId="0" fontId="74" fillId="0" borderId="30" xfId="0" applyFont="1" applyBorder="1" applyAlignment="1">
      <alignment horizontal="left" vertical="top" wrapText="1"/>
    </xf>
    <xf numFmtId="0" fontId="74" fillId="0" borderId="36" xfId="0" applyFont="1" applyBorder="1" applyAlignment="1">
      <alignment horizontal="left" vertical="top" wrapText="1"/>
    </xf>
    <xf numFmtId="0" fontId="74" fillId="0" borderId="28" xfId="0" applyFont="1" applyBorder="1" applyAlignment="1">
      <alignment horizontal="left" vertical="top" wrapText="1"/>
    </xf>
    <xf numFmtId="0" fontId="74" fillId="0" borderId="32" xfId="253" applyFont="1" applyFill="1" applyBorder="1" applyAlignment="1">
      <alignment horizontal="left" vertical="top" wrapText="1"/>
    </xf>
    <xf numFmtId="0" fontId="74" fillId="0" borderId="32" xfId="253" applyFont="1" applyFill="1" applyBorder="1" applyAlignment="1">
      <alignment horizontal="left" vertical="top" wrapText="1"/>
    </xf>
    <xf numFmtId="0" fontId="74" fillId="0" borderId="32" xfId="253" applyFont="1" applyFill="1" applyBorder="1" applyAlignment="1">
      <alignment horizontal="center" vertical="center" wrapText="1"/>
    </xf>
    <xf numFmtId="169" fontId="74" fillId="0" borderId="32" xfId="253" applyNumberFormat="1" applyFont="1" applyFill="1" applyBorder="1" applyAlignment="1">
      <alignment horizontal="right" vertical="center" wrapText="1"/>
    </xf>
    <xf numFmtId="43" fontId="103" fillId="0" borderId="0" xfId="7" applyFont="1" applyFill="1" applyAlignment="1">
      <alignment horizontal="left" vertical="center" wrapText="1"/>
    </xf>
    <xf numFmtId="0" fontId="74" fillId="0" borderId="0" xfId="299" applyFont="1" applyFill="1" applyAlignment="1">
      <alignment horizontal="left" vertical="center" wrapText="1"/>
    </xf>
  </cellXfs>
  <cellStyles count="3117">
    <cellStyle name="20% - Accent1" xfId="29" builtinId="30" customBuiltin="1"/>
    <cellStyle name="20% - Accent1 2" xfId="69"/>
    <cellStyle name="20% - Accent1 2 2" xfId="108"/>
    <cellStyle name="20% - Accent1 2 3" xfId="2109"/>
    <cellStyle name="20% - Accent1 2 4" xfId="2037"/>
    <cellStyle name="20% - Accent1 3" xfId="167"/>
    <cellStyle name="20% - Accent1 3 2" xfId="2129"/>
    <cellStyle name="20% - Accent1 4" xfId="191"/>
    <cellStyle name="20% - Accent1 4 2" xfId="2152"/>
    <cellStyle name="20% - Accent1 5" xfId="2065"/>
    <cellStyle name="20% - Accent2" xfId="33" builtinId="34" customBuiltin="1"/>
    <cellStyle name="20% - Accent2 2" xfId="72"/>
    <cellStyle name="20% - Accent2 2 2" xfId="109"/>
    <cellStyle name="20% - Accent2 2 3" xfId="2111"/>
    <cellStyle name="20% - Accent2 2 4" xfId="2040"/>
    <cellStyle name="20% - Accent2 3" xfId="169"/>
    <cellStyle name="20% - Accent2 3 2" xfId="2131"/>
    <cellStyle name="20% - Accent2 4" xfId="193"/>
    <cellStyle name="20% - Accent2 4 2" xfId="2154"/>
    <cellStyle name="20% - Accent2 5" xfId="2067"/>
    <cellStyle name="20% - Accent3" xfId="37" builtinId="38" customBuiltin="1"/>
    <cellStyle name="20% - Accent3 2" xfId="71"/>
    <cellStyle name="20% - Accent3 2 2" xfId="110"/>
    <cellStyle name="20% - Accent3 2 3" xfId="2110"/>
    <cellStyle name="20% - Accent3 2 4" xfId="2043"/>
    <cellStyle name="20% - Accent3 3" xfId="171"/>
    <cellStyle name="20% - Accent3 3 2" xfId="2133"/>
    <cellStyle name="20% - Accent3 4" xfId="195"/>
    <cellStyle name="20% - Accent3 4 2" xfId="2156"/>
    <cellStyle name="20% - Accent3 5" xfId="2069"/>
    <cellStyle name="20% - Accent4" xfId="41" builtinId="42" customBuiltin="1"/>
    <cellStyle name="20% - Accent4 2" xfId="88"/>
    <cellStyle name="20% - Accent4 2 2" xfId="111"/>
    <cellStyle name="20% - Accent4 2 3" xfId="2117"/>
    <cellStyle name="20% - Accent4 2 4" xfId="2046"/>
    <cellStyle name="20% - Accent4 3" xfId="173"/>
    <cellStyle name="20% - Accent4 3 2" xfId="2135"/>
    <cellStyle name="20% - Accent4 4" xfId="197"/>
    <cellStyle name="20% - Accent4 4 2" xfId="2158"/>
    <cellStyle name="20% - Accent4 5" xfId="2071"/>
    <cellStyle name="20% - Accent5" xfId="45" builtinId="46" customBuiltin="1"/>
    <cellStyle name="20% - Accent5 2" xfId="91"/>
    <cellStyle name="20% - Accent5 2 2" xfId="112"/>
    <cellStyle name="20% - Accent5 2 3" xfId="2118"/>
    <cellStyle name="20% - Accent5 2 4" xfId="2049"/>
    <cellStyle name="20% - Accent5 3" xfId="175"/>
    <cellStyle name="20% - Accent5 3 2" xfId="2137"/>
    <cellStyle name="20% - Accent5 4" xfId="199"/>
    <cellStyle name="20% - Accent5 4 2" xfId="2160"/>
    <cellStyle name="20% - Accent5 5" xfId="2073"/>
    <cellStyle name="20% - Accent6" xfId="49" builtinId="50" customBuiltin="1"/>
    <cellStyle name="20% - Accent6 2" xfId="59"/>
    <cellStyle name="20% - Accent6 2 2" xfId="113"/>
    <cellStyle name="20% - Accent6 2 3" xfId="2103"/>
    <cellStyle name="20% - Accent6 2 4" xfId="2052"/>
    <cellStyle name="20% - Accent6 3" xfId="177"/>
    <cellStyle name="20% - Accent6 3 2" xfId="2139"/>
    <cellStyle name="20% - Accent6 4" xfId="201"/>
    <cellStyle name="20% - Accent6 4 2" xfId="2162"/>
    <cellStyle name="20% - Accent6 5" xfId="2075"/>
    <cellStyle name="20% - Акцент1 10" xfId="301"/>
    <cellStyle name="20% - Акцент1 10 2" xfId="2177"/>
    <cellStyle name="20% - Акцент1 11" xfId="302"/>
    <cellStyle name="20% - Акцент1 11 2" xfId="2178"/>
    <cellStyle name="20% - Акцент1 12" xfId="303"/>
    <cellStyle name="20% - Акцент1 12 2" xfId="2179"/>
    <cellStyle name="20% - Акцент1 13" xfId="304"/>
    <cellStyle name="20% - Акцент1 13 2" xfId="2180"/>
    <cellStyle name="20% - Акцент1 14" xfId="305"/>
    <cellStyle name="20% - Акцент1 14 2" xfId="2181"/>
    <cellStyle name="20% - Акцент1 15" xfId="306"/>
    <cellStyle name="20% - Акцент1 15 2" xfId="2182"/>
    <cellStyle name="20% - Акцент1 16" xfId="307"/>
    <cellStyle name="20% - Акцент1 16 2" xfId="2183"/>
    <cellStyle name="20% - Акцент1 17" xfId="308"/>
    <cellStyle name="20% - Акцент1 17 2" xfId="2184"/>
    <cellStyle name="20% - Акцент1 18" xfId="309"/>
    <cellStyle name="20% - Акцент1 18 2" xfId="2185"/>
    <cellStyle name="20% - Акцент1 19" xfId="310"/>
    <cellStyle name="20% - Акцент1 19 2" xfId="2186"/>
    <cellStyle name="20% - Акцент1 2" xfId="311"/>
    <cellStyle name="20% - Акцент1 2 2" xfId="2187"/>
    <cellStyle name="20% - Акцент1 20" xfId="312"/>
    <cellStyle name="20% - Акцент1 20 2" xfId="2188"/>
    <cellStyle name="20% - Акцент1 21" xfId="313"/>
    <cellStyle name="20% - Акцент1 21 2" xfId="2189"/>
    <cellStyle name="20% - Акцент1 22" xfId="314"/>
    <cellStyle name="20% - Акцент1 22 2" xfId="2190"/>
    <cellStyle name="20% - Акцент1 23" xfId="315"/>
    <cellStyle name="20% - Акцент1 23 2" xfId="2191"/>
    <cellStyle name="20% - Акцент1 24" xfId="316"/>
    <cellStyle name="20% - Акцент1 24 2" xfId="2192"/>
    <cellStyle name="20% - Акцент1 25" xfId="317"/>
    <cellStyle name="20% - Акцент1 25 2" xfId="2193"/>
    <cellStyle name="20% - Акцент1 26" xfId="318"/>
    <cellStyle name="20% - Акцент1 26 2" xfId="2194"/>
    <cellStyle name="20% - Акцент1 27" xfId="319"/>
    <cellStyle name="20% - Акцент1 27 2" xfId="2195"/>
    <cellStyle name="20% - Акцент1 28" xfId="320"/>
    <cellStyle name="20% - Акцент1 28 2" xfId="2196"/>
    <cellStyle name="20% - Акцент1 29" xfId="321"/>
    <cellStyle name="20% - Акцент1 29 2" xfId="2197"/>
    <cellStyle name="20% - Акцент1 3" xfId="322"/>
    <cellStyle name="20% - Акцент1 3 2" xfId="2198"/>
    <cellStyle name="20% - Акцент1 30" xfId="323"/>
    <cellStyle name="20% - Акцент1 30 2" xfId="2199"/>
    <cellStyle name="20% - Акцент1 31" xfId="324"/>
    <cellStyle name="20% - Акцент1 31 2" xfId="2200"/>
    <cellStyle name="20% - Акцент1 32" xfId="325"/>
    <cellStyle name="20% - Акцент1 32 2" xfId="2201"/>
    <cellStyle name="20% - Акцент1 33" xfId="326"/>
    <cellStyle name="20% - Акцент1 33 2" xfId="2202"/>
    <cellStyle name="20% - Акцент1 34" xfId="327"/>
    <cellStyle name="20% - Акцент1 34 2" xfId="2203"/>
    <cellStyle name="20% - Акцент1 35" xfId="328"/>
    <cellStyle name="20% - Акцент1 35 2" xfId="2204"/>
    <cellStyle name="20% - Акцент1 36" xfId="329"/>
    <cellStyle name="20% - Акцент1 36 2" xfId="2205"/>
    <cellStyle name="20% - Акцент1 4" xfId="330"/>
    <cellStyle name="20% - Акцент1 4 2" xfId="2206"/>
    <cellStyle name="20% - Акцент1 5" xfId="331"/>
    <cellStyle name="20% - Акцент1 5 2" xfId="2207"/>
    <cellStyle name="20% - Акцент1 6" xfId="332"/>
    <cellStyle name="20% - Акцент1 6 2" xfId="2208"/>
    <cellStyle name="20% - Акцент1 7" xfId="333"/>
    <cellStyle name="20% - Акцент1 7 2" xfId="2209"/>
    <cellStyle name="20% - Акцент1 8" xfId="334"/>
    <cellStyle name="20% - Акцент1 8 2" xfId="2210"/>
    <cellStyle name="20% - Акцент1 9" xfId="335"/>
    <cellStyle name="20% - Акцент1 9 2" xfId="2211"/>
    <cellStyle name="20% - Акцент2 10" xfId="336"/>
    <cellStyle name="20% - Акцент2 10 2" xfId="2212"/>
    <cellStyle name="20% - Акцент2 11" xfId="337"/>
    <cellStyle name="20% - Акцент2 11 2" xfId="2213"/>
    <cellStyle name="20% - Акцент2 12" xfId="338"/>
    <cellStyle name="20% - Акцент2 12 2" xfId="2214"/>
    <cellStyle name="20% - Акцент2 13" xfId="339"/>
    <cellStyle name="20% - Акцент2 13 2" xfId="2215"/>
    <cellStyle name="20% - Акцент2 14" xfId="340"/>
    <cellStyle name="20% - Акцент2 14 2" xfId="2216"/>
    <cellStyle name="20% - Акцент2 15" xfId="341"/>
    <cellStyle name="20% - Акцент2 15 2" xfId="2217"/>
    <cellStyle name="20% - Акцент2 16" xfId="342"/>
    <cellStyle name="20% - Акцент2 16 2" xfId="2218"/>
    <cellStyle name="20% - Акцент2 17" xfId="343"/>
    <cellStyle name="20% - Акцент2 17 2" xfId="2219"/>
    <cellStyle name="20% - Акцент2 18" xfId="344"/>
    <cellStyle name="20% - Акцент2 18 2" xfId="2220"/>
    <cellStyle name="20% - Акцент2 19" xfId="345"/>
    <cellStyle name="20% - Акцент2 19 2" xfId="2221"/>
    <cellStyle name="20% - Акцент2 2" xfId="346"/>
    <cellStyle name="20% - Акцент2 2 2" xfId="2222"/>
    <cellStyle name="20% - Акцент2 20" xfId="347"/>
    <cellStyle name="20% - Акцент2 20 2" xfId="2223"/>
    <cellStyle name="20% - Акцент2 21" xfId="348"/>
    <cellStyle name="20% - Акцент2 21 2" xfId="2224"/>
    <cellStyle name="20% - Акцент2 22" xfId="349"/>
    <cellStyle name="20% - Акцент2 22 2" xfId="2225"/>
    <cellStyle name="20% - Акцент2 23" xfId="350"/>
    <cellStyle name="20% - Акцент2 23 2" xfId="2226"/>
    <cellStyle name="20% - Акцент2 24" xfId="351"/>
    <cellStyle name="20% - Акцент2 24 2" xfId="2227"/>
    <cellStyle name="20% - Акцент2 25" xfId="352"/>
    <cellStyle name="20% - Акцент2 25 2" xfId="2228"/>
    <cellStyle name="20% - Акцент2 26" xfId="353"/>
    <cellStyle name="20% - Акцент2 26 2" xfId="2229"/>
    <cellStyle name="20% - Акцент2 27" xfId="354"/>
    <cellStyle name="20% - Акцент2 27 2" xfId="2230"/>
    <cellStyle name="20% - Акцент2 28" xfId="355"/>
    <cellStyle name="20% - Акцент2 28 2" xfId="2231"/>
    <cellStyle name="20% - Акцент2 29" xfId="356"/>
    <cellStyle name="20% - Акцент2 29 2" xfId="2232"/>
    <cellStyle name="20% - Акцент2 3" xfId="357"/>
    <cellStyle name="20% - Акцент2 3 2" xfId="2233"/>
    <cellStyle name="20% - Акцент2 30" xfId="358"/>
    <cellStyle name="20% - Акцент2 30 2" xfId="2234"/>
    <cellStyle name="20% - Акцент2 31" xfId="359"/>
    <cellStyle name="20% - Акцент2 31 2" xfId="2235"/>
    <cellStyle name="20% - Акцент2 32" xfId="360"/>
    <cellStyle name="20% - Акцент2 32 2" xfId="2236"/>
    <cellStyle name="20% - Акцент2 33" xfId="361"/>
    <cellStyle name="20% - Акцент2 33 2" xfId="2237"/>
    <cellStyle name="20% - Акцент2 34" xfId="362"/>
    <cellStyle name="20% - Акцент2 34 2" xfId="2238"/>
    <cellStyle name="20% - Акцент2 35" xfId="363"/>
    <cellStyle name="20% - Акцент2 35 2" xfId="2239"/>
    <cellStyle name="20% - Акцент2 36" xfId="364"/>
    <cellStyle name="20% - Акцент2 36 2" xfId="2240"/>
    <cellStyle name="20% - Акцент2 4" xfId="365"/>
    <cellStyle name="20% - Акцент2 4 2" xfId="2241"/>
    <cellStyle name="20% - Акцент2 5" xfId="366"/>
    <cellStyle name="20% - Акцент2 5 2" xfId="2242"/>
    <cellStyle name="20% - Акцент2 6" xfId="367"/>
    <cellStyle name="20% - Акцент2 6 2" xfId="2243"/>
    <cellStyle name="20% - Акцент2 7" xfId="368"/>
    <cellStyle name="20% - Акцент2 7 2" xfId="2244"/>
    <cellStyle name="20% - Акцент2 8" xfId="369"/>
    <cellStyle name="20% - Акцент2 8 2" xfId="2245"/>
    <cellStyle name="20% - Акцент2 9" xfId="370"/>
    <cellStyle name="20% - Акцент2 9 2" xfId="2246"/>
    <cellStyle name="20% - Акцент3 10" xfId="371"/>
    <cellStyle name="20% - Акцент3 10 2" xfId="2247"/>
    <cellStyle name="20% - Акцент3 11" xfId="372"/>
    <cellStyle name="20% - Акцент3 11 2" xfId="2248"/>
    <cellStyle name="20% - Акцент3 12" xfId="373"/>
    <cellStyle name="20% - Акцент3 12 2" xfId="2249"/>
    <cellStyle name="20% - Акцент3 13" xfId="374"/>
    <cellStyle name="20% - Акцент3 13 2" xfId="2250"/>
    <cellStyle name="20% - Акцент3 14" xfId="375"/>
    <cellStyle name="20% - Акцент3 14 2" xfId="2251"/>
    <cellStyle name="20% - Акцент3 15" xfId="376"/>
    <cellStyle name="20% - Акцент3 15 2" xfId="2252"/>
    <cellStyle name="20% - Акцент3 16" xfId="377"/>
    <cellStyle name="20% - Акцент3 16 2" xfId="2253"/>
    <cellStyle name="20% - Акцент3 17" xfId="378"/>
    <cellStyle name="20% - Акцент3 17 2" xfId="2254"/>
    <cellStyle name="20% - Акцент3 18" xfId="379"/>
    <cellStyle name="20% - Акцент3 18 2" xfId="2255"/>
    <cellStyle name="20% - Акцент3 19" xfId="380"/>
    <cellStyle name="20% - Акцент3 19 2" xfId="2256"/>
    <cellStyle name="20% - Акцент3 2" xfId="381"/>
    <cellStyle name="20% - Акцент3 2 2" xfId="2257"/>
    <cellStyle name="20% - Акцент3 20" xfId="382"/>
    <cellStyle name="20% - Акцент3 20 2" xfId="2258"/>
    <cellStyle name="20% - Акцент3 21" xfId="383"/>
    <cellStyle name="20% - Акцент3 21 2" xfId="2259"/>
    <cellStyle name="20% - Акцент3 22" xfId="384"/>
    <cellStyle name="20% - Акцент3 22 2" xfId="2260"/>
    <cellStyle name="20% - Акцент3 23" xfId="385"/>
    <cellStyle name="20% - Акцент3 23 2" xfId="2261"/>
    <cellStyle name="20% - Акцент3 24" xfId="386"/>
    <cellStyle name="20% - Акцент3 24 2" xfId="2262"/>
    <cellStyle name="20% - Акцент3 25" xfId="387"/>
    <cellStyle name="20% - Акцент3 25 2" xfId="2263"/>
    <cellStyle name="20% - Акцент3 26" xfId="388"/>
    <cellStyle name="20% - Акцент3 26 2" xfId="2264"/>
    <cellStyle name="20% - Акцент3 27" xfId="389"/>
    <cellStyle name="20% - Акцент3 27 2" xfId="2265"/>
    <cellStyle name="20% - Акцент3 28" xfId="390"/>
    <cellStyle name="20% - Акцент3 28 2" xfId="2266"/>
    <cellStyle name="20% - Акцент3 29" xfId="391"/>
    <cellStyle name="20% - Акцент3 29 2" xfId="2267"/>
    <cellStyle name="20% - Акцент3 3" xfId="392"/>
    <cellStyle name="20% - Акцент3 3 2" xfId="2268"/>
    <cellStyle name="20% - Акцент3 30" xfId="393"/>
    <cellStyle name="20% - Акцент3 30 2" xfId="2269"/>
    <cellStyle name="20% - Акцент3 31" xfId="394"/>
    <cellStyle name="20% - Акцент3 31 2" xfId="2270"/>
    <cellStyle name="20% - Акцент3 32" xfId="395"/>
    <cellStyle name="20% - Акцент3 32 2" xfId="2271"/>
    <cellStyle name="20% - Акцент3 33" xfId="396"/>
    <cellStyle name="20% - Акцент3 33 2" xfId="2272"/>
    <cellStyle name="20% - Акцент3 34" xfId="397"/>
    <cellStyle name="20% - Акцент3 34 2" xfId="2273"/>
    <cellStyle name="20% - Акцент3 35" xfId="398"/>
    <cellStyle name="20% - Акцент3 35 2" xfId="2274"/>
    <cellStyle name="20% - Акцент3 36" xfId="399"/>
    <cellStyle name="20% - Акцент3 36 2" xfId="2275"/>
    <cellStyle name="20% - Акцент3 4" xfId="400"/>
    <cellStyle name="20% - Акцент3 4 2" xfId="2276"/>
    <cellStyle name="20% - Акцент3 5" xfId="401"/>
    <cellStyle name="20% - Акцент3 5 2" xfId="2277"/>
    <cellStyle name="20% - Акцент3 6" xfId="402"/>
    <cellStyle name="20% - Акцент3 6 2" xfId="2278"/>
    <cellStyle name="20% - Акцент3 7" xfId="403"/>
    <cellStyle name="20% - Акцент3 7 2" xfId="2279"/>
    <cellStyle name="20% - Акцент3 8" xfId="404"/>
    <cellStyle name="20% - Акцент3 8 2" xfId="2280"/>
    <cellStyle name="20% - Акцент3 9" xfId="405"/>
    <cellStyle name="20% - Акцент3 9 2" xfId="2281"/>
    <cellStyle name="20% - Акцент4 10" xfId="406"/>
    <cellStyle name="20% - Акцент4 10 2" xfId="2282"/>
    <cellStyle name="20% - Акцент4 11" xfId="407"/>
    <cellStyle name="20% - Акцент4 11 2" xfId="2283"/>
    <cellStyle name="20% - Акцент4 12" xfId="408"/>
    <cellStyle name="20% - Акцент4 12 2" xfId="2284"/>
    <cellStyle name="20% - Акцент4 13" xfId="409"/>
    <cellStyle name="20% - Акцент4 13 2" xfId="2285"/>
    <cellStyle name="20% - Акцент4 14" xfId="410"/>
    <cellStyle name="20% - Акцент4 14 2" xfId="2286"/>
    <cellStyle name="20% - Акцент4 15" xfId="411"/>
    <cellStyle name="20% - Акцент4 15 2" xfId="2287"/>
    <cellStyle name="20% - Акцент4 16" xfId="412"/>
    <cellStyle name="20% - Акцент4 16 2" xfId="2288"/>
    <cellStyle name="20% - Акцент4 17" xfId="413"/>
    <cellStyle name="20% - Акцент4 17 2" xfId="2289"/>
    <cellStyle name="20% - Акцент4 18" xfId="414"/>
    <cellStyle name="20% - Акцент4 18 2" xfId="2290"/>
    <cellStyle name="20% - Акцент4 19" xfId="415"/>
    <cellStyle name="20% - Акцент4 19 2" xfId="2291"/>
    <cellStyle name="20% - Акцент4 2" xfId="416"/>
    <cellStyle name="20% - Акцент4 2 2" xfId="2292"/>
    <cellStyle name="20% - Акцент4 20" xfId="417"/>
    <cellStyle name="20% - Акцент4 20 2" xfId="2293"/>
    <cellStyle name="20% - Акцент4 21" xfId="418"/>
    <cellStyle name="20% - Акцент4 21 2" xfId="2294"/>
    <cellStyle name="20% - Акцент4 22" xfId="419"/>
    <cellStyle name="20% - Акцент4 22 2" xfId="2295"/>
    <cellStyle name="20% - Акцент4 23" xfId="420"/>
    <cellStyle name="20% - Акцент4 23 2" xfId="2296"/>
    <cellStyle name="20% - Акцент4 24" xfId="421"/>
    <cellStyle name="20% - Акцент4 24 2" xfId="2297"/>
    <cellStyle name="20% - Акцент4 25" xfId="422"/>
    <cellStyle name="20% - Акцент4 25 2" xfId="2298"/>
    <cellStyle name="20% - Акцент4 26" xfId="423"/>
    <cellStyle name="20% - Акцент4 26 2" xfId="2299"/>
    <cellStyle name="20% - Акцент4 27" xfId="424"/>
    <cellStyle name="20% - Акцент4 27 2" xfId="2300"/>
    <cellStyle name="20% - Акцент4 28" xfId="425"/>
    <cellStyle name="20% - Акцент4 28 2" xfId="2301"/>
    <cellStyle name="20% - Акцент4 29" xfId="426"/>
    <cellStyle name="20% - Акцент4 29 2" xfId="2302"/>
    <cellStyle name="20% - Акцент4 3" xfId="427"/>
    <cellStyle name="20% - Акцент4 3 2" xfId="2303"/>
    <cellStyle name="20% - Акцент4 30" xfId="428"/>
    <cellStyle name="20% - Акцент4 30 2" xfId="2304"/>
    <cellStyle name="20% - Акцент4 31" xfId="429"/>
    <cellStyle name="20% - Акцент4 31 2" xfId="2305"/>
    <cellStyle name="20% - Акцент4 32" xfId="430"/>
    <cellStyle name="20% - Акцент4 32 2" xfId="2306"/>
    <cellStyle name="20% - Акцент4 33" xfId="431"/>
    <cellStyle name="20% - Акцент4 33 2" xfId="2307"/>
    <cellStyle name="20% - Акцент4 34" xfId="432"/>
    <cellStyle name="20% - Акцент4 34 2" xfId="2308"/>
    <cellStyle name="20% - Акцент4 35" xfId="433"/>
    <cellStyle name="20% - Акцент4 35 2" xfId="2309"/>
    <cellStyle name="20% - Акцент4 36" xfId="434"/>
    <cellStyle name="20% - Акцент4 36 2" xfId="2310"/>
    <cellStyle name="20% - Акцент4 4" xfId="435"/>
    <cellStyle name="20% - Акцент4 4 2" xfId="2311"/>
    <cellStyle name="20% - Акцент4 5" xfId="436"/>
    <cellStyle name="20% - Акцент4 5 2" xfId="2312"/>
    <cellStyle name="20% - Акцент4 6" xfId="437"/>
    <cellStyle name="20% - Акцент4 6 2" xfId="2313"/>
    <cellStyle name="20% - Акцент4 7" xfId="438"/>
    <cellStyle name="20% - Акцент4 7 2" xfId="2314"/>
    <cellStyle name="20% - Акцент4 8" xfId="439"/>
    <cellStyle name="20% - Акцент4 8 2" xfId="2315"/>
    <cellStyle name="20% - Акцент4 9" xfId="440"/>
    <cellStyle name="20% - Акцент4 9 2" xfId="2316"/>
    <cellStyle name="20% - Акцент5 10" xfId="441"/>
    <cellStyle name="20% - Акцент5 10 2" xfId="2317"/>
    <cellStyle name="20% - Акцент5 11" xfId="442"/>
    <cellStyle name="20% - Акцент5 11 2" xfId="2318"/>
    <cellStyle name="20% - Акцент5 12" xfId="443"/>
    <cellStyle name="20% - Акцент5 12 2" xfId="2319"/>
    <cellStyle name="20% - Акцент5 13" xfId="444"/>
    <cellStyle name="20% - Акцент5 13 2" xfId="2320"/>
    <cellStyle name="20% - Акцент5 14" xfId="445"/>
    <cellStyle name="20% - Акцент5 14 2" xfId="2321"/>
    <cellStyle name="20% - Акцент5 15" xfId="446"/>
    <cellStyle name="20% - Акцент5 15 2" xfId="2322"/>
    <cellStyle name="20% - Акцент5 16" xfId="447"/>
    <cellStyle name="20% - Акцент5 16 2" xfId="2323"/>
    <cellStyle name="20% - Акцент5 17" xfId="448"/>
    <cellStyle name="20% - Акцент5 17 2" xfId="2324"/>
    <cellStyle name="20% - Акцент5 18" xfId="449"/>
    <cellStyle name="20% - Акцент5 18 2" xfId="2325"/>
    <cellStyle name="20% - Акцент5 19" xfId="450"/>
    <cellStyle name="20% - Акцент5 19 2" xfId="2326"/>
    <cellStyle name="20% - Акцент5 2" xfId="451"/>
    <cellStyle name="20% - Акцент5 2 2" xfId="2327"/>
    <cellStyle name="20% - Акцент5 20" xfId="452"/>
    <cellStyle name="20% - Акцент5 20 2" xfId="2328"/>
    <cellStyle name="20% - Акцент5 21" xfId="453"/>
    <cellStyle name="20% - Акцент5 21 2" xfId="2329"/>
    <cellStyle name="20% - Акцент5 22" xfId="454"/>
    <cellStyle name="20% - Акцент5 22 2" xfId="2330"/>
    <cellStyle name="20% - Акцент5 23" xfId="455"/>
    <cellStyle name="20% - Акцент5 23 2" xfId="2331"/>
    <cellStyle name="20% - Акцент5 24" xfId="456"/>
    <cellStyle name="20% - Акцент5 24 2" xfId="2332"/>
    <cellStyle name="20% - Акцент5 25" xfId="457"/>
    <cellStyle name="20% - Акцент5 25 2" xfId="2333"/>
    <cellStyle name="20% - Акцент5 26" xfId="458"/>
    <cellStyle name="20% - Акцент5 26 2" xfId="2334"/>
    <cellStyle name="20% - Акцент5 27" xfId="459"/>
    <cellStyle name="20% - Акцент5 27 2" xfId="2335"/>
    <cellStyle name="20% - Акцент5 28" xfId="460"/>
    <cellStyle name="20% - Акцент5 28 2" xfId="2336"/>
    <cellStyle name="20% - Акцент5 29" xfId="461"/>
    <cellStyle name="20% - Акцент5 29 2" xfId="2337"/>
    <cellStyle name="20% - Акцент5 3" xfId="462"/>
    <cellStyle name="20% - Акцент5 3 2" xfId="2338"/>
    <cellStyle name="20% - Акцент5 30" xfId="463"/>
    <cellStyle name="20% - Акцент5 30 2" xfId="2339"/>
    <cellStyle name="20% - Акцент5 31" xfId="464"/>
    <cellStyle name="20% - Акцент5 31 2" xfId="2340"/>
    <cellStyle name="20% - Акцент5 32" xfId="465"/>
    <cellStyle name="20% - Акцент5 32 2" xfId="2341"/>
    <cellStyle name="20% - Акцент5 33" xfId="466"/>
    <cellStyle name="20% - Акцент5 33 2" xfId="2342"/>
    <cellStyle name="20% - Акцент5 34" xfId="467"/>
    <cellStyle name="20% - Акцент5 34 2" xfId="2343"/>
    <cellStyle name="20% - Акцент5 35" xfId="468"/>
    <cellStyle name="20% - Акцент5 35 2" xfId="2344"/>
    <cellStyle name="20% - Акцент5 36" xfId="469"/>
    <cellStyle name="20% - Акцент5 36 2" xfId="2345"/>
    <cellStyle name="20% - Акцент5 4" xfId="470"/>
    <cellStyle name="20% - Акцент5 4 2" xfId="2346"/>
    <cellStyle name="20% - Акцент5 5" xfId="471"/>
    <cellStyle name="20% - Акцент5 5 2" xfId="2347"/>
    <cellStyle name="20% - Акцент5 6" xfId="472"/>
    <cellStyle name="20% - Акцент5 6 2" xfId="2348"/>
    <cellStyle name="20% - Акцент5 7" xfId="473"/>
    <cellStyle name="20% - Акцент5 7 2" xfId="2349"/>
    <cellStyle name="20% - Акцент5 8" xfId="474"/>
    <cellStyle name="20% - Акцент5 8 2" xfId="2350"/>
    <cellStyle name="20% - Акцент5 9" xfId="475"/>
    <cellStyle name="20% - Акцент5 9 2" xfId="2351"/>
    <cellStyle name="20% - Акцент6 10" xfId="476"/>
    <cellStyle name="20% - Акцент6 10 2" xfId="2352"/>
    <cellStyle name="20% - Акцент6 11" xfId="477"/>
    <cellStyle name="20% - Акцент6 11 2" xfId="2353"/>
    <cellStyle name="20% - Акцент6 12" xfId="478"/>
    <cellStyle name="20% - Акцент6 12 2" xfId="2354"/>
    <cellStyle name="20% - Акцент6 13" xfId="479"/>
    <cellStyle name="20% - Акцент6 13 2" xfId="2355"/>
    <cellStyle name="20% - Акцент6 14" xfId="480"/>
    <cellStyle name="20% - Акцент6 14 2" xfId="2356"/>
    <cellStyle name="20% - Акцент6 15" xfId="481"/>
    <cellStyle name="20% - Акцент6 15 2" xfId="2357"/>
    <cellStyle name="20% - Акцент6 16" xfId="482"/>
    <cellStyle name="20% - Акцент6 16 2" xfId="2358"/>
    <cellStyle name="20% - Акцент6 17" xfId="483"/>
    <cellStyle name="20% - Акцент6 17 2" xfId="2359"/>
    <cellStyle name="20% - Акцент6 18" xfId="484"/>
    <cellStyle name="20% - Акцент6 18 2" xfId="2360"/>
    <cellStyle name="20% - Акцент6 19" xfId="485"/>
    <cellStyle name="20% - Акцент6 19 2" xfId="2361"/>
    <cellStyle name="20% - Акцент6 2" xfId="486"/>
    <cellStyle name="20% - Акцент6 2 2" xfId="2362"/>
    <cellStyle name="20% - Акцент6 20" xfId="487"/>
    <cellStyle name="20% - Акцент6 20 2" xfId="2363"/>
    <cellStyle name="20% - Акцент6 21" xfId="488"/>
    <cellStyle name="20% - Акцент6 21 2" xfId="2364"/>
    <cellStyle name="20% - Акцент6 22" xfId="489"/>
    <cellStyle name="20% - Акцент6 22 2" xfId="2365"/>
    <cellStyle name="20% - Акцент6 23" xfId="490"/>
    <cellStyle name="20% - Акцент6 23 2" xfId="2366"/>
    <cellStyle name="20% - Акцент6 24" xfId="491"/>
    <cellStyle name="20% - Акцент6 24 2" xfId="2367"/>
    <cellStyle name="20% - Акцент6 25" xfId="492"/>
    <cellStyle name="20% - Акцент6 25 2" xfId="2368"/>
    <cellStyle name="20% - Акцент6 26" xfId="493"/>
    <cellStyle name="20% - Акцент6 26 2" xfId="2369"/>
    <cellStyle name="20% - Акцент6 27" xfId="494"/>
    <cellStyle name="20% - Акцент6 27 2" xfId="2370"/>
    <cellStyle name="20% - Акцент6 28" xfId="495"/>
    <cellStyle name="20% - Акцент6 28 2" xfId="2371"/>
    <cellStyle name="20% - Акцент6 29" xfId="496"/>
    <cellStyle name="20% - Акцент6 29 2" xfId="2372"/>
    <cellStyle name="20% - Акцент6 3" xfId="497"/>
    <cellStyle name="20% - Акцент6 3 2" xfId="2373"/>
    <cellStyle name="20% - Акцент6 30" xfId="498"/>
    <cellStyle name="20% - Акцент6 30 2" xfId="2374"/>
    <cellStyle name="20% - Акцент6 31" xfId="499"/>
    <cellStyle name="20% - Акцент6 31 2" xfId="2375"/>
    <cellStyle name="20% - Акцент6 32" xfId="500"/>
    <cellStyle name="20% - Акцент6 32 2" xfId="2376"/>
    <cellStyle name="20% - Акцент6 33" xfId="501"/>
    <cellStyle name="20% - Акцент6 33 2" xfId="2377"/>
    <cellStyle name="20% - Акцент6 34" xfId="502"/>
    <cellStyle name="20% - Акцент6 34 2" xfId="2378"/>
    <cellStyle name="20% - Акцент6 35" xfId="503"/>
    <cellStyle name="20% - Акцент6 35 2" xfId="2379"/>
    <cellStyle name="20% - Акцент6 36" xfId="504"/>
    <cellStyle name="20% - Акцент6 36 2" xfId="2380"/>
    <cellStyle name="20% - Акцент6 4" xfId="505"/>
    <cellStyle name="20% - Акцент6 4 2" xfId="2381"/>
    <cellStyle name="20% - Акцент6 5" xfId="506"/>
    <cellStyle name="20% - Акцент6 5 2" xfId="2382"/>
    <cellStyle name="20% - Акцент6 6" xfId="507"/>
    <cellStyle name="20% - Акцент6 6 2" xfId="2383"/>
    <cellStyle name="20% - Акцент6 7" xfId="508"/>
    <cellStyle name="20% - Акцент6 7 2" xfId="2384"/>
    <cellStyle name="20% - Акцент6 8" xfId="509"/>
    <cellStyle name="20% - Акцент6 8 2" xfId="2385"/>
    <cellStyle name="20% - Акцент6 9" xfId="510"/>
    <cellStyle name="20% - Акцент6 9 2" xfId="2386"/>
    <cellStyle name="40% - Accent1" xfId="30" builtinId="31" customBuiltin="1"/>
    <cellStyle name="40% - Accent1 2" xfId="93"/>
    <cellStyle name="40% - Accent1 2 2" xfId="114"/>
    <cellStyle name="40% - Accent1 2 3" xfId="2119"/>
    <cellStyle name="40% - Accent1 2 4" xfId="2038"/>
    <cellStyle name="40% - Accent1 3" xfId="168"/>
    <cellStyle name="40% - Accent1 3 2" xfId="2130"/>
    <cellStyle name="40% - Accent1 4" xfId="192"/>
    <cellStyle name="40% - Accent1 4 2" xfId="2153"/>
    <cellStyle name="40% - Accent1 5" xfId="2066"/>
    <cellStyle name="40% - Accent2" xfId="34" builtinId="35" customBuiltin="1"/>
    <cellStyle name="40% - Accent2 2" xfId="61"/>
    <cellStyle name="40% - Accent2 2 2" xfId="115"/>
    <cellStyle name="40% - Accent2 2 3" xfId="2105"/>
    <cellStyle name="40% - Accent2 2 4" xfId="2041"/>
    <cellStyle name="40% - Accent2 3" xfId="170"/>
    <cellStyle name="40% - Accent2 3 2" xfId="2132"/>
    <cellStyle name="40% - Accent2 4" xfId="194"/>
    <cellStyle name="40% - Accent2 4 2" xfId="2155"/>
    <cellStyle name="40% - Accent2 5" xfId="2068"/>
    <cellStyle name="40% - Accent3" xfId="38" builtinId="39" customBuiltin="1"/>
    <cellStyle name="40% - Accent3 2" xfId="87"/>
    <cellStyle name="40% - Accent3 2 2" xfId="116"/>
    <cellStyle name="40% - Accent3 2 3" xfId="2116"/>
    <cellStyle name="40% - Accent3 2 4" xfId="2044"/>
    <cellStyle name="40% - Accent3 3" xfId="172"/>
    <cellStyle name="40% - Accent3 3 2" xfId="2134"/>
    <cellStyle name="40% - Accent3 4" xfId="196"/>
    <cellStyle name="40% - Accent3 4 2" xfId="2157"/>
    <cellStyle name="40% - Accent3 5" xfId="2070"/>
    <cellStyle name="40% - Accent4" xfId="42" builtinId="43" customBuiltin="1"/>
    <cellStyle name="40% - Accent4 2" xfId="78"/>
    <cellStyle name="40% - Accent4 2 2" xfId="117"/>
    <cellStyle name="40% - Accent4 2 3" xfId="2115"/>
    <cellStyle name="40% - Accent4 2 4" xfId="2047"/>
    <cellStyle name="40% - Accent4 3" xfId="174"/>
    <cellStyle name="40% - Accent4 3 2" xfId="2136"/>
    <cellStyle name="40% - Accent4 4" xfId="198"/>
    <cellStyle name="40% - Accent4 4 2" xfId="2159"/>
    <cellStyle name="40% - Accent4 5" xfId="2072"/>
    <cellStyle name="40% - Accent5" xfId="46" builtinId="47" customBuiltin="1"/>
    <cellStyle name="40% - Accent5 2" xfId="77"/>
    <cellStyle name="40% - Accent5 2 2" xfId="118"/>
    <cellStyle name="40% - Accent5 2 3" xfId="2114"/>
    <cellStyle name="40% - Accent5 2 4" xfId="2050"/>
    <cellStyle name="40% - Accent5 3" xfId="176"/>
    <cellStyle name="40% - Accent5 3 2" xfId="2138"/>
    <cellStyle name="40% - Accent5 4" xfId="200"/>
    <cellStyle name="40% - Accent5 4 2" xfId="2161"/>
    <cellStyle name="40% - Accent5 5" xfId="2074"/>
    <cellStyle name="40% - Accent6" xfId="50" builtinId="51" customBuiltin="1"/>
    <cellStyle name="40% - Accent6 2" xfId="60"/>
    <cellStyle name="40% - Accent6 2 2" xfId="119"/>
    <cellStyle name="40% - Accent6 2 3" xfId="2104"/>
    <cellStyle name="40% - Accent6 2 4" xfId="2053"/>
    <cellStyle name="40% - Accent6 3" xfId="178"/>
    <cellStyle name="40% - Accent6 3 2" xfId="2140"/>
    <cellStyle name="40% - Accent6 4" xfId="202"/>
    <cellStyle name="40% - Accent6 4 2" xfId="2163"/>
    <cellStyle name="40% - Accent6 5" xfId="2076"/>
    <cellStyle name="40% - Акцент1 10" xfId="511"/>
    <cellStyle name="40% - Акцент1 10 2" xfId="2387"/>
    <cellStyle name="40% - Акцент1 11" xfId="512"/>
    <cellStyle name="40% - Акцент1 11 2" xfId="2388"/>
    <cellStyle name="40% - Акцент1 12" xfId="513"/>
    <cellStyle name="40% - Акцент1 12 2" xfId="2389"/>
    <cellStyle name="40% - Акцент1 13" xfId="514"/>
    <cellStyle name="40% - Акцент1 13 2" xfId="2390"/>
    <cellStyle name="40% - Акцент1 14" xfId="515"/>
    <cellStyle name="40% - Акцент1 14 2" xfId="2391"/>
    <cellStyle name="40% - Акцент1 15" xfId="516"/>
    <cellStyle name="40% - Акцент1 15 2" xfId="2392"/>
    <cellStyle name="40% - Акцент1 16" xfId="517"/>
    <cellStyle name="40% - Акцент1 16 2" xfId="2393"/>
    <cellStyle name="40% - Акцент1 17" xfId="518"/>
    <cellStyle name="40% - Акцент1 17 2" xfId="2394"/>
    <cellStyle name="40% - Акцент1 18" xfId="519"/>
    <cellStyle name="40% - Акцент1 18 2" xfId="2395"/>
    <cellStyle name="40% - Акцент1 19" xfId="520"/>
    <cellStyle name="40% - Акцент1 19 2" xfId="2396"/>
    <cellStyle name="40% - Акцент1 2" xfId="521"/>
    <cellStyle name="40% - Акцент1 2 2" xfId="2397"/>
    <cellStyle name="40% - Акцент1 20" xfId="522"/>
    <cellStyle name="40% - Акцент1 20 2" xfId="2398"/>
    <cellStyle name="40% - Акцент1 21" xfId="523"/>
    <cellStyle name="40% - Акцент1 21 2" xfId="2399"/>
    <cellStyle name="40% - Акцент1 22" xfId="524"/>
    <cellStyle name="40% - Акцент1 22 2" xfId="2400"/>
    <cellStyle name="40% - Акцент1 23" xfId="525"/>
    <cellStyle name="40% - Акцент1 23 2" xfId="2401"/>
    <cellStyle name="40% - Акцент1 24" xfId="526"/>
    <cellStyle name="40% - Акцент1 24 2" xfId="2402"/>
    <cellStyle name="40% - Акцент1 25" xfId="527"/>
    <cellStyle name="40% - Акцент1 25 2" xfId="2403"/>
    <cellStyle name="40% - Акцент1 26" xfId="528"/>
    <cellStyle name="40% - Акцент1 26 2" xfId="2404"/>
    <cellStyle name="40% - Акцент1 27" xfId="529"/>
    <cellStyle name="40% - Акцент1 27 2" xfId="2405"/>
    <cellStyle name="40% - Акцент1 28" xfId="530"/>
    <cellStyle name="40% - Акцент1 28 2" xfId="2406"/>
    <cellStyle name="40% - Акцент1 29" xfId="531"/>
    <cellStyle name="40% - Акцент1 29 2" xfId="2407"/>
    <cellStyle name="40% - Акцент1 3" xfId="532"/>
    <cellStyle name="40% - Акцент1 3 2" xfId="2408"/>
    <cellStyle name="40% - Акцент1 30" xfId="533"/>
    <cellStyle name="40% - Акцент1 30 2" xfId="2409"/>
    <cellStyle name="40% - Акцент1 31" xfId="534"/>
    <cellStyle name="40% - Акцент1 31 2" xfId="2410"/>
    <cellStyle name="40% - Акцент1 32" xfId="535"/>
    <cellStyle name="40% - Акцент1 32 2" xfId="2411"/>
    <cellStyle name="40% - Акцент1 33" xfId="536"/>
    <cellStyle name="40% - Акцент1 33 2" xfId="2412"/>
    <cellStyle name="40% - Акцент1 34" xfId="537"/>
    <cellStyle name="40% - Акцент1 34 2" xfId="2413"/>
    <cellStyle name="40% - Акцент1 35" xfId="538"/>
    <cellStyle name="40% - Акцент1 35 2" xfId="2414"/>
    <cellStyle name="40% - Акцент1 36" xfId="539"/>
    <cellStyle name="40% - Акцент1 36 2" xfId="2415"/>
    <cellStyle name="40% - Акцент1 4" xfId="540"/>
    <cellStyle name="40% - Акцент1 4 2" xfId="2416"/>
    <cellStyle name="40% - Акцент1 5" xfId="541"/>
    <cellStyle name="40% - Акцент1 5 2" xfId="2417"/>
    <cellStyle name="40% - Акцент1 6" xfId="542"/>
    <cellStyle name="40% - Акцент1 6 2" xfId="2418"/>
    <cellStyle name="40% - Акцент1 7" xfId="543"/>
    <cellStyle name="40% - Акцент1 7 2" xfId="2419"/>
    <cellStyle name="40% - Акцент1 8" xfId="544"/>
    <cellStyle name="40% - Акцент1 8 2" xfId="2420"/>
    <cellStyle name="40% - Акцент1 9" xfId="545"/>
    <cellStyle name="40% - Акцент1 9 2" xfId="2421"/>
    <cellStyle name="40% - Акцент2 10" xfId="546"/>
    <cellStyle name="40% - Акцент2 10 2" xfId="2422"/>
    <cellStyle name="40% - Акцент2 11" xfId="547"/>
    <cellStyle name="40% - Акцент2 11 2" xfId="2423"/>
    <cellStyle name="40% - Акцент2 12" xfId="548"/>
    <cellStyle name="40% - Акцент2 12 2" xfId="2424"/>
    <cellStyle name="40% - Акцент2 13" xfId="549"/>
    <cellStyle name="40% - Акцент2 13 2" xfId="2425"/>
    <cellStyle name="40% - Акцент2 14" xfId="550"/>
    <cellStyle name="40% - Акцент2 14 2" xfId="2426"/>
    <cellStyle name="40% - Акцент2 15" xfId="551"/>
    <cellStyle name="40% - Акцент2 15 2" xfId="2427"/>
    <cellStyle name="40% - Акцент2 16" xfId="552"/>
    <cellStyle name="40% - Акцент2 16 2" xfId="2428"/>
    <cellStyle name="40% - Акцент2 17" xfId="553"/>
    <cellStyle name="40% - Акцент2 17 2" xfId="2429"/>
    <cellStyle name="40% - Акцент2 18" xfId="554"/>
    <cellStyle name="40% - Акцент2 18 2" xfId="2430"/>
    <cellStyle name="40% - Акцент2 19" xfId="555"/>
    <cellStyle name="40% - Акцент2 19 2" xfId="2431"/>
    <cellStyle name="40% - Акцент2 2" xfId="556"/>
    <cellStyle name="40% - Акцент2 2 2" xfId="2432"/>
    <cellStyle name="40% - Акцент2 20" xfId="557"/>
    <cellStyle name="40% - Акцент2 20 2" xfId="2433"/>
    <cellStyle name="40% - Акцент2 21" xfId="558"/>
    <cellStyle name="40% - Акцент2 21 2" xfId="2434"/>
    <cellStyle name="40% - Акцент2 22" xfId="559"/>
    <cellStyle name="40% - Акцент2 22 2" xfId="2435"/>
    <cellStyle name="40% - Акцент2 23" xfId="560"/>
    <cellStyle name="40% - Акцент2 23 2" xfId="2436"/>
    <cellStyle name="40% - Акцент2 24" xfId="561"/>
    <cellStyle name="40% - Акцент2 24 2" xfId="2437"/>
    <cellStyle name="40% - Акцент2 25" xfId="562"/>
    <cellStyle name="40% - Акцент2 25 2" xfId="2438"/>
    <cellStyle name="40% - Акцент2 26" xfId="563"/>
    <cellStyle name="40% - Акцент2 26 2" xfId="2439"/>
    <cellStyle name="40% - Акцент2 27" xfId="564"/>
    <cellStyle name="40% - Акцент2 27 2" xfId="2440"/>
    <cellStyle name="40% - Акцент2 28" xfId="565"/>
    <cellStyle name="40% - Акцент2 28 2" xfId="2441"/>
    <cellStyle name="40% - Акцент2 29" xfId="566"/>
    <cellStyle name="40% - Акцент2 29 2" xfId="2442"/>
    <cellStyle name="40% - Акцент2 3" xfId="567"/>
    <cellStyle name="40% - Акцент2 3 2" xfId="2443"/>
    <cellStyle name="40% - Акцент2 30" xfId="568"/>
    <cellStyle name="40% - Акцент2 30 2" xfId="2444"/>
    <cellStyle name="40% - Акцент2 31" xfId="569"/>
    <cellStyle name="40% - Акцент2 31 2" xfId="2445"/>
    <cellStyle name="40% - Акцент2 32" xfId="570"/>
    <cellStyle name="40% - Акцент2 32 2" xfId="2446"/>
    <cellStyle name="40% - Акцент2 33" xfId="571"/>
    <cellStyle name="40% - Акцент2 33 2" xfId="2447"/>
    <cellStyle name="40% - Акцент2 34" xfId="572"/>
    <cellStyle name="40% - Акцент2 34 2" xfId="2448"/>
    <cellStyle name="40% - Акцент2 35" xfId="573"/>
    <cellStyle name="40% - Акцент2 35 2" xfId="2449"/>
    <cellStyle name="40% - Акцент2 36" xfId="574"/>
    <cellStyle name="40% - Акцент2 36 2" xfId="2450"/>
    <cellStyle name="40% - Акцент2 4" xfId="575"/>
    <cellStyle name="40% - Акцент2 4 2" xfId="2451"/>
    <cellStyle name="40% - Акцент2 5" xfId="576"/>
    <cellStyle name="40% - Акцент2 5 2" xfId="2452"/>
    <cellStyle name="40% - Акцент2 6" xfId="577"/>
    <cellStyle name="40% - Акцент2 6 2" xfId="2453"/>
    <cellStyle name="40% - Акцент2 7" xfId="578"/>
    <cellStyle name="40% - Акцент2 7 2" xfId="2454"/>
    <cellStyle name="40% - Акцент2 8" xfId="579"/>
    <cellStyle name="40% - Акцент2 8 2" xfId="2455"/>
    <cellStyle name="40% - Акцент2 9" xfId="580"/>
    <cellStyle name="40% - Акцент2 9 2" xfId="2456"/>
    <cellStyle name="40% - Акцент3 10" xfId="581"/>
    <cellStyle name="40% - Акцент3 10 2" xfId="2457"/>
    <cellStyle name="40% - Акцент3 11" xfId="582"/>
    <cellStyle name="40% - Акцент3 11 2" xfId="2458"/>
    <cellStyle name="40% - Акцент3 12" xfId="583"/>
    <cellStyle name="40% - Акцент3 12 2" xfId="2459"/>
    <cellStyle name="40% - Акцент3 13" xfId="584"/>
    <cellStyle name="40% - Акцент3 13 2" xfId="2460"/>
    <cellStyle name="40% - Акцент3 14" xfId="585"/>
    <cellStyle name="40% - Акцент3 14 2" xfId="2461"/>
    <cellStyle name="40% - Акцент3 15" xfId="586"/>
    <cellStyle name="40% - Акцент3 15 2" xfId="2462"/>
    <cellStyle name="40% - Акцент3 16" xfId="587"/>
    <cellStyle name="40% - Акцент3 16 2" xfId="2463"/>
    <cellStyle name="40% - Акцент3 17" xfId="588"/>
    <cellStyle name="40% - Акцент3 17 2" xfId="2464"/>
    <cellStyle name="40% - Акцент3 18" xfId="589"/>
    <cellStyle name="40% - Акцент3 18 2" xfId="2465"/>
    <cellStyle name="40% - Акцент3 19" xfId="590"/>
    <cellStyle name="40% - Акцент3 19 2" xfId="2466"/>
    <cellStyle name="40% - Акцент3 2" xfId="591"/>
    <cellStyle name="40% - Акцент3 2 2" xfId="2467"/>
    <cellStyle name="40% - Акцент3 20" xfId="592"/>
    <cellStyle name="40% - Акцент3 20 2" xfId="2468"/>
    <cellStyle name="40% - Акцент3 21" xfId="593"/>
    <cellStyle name="40% - Акцент3 21 2" xfId="2469"/>
    <cellStyle name="40% - Акцент3 22" xfId="594"/>
    <cellStyle name="40% - Акцент3 22 2" xfId="2470"/>
    <cellStyle name="40% - Акцент3 23" xfId="595"/>
    <cellStyle name="40% - Акцент3 23 2" xfId="2471"/>
    <cellStyle name="40% - Акцент3 24" xfId="596"/>
    <cellStyle name="40% - Акцент3 24 2" xfId="2472"/>
    <cellStyle name="40% - Акцент3 25" xfId="597"/>
    <cellStyle name="40% - Акцент3 25 2" xfId="2473"/>
    <cellStyle name="40% - Акцент3 26" xfId="598"/>
    <cellStyle name="40% - Акцент3 26 2" xfId="2474"/>
    <cellStyle name="40% - Акцент3 27" xfId="599"/>
    <cellStyle name="40% - Акцент3 27 2" xfId="2475"/>
    <cellStyle name="40% - Акцент3 28" xfId="600"/>
    <cellStyle name="40% - Акцент3 28 2" xfId="2476"/>
    <cellStyle name="40% - Акцент3 29" xfId="601"/>
    <cellStyle name="40% - Акцент3 29 2" xfId="2477"/>
    <cellStyle name="40% - Акцент3 3" xfId="602"/>
    <cellStyle name="40% - Акцент3 3 2" xfId="2478"/>
    <cellStyle name="40% - Акцент3 30" xfId="603"/>
    <cellStyle name="40% - Акцент3 30 2" xfId="2479"/>
    <cellStyle name="40% - Акцент3 31" xfId="604"/>
    <cellStyle name="40% - Акцент3 31 2" xfId="2480"/>
    <cellStyle name="40% - Акцент3 32" xfId="605"/>
    <cellStyle name="40% - Акцент3 32 2" xfId="2481"/>
    <cellStyle name="40% - Акцент3 33" xfId="606"/>
    <cellStyle name="40% - Акцент3 33 2" xfId="2482"/>
    <cellStyle name="40% - Акцент3 34" xfId="607"/>
    <cellStyle name="40% - Акцент3 34 2" xfId="2483"/>
    <cellStyle name="40% - Акцент3 35" xfId="608"/>
    <cellStyle name="40% - Акцент3 35 2" xfId="2484"/>
    <cellStyle name="40% - Акцент3 36" xfId="609"/>
    <cellStyle name="40% - Акцент3 36 2" xfId="2485"/>
    <cellStyle name="40% - Акцент3 4" xfId="610"/>
    <cellStyle name="40% - Акцент3 4 2" xfId="2486"/>
    <cellStyle name="40% - Акцент3 5" xfId="611"/>
    <cellStyle name="40% - Акцент3 5 2" xfId="2487"/>
    <cellStyle name="40% - Акцент3 6" xfId="612"/>
    <cellStyle name="40% - Акцент3 6 2" xfId="2488"/>
    <cellStyle name="40% - Акцент3 7" xfId="613"/>
    <cellStyle name="40% - Акцент3 7 2" xfId="2489"/>
    <cellStyle name="40% - Акцент3 8" xfId="614"/>
    <cellStyle name="40% - Акцент3 8 2" xfId="2490"/>
    <cellStyle name="40% - Акцент3 9" xfId="615"/>
    <cellStyle name="40% - Акцент3 9 2" xfId="2491"/>
    <cellStyle name="40% - Акцент4 10" xfId="616"/>
    <cellStyle name="40% - Акцент4 10 2" xfId="2492"/>
    <cellStyle name="40% - Акцент4 11" xfId="617"/>
    <cellStyle name="40% - Акцент4 11 2" xfId="2493"/>
    <cellStyle name="40% - Акцент4 12" xfId="618"/>
    <cellStyle name="40% - Акцент4 12 2" xfId="2494"/>
    <cellStyle name="40% - Акцент4 13" xfId="619"/>
    <cellStyle name="40% - Акцент4 13 2" xfId="2495"/>
    <cellStyle name="40% - Акцент4 14" xfId="620"/>
    <cellStyle name="40% - Акцент4 14 2" xfId="2496"/>
    <cellStyle name="40% - Акцент4 15" xfId="621"/>
    <cellStyle name="40% - Акцент4 15 2" xfId="2497"/>
    <cellStyle name="40% - Акцент4 16" xfId="622"/>
    <cellStyle name="40% - Акцент4 16 2" xfId="2498"/>
    <cellStyle name="40% - Акцент4 17" xfId="623"/>
    <cellStyle name="40% - Акцент4 17 2" xfId="2499"/>
    <cellStyle name="40% - Акцент4 18" xfId="624"/>
    <cellStyle name="40% - Акцент4 18 2" xfId="2500"/>
    <cellStyle name="40% - Акцент4 19" xfId="625"/>
    <cellStyle name="40% - Акцент4 19 2" xfId="2501"/>
    <cellStyle name="40% - Акцент4 2" xfId="626"/>
    <cellStyle name="40% - Акцент4 2 2" xfId="2502"/>
    <cellStyle name="40% - Акцент4 20" xfId="627"/>
    <cellStyle name="40% - Акцент4 20 2" xfId="2503"/>
    <cellStyle name="40% - Акцент4 21" xfId="628"/>
    <cellStyle name="40% - Акцент4 21 2" xfId="2504"/>
    <cellStyle name="40% - Акцент4 22" xfId="629"/>
    <cellStyle name="40% - Акцент4 22 2" xfId="2505"/>
    <cellStyle name="40% - Акцент4 23" xfId="630"/>
    <cellStyle name="40% - Акцент4 23 2" xfId="2506"/>
    <cellStyle name="40% - Акцент4 24" xfId="631"/>
    <cellStyle name="40% - Акцент4 24 2" xfId="2507"/>
    <cellStyle name="40% - Акцент4 25" xfId="632"/>
    <cellStyle name="40% - Акцент4 25 2" xfId="2508"/>
    <cellStyle name="40% - Акцент4 26" xfId="633"/>
    <cellStyle name="40% - Акцент4 26 2" xfId="2509"/>
    <cellStyle name="40% - Акцент4 27" xfId="634"/>
    <cellStyle name="40% - Акцент4 27 2" xfId="2510"/>
    <cellStyle name="40% - Акцент4 28" xfId="635"/>
    <cellStyle name="40% - Акцент4 28 2" xfId="2511"/>
    <cellStyle name="40% - Акцент4 29" xfId="636"/>
    <cellStyle name="40% - Акцент4 29 2" xfId="2512"/>
    <cellStyle name="40% - Акцент4 3" xfId="637"/>
    <cellStyle name="40% - Акцент4 3 2" xfId="2513"/>
    <cellStyle name="40% - Акцент4 30" xfId="638"/>
    <cellStyle name="40% - Акцент4 30 2" xfId="2514"/>
    <cellStyle name="40% - Акцент4 31" xfId="639"/>
    <cellStyle name="40% - Акцент4 31 2" xfId="2515"/>
    <cellStyle name="40% - Акцент4 32" xfId="640"/>
    <cellStyle name="40% - Акцент4 32 2" xfId="2516"/>
    <cellStyle name="40% - Акцент4 33" xfId="641"/>
    <cellStyle name="40% - Акцент4 33 2" xfId="2517"/>
    <cellStyle name="40% - Акцент4 34" xfId="642"/>
    <cellStyle name="40% - Акцент4 34 2" xfId="2518"/>
    <cellStyle name="40% - Акцент4 35" xfId="643"/>
    <cellStyle name="40% - Акцент4 35 2" xfId="2519"/>
    <cellStyle name="40% - Акцент4 36" xfId="644"/>
    <cellStyle name="40% - Акцент4 36 2" xfId="2520"/>
    <cellStyle name="40% - Акцент4 4" xfId="645"/>
    <cellStyle name="40% - Акцент4 4 2" xfId="2521"/>
    <cellStyle name="40% - Акцент4 5" xfId="646"/>
    <cellStyle name="40% - Акцент4 5 2" xfId="2522"/>
    <cellStyle name="40% - Акцент4 6" xfId="647"/>
    <cellStyle name="40% - Акцент4 6 2" xfId="2523"/>
    <cellStyle name="40% - Акцент4 7" xfId="648"/>
    <cellStyle name="40% - Акцент4 7 2" xfId="2524"/>
    <cellStyle name="40% - Акцент4 8" xfId="649"/>
    <cellStyle name="40% - Акцент4 8 2" xfId="2525"/>
    <cellStyle name="40% - Акцент4 9" xfId="650"/>
    <cellStyle name="40% - Акцент4 9 2" xfId="2526"/>
    <cellStyle name="40% - Акцент5 10" xfId="651"/>
    <cellStyle name="40% - Акцент5 10 2" xfId="2527"/>
    <cellStyle name="40% - Акцент5 11" xfId="652"/>
    <cellStyle name="40% - Акцент5 11 2" xfId="2528"/>
    <cellStyle name="40% - Акцент5 12" xfId="653"/>
    <cellStyle name="40% - Акцент5 12 2" xfId="2529"/>
    <cellStyle name="40% - Акцент5 13" xfId="654"/>
    <cellStyle name="40% - Акцент5 13 2" xfId="2530"/>
    <cellStyle name="40% - Акцент5 14" xfId="655"/>
    <cellStyle name="40% - Акцент5 14 2" xfId="2531"/>
    <cellStyle name="40% - Акцент5 15" xfId="656"/>
    <cellStyle name="40% - Акцент5 15 2" xfId="2532"/>
    <cellStyle name="40% - Акцент5 16" xfId="657"/>
    <cellStyle name="40% - Акцент5 16 2" xfId="2533"/>
    <cellStyle name="40% - Акцент5 17" xfId="658"/>
    <cellStyle name="40% - Акцент5 17 2" xfId="2534"/>
    <cellStyle name="40% - Акцент5 18" xfId="659"/>
    <cellStyle name="40% - Акцент5 18 2" xfId="2535"/>
    <cellStyle name="40% - Акцент5 19" xfId="660"/>
    <cellStyle name="40% - Акцент5 19 2" xfId="2536"/>
    <cellStyle name="40% - Акцент5 2" xfId="661"/>
    <cellStyle name="40% - Акцент5 2 2" xfId="2537"/>
    <cellStyle name="40% - Акцент5 20" xfId="662"/>
    <cellStyle name="40% - Акцент5 20 2" xfId="2538"/>
    <cellStyle name="40% - Акцент5 21" xfId="663"/>
    <cellStyle name="40% - Акцент5 21 2" xfId="2539"/>
    <cellStyle name="40% - Акцент5 22" xfId="664"/>
    <cellStyle name="40% - Акцент5 22 2" xfId="2540"/>
    <cellStyle name="40% - Акцент5 23" xfId="665"/>
    <cellStyle name="40% - Акцент5 23 2" xfId="2541"/>
    <cellStyle name="40% - Акцент5 24" xfId="666"/>
    <cellStyle name="40% - Акцент5 24 2" xfId="2542"/>
    <cellStyle name="40% - Акцент5 25" xfId="667"/>
    <cellStyle name="40% - Акцент5 25 2" xfId="2543"/>
    <cellStyle name="40% - Акцент5 26" xfId="668"/>
    <cellStyle name="40% - Акцент5 26 2" xfId="2544"/>
    <cellStyle name="40% - Акцент5 27" xfId="669"/>
    <cellStyle name="40% - Акцент5 27 2" xfId="2545"/>
    <cellStyle name="40% - Акцент5 28" xfId="670"/>
    <cellStyle name="40% - Акцент5 28 2" xfId="2546"/>
    <cellStyle name="40% - Акцент5 29" xfId="671"/>
    <cellStyle name="40% - Акцент5 29 2" xfId="2547"/>
    <cellStyle name="40% - Акцент5 3" xfId="672"/>
    <cellStyle name="40% - Акцент5 3 2" xfId="2548"/>
    <cellStyle name="40% - Акцент5 30" xfId="673"/>
    <cellStyle name="40% - Акцент5 30 2" xfId="2549"/>
    <cellStyle name="40% - Акцент5 31" xfId="674"/>
    <cellStyle name="40% - Акцент5 31 2" xfId="2550"/>
    <cellStyle name="40% - Акцент5 32" xfId="675"/>
    <cellStyle name="40% - Акцент5 32 2" xfId="2551"/>
    <cellStyle name="40% - Акцент5 33" xfId="676"/>
    <cellStyle name="40% - Акцент5 33 2" xfId="2552"/>
    <cellStyle name="40% - Акцент5 34" xfId="677"/>
    <cellStyle name="40% - Акцент5 34 2" xfId="2553"/>
    <cellStyle name="40% - Акцент5 35" xfId="678"/>
    <cellStyle name="40% - Акцент5 35 2" xfId="2554"/>
    <cellStyle name="40% - Акцент5 36" xfId="679"/>
    <cellStyle name="40% - Акцент5 36 2" xfId="2555"/>
    <cellStyle name="40% - Акцент5 4" xfId="680"/>
    <cellStyle name="40% - Акцент5 4 2" xfId="2556"/>
    <cellStyle name="40% - Акцент5 5" xfId="681"/>
    <cellStyle name="40% - Акцент5 5 2" xfId="2557"/>
    <cellStyle name="40% - Акцент5 6" xfId="682"/>
    <cellStyle name="40% - Акцент5 6 2" xfId="2558"/>
    <cellStyle name="40% - Акцент5 7" xfId="683"/>
    <cellStyle name="40% - Акцент5 7 2" xfId="2559"/>
    <cellStyle name="40% - Акцент5 8" xfId="684"/>
    <cellStyle name="40% - Акцент5 8 2" xfId="2560"/>
    <cellStyle name="40% - Акцент5 9" xfId="685"/>
    <cellStyle name="40% - Акцент5 9 2" xfId="2561"/>
    <cellStyle name="40% - Акцент6 10" xfId="686"/>
    <cellStyle name="40% - Акцент6 10 2" xfId="2562"/>
    <cellStyle name="40% - Акцент6 11" xfId="687"/>
    <cellStyle name="40% - Акцент6 11 2" xfId="2563"/>
    <cellStyle name="40% - Акцент6 12" xfId="688"/>
    <cellStyle name="40% - Акцент6 12 2" xfId="2564"/>
    <cellStyle name="40% - Акцент6 13" xfId="689"/>
    <cellStyle name="40% - Акцент6 13 2" xfId="2565"/>
    <cellStyle name="40% - Акцент6 14" xfId="690"/>
    <cellStyle name="40% - Акцент6 14 2" xfId="2566"/>
    <cellStyle name="40% - Акцент6 15" xfId="691"/>
    <cellStyle name="40% - Акцент6 15 2" xfId="2567"/>
    <cellStyle name="40% - Акцент6 16" xfId="692"/>
    <cellStyle name="40% - Акцент6 16 2" xfId="2568"/>
    <cellStyle name="40% - Акцент6 17" xfId="693"/>
    <cellStyle name="40% - Акцент6 17 2" xfId="2569"/>
    <cellStyle name="40% - Акцент6 18" xfId="694"/>
    <cellStyle name="40% - Акцент6 18 2" xfId="2570"/>
    <cellStyle name="40% - Акцент6 19" xfId="695"/>
    <cellStyle name="40% - Акцент6 19 2" xfId="2571"/>
    <cellStyle name="40% - Акцент6 2" xfId="696"/>
    <cellStyle name="40% - Акцент6 2 2" xfId="2572"/>
    <cellStyle name="40% - Акцент6 20" xfId="697"/>
    <cellStyle name="40% - Акцент6 20 2" xfId="2573"/>
    <cellStyle name="40% - Акцент6 21" xfId="698"/>
    <cellStyle name="40% - Акцент6 21 2" xfId="2574"/>
    <cellStyle name="40% - Акцент6 22" xfId="699"/>
    <cellStyle name="40% - Акцент6 22 2" xfId="2575"/>
    <cellStyle name="40% - Акцент6 23" xfId="700"/>
    <cellStyle name="40% - Акцент6 23 2" xfId="2576"/>
    <cellStyle name="40% - Акцент6 24" xfId="701"/>
    <cellStyle name="40% - Акцент6 24 2" xfId="2577"/>
    <cellStyle name="40% - Акцент6 25" xfId="702"/>
    <cellStyle name="40% - Акцент6 25 2" xfId="2578"/>
    <cellStyle name="40% - Акцент6 26" xfId="703"/>
    <cellStyle name="40% - Акцент6 26 2" xfId="2579"/>
    <cellStyle name="40% - Акцент6 27" xfId="704"/>
    <cellStyle name="40% - Акцент6 27 2" xfId="2580"/>
    <cellStyle name="40% - Акцент6 28" xfId="705"/>
    <cellStyle name="40% - Акцент6 28 2" xfId="2581"/>
    <cellStyle name="40% - Акцент6 29" xfId="706"/>
    <cellStyle name="40% - Акцент6 29 2" xfId="2582"/>
    <cellStyle name="40% - Акцент6 3" xfId="707"/>
    <cellStyle name="40% - Акцент6 3 2" xfId="2583"/>
    <cellStyle name="40% - Акцент6 30" xfId="708"/>
    <cellStyle name="40% - Акцент6 30 2" xfId="2584"/>
    <cellStyle name="40% - Акцент6 31" xfId="709"/>
    <cellStyle name="40% - Акцент6 31 2" xfId="2585"/>
    <cellStyle name="40% - Акцент6 32" xfId="710"/>
    <cellStyle name="40% - Акцент6 32 2" xfId="2586"/>
    <cellStyle name="40% - Акцент6 33" xfId="711"/>
    <cellStyle name="40% - Акцент6 33 2" xfId="2587"/>
    <cellStyle name="40% - Акцент6 34" xfId="712"/>
    <cellStyle name="40% - Акцент6 34 2" xfId="2588"/>
    <cellStyle name="40% - Акцент6 35" xfId="713"/>
    <cellStyle name="40% - Акцент6 35 2" xfId="2589"/>
    <cellStyle name="40% - Акцент6 36" xfId="714"/>
    <cellStyle name="40% - Акцент6 36 2" xfId="2590"/>
    <cellStyle name="40% - Акцент6 4" xfId="715"/>
    <cellStyle name="40% - Акцент6 4 2" xfId="2591"/>
    <cellStyle name="40% - Акцент6 5" xfId="716"/>
    <cellStyle name="40% - Акцент6 5 2" xfId="2592"/>
    <cellStyle name="40% - Акцент6 6" xfId="717"/>
    <cellStyle name="40% - Акцент6 6 2" xfId="2593"/>
    <cellStyle name="40% - Акцент6 7" xfId="718"/>
    <cellStyle name="40% - Акцент6 7 2" xfId="2594"/>
    <cellStyle name="40% - Акцент6 8" xfId="719"/>
    <cellStyle name="40% - Акцент6 8 2" xfId="2595"/>
    <cellStyle name="40% - Акцент6 9" xfId="720"/>
    <cellStyle name="40% - Акцент6 9 2" xfId="2596"/>
    <cellStyle name="60% - Accent1" xfId="31" builtinId="32" customBuiltin="1"/>
    <cellStyle name="60% - Accent1 2" xfId="64"/>
    <cellStyle name="60% - Accent1 2 2" xfId="120"/>
    <cellStyle name="60% - Accent1 2 3" xfId="2107"/>
    <cellStyle name="60% - Accent1 2 4" xfId="2039"/>
    <cellStyle name="60% - Accent1 3" xfId="2061"/>
    <cellStyle name="60% - Accent2" xfId="35" builtinId="36" customBuiltin="1"/>
    <cellStyle name="60% - Accent2 2" xfId="62"/>
    <cellStyle name="60% - Accent2 2 2" xfId="121"/>
    <cellStyle name="60% - Accent2 2 3" xfId="2106"/>
    <cellStyle name="60% - Accent2 2 4" xfId="2042"/>
    <cellStyle name="60% - Accent2 3" xfId="2036"/>
    <cellStyle name="60% - Accent3" xfId="39" builtinId="40" customBuiltin="1"/>
    <cellStyle name="60% - Accent3 2" xfId="56"/>
    <cellStyle name="60% - Accent3 2 2" xfId="122"/>
    <cellStyle name="60% - Accent3 2 3" xfId="2102"/>
    <cellStyle name="60% - Accent3 2 4" xfId="2045"/>
    <cellStyle name="60% - Accent3 3" xfId="2063"/>
    <cellStyle name="60% - Accent4" xfId="43" builtinId="44" customBuiltin="1"/>
    <cellStyle name="60% - Accent4 2" xfId="66"/>
    <cellStyle name="60% - Accent4 2 2" xfId="123"/>
    <cellStyle name="60% - Accent4 2 3" xfId="2108"/>
    <cellStyle name="60% - Accent4 2 4" xfId="2048"/>
    <cellStyle name="60% - Accent4 3" xfId="2062"/>
    <cellStyle name="60% - Accent5" xfId="47" builtinId="48" customBuiltin="1"/>
    <cellStyle name="60% - Accent5 2" xfId="73"/>
    <cellStyle name="60% - Accent5 2 2" xfId="124"/>
    <cellStyle name="60% - Accent5 2 3" xfId="2112"/>
    <cellStyle name="60% - Accent5 2 4" xfId="2051"/>
    <cellStyle name="60% - Accent5 3" xfId="2060"/>
    <cellStyle name="60% - Accent6" xfId="51" builtinId="52" customBuiltin="1"/>
    <cellStyle name="60% - Accent6 2" xfId="55"/>
    <cellStyle name="60% - Accent6 2 2" xfId="125"/>
    <cellStyle name="60% - Accent6 2 3" xfId="2101"/>
    <cellStyle name="60% - Accent6 2 4" xfId="2054"/>
    <cellStyle name="60% - Accent6 3" xfId="2064"/>
    <cellStyle name="60% - Акцент1 10" xfId="721"/>
    <cellStyle name="60% - Акцент1 11" xfId="722"/>
    <cellStyle name="60% - Акцент1 12" xfId="723"/>
    <cellStyle name="60% - Акцент1 13" xfId="724"/>
    <cellStyle name="60% - Акцент1 14" xfId="725"/>
    <cellStyle name="60% - Акцент1 15" xfId="726"/>
    <cellStyle name="60% - Акцент1 16" xfId="727"/>
    <cellStyle name="60% - Акцент1 17" xfId="728"/>
    <cellStyle name="60% - Акцент1 18" xfId="729"/>
    <cellStyle name="60% - Акцент1 19" xfId="730"/>
    <cellStyle name="60% - Акцент1 2" xfId="731"/>
    <cellStyle name="60% - Акцент1 20" xfId="732"/>
    <cellStyle name="60% - Акцент1 21" xfId="733"/>
    <cellStyle name="60% - Акцент1 22" xfId="734"/>
    <cellStyle name="60% - Акцент1 23" xfId="735"/>
    <cellStyle name="60% - Акцент1 24" xfId="736"/>
    <cellStyle name="60% - Акцент1 25" xfId="737"/>
    <cellStyle name="60% - Акцент1 26" xfId="738"/>
    <cellStyle name="60% - Акцент1 27" xfId="739"/>
    <cellStyle name="60% - Акцент1 28" xfId="740"/>
    <cellStyle name="60% - Акцент1 29" xfId="741"/>
    <cellStyle name="60% - Акцент1 3" xfId="742"/>
    <cellStyle name="60% - Акцент1 30" xfId="743"/>
    <cellStyle name="60% - Акцент1 31" xfId="744"/>
    <cellStyle name="60% - Акцент1 32" xfId="745"/>
    <cellStyle name="60% - Акцент1 33" xfId="746"/>
    <cellStyle name="60% - Акцент1 34" xfId="747"/>
    <cellStyle name="60% - Акцент1 35" xfId="748"/>
    <cellStyle name="60% - Акцент1 36" xfId="749"/>
    <cellStyle name="60% - Акцент1 4" xfId="750"/>
    <cellStyle name="60% - Акцент1 5" xfId="751"/>
    <cellStyle name="60% - Акцент1 6" xfId="752"/>
    <cellStyle name="60% - Акцент1 7" xfId="753"/>
    <cellStyle name="60% - Акцент1 8" xfId="754"/>
    <cellStyle name="60% - Акцент1 9" xfId="755"/>
    <cellStyle name="60% - Акцент2 10" xfId="756"/>
    <cellStyle name="60% - Акцент2 11" xfId="757"/>
    <cellStyle name="60% - Акцент2 12" xfId="758"/>
    <cellStyle name="60% - Акцент2 13" xfId="759"/>
    <cellStyle name="60% - Акцент2 14" xfId="760"/>
    <cellStyle name="60% - Акцент2 15" xfId="761"/>
    <cellStyle name="60% - Акцент2 16" xfId="762"/>
    <cellStyle name="60% - Акцент2 17" xfId="763"/>
    <cellStyle name="60% - Акцент2 18" xfId="764"/>
    <cellStyle name="60% - Акцент2 19" xfId="765"/>
    <cellStyle name="60% - Акцент2 2" xfId="766"/>
    <cellStyle name="60% - Акцент2 20" xfId="767"/>
    <cellStyle name="60% - Акцент2 21" xfId="768"/>
    <cellStyle name="60% - Акцент2 22" xfId="769"/>
    <cellStyle name="60% - Акцент2 23" xfId="770"/>
    <cellStyle name="60% - Акцент2 24" xfId="771"/>
    <cellStyle name="60% - Акцент2 25" xfId="772"/>
    <cellStyle name="60% - Акцент2 26" xfId="773"/>
    <cellStyle name="60% - Акцент2 27" xfId="774"/>
    <cellStyle name="60% - Акцент2 28" xfId="775"/>
    <cellStyle name="60% - Акцент2 29" xfId="776"/>
    <cellStyle name="60% - Акцент2 3" xfId="777"/>
    <cellStyle name="60% - Акцент2 30" xfId="778"/>
    <cellStyle name="60% - Акцент2 31" xfId="779"/>
    <cellStyle name="60% - Акцент2 32" xfId="780"/>
    <cellStyle name="60% - Акцент2 33" xfId="781"/>
    <cellStyle name="60% - Акцент2 34" xfId="782"/>
    <cellStyle name="60% - Акцент2 35" xfId="783"/>
    <cellStyle name="60% - Акцент2 36" xfId="784"/>
    <cellStyle name="60% - Акцент2 4" xfId="785"/>
    <cellStyle name="60% - Акцент2 5" xfId="786"/>
    <cellStyle name="60% - Акцент2 6" xfId="787"/>
    <cellStyle name="60% - Акцент2 7" xfId="788"/>
    <cellStyle name="60% - Акцент2 8" xfId="789"/>
    <cellStyle name="60% - Акцент2 9" xfId="790"/>
    <cellStyle name="60% - Акцент3 10" xfId="791"/>
    <cellStyle name="60% - Акцент3 11" xfId="792"/>
    <cellStyle name="60% - Акцент3 12" xfId="793"/>
    <cellStyle name="60% - Акцент3 13" xfId="794"/>
    <cellStyle name="60% - Акцент3 14" xfId="795"/>
    <cellStyle name="60% - Акцент3 15" xfId="796"/>
    <cellStyle name="60% - Акцент3 16" xfId="797"/>
    <cellStyle name="60% - Акцент3 17" xfId="798"/>
    <cellStyle name="60% - Акцент3 18" xfId="799"/>
    <cellStyle name="60% - Акцент3 19" xfId="800"/>
    <cellStyle name="60% - Акцент3 2" xfId="801"/>
    <cellStyle name="60% - Акцент3 20" xfId="802"/>
    <cellStyle name="60% - Акцент3 21" xfId="803"/>
    <cellStyle name="60% - Акцент3 22" xfId="804"/>
    <cellStyle name="60% - Акцент3 23" xfId="805"/>
    <cellStyle name="60% - Акцент3 24" xfId="806"/>
    <cellStyle name="60% - Акцент3 25" xfId="807"/>
    <cellStyle name="60% - Акцент3 26" xfId="808"/>
    <cellStyle name="60% - Акцент3 27" xfId="809"/>
    <cellStyle name="60% - Акцент3 28" xfId="810"/>
    <cellStyle name="60% - Акцент3 29" xfId="811"/>
    <cellStyle name="60% - Акцент3 3" xfId="812"/>
    <cellStyle name="60% - Акцент3 30" xfId="813"/>
    <cellStyle name="60% - Акцент3 31" xfId="814"/>
    <cellStyle name="60% - Акцент3 32" xfId="815"/>
    <cellStyle name="60% - Акцент3 33" xfId="816"/>
    <cellStyle name="60% - Акцент3 34" xfId="817"/>
    <cellStyle name="60% - Акцент3 35" xfId="818"/>
    <cellStyle name="60% - Акцент3 36" xfId="819"/>
    <cellStyle name="60% - Акцент3 4" xfId="820"/>
    <cellStyle name="60% - Акцент3 5" xfId="821"/>
    <cellStyle name="60% - Акцент3 6" xfId="822"/>
    <cellStyle name="60% - Акцент3 7" xfId="823"/>
    <cellStyle name="60% - Акцент3 8" xfId="824"/>
    <cellStyle name="60% - Акцент3 9" xfId="825"/>
    <cellStyle name="60% - Акцент4 10" xfId="826"/>
    <cellStyle name="60% - Акцент4 11" xfId="827"/>
    <cellStyle name="60% - Акцент4 12" xfId="828"/>
    <cellStyle name="60% - Акцент4 13" xfId="829"/>
    <cellStyle name="60% - Акцент4 14" xfId="830"/>
    <cellStyle name="60% - Акцент4 15" xfId="831"/>
    <cellStyle name="60% - Акцент4 16" xfId="832"/>
    <cellStyle name="60% - Акцент4 17" xfId="833"/>
    <cellStyle name="60% - Акцент4 18" xfId="834"/>
    <cellStyle name="60% - Акцент4 19" xfId="835"/>
    <cellStyle name="60% - Акцент4 2" xfId="836"/>
    <cellStyle name="60% - Акцент4 20" xfId="837"/>
    <cellStyle name="60% - Акцент4 21" xfId="838"/>
    <cellStyle name="60% - Акцент4 22" xfId="839"/>
    <cellStyle name="60% - Акцент4 23" xfId="840"/>
    <cellStyle name="60% - Акцент4 24" xfId="841"/>
    <cellStyle name="60% - Акцент4 25" xfId="842"/>
    <cellStyle name="60% - Акцент4 26" xfId="843"/>
    <cellStyle name="60% - Акцент4 27" xfId="844"/>
    <cellStyle name="60% - Акцент4 28" xfId="845"/>
    <cellStyle name="60% - Акцент4 29" xfId="846"/>
    <cellStyle name="60% - Акцент4 3" xfId="847"/>
    <cellStyle name="60% - Акцент4 30" xfId="848"/>
    <cellStyle name="60% - Акцент4 31" xfId="849"/>
    <cellStyle name="60% - Акцент4 32" xfId="850"/>
    <cellStyle name="60% - Акцент4 33" xfId="851"/>
    <cellStyle name="60% - Акцент4 34" xfId="852"/>
    <cellStyle name="60% - Акцент4 35" xfId="853"/>
    <cellStyle name="60% - Акцент4 36" xfId="854"/>
    <cellStyle name="60% - Акцент4 4" xfId="855"/>
    <cellStyle name="60% - Акцент4 5" xfId="856"/>
    <cellStyle name="60% - Акцент4 6" xfId="857"/>
    <cellStyle name="60% - Акцент4 7" xfId="858"/>
    <cellStyle name="60% - Акцент4 8" xfId="859"/>
    <cellStyle name="60% - Акцент4 9" xfId="860"/>
    <cellStyle name="60% - Акцент5 10" xfId="861"/>
    <cellStyle name="60% - Акцент5 11" xfId="862"/>
    <cellStyle name="60% - Акцент5 12" xfId="863"/>
    <cellStyle name="60% - Акцент5 13" xfId="864"/>
    <cellStyle name="60% - Акцент5 14" xfId="865"/>
    <cellStyle name="60% - Акцент5 15" xfId="866"/>
    <cellStyle name="60% - Акцент5 16" xfId="867"/>
    <cellStyle name="60% - Акцент5 17" xfId="868"/>
    <cellStyle name="60% - Акцент5 18" xfId="869"/>
    <cellStyle name="60% - Акцент5 19" xfId="870"/>
    <cellStyle name="60% - Акцент5 2" xfId="871"/>
    <cellStyle name="60% - Акцент5 20" xfId="872"/>
    <cellStyle name="60% - Акцент5 21" xfId="873"/>
    <cellStyle name="60% - Акцент5 22" xfId="874"/>
    <cellStyle name="60% - Акцент5 23" xfId="875"/>
    <cellStyle name="60% - Акцент5 24" xfId="876"/>
    <cellStyle name="60% - Акцент5 25" xfId="877"/>
    <cellStyle name="60% - Акцент5 26" xfId="878"/>
    <cellStyle name="60% - Акцент5 27" xfId="879"/>
    <cellStyle name="60% - Акцент5 28" xfId="880"/>
    <cellStyle name="60% - Акцент5 29" xfId="881"/>
    <cellStyle name="60% - Акцент5 3" xfId="882"/>
    <cellStyle name="60% - Акцент5 30" xfId="883"/>
    <cellStyle name="60% - Акцент5 31" xfId="884"/>
    <cellStyle name="60% - Акцент5 32" xfId="885"/>
    <cellStyle name="60% - Акцент5 33" xfId="886"/>
    <cellStyle name="60% - Акцент5 34" xfId="887"/>
    <cellStyle name="60% - Акцент5 35" xfId="888"/>
    <cellStyle name="60% - Акцент5 36" xfId="889"/>
    <cellStyle name="60% - Акцент5 4" xfId="890"/>
    <cellStyle name="60% - Акцент5 5" xfId="891"/>
    <cellStyle name="60% - Акцент5 6" xfId="892"/>
    <cellStyle name="60% - Акцент5 7" xfId="893"/>
    <cellStyle name="60% - Акцент5 8" xfId="894"/>
    <cellStyle name="60% - Акцент5 9" xfId="895"/>
    <cellStyle name="60% - Акцент6 10" xfId="896"/>
    <cellStyle name="60% - Акцент6 11" xfId="897"/>
    <cellStyle name="60% - Акцент6 12" xfId="898"/>
    <cellStyle name="60% - Акцент6 13" xfId="899"/>
    <cellStyle name="60% - Акцент6 14" xfId="900"/>
    <cellStyle name="60% - Акцент6 15" xfId="901"/>
    <cellStyle name="60% - Акцент6 16" xfId="902"/>
    <cellStyle name="60% - Акцент6 17" xfId="903"/>
    <cellStyle name="60% - Акцент6 18" xfId="904"/>
    <cellStyle name="60% - Акцент6 19" xfId="905"/>
    <cellStyle name="60% - Акцент6 2" xfId="906"/>
    <cellStyle name="60% - Акцент6 20" xfId="907"/>
    <cellStyle name="60% - Акцент6 21" xfId="908"/>
    <cellStyle name="60% - Акцент6 22" xfId="909"/>
    <cellStyle name="60% - Акцент6 23" xfId="910"/>
    <cellStyle name="60% - Акцент6 24" xfId="911"/>
    <cellStyle name="60% - Акцент6 25" xfId="912"/>
    <cellStyle name="60% - Акцент6 26" xfId="913"/>
    <cellStyle name="60% - Акцент6 27" xfId="914"/>
    <cellStyle name="60% - Акцент6 28" xfId="915"/>
    <cellStyle name="60% - Акцент6 29" xfId="916"/>
    <cellStyle name="60% - Акцент6 3" xfId="917"/>
    <cellStyle name="60% - Акцент6 30" xfId="918"/>
    <cellStyle name="60% - Акцент6 31" xfId="919"/>
    <cellStyle name="60% - Акцент6 32" xfId="920"/>
    <cellStyle name="60% - Акцент6 33" xfId="921"/>
    <cellStyle name="60% - Акцент6 34" xfId="922"/>
    <cellStyle name="60% - Акцент6 35" xfId="923"/>
    <cellStyle name="60% - Акцент6 36" xfId="924"/>
    <cellStyle name="60% - Акцент6 4" xfId="925"/>
    <cellStyle name="60% - Акцент6 5" xfId="926"/>
    <cellStyle name="60% - Акцент6 6" xfId="927"/>
    <cellStyle name="60% - Акцент6 7" xfId="928"/>
    <cellStyle name="60% - Акцент6 8" xfId="929"/>
    <cellStyle name="60% - Акцент6 9" xfId="930"/>
    <cellStyle name="Accent1" xfId="28" builtinId="29" customBuiltin="1"/>
    <cellStyle name="Accent1 2" xfId="57"/>
    <cellStyle name="Accent1 2 2" xfId="126"/>
    <cellStyle name="Accent2" xfId="32" builtinId="33" customBuiltin="1"/>
    <cellStyle name="Accent2 2" xfId="53"/>
    <cellStyle name="Accent2 2 2" xfId="127"/>
    <cellStyle name="Accent3" xfId="36" builtinId="37" customBuiltin="1"/>
    <cellStyle name="Accent3 2" xfId="90"/>
    <cellStyle name="Accent3 2 2" xfId="128"/>
    <cellStyle name="Accent4" xfId="40" builtinId="41" customBuiltin="1"/>
    <cellStyle name="Accent4 2" xfId="75"/>
    <cellStyle name="Accent4 2 2" xfId="129"/>
    <cellStyle name="Accent5" xfId="44" builtinId="45" customBuiltin="1"/>
    <cellStyle name="Accent5 2" xfId="85"/>
    <cellStyle name="Accent5 2 2" xfId="130"/>
    <cellStyle name="Accent6" xfId="48" builtinId="49" customBuiltin="1"/>
    <cellStyle name="Accent6 2" xfId="58"/>
    <cellStyle name="Accent6 2 2" xfId="131"/>
    <cellStyle name="Bad" xfId="17" builtinId="27" customBuiltin="1"/>
    <cellStyle name="Bad 2" xfId="92"/>
    <cellStyle name="Bad 2 2" xfId="132"/>
    <cellStyle name="Calculation" xfId="21" builtinId="22" customBuiltin="1"/>
    <cellStyle name="Calculation 2" xfId="79"/>
    <cellStyle name="Calculation 2 2" xfId="133"/>
    <cellStyle name="Calculation 2 2 10" xfId="931"/>
    <cellStyle name="Calculation 2 2 10 2" xfId="2774"/>
    <cellStyle name="Calculation 2 2 10 3" xfId="2969"/>
    <cellStyle name="Calculation 2 2 10 4" xfId="2716"/>
    <cellStyle name="Calculation 2 2 11" xfId="932"/>
    <cellStyle name="Calculation 2 2 11 2" xfId="2775"/>
    <cellStyle name="Calculation 2 2 11 3" xfId="2968"/>
    <cellStyle name="Calculation 2 2 11 4" xfId="3101"/>
    <cellStyle name="Calculation 2 2 12" xfId="933"/>
    <cellStyle name="Calculation 2 2 12 2" xfId="2776"/>
    <cellStyle name="Calculation 2 2 12 3" xfId="2967"/>
    <cellStyle name="Calculation 2 2 12 4" xfId="3105"/>
    <cellStyle name="Calculation 2 2 13" xfId="934"/>
    <cellStyle name="Calculation 2 2 13 2" xfId="2777"/>
    <cellStyle name="Calculation 2 2 13 3" xfId="2966"/>
    <cellStyle name="Calculation 2 2 13 4" xfId="3102"/>
    <cellStyle name="Calculation 2 2 14" xfId="935"/>
    <cellStyle name="Calculation 2 2 14 2" xfId="2778"/>
    <cellStyle name="Calculation 2 2 14 3" xfId="2965"/>
    <cellStyle name="Calculation 2 2 14 4" xfId="3108"/>
    <cellStyle name="Calculation 2 2 15" xfId="936"/>
    <cellStyle name="Calculation 2 2 15 2" xfId="2779"/>
    <cellStyle name="Calculation 2 2 15 3" xfId="2964"/>
    <cellStyle name="Calculation 2 2 15 4" xfId="2083"/>
    <cellStyle name="Calculation 2 2 16" xfId="937"/>
    <cellStyle name="Calculation 2 2 16 2" xfId="2780"/>
    <cellStyle name="Calculation 2 2 16 3" xfId="2963"/>
    <cellStyle name="Calculation 2 2 16 4" xfId="2653"/>
    <cellStyle name="Calculation 2 2 17" xfId="938"/>
    <cellStyle name="Calculation 2 2 17 2" xfId="2781"/>
    <cellStyle name="Calculation 2 2 17 3" xfId="2962"/>
    <cellStyle name="Calculation 2 2 17 4" xfId="2662"/>
    <cellStyle name="Calculation 2 2 18" xfId="939"/>
    <cellStyle name="Calculation 2 2 18 2" xfId="2782"/>
    <cellStyle name="Calculation 2 2 18 3" xfId="2961"/>
    <cellStyle name="Calculation 2 2 18 4" xfId="2717"/>
    <cellStyle name="Calculation 2 2 19" xfId="940"/>
    <cellStyle name="Calculation 2 2 19 2" xfId="2783"/>
    <cellStyle name="Calculation 2 2 19 3" xfId="2960"/>
    <cellStyle name="Calculation 2 2 19 4" xfId="2718"/>
    <cellStyle name="Calculation 2 2 2" xfId="941"/>
    <cellStyle name="Calculation 2 2 2 2" xfId="2784"/>
    <cellStyle name="Calculation 2 2 2 3" xfId="2959"/>
    <cellStyle name="Calculation 2 2 2 4" xfId="2656"/>
    <cellStyle name="Calculation 2 2 20" xfId="942"/>
    <cellStyle name="Calculation 2 2 20 2" xfId="2785"/>
    <cellStyle name="Calculation 2 2 20 3" xfId="2958"/>
    <cellStyle name="Calculation 2 2 20 4" xfId="2719"/>
    <cellStyle name="Calculation 2 2 21" xfId="943"/>
    <cellStyle name="Calculation 2 2 21 2" xfId="2786"/>
    <cellStyle name="Calculation 2 2 21 3" xfId="2957"/>
    <cellStyle name="Calculation 2 2 21 4" xfId="2720"/>
    <cellStyle name="Calculation 2 2 22" xfId="944"/>
    <cellStyle name="Calculation 2 2 22 2" xfId="2787"/>
    <cellStyle name="Calculation 2 2 22 3" xfId="2956"/>
    <cellStyle name="Calculation 2 2 22 4" xfId="2721"/>
    <cellStyle name="Calculation 2 2 23" xfId="945"/>
    <cellStyle name="Calculation 2 2 23 2" xfId="2788"/>
    <cellStyle name="Calculation 2 2 23 3" xfId="2955"/>
    <cellStyle name="Calculation 2 2 23 4" xfId="2722"/>
    <cellStyle name="Calculation 2 2 24" xfId="946"/>
    <cellStyle name="Calculation 2 2 24 2" xfId="2789"/>
    <cellStyle name="Calculation 2 2 24 3" xfId="2954"/>
    <cellStyle name="Calculation 2 2 24 4" xfId="2652"/>
    <cellStyle name="Calculation 2 2 25" xfId="947"/>
    <cellStyle name="Calculation 2 2 25 2" xfId="2790"/>
    <cellStyle name="Calculation 2 2 25 3" xfId="2953"/>
    <cellStyle name="Calculation 2 2 25 4" xfId="2663"/>
    <cellStyle name="Calculation 2 2 26" xfId="948"/>
    <cellStyle name="Calculation 2 2 26 2" xfId="2791"/>
    <cellStyle name="Calculation 2 2 26 3" xfId="2952"/>
    <cellStyle name="Calculation 2 2 26 4" xfId="2701"/>
    <cellStyle name="Calculation 2 2 27" xfId="949"/>
    <cellStyle name="Calculation 2 2 27 2" xfId="2792"/>
    <cellStyle name="Calculation 2 2 27 3" xfId="2951"/>
    <cellStyle name="Calculation 2 2 27 4" xfId="2712"/>
    <cellStyle name="Calculation 2 2 28" xfId="950"/>
    <cellStyle name="Calculation 2 2 28 2" xfId="2793"/>
    <cellStyle name="Calculation 2 2 28 3" xfId="2950"/>
    <cellStyle name="Calculation 2 2 28 4" xfId="2694"/>
    <cellStyle name="Calculation 2 2 29" xfId="951"/>
    <cellStyle name="Calculation 2 2 29 2" xfId="2794"/>
    <cellStyle name="Calculation 2 2 29 3" xfId="2949"/>
    <cellStyle name="Calculation 2 2 29 4" xfId="2706"/>
    <cellStyle name="Calculation 2 2 3" xfId="952"/>
    <cellStyle name="Calculation 2 2 3 2" xfId="2795"/>
    <cellStyle name="Calculation 2 2 3 3" xfId="2948"/>
    <cellStyle name="Calculation 2 2 3 4" xfId="2723"/>
    <cellStyle name="Calculation 2 2 30" xfId="953"/>
    <cellStyle name="Calculation 2 2 30 2" xfId="2796"/>
    <cellStyle name="Calculation 2 2 30 3" xfId="2947"/>
    <cellStyle name="Calculation 2 2 30 4" xfId="2655"/>
    <cellStyle name="Calculation 2 2 31" xfId="954"/>
    <cellStyle name="Calculation 2 2 31 2" xfId="2797"/>
    <cellStyle name="Calculation 2 2 31 3" xfId="2946"/>
    <cellStyle name="Calculation 2 2 31 4" xfId="2724"/>
    <cellStyle name="Calculation 2 2 32" xfId="955"/>
    <cellStyle name="Calculation 2 2 32 2" xfId="2798"/>
    <cellStyle name="Calculation 2 2 32 3" xfId="2945"/>
    <cellStyle name="Calculation 2 2 32 4" xfId="3103"/>
    <cellStyle name="Calculation 2 2 33" xfId="956"/>
    <cellStyle name="Calculation 2 2 33 2" xfId="2799"/>
    <cellStyle name="Calculation 2 2 33 3" xfId="2944"/>
    <cellStyle name="Calculation 2 2 33 4" xfId="2725"/>
    <cellStyle name="Calculation 2 2 34" xfId="2661"/>
    <cellStyle name="Calculation 2 2 35" xfId="3055"/>
    <cellStyle name="Calculation 2 2 36" xfId="3113"/>
    <cellStyle name="Calculation 2 2 4" xfId="957"/>
    <cellStyle name="Calculation 2 2 4 2" xfId="2800"/>
    <cellStyle name="Calculation 2 2 4 3" xfId="2943"/>
    <cellStyle name="Calculation 2 2 4 4" xfId="2648"/>
    <cellStyle name="Calculation 2 2 5" xfId="958"/>
    <cellStyle name="Calculation 2 2 5 2" xfId="2801"/>
    <cellStyle name="Calculation 2 2 5 3" xfId="2942"/>
    <cellStyle name="Calculation 2 2 5 4" xfId="2693"/>
    <cellStyle name="Calculation 2 2 6" xfId="959"/>
    <cellStyle name="Calculation 2 2 6 2" xfId="2802"/>
    <cellStyle name="Calculation 2 2 6 3" xfId="2941"/>
    <cellStyle name="Calculation 2 2 6 4" xfId="2705"/>
    <cellStyle name="Calculation 2 2 7" xfId="960"/>
    <cellStyle name="Calculation 2 2 7 2" xfId="2803"/>
    <cellStyle name="Calculation 2 2 7 3" xfId="2940"/>
    <cellStyle name="Calculation 2 2 7 4" xfId="2700"/>
    <cellStyle name="Calculation 2 2 8" xfId="961"/>
    <cellStyle name="Calculation 2 2 8 2" xfId="2804"/>
    <cellStyle name="Calculation 2 2 8 3" xfId="2939"/>
    <cellStyle name="Calculation 2 2 8 4" xfId="2711"/>
    <cellStyle name="Calculation 2 2 9" xfId="962"/>
    <cellStyle name="Calculation 2 2 9 2" xfId="2805"/>
    <cellStyle name="Calculation 2 2 9 3" xfId="2938"/>
    <cellStyle name="Calculation 2 2 9 4" xfId="2726"/>
    <cellStyle name="Check Cell" xfId="23" builtinId="23" customBuiltin="1"/>
    <cellStyle name="Check Cell 2" xfId="86"/>
    <cellStyle name="Check Cell 2 2" xfId="134"/>
    <cellStyle name="Comma" xfId="7" builtinId="3"/>
    <cellStyle name="Comma 10" xfId="217"/>
    <cellStyle name="Comma 11" xfId="2021"/>
    <cellStyle name="Comma 12" xfId="2027"/>
    <cellStyle name="Comma 15" xfId="2022"/>
    <cellStyle name="Comma 19" xfId="2030"/>
    <cellStyle name="Comma 2" xfId="10"/>
    <cellStyle name="Comma 2 2" xfId="100"/>
    <cellStyle name="Comma 2 2 2" xfId="135"/>
    <cellStyle name="Comma 2 2 2 2" xfId="218"/>
    <cellStyle name="Comma 2 2 3" xfId="219"/>
    <cellStyle name="Comma 2 3" xfId="103"/>
    <cellStyle name="Comma 2 3 2" xfId="220"/>
    <cellStyle name="Comma 2 3 3" xfId="221"/>
    <cellStyle name="Comma 2 4" xfId="222"/>
    <cellStyle name="Comma 2 5" xfId="223"/>
    <cellStyle name="Comma 2 6" xfId="2080"/>
    <cellStyle name="Comma 2 7" xfId="2057"/>
    <cellStyle name="Comma 3" xfId="99"/>
    <cellStyle name="Comma 3 2" xfId="136"/>
    <cellStyle name="Comma 3 2 2" xfId="188"/>
    <cellStyle name="Comma 3 2 2 2" xfId="211"/>
    <cellStyle name="Comma 3 2 2 2 2" xfId="2172"/>
    <cellStyle name="Comma 3 2 2 3" xfId="2149"/>
    <cellStyle name="Comma 3 2 3" xfId="181"/>
    <cellStyle name="Comma 3 2 3 2" xfId="2143"/>
    <cellStyle name="Comma 3 2 4" xfId="205"/>
    <cellStyle name="Comma 3 2 4 2" xfId="2166"/>
    <cellStyle name="Comma 3 2 5" xfId="2124"/>
    <cellStyle name="Comma 3 3" xfId="224"/>
    <cellStyle name="Comma 4" xfId="102"/>
    <cellStyle name="Comma 4 2" xfId="225"/>
    <cellStyle name="Comma 4 2 2" xfId="2023"/>
    <cellStyle name="Comma 4 3" xfId="226"/>
    <cellStyle name="Comma 5" xfId="95"/>
    <cellStyle name="Comma 5 2" xfId="180"/>
    <cellStyle name="Comma 5 2 2" xfId="2142"/>
    <cellStyle name="Comma 5 3" xfId="204"/>
    <cellStyle name="Comma 5 3 2" xfId="2165"/>
    <cellStyle name="Comma 5 4" xfId="2121"/>
    <cellStyle name="Comma 6" xfId="187"/>
    <cellStyle name="Comma 6 2" xfId="210"/>
    <cellStyle name="Comma 6 2 2" xfId="2171"/>
    <cellStyle name="Comma 6 3" xfId="227"/>
    <cellStyle name="Comma 6 4" xfId="2148"/>
    <cellStyle name="Comma 7" xfId="228"/>
    <cellStyle name="Comma 7 2" xfId="229"/>
    <cellStyle name="Comma 7 2 2" xfId="230"/>
    <cellStyle name="Comma 7 3" xfId="231"/>
    <cellStyle name="Comma 8" xfId="232"/>
    <cellStyle name="Comma 9" xfId="233"/>
    <cellStyle name="Explanatory Text" xfId="26" builtinId="53" customBuiltin="1"/>
    <cellStyle name="Explanatory Text 2" xfId="74"/>
    <cellStyle name="Explanatory Text 2 2" xfId="137"/>
    <cellStyle name="Good" xfId="16" builtinId="26" customBuiltin="1"/>
    <cellStyle name="Good 2" xfId="80"/>
    <cellStyle name="Good 2 2" xfId="138"/>
    <cellStyle name="Heading 1" xfId="12" builtinId="16" customBuiltin="1"/>
    <cellStyle name="Heading 1 2" xfId="65"/>
    <cellStyle name="Heading 1 2 2" xfId="139"/>
    <cellStyle name="Heading 2" xfId="13" builtinId="17" customBuiltin="1"/>
    <cellStyle name="Heading 2 2" xfId="83"/>
    <cellStyle name="Heading 2 2 2" xfId="140"/>
    <cellStyle name="Heading 3" xfId="14" builtinId="18" customBuiltin="1"/>
    <cellStyle name="Heading 3 2" xfId="67"/>
    <cellStyle name="Heading 3 2 2" xfId="141"/>
    <cellStyle name="Heading 4" xfId="15" builtinId="19" customBuiltin="1"/>
    <cellStyle name="Heading 4 2" xfId="63"/>
    <cellStyle name="Heading 4 2 2" xfId="142"/>
    <cellStyle name="Input" xfId="19" builtinId="20" customBuiltin="1"/>
    <cellStyle name="Input 2" xfId="82"/>
    <cellStyle name="Input 2 2" xfId="143"/>
    <cellStyle name="Input 2 2 10" xfId="963"/>
    <cellStyle name="Input 2 2 10 2" xfId="2806"/>
    <cellStyle name="Input 2 2 10 3" xfId="2937"/>
    <cellStyle name="Input 2 2 10 4" xfId="2727"/>
    <cellStyle name="Input 2 2 11" xfId="964"/>
    <cellStyle name="Input 2 2 11 2" xfId="2807"/>
    <cellStyle name="Input 2 2 11 3" xfId="2686"/>
    <cellStyle name="Input 2 2 11 4" xfId="3033"/>
    <cellStyle name="Input 2 2 12" xfId="965"/>
    <cellStyle name="Input 2 2 12 2" xfId="2808"/>
    <cellStyle name="Input 2 2 12 3" xfId="2637"/>
    <cellStyle name="Input 2 2 12 4" xfId="3073"/>
    <cellStyle name="Input 2 2 13" xfId="966"/>
    <cellStyle name="Input 2 2 13 2" xfId="2809"/>
    <cellStyle name="Input 2 2 13 3" xfId="2097"/>
    <cellStyle name="Input 2 2 13 4" xfId="3082"/>
    <cellStyle name="Input 2 2 14" xfId="967"/>
    <cellStyle name="Input 2 2 14 2" xfId="2810"/>
    <cellStyle name="Input 2 2 14 3" xfId="2646"/>
    <cellStyle name="Input 2 2 14 4" xfId="3064"/>
    <cellStyle name="Input 2 2 15" xfId="968"/>
    <cellStyle name="Input 2 2 15 2" xfId="2811"/>
    <cellStyle name="Input 2 2 15 3" xfId="2099"/>
    <cellStyle name="Input 2 2 15 4" xfId="3079"/>
    <cellStyle name="Input 2 2 16" xfId="969"/>
    <cellStyle name="Input 2 2 16 2" xfId="2812"/>
    <cellStyle name="Input 2 2 16 3" xfId="2645"/>
    <cellStyle name="Input 2 2 16 4" xfId="3065"/>
    <cellStyle name="Input 2 2 17" xfId="970"/>
    <cellStyle name="Input 2 2 17 2" xfId="2813"/>
    <cellStyle name="Input 2 2 17 3" xfId="2684"/>
    <cellStyle name="Input 2 2 17 4" xfId="3035"/>
    <cellStyle name="Input 2 2 18" xfId="971"/>
    <cellStyle name="Input 2 2 18 2" xfId="2814"/>
    <cellStyle name="Input 2 2 18 3" xfId="2632"/>
    <cellStyle name="Input 2 2 18 4" xfId="3078"/>
    <cellStyle name="Input 2 2 19" xfId="972"/>
    <cellStyle name="Input 2 2 19 2" xfId="2815"/>
    <cellStyle name="Input 2 2 19 3" xfId="2683"/>
    <cellStyle name="Input 2 2 19 4" xfId="3036"/>
    <cellStyle name="Input 2 2 2" xfId="973"/>
    <cellStyle name="Input 2 2 2 2" xfId="2816"/>
    <cellStyle name="Input 2 2 2 3" xfId="2696"/>
    <cellStyle name="Input 2 2 2 4" xfId="3025"/>
    <cellStyle name="Input 2 2 20" xfId="974"/>
    <cellStyle name="Input 2 2 20 2" xfId="2817"/>
    <cellStyle name="Input 2 2 20 3" xfId="2682"/>
    <cellStyle name="Input 2 2 20 4" xfId="3037"/>
    <cellStyle name="Input 2 2 21" xfId="975"/>
    <cellStyle name="Input 2 2 21 2" xfId="2818"/>
    <cellStyle name="Input 2 2 21 3" xfId="2681"/>
    <cellStyle name="Input 2 2 21 4" xfId="3038"/>
    <cellStyle name="Input 2 2 22" xfId="976"/>
    <cellStyle name="Input 2 2 22 2" xfId="2819"/>
    <cellStyle name="Input 2 2 22 3" xfId="2077"/>
    <cellStyle name="Input 2 2 22 4" xfId="3094"/>
    <cellStyle name="Input 2 2 23" xfId="977"/>
    <cellStyle name="Input 2 2 23 2" xfId="2820"/>
    <cellStyle name="Input 2 2 23 3" xfId="3107"/>
    <cellStyle name="Input 2 2 23 4" xfId="3115"/>
    <cellStyle name="Input 2 2 24" xfId="978"/>
    <cellStyle name="Input 2 2 24 2" xfId="2821"/>
    <cellStyle name="Input 2 2 24 3" xfId="2770"/>
    <cellStyle name="Input 2 2 24 4" xfId="2970"/>
    <cellStyle name="Input 2 2 25" xfId="979"/>
    <cellStyle name="Input 2 2 25 2" xfId="2822"/>
    <cellStyle name="Input 2 2 25 3" xfId="2769"/>
    <cellStyle name="Input 2 2 25 4" xfId="2971"/>
    <cellStyle name="Input 2 2 26" xfId="980"/>
    <cellStyle name="Input 2 2 26 2" xfId="2823"/>
    <cellStyle name="Input 2 2 26 3" xfId="2768"/>
    <cellStyle name="Input 2 2 26 4" xfId="2972"/>
    <cellStyle name="Input 2 2 27" xfId="981"/>
    <cellStyle name="Input 2 2 27 2" xfId="2824"/>
    <cellStyle name="Input 2 2 27 3" xfId="2767"/>
    <cellStyle name="Input 2 2 27 4" xfId="2973"/>
    <cellStyle name="Input 2 2 28" xfId="982"/>
    <cellStyle name="Input 2 2 28 2" xfId="2825"/>
    <cellStyle name="Input 2 2 28 3" xfId="2766"/>
    <cellStyle name="Input 2 2 28 4" xfId="2974"/>
    <cellStyle name="Input 2 2 29" xfId="983"/>
    <cellStyle name="Input 2 2 29 2" xfId="2826"/>
    <cellStyle name="Input 2 2 29 3" xfId="2765"/>
    <cellStyle name="Input 2 2 29 4" xfId="2975"/>
    <cellStyle name="Input 2 2 3" xfId="984"/>
    <cellStyle name="Input 2 2 3 2" xfId="2827"/>
    <cellStyle name="Input 2 2 3 3" xfId="2764"/>
    <cellStyle name="Input 2 2 3 4" xfId="2976"/>
    <cellStyle name="Input 2 2 30" xfId="985"/>
    <cellStyle name="Input 2 2 30 2" xfId="2828"/>
    <cellStyle name="Input 2 2 30 3" xfId="2763"/>
    <cellStyle name="Input 2 2 30 4" xfId="2977"/>
    <cellStyle name="Input 2 2 31" xfId="986"/>
    <cellStyle name="Input 2 2 31 2" xfId="2829"/>
    <cellStyle name="Input 2 2 31 3" xfId="2762"/>
    <cellStyle name="Input 2 2 31 4" xfId="2978"/>
    <cellStyle name="Input 2 2 32" xfId="987"/>
    <cellStyle name="Input 2 2 32 2" xfId="2830"/>
    <cellStyle name="Input 2 2 32 3" xfId="2761"/>
    <cellStyle name="Input 2 2 32 4" xfId="2979"/>
    <cellStyle name="Input 2 2 33" xfId="988"/>
    <cellStyle name="Input 2 2 33 2" xfId="2831"/>
    <cellStyle name="Input 2 2 33 3" xfId="2760"/>
    <cellStyle name="Input 2 2 33 4" xfId="2980"/>
    <cellStyle name="Input 2 2 34" xfId="2670"/>
    <cellStyle name="Input 2 2 35" xfId="3048"/>
    <cellStyle name="Input 2 2 36" xfId="3112"/>
    <cellStyle name="Input 2 2 4" xfId="989"/>
    <cellStyle name="Input 2 2 4 2" xfId="2832"/>
    <cellStyle name="Input 2 2 4 3" xfId="2650"/>
    <cellStyle name="Input 2 2 4 4" xfId="3061"/>
    <cellStyle name="Input 2 2 5" xfId="990"/>
    <cellStyle name="Input 2 2 5 2" xfId="2833"/>
    <cellStyle name="Input 2 2 5 3" xfId="2079"/>
    <cellStyle name="Input 2 2 5 4" xfId="3098"/>
    <cellStyle name="Input 2 2 6" xfId="991"/>
    <cellStyle name="Input 2 2 6 2" xfId="2834"/>
    <cellStyle name="Input 2 2 6 3" xfId="2642"/>
    <cellStyle name="Input 2 2 6 4" xfId="3068"/>
    <cellStyle name="Input 2 2 7" xfId="992"/>
    <cellStyle name="Input 2 2 7 2" xfId="2835"/>
    <cellStyle name="Input 2 2 7 3" xfId="2085"/>
    <cellStyle name="Input 2 2 7 4" xfId="3084"/>
    <cellStyle name="Input 2 2 8" xfId="993"/>
    <cellStyle name="Input 2 2 8 2" xfId="2836"/>
    <cellStyle name="Input 2 2 8 3" xfId="2703"/>
    <cellStyle name="Input 2 2 8 4" xfId="3020"/>
    <cellStyle name="Input 2 2 9" xfId="994"/>
    <cellStyle name="Input 2 2 9 2" xfId="2837"/>
    <cellStyle name="Input 2 2 9 3" xfId="2691"/>
    <cellStyle name="Input 2 2 9 4" xfId="3028"/>
    <cellStyle name="KPMG Heading 1" xfId="234"/>
    <cellStyle name="KPMG Heading 2" xfId="235"/>
    <cellStyle name="KPMG Heading 3" xfId="236"/>
    <cellStyle name="KPMG Heading 4" xfId="237"/>
    <cellStyle name="KPMG Normal" xfId="238"/>
    <cellStyle name="KPMG Normal Text" xfId="239"/>
    <cellStyle name="KPMG Normal_123" xfId="240"/>
    <cellStyle name="Linked Cell" xfId="22" builtinId="24" customBuiltin="1"/>
    <cellStyle name="Linked Cell 2" xfId="70"/>
    <cellStyle name="Linked Cell 2 2" xfId="144"/>
    <cellStyle name="Neutral" xfId="18" builtinId="28" customBuiltin="1"/>
    <cellStyle name="Neutral 2" xfId="76"/>
    <cellStyle name="Neutral 2 2" xfId="105"/>
    <cellStyle name="Neutral 2 3" xfId="2113"/>
    <cellStyle name="Neutral 2 4" xfId="2034"/>
    <cellStyle name="Neutral 3" xfId="145"/>
    <cellStyle name="Neutral 4" xfId="2032"/>
    <cellStyle name="Normal" xfId="0" builtinId="0"/>
    <cellStyle name="Normal 10" xfId="4"/>
    <cellStyle name="Normal 10 2" xfId="185"/>
    <cellStyle name="Normal 10 2 2" xfId="2146"/>
    <cellStyle name="Normal 10 3" xfId="208"/>
    <cellStyle name="Normal 10 3 2" xfId="2169"/>
    <cellStyle name="Normal 10 3 2 2" xfId="3116"/>
    <cellStyle name="Normal 11" xfId="164"/>
    <cellStyle name="Normal 11 2" xfId="186"/>
    <cellStyle name="Normal 11 2 2" xfId="2147"/>
    <cellStyle name="Normal 11 3" xfId="209"/>
    <cellStyle name="Normal 11 3 2" xfId="2170"/>
    <cellStyle name="Normal 11 3 3" xfId="2059"/>
    <cellStyle name="Normal 11 4" xfId="2127"/>
    <cellStyle name="Normal 12" xfId="165"/>
    <cellStyle name="Normal 12 2" xfId="241"/>
    <cellStyle name="Normal 12 3" xfId="2024"/>
    <cellStyle name="Normal 13" xfId="242"/>
    <cellStyle name="Normal 14" xfId="243"/>
    <cellStyle name="Normal 14 2" xfId="244"/>
    <cellStyle name="Normal 14 3" xfId="2174"/>
    <cellStyle name="Normal 14 4" xfId="2056"/>
    <cellStyle name="Normal 15" xfId="245"/>
    <cellStyle name="Normal 16" xfId="246"/>
    <cellStyle name="Normal 17" xfId="247"/>
    <cellStyle name="Normal 18" xfId="299"/>
    <cellStyle name="Normal 2" xfId="1"/>
    <cellStyle name="Normal 2 2" xfId="146"/>
    <cellStyle name="Normal 2 2 2" xfId="163"/>
    <cellStyle name="Normal 2 2 3" xfId="248"/>
    <cellStyle name="Normal 2 3" xfId="147"/>
    <cellStyle name="Normal 2 3 2" xfId="249"/>
    <cellStyle name="Normal 2 3 3" xfId="250"/>
    <cellStyle name="Normal 2 4" xfId="96"/>
    <cellStyle name="Normal 2 4 2" xfId="251"/>
    <cellStyle name="Normal 2 5" xfId="252"/>
    <cellStyle name="Normal 2 6" xfId="253"/>
    <cellStyle name="Normal 2 7" xfId="2078"/>
    <cellStyle name="Normal 2 8" xfId="2033"/>
    <cellStyle name="Normal 3" xfId="3"/>
    <cellStyle name="Normal 3 2" xfId="104"/>
    <cellStyle name="Normal 3 2 2" xfId="148"/>
    <cellStyle name="Normal 3 2 3" xfId="254"/>
    <cellStyle name="Normal 3 3" xfId="98"/>
    <cellStyle name="Normal 3 4" xfId="255"/>
    <cellStyle name="Normal 3 5" xfId="256"/>
    <cellStyle name="Normal 3_HavelvacN2axjusakN3" xfId="106"/>
    <cellStyle name="Normal 4" xfId="5"/>
    <cellStyle name="Normal 4 2" xfId="9"/>
    <cellStyle name="Normal 4 3" xfId="101"/>
    <cellStyle name="Normal 5" xfId="107"/>
    <cellStyle name="Normal 5 2" xfId="149"/>
    <cellStyle name="Normal 5 2 2" xfId="189"/>
    <cellStyle name="Normal 5 2 2 2" xfId="212"/>
    <cellStyle name="Normal 5 2 2 2 2" xfId="2173"/>
    <cellStyle name="Normal 5 2 2 3" xfId="2150"/>
    <cellStyle name="Normal 5 2 3" xfId="182"/>
    <cellStyle name="Normal 5 2 3 2" xfId="2144"/>
    <cellStyle name="Normal 5 2 4" xfId="206"/>
    <cellStyle name="Normal 5 2 4 2" xfId="2167"/>
    <cellStyle name="Normal 5 2 5" xfId="2125"/>
    <cellStyle name="Normal 5 3" xfId="257"/>
    <cellStyle name="Normal 5 3 7" xfId="2058"/>
    <cellStyle name="Normal 6" xfId="150"/>
    <cellStyle name="Normal 6 2" xfId="213"/>
    <cellStyle name="Normal 6 3" xfId="258"/>
    <cellStyle name="Normal 7" xfId="151"/>
    <cellStyle name="Normal 7 2" xfId="259"/>
    <cellStyle name="Normal 8" xfId="8"/>
    <cellStyle name="Normal 8 2" xfId="162"/>
    <cellStyle name="Normal 8 3" xfId="179"/>
    <cellStyle name="Normal 8 3 2" xfId="2141"/>
    <cellStyle name="Normal 8 4" xfId="203"/>
    <cellStyle name="Normal 8 4 2" xfId="2164"/>
    <cellStyle name="Normal 9" xfId="94"/>
    <cellStyle name="Normal 9 2" xfId="184"/>
    <cellStyle name="Normal 9 2 2" xfId="2145"/>
    <cellStyle name="Normal 9 3" xfId="207"/>
    <cellStyle name="Normal 9 3 2" xfId="2168"/>
    <cellStyle name="Normal 9 4" xfId="2120"/>
    <cellStyle name="Note" xfId="25" builtinId="10" customBuiltin="1"/>
    <cellStyle name="Note 2" xfId="54"/>
    <cellStyle name="Note 2 2" xfId="152"/>
    <cellStyle name="Note 2 2 10" xfId="995"/>
    <cellStyle name="Note 2 2 10 2" xfId="2838"/>
    <cellStyle name="Note 2 2 10 3" xfId="2633"/>
    <cellStyle name="Note 2 2 10 4" xfId="3077"/>
    <cellStyle name="Note 2 2 10 5" xfId="2597"/>
    <cellStyle name="Note 2 2 11" xfId="996"/>
    <cellStyle name="Note 2 2 11 2" xfId="2839"/>
    <cellStyle name="Note 2 2 11 3" xfId="2096"/>
    <cellStyle name="Note 2 2 11 4" xfId="3081"/>
    <cellStyle name="Note 2 2 11 5" xfId="2598"/>
    <cellStyle name="Note 2 2 12" xfId="997"/>
    <cellStyle name="Note 2 2 12 2" xfId="2840"/>
    <cellStyle name="Note 2 2 12 3" xfId="2708"/>
    <cellStyle name="Note 2 2 12 4" xfId="3017"/>
    <cellStyle name="Note 2 2 12 5" xfId="2599"/>
    <cellStyle name="Note 2 2 13" xfId="998"/>
    <cellStyle name="Note 2 2 13 2" xfId="2841"/>
    <cellStyle name="Note 2 2 13 3" xfId="2697"/>
    <cellStyle name="Note 2 2 13 4" xfId="3024"/>
    <cellStyle name="Note 2 2 13 5" xfId="2600"/>
    <cellStyle name="Note 2 2 14" xfId="999"/>
    <cellStyle name="Note 2 2 14 2" xfId="2842"/>
    <cellStyle name="Note 2 2 14 3" xfId="2647"/>
    <cellStyle name="Note 2 2 14 4" xfId="3063"/>
    <cellStyle name="Note 2 2 14 5" xfId="2601"/>
    <cellStyle name="Note 2 2 15" xfId="1000"/>
    <cellStyle name="Note 2 2 15 2" xfId="2843"/>
    <cellStyle name="Note 2 2 15 3" xfId="2704"/>
    <cellStyle name="Note 2 2 15 4" xfId="3019"/>
    <cellStyle name="Note 2 2 15 5" xfId="2602"/>
    <cellStyle name="Note 2 2 16" xfId="1001"/>
    <cellStyle name="Note 2 2 16 2" xfId="2844"/>
    <cellStyle name="Note 2 2 16 3" xfId="2692"/>
    <cellStyle name="Note 2 2 16 4" xfId="3027"/>
    <cellStyle name="Note 2 2 16 5" xfId="2603"/>
    <cellStyle name="Note 2 2 17" xfId="1002"/>
    <cellStyle name="Note 2 2 17 2" xfId="2845"/>
    <cellStyle name="Note 2 2 17 3" xfId="2687"/>
    <cellStyle name="Note 2 2 17 4" xfId="3032"/>
    <cellStyle name="Note 2 2 17 5" xfId="2604"/>
    <cellStyle name="Note 2 2 18" xfId="1003"/>
    <cellStyle name="Note 2 2 18 2" xfId="2846"/>
    <cellStyle name="Note 2 2 18 3" xfId="2089"/>
    <cellStyle name="Note 2 2 18 4" xfId="3093"/>
    <cellStyle name="Note 2 2 18 5" xfId="2605"/>
    <cellStyle name="Note 2 2 19" xfId="1004"/>
    <cellStyle name="Note 2 2 19 2" xfId="2847"/>
    <cellStyle name="Note 2 2 19 3" xfId="2758"/>
    <cellStyle name="Note 2 2 19 4" xfId="2982"/>
    <cellStyle name="Note 2 2 19 5" xfId="2606"/>
    <cellStyle name="Note 2 2 2" xfId="1005"/>
    <cellStyle name="Note 2 2 2 2" xfId="2848"/>
    <cellStyle name="Note 2 2 2 3" xfId="2678"/>
    <cellStyle name="Note 2 2 2 4" xfId="3041"/>
    <cellStyle name="Note 2 2 2 5" xfId="2607"/>
    <cellStyle name="Note 2 2 20" xfId="1006"/>
    <cellStyle name="Note 2 2 20 2" xfId="2849"/>
    <cellStyle name="Note 2 2 20 3" xfId="2757"/>
    <cellStyle name="Note 2 2 20 4" xfId="2983"/>
    <cellStyle name="Note 2 2 20 5" xfId="2608"/>
    <cellStyle name="Note 2 2 21" xfId="1007"/>
    <cellStyle name="Note 2 2 21 2" xfId="2850"/>
    <cellStyle name="Note 2 2 21 3" xfId="2714"/>
    <cellStyle name="Note 2 2 21 4" xfId="3013"/>
    <cellStyle name="Note 2 2 21 5" xfId="2609"/>
    <cellStyle name="Note 2 2 22" xfId="1008"/>
    <cellStyle name="Note 2 2 22 2" xfId="2851"/>
    <cellStyle name="Note 2 2 22 3" xfId="2677"/>
    <cellStyle name="Note 2 2 22 4" xfId="3042"/>
    <cellStyle name="Note 2 2 22 5" xfId="2610"/>
    <cellStyle name="Note 2 2 23" xfId="1009"/>
    <cellStyle name="Note 2 2 23 2" xfId="2852"/>
    <cellStyle name="Note 2 2 23 3" xfId="2756"/>
    <cellStyle name="Note 2 2 23 4" xfId="2984"/>
    <cellStyle name="Note 2 2 23 5" xfId="2611"/>
    <cellStyle name="Note 2 2 24" xfId="1010"/>
    <cellStyle name="Note 2 2 24 2" xfId="2853"/>
    <cellStyle name="Note 2 2 24 3" xfId="2707"/>
    <cellStyle name="Note 2 2 24 4" xfId="3018"/>
    <cellStyle name="Note 2 2 24 5" xfId="2612"/>
    <cellStyle name="Note 2 2 25" xfId="1011"/>
    <cellStyle name="Note 2 2 25 2" xfId="2854"/>
    <cellStyle name="Note 2 2 25 3" xfId="2695"/>
    <cellStyle name="Note 2 2 25 4" xfId="3026"/>
    <cellStyle name="Note 2 2 25 5" xfId="2613"/>
    <cellStyle name="Note 2 2 26" xfId="1012"/>
    <cellStyle name="Note 2 2 26 2" xfId="2855"/>
    <cellStyle name="Note 2 2 26 3" xfId="2713"/>
    <cellStyle name="Note 2 2 26 4" xfId="3014"/>
    <cellStyle name="Note 2 2 26 5" xfId="2614"/>
    <cellStyle name="Note 2 2 27" xfId="1013"/>
    <cellStyle name="Note 2 2 27 2" xfId="2856"/>
    <cellStyle name="Note 2 2 27 3" xfId="2702"/>
    <cellStyle name="Note 2 2 27 4" xfId="3021"/>
    <cellStyle name="Note 2 2 27 5" xfId="2615"/>
    <cellStyle name="Note 2 2 28" xfId="1014"/>
    <cellStyle name="Note 2 2 28 2" xfId="2857"/>
    <cellStyle name="Note 2 2 28 3" xfId="2676"/>
    <cellStyle name="Note 2 2 28 4" xfId="3043"/>
    <cellStyle name="Note 2 2 28 5" xfId="2616"/>
    <cellStyle name="Note 2 2 29" xfId="1015"/>
    <cellStyle name="Note 2 2 29 2" xfId="2858"/>
    <cellStyle name="Note 2 2 29 3" xfId="2660"/>
    <cellStyle name="Note 2 2 29 4" xfId="3056"/>
    <cellStyle name="Note 2 2 29 5" xfId="2617"/>
    <cellStyle name="Note 2 2 3" xfId="1016"/>
    <cellStyle name="Note 2 2 3 2" xfId="2859"/>
    <cellStyle name="Note 2 2 3 3" xfId="2654"/>
    <cellStyle name="Note 2 2 3 4" xfId="3060"/>
    <cellStyle name="Note 2 2 3 5" xfId="2618"/>
    <cellStyle name="Note 2 2 30" xfId="1017"/>
    <cellStyle name="Note 2 2 30 2" xfId="2860"/>
    <cellStyle name="Note 2 2 30 3" xfId="2086"/>
    <cellStyle name="Note 2 2 30 4" xfId="3092"/>
    <cellStyle name="Note 2 2 30 5" xfId="2619"/>
    <cellStyle name="Note 2 2 31" xfId="1018"/>
    <cellStyle name="Note 2 2 31 2" xfId="2861"/>
    <cellStyle name="Note 2 2 31 3" xfId="2122"/>
    <cellStyle name="Note 2 2 31 4" xfId="3095"/>
    <cellStyle name="Note 2 2 31 5" xfId="2620"/>
    <cellStyle name="Note 2 2 32" xfId="1019"/>
    <cellStyle name="Note 2 2 32 2" xfId="2862"/>
    <cellStyle name="Note 2 2 32 3" xfId="2659"/>
    <cellStyle name="Note 2 2 32 4" xfId="3057"/>
    <cellStyle name="Note 2 2 32 5" xfId="2621"/>
    <cellStyle name="Note 2 2 33" xfId="1020"/>
    <cellStyle name="Note 2 2 33 2" xfId="2863"/>
    <cellStyle name="Note 2 2 33 3" xfId="2755"/>
    <cellStyle name="Note 2 2 33 4" xfId="2985"/>
    <cellStyle name="Note 2 2 33 5" xfId="2622"/>
    <cellStyle name="Note 2 2 34" xfId="1021"/>
    <cellStyle name="Note 2 2 34 2" xfId="2864"/>
    <cellStyle name="Note 2 2 34 3" xfId="2754"/>
    <cellStyle name="Note 2 2 34 4" xfId="2986"/>
    <cellStyle name="Note 2 2 34 5" xfId="2623"/>
    <cellStyle name="Note 2 2 35" xfId="2679"/>
    <cellStyle name="Note 2 2 36" xfId="3040"/>
    <cellStyle name="Note 2 2 37" xfId="3111"/>
    <cellStyle name="Note 2 2 38" xfId="2126"/>
    <cellStyle name="Note 2 2 4" xfId="1022"/>
    <cellStyle name="Note 2 2 4 2" xfId="2865"/>
    <cellStyle name="Note 2 2 4 3" xfId="2651"/>
    <cellStyle name="Note 2 2 4 4" xfId="2715"/>
    <cellStyle name="Note 2 2 4 5" xfId="2624"/>
    <cellStyle name="Note 2 2 5" xfId="1023"/>
    <cellStyle name="Note 2 2 5 2" xfId="2866"/>
    <cellStyle name="Note 2 2 5 3" xfId="2753"/>
    <cellStyle name="Note 2 2 5 4" xfId="2987"/>
    <cellStyle name="Note 2 2 5 5" xfId="2625"/>
    <cellStyle name="Note 2 2 6" xfId="1024"/>
    <cellStyle name="Note 2 2 6 2" xfId="2867"/>
    <cellStyle name="Note 2 2 6 3" xfId="2675"/>
    <cellStyle name="Note 2 2 6 4" xfId="3044"/>
    <cellStyle name="Note 2 2 6 5" xfId="2626"/>
    <cellStyle name="Note 2 2 7" xfId="1025"/>
    <cellStyle name="Note 2 2 7 2" xfId="2868"/>
    <cellStyle name="Note 2 2 7 3" xfId="2657"/>
    <cellStyle name="Note 2 2 7 4" xfId="3059"/>
    <cellStyle name="Note 2 2 7 5" xfId="2627"/>
    <cellStyle name="Note 2 2 8" xfId="1026"/>
    <cellStyle name="Note 2 2 8 2" xfId="2869"/>
    <cellStyle name="Note 2 2 8 3" xfId="2087"/>
    <cellStyle name="Note 2 2 8 4" xfId="3097"/>
    <cellStyle name="Note 2 2 8 5" xfId="2628"/>
    <cellStyle name="Note 2 2 9" xfId="1027"/>
    <cellStyle name="Note 2 2 9 2" xfId="2870"/>
    <cellStyle name="Note 2 2 9 3" xfId="2752"/>
    <cellStyle name="Note 2 2 9 4" xfId="2988"/>
    <cellStyle name="Note 2 2 9 5" xfId="2629"/>
    <cellStyle name="Note 2 3" xfId="260"/>
    <cellStyle name="Note 2 3 2" xfId="2759"/>
    <cellStyle name="Note 2 3 3" xfId="2981"/>
    <cellStyle name="Note 2 3 4" xfId="2773"/>
    <cellStyle name="Note 2 4" xfId="2100"/>
    <cellStyle name="Note 2 5" xfId="2035"/>
    <cellStyle name="Note 3" xfId="166"/>
    <cellStyle name="Note 3 2" xfId="2128"/>
    <cellStyle name="Note 4" xfId="190"/>
    <cellStyle name="Note 4 2" xfId="2151"/>
    <cellStyle name="Output" xfId="20" builtinId="21" customBuiltin="1"/>
    <cellStyle name="Output 2" xfId="81"/>
    <cellStyle name="Output 2 2" xfId="153"/>
    <cellStyle name="Output 2 2 10" xfId="1028"/>
    <cellStyle name="Output 2 2 10 2" xfId="2871"/>
    <cellStyle name="Output 2 2 10 3" xfId="2751"/>
    <cellStyle name="Output 2 2 10 4" xfId="2989"/>
    <cellStyle name="Output 2 2 11" xfId="1029"/>
    <cellStyle name="Output 2 2 11 2" xfId="2872"/>
    <cellStyle name="Output 2 2 11 3" xfId="2750"/>
    <cellStyle name="Output 2 2 11 4" xfId="2990"/>
    <cellStyle name="Output 2 2 12" xfId="1030"/>
    <cellStyle name="Output 2 2 12 2" xfId="2873"/>
    <cellStyle name="Output 2 2 12 3" xfId="2649"/>
    <cellStyle name="Output 2 2 12 4" xfId="3062"/>
    <cellStyle name="Output 2 2 13" xfId="1031"/>
    <cellStyle name="Output 2 2 13 2" xfId="2874"/>
    <cellStyle name="Output 2 2 13 3" xfId="2749"/>
    <cellStyle name="Output 2 2 13 4" xfId="2991"/>
    <cellStyle name="Output 2 2 14" xfId="1032"/>
    <cellStyle name="Output 2 2 14 2" xfId="2875"/>
    <cellStyle name="Output 2 2 14 3" xfId="2748"/>
    <cellStyle name="Output 2 2 14 4" xfId="2992"/>
    <cellStyle name="Output 2 2 15" xfId="1033"/>
    <cellStyle name="Output 2 2 15 2" xfId="2876"/>
    <cellStyle name="Output 2 2 15 3" xfId="2674"/>
    <cellStyle name="Output 2 2 15 4" xfId="3045"/>
    <cellStyle name="Output 2 2 16" xfId="1034"/>
    <cellStyle name="Output 2 2 16 2" xfId="2877"/>
    <cellStyle name="Output 2 2 16 3" xfId="2747"/>
    <cellStyle name="Output 2 2 16 4" xfId="2993"/>
    <cellStyle name="Output 2 2 17" xfId="1035"/>
    <cellStyle name="Output 2 2 17 2" xfId="2878"/>
    <cellStyle name="Output 2 2 17 3" xfId="2688"/>
    <cellStyle name="Output 2 2 17 4" xfId="3031"/>
    <cellStyle name="Output 2 2 18" xfId="1036"/>
    <cellStyle name="Output 2 2 18 2" xfId="2879"/>
    <cellStyle name="Output 2 2 18 3" xfId="2673"/>
    <cellStyle name="Output 2 2 18 4" xfId="2771"/>
    <cellStyle name="Output 2 2 19" xfId="1037"/>
    <cellStyle name="Output 2 2 19 2" xfId="2880"/>
    <cellStyle name="Output 2 2 19 3" xfId="2094"/>
    <cellStyle name="Output 2 2 19 4" xfId="3099"/>
    <cellStyle name="Output 2 2 2" xfId="1038"/>
    <cellStyle name="Output 2 2 2 2" xfId="2881"/>
    <cellStyle name="Output 2 2 2 3" xfId="2772"/>
    <cellStyle name="Output 2 2 2 4" xfId="3106"/>
    <cellStyle name="Output 2 2 20" xfId="1039"/>
    <cellStyle name="Output 2 2 20 2" xfId="2882"/>
    <cellStyle name="Output 2 2 20 3" xfId="2746"/>
    <cellStyle name="Output 2 2 20 4" xfId="2994"/>
    <cellStyle name="Output 2 2 21" xfId="1040"/>
    <cellStyle name="Output 2 2 21 2" xfId="2883"/>
    <cellStyle name="Output 2 2 21 3" xfId="2745"/>
    <cellStyle name="Output 2 2 21 4" xfId="2995"/>
    <cellStyle name="Output 2 2 22" xfId="1041"/>
    <cellStyle name="Output 2 2 22 2" xfId="2884"/>
    <cellStyle name="Output 2 2 22 3" xfId="2744"/>
    <cellStyle name="Output 2 2 22 4" xfId="2996"/>
    <cellStyle name="Output 2 2 23" xfId="1042"/>
    <cellStyle name="Output 2 2 23 2" xfId="2885"/>
    <cellStyle name="Output 2 2 23 3" xfId="2743"/>
    <cellStyle name="Output 2 2 23 4" xfId="2997"/>
    <cellStyle name="Output 2 2 24" xfId="1043"/>
    <cellStyle name="Output 2 2 24 2" xfId="2886"/>
    <cellStyle name="Output 2 2 24 3" xfId="2742"/>
    <cellStyle name="Output 2 2 24 4" xfId="2998"/>
    <cellStyle name="Output 2 2 25" xfId="1044"/>
    <cellStyle name="Output 2 2 25 2" xfId="2887"/>
    <cellStyle name="Output 2 2 25 3" xfId="2741"/>
    <cellStyle name="Output 2 2 25 4" xfId="2999"/>
    <cellStyle name="Output 2 2 26" xfId="1045"/>
    <cellStyle name="Output 2 2 26 2" xfId="2888"/>
    <cellStyle name="Output 2 2 26 3" xfId="3104"/>
    <cellStyle name="Output 2 2 26 4" xfId="3114"/>
    <cellStyle name="Output 2 2 27" xfId="1046"/>
    <cellStyle name="Output 2 2 27 2" xfId="2889"/>
    <cellStyle name="Output 2 2 27 3" xfId="2740"/>
    <cellStyle name="Output 2 2 27 4" xfId="3000"/>
    <cellStyle name="Output 2 2 28" xfId="1047"/>
    <cellStyle name="Output 2 2 28 2" xfId="2890"/>
    <cellStyle name="Output 2 2 28 3" xfId="2690"/>
    <cellStyle name="Output 2 2 28 4" xfId="3029"/>
    <cellStyle name="Output 2 2 29" xfId="1048"/>
    <cellStyle name="Output 2 2 29 2" xfId="2891"/>
    <cellStyle name="Output 2 2 29 3" xfId="2710"/>
    <cellStyle name="Output 2 2 29 4" xfId="3015"/>
    <cellStyle name="Output 2 2 3" xfId="1049"/>
    <cellStyle name="Output 2 2 3 2" xfId="2892"/>
    <cellStyle name="Output 2 2 3 3" xfId="2699"/>
    <cellStyle name="Output 2 2 3 4" xfId="3022"/>
    <cellStyle name="Output 2 2 30" xfId="1050"/>
    <cellStyle name="Output 2 2 30 2" xfId="2893"/>
    <cellStyle name="Output 2 2 30 3" xfId="2689"/>
    <cellStyle name="Output 2 2 30 4" xfId="3030"/>
    <cellStyle name="Output 2 2 31" xfId="1051"/>
    <cellStyle name="Output 2 2 31 2" xfId="2894"/>
    <cellStyle name="Output 2 2 31 3" xfId="2709"/>
    <cellStyle name="Output 2 2 31 4" xfId="3016"/>
    <cellStyle name="Output 2 2 32" xfId="1052"/>
    <cellStyle name="Output 2 2 32 2" xfId="2895"/>
    <cellStyle name="Output 2 2 32 3" xfId="2698"/>
    <cellStyle name="Output 2 2 32 4" xfId="3023"/>
    <cellStyle name="Output 2 2 33" xfId="1053"/>
    <cellStyle name="Output 2 2 33 2" xfId="2896"/>
    <cellStyle name="Output 2 2 33 3" xfId="2092"/>
    <cellStyle name="Output 2 2 33 4" xfId="3096"/>
    <cellStyle name="Output 2 2 34" xfId="1054"/>
    <cellStyle name="Output 2 2 34 2" xfId="2897"/>
    <cellStyle name="Output 2 2 34 3" xfId="2091"/>
    <cellStyle name="Output 2 2 34 4" xfId="3100"/>
    <cellStyle name="Output 2 2 35" xfId="2680"/>
    <cellStyle name="Output 2 2 36" xfId="3039"/>
    <cellStyle name="Output 2 2 37" xfId="3110"/>
    <cellStyle name="Output 2 2 4" xfId="1055"/>
    <cellStyle name="Output 2 2 4 2" xfId="2898"/>
    <cellStyle name="Output 2 2 4 3" xfId="2672"/>
    <cellStyle name="Output 2 2 4 4" xfId="3046"/>
    <cellStyle name="Output 2 2 5" xfId="1056"/>
    <cellStyle name="Output 2 2 5 2" xfId="2899"/>
    <cellStyle name="Output 2 2 5 3" xfId="2658"/>
    <cellStyle name="Output 2 2 5 4" xfId="3058"/>
    <cellStyle name="Output 2 2 6" xfId="1057"/>
    <cellStyle name="Output 2 2 6 2" xfId="2900"/>
    <cellStyle name="Output 2 2 6 3" xfId="2640"/>
    <cellStyle name="Output 2 2 6 4" xfId="3070"/>
    <cellStyle name="Output 2 2 7" xfId="1058"/>
    <cellStyle name="Output 2 2 7 2" xfId="2901"/>
    <cellStyle name="Output 2 2 7 3" xfId="2090"/>
    <cellStyle name="Output 2 2 7 4" xfId="3086"/>
    <cellStyle name="Output 2 2 8" xfId="1059"/>
    <cellStyle name="Output 2 2 8 2" xfId="2902"/>
    <cellStyle name="Output 2 2 8 3" xfId="2671"/>
    <cellStyle name="Output 2 2 8 4" xfId="3047"/>
    <cellStyle name="Output 2 2 9" xfId="1060"/>
    <cellStyle name="Output 2 2 9 2" xfId="2903"/>
    <cellStyle name="Output 2 2 9 3" xfId="2638"/>
    <cellStyle name="Output 2 2 9 4" xfId="3072"/>
    <cellStyle name="Percent 2" xfId="2"/>
    <cellStyle name="Percent 2 2" xfId="97"/>
    <cellStyle name="Percent 2 2 2" xfId="261"/>
    <cellStyle name="Percent 2 3" xfId="262"/>
    <cellStyle name="Percent 2 4" xfId="263"/>
    <cellStyle name="Percent 3" xfId="264"/>
    <cellStyle name="Percent 3 2" xfId="265"/>
    <cellStyle name="Percent 4" xfId="266"/>
    <cellStyle name="Percent 4 2" xfId="267"/>
    <cellStyle name="Percent 5" xfId="268"/>
    <cellStyle name="Percent 5 2" xfId="269"/>
    <cellStyle name="Percent 5 2 2" xfId="270"/>
    <cellStyle name="Percent 5 3" xfId="271"/>
    <cellStyle name="Percent 6" xfId="2029"/>
    <cellStyle name="SN_241" xfId="6"/>
    <cellStyle name="SN10_bold" xfId="2055"/>
    <cellStyle name="Style 1" xfId="154"/>
    <cellStyle name="Style 1 2" xfId="155"/>
    <cellStyle name="Style 1 2 2" xfId="183"/>
    <cellStyle name="Style 1_verchnakan_ax21-25_2018" xfId="156"/>
    <cellStyle name="Title" xfId="2031" builtinId="15" customBuiltin="1"/>
    <cellStyle name="Title 2" xfId="52"/>
    <cellStyle name="Title 2 2" xfId="157"/>
    <cellStyle name="Title 3" xfId="84"/>
    <cellStyle name="Total" xfId="27" builtinId="25" customBuiltin="1"/>
    <cellStyle name="Total 2" xfId="89"/>
    <cellStyle name="Total 2 2" xfId="158"/>
    <cellStyle name="Total 2 2 10" xfId="1061"/>
    <cellStyle name="Total 2 2 10 2" xfId="2904"/>
    <cellStyle name="Total 2 2 10 3" xfId="2098"/>
    <cellStyle name="Total 2 2 10 4" xfId="3083"/>
    <cellStyle name="Total 2 2 11" xfId="1062"/>
    <cellStyle name="Total 2 2 11 2" xfId="2905"/>
    <cellStyle name="Total 2 2 11 3" xfId="2739"/>
    <cellStyle name="Total 2 2 11 4" xfId="3001"/>
    <cellStyle name="Total 2 2 12" xfId="1063"/>
    <cellStyle name="Total 2 2 12 2" xfId="2906"/>
    <cellStyle name="Total 2 2 12 3" xfId="2738"/>
    <cellStyle name="Total 2 2 12 4" xfId="3002"/>
    <cellStyle name="Total 2 2 13" xfId="1064"/>
    <cellStyle name="Total 2 2 13 2" xfId="2907"/>
    <cellStyle name="Total 2 2 13 3" xfId="2737"/>
    <cellStyle name="Total 2 2 13 4" xfId="3003"/>
    <cellStyle name="Total 2 2 14" xfId="1065"/>
    <cellStyle name="Total 2 2 14 2" xfId="2908"/>
    <cellStyle name="Total 2 2 14 3" xfId="2736"/>
    <cellStyle name="Total 2 2 14 4" xfId="3004"/>
    <cellStyle name="Total 2 2 15" xfId="1066"/>
    <cellStyle name="Total 2 2 15 2" xfId="2909"/>
    <cellStyle name="Total 2 2 15 3" xfId="2735"/>
    <cellStyle name="Total 2 2 15 4" xfId="3005"/>
    <cellStyle name="Total 2 2 16" xfId="1067"/>
    <cellStyle name="Total 2 2 16 2" xfId="2910"/>
    <cellStyle name="Total 2 2 16 3" xfId="2734"/>
    <cellStyle name="Total 2 2 16 4" xfId="3006"/>
    <cellStyle name="Total 2 2 17" xfId="1068"/>
    <cellStyle name="Total 2 2 17 2" xfId="2911"/>
    <cellStyle name="Total 2 2 17 3" xfId="2733"/>
    <cellStyle name="Total 2 2 17 4" xfId="3007"/>
    <cellStyle name="Total 2 2 18" xfId="1069"/>
    <cellStyle name="Total 2 2 18 2" xfId="2912"/>
    <cellStyle name="Total 2 2 18 3" xfId="2643"/>
    <cellStyle name="Total 2 2 18 4" xfId="3067"/>
    <cellStyle name="Total 2 2 19" xfId="1070"/>
    <cellStyle name="Total 2 2 19 2" xfId="2913"/>
    <cellStyle name="Total 2 2 19 3" xfId="2088"/>
    <cellStyle name="Total 2 2 19 4" xfId="3085"/>
    <cellStyle name="Total 2 2 2" xfId="1071"/>
    <cellStyle name="Total 2 2 2 2" xfId="2914"/>
    <cellStyle name="Total 2 2 2 3" xfId="2669"/>
    <cellStyle name="Total 2 2 2 4" xfId="3049"/>
    <cellStyle name="Total 2 2 20" xfId="1072"/>
    <cellStyle name="Total 2 2 20 2" xfId="2915"/>
    <cellStyle name="Total 2 2 20 3" xfId="2634"/>
    <cellStyle name="Total 2 2 20 4" xfId="3076"/>
    <cellStyle name="Total 2 2 21" xfId="1073"/>
    <cellStyle name="Total 2 2 21 2" xfId="2916"/>
    <cellStyle name="Total 2 2 21 3" xfId="2093"/>
    <cellStyle name="Total 2 2 21 4" xfId="3088"/>
    <cellStyle name="Total 2 2 22" xfId="1074"/>
    <cellStyle name="Total 2 2 22 2" xfId="2917"/>
    <cellStyle name="Total 2 2 22 3" xfId="2668"/>
    <cellStyle name="Total 2 2 22 4" xfId="3050"/>
    <cellStyle name="Total 2 2 23" xfId="1075"/>
    <cellStyle name="Total 2 2 23 2" xfId="2918"/>
    <cellStyle name="Total 2 2 23 3" xfId="2636"/>
    <cellStyle name="Total 2 2 23 4" xfId="3074"/>
    <cellStyle name="Total 2 2 24" xfId="1076"/>
    <cellStyle name="Total 2 2 24 2" xfId="2919"/>
    <cellStyle name="Total 2 2 24 3" xfId="2084"/>
    <cellStyle name="Total 2 2 24 4" xfId="3089"/>
    <cellStyle name="Total 2 2 25" xfId="1077"/>
    <cellStyle name="Total 2 2 25 2" xfId="2920"/>
    <cellStyle name="Total 2 2 25 3" xfId="2667"/>
    <cellStyle name="Total 2 2 25 4" xfId="3051"/>
    <cellStyle name="Total 2 2 26" xfId="1078"/>
    <cellStyle name="Total 2 2 26 2" xfId="2921"/>
    <cellStyle name="Total 2 2 26 3" xfId="2644"/>
    <cellStyle name="Total 2 2 26 4" xfId="3066"/>
    <cellStyle name="Total 2 2 27" xfId="1079"/>
    <cellStyle name="Total 2 2 27 2" xfId="2922"/>
    <cellStyle name="Total 2 2 27 3" xfId="2081"/>
    <cellStyle name="Total 2 2 27 4" xfId="3090"/>
    <cellStyle name="Total 2 2 28" xfId="1080"/>
    <cellStyle name="Total 2 2 28 2" xfId="2923"/>
    <cellStyle name="Total 2 2 28 3" xfId="2666"/>
    <cellStyle name="Total 2 2 28 4" xfId="3052"/>
    <cellStyle name="Total 2 2 29" xfId="1081"/>
    <cellStyle name="Total 2 2 29 2" xfId="2924"/>
    <cellStyle name="Total 2 2 29 3" xfId="2635"/>
    <cellStyle name="Total 2 2 29 4" xfId="3075"/>
    <cellStyle name="Total 2 2 3" xfId="1082"/>
    <cellStyle name="Total 2 2 3 2" xfId="2925"/>
    <cellStyle name="Total 2 2 3 3" xfId="2082"/>
    <cellStyle name="Total 2 2 3 4" xfId="3091"/>
    <cellStyle name="Total 2 2 30" xfId="1083"/>
    <cellStyle name="Total 2 2 30 2" xfId="2926"/>
    <cellStyle name="Total 2 2 30 3" xfId="2665"/>
    <cellStyle name="Total 2 2 30 4" xfId="3053"/>
    <cellStyle name="Total 2 2 31" xfId="1084"/>
    <cellStyle name="Total 2 2 31 2" xfId="2927"/>
    <cellStyle name="Total 2 2 31 3" xfId="2641"/>
    <cellStyle name="Total 2 2 31 4" xfId="3069"/>
    <cellStyle name="Total 2 2 32" xfId="1085"/>
    <cellStyle name="Total 2 2 32 2" xfId="2928"/>
    <cellStyle name="Total 2 2 32 3" xfId="2123"/>
    <cellStyle name="Total 2 2 32 4" xfId="3087"/>
    <cellStyle name="Total 2 2 33" xfId="1086"/>
    <cellStyle name="Total 2 2 33 2" xfId="2929"/>
    <cellStyle name="Total 2 2 33 3" xfId="2664"/>
    <cellStyle name="Total 2 2 33 4" xfId="3054"/>
    <cellStyle name="Total 2 2 34" xfId="1087"/>
    <cellStyle name="Total 2 2 34 2" xfId="2930"/>
    <cellStyle name="Total 2 2 34 3" xfId="2639"/>
    <cellStyle name="Total 2 2 34 4" xfId="3071"/>
    <cellStyle name="Total 2 2 35" xfId="2685"/>
    <cellStyle name="Total 2 2 36" xfId="3034"/>
    <cellStyle name="Total 2 2 37" xfId="3109"/>
    <cellStyle name="Total 2 2 4" xfId="1088"/>
    <cellStyle name="Total 2 2 4 2" xfId="2931"/>
    <cellStyle name="Total 2 2 4 3" xfId="2095"/>
    <cellStyle name="Total 2 2 4 4" xfId="3080"/>
    <cellStyle name="Total 2 2 5" xfId="1089"/>
    <cellStyle name="Total 2 2 5 2" xfId="2932"/>
    <cellStyle name="Total 2 2 5 3" xfId="2732"/>
    <cellStyle name="Total 2 2 5 4" xfId="3008"/>
    <cellStyle name="Total 2 2 6" xfId="1090"/>
    <cellStyle name="Total 2 2 6 2" xfId="2933"/>
    <cellStyle name="Total 2 2 6 3" xfId="2731"/>
    <cellStyle name="Total 2 2 6 4" xfId="3009"/>
    <cellStyle name="Total 2 2 7" xfId="1091"/>
    <cellStyle name="Total 2 2 7 2" xfId="2934"/>
    <cellStyle name="Total 2 2 7 3" xfId="2730"/>
    <cellStyle name="Total 2 2 7 4" xfId="3010"/>
    <cellStyle name="Total 2 2 8" xfId="1092"/>
    <cellStyle name="Total 2 2 8 2" xfId="2935"/>
    <cellStyle name="Total 2 2 8 3" xfId="2729"/>
    <cellStyle name="Total 2 2 8 4" xfId="3011"/>
    <cellStyle name="Total 2 2 9" xfId="1093"/>
    <cellStyle name="Total 2 2 9 2" xfId="2936"/>
    <cellStyle name="Total 2 2 9 3" xfId="2728"/>
    <cellStyle name="Total 2 2 9 4" xfId="3012"/>
    <cellStyle name="Warning Text" xfId="24" builtinId="11" customBuiltin="1"/>
    <cellStyle name="Warning Text 2" xfId="68"/>
    <cellStyle name="Warning Text 2 2" xfId="159"/>
    <cellStyle name="Акцент1 10" xfId="1094"/>
    <cellStyle name="Акцент1 11" xfId="1095"/>
    <cellStyle name="Акцент1 12" xfId="1096"/>
    <cellStyle name="Акцент1 13" xfId="1097"/>
    <cellStyle name="Акцент1 14" xfId="1098"/>
    <cellStyle name="Акцент1 15" xfId="1099"/>
    <cellStyle name="Акцент1 16" xfId="1100"/>
    <cellStyle name="Акцент1 17" xfId="1101"/>
    <cellStyle name="Акцент1 18" xfId="1102"/>
    <cellStyle name="Акцент1 19" xfId="1103"/>
    <cellStyle name="Акцент1 2" xfId="1104"/>
    <cellStyle name="Акцент1 20" xfId="1105"/>
    <cellStyle name="Акцент1 21" xfId="1106"/>
    <cellStyle name="Акцент1 22" xfId="1107"/>
    <cellStyle name="Акцент1 23" xfId="1108"/>
    <cellStyle name="Акцент1 24" xfId="1109"/>
    <cellStyle name="Акцент1 25" xfId="1110"/>
    <cellStyle name="Акцент1 26" xfId="1111"/>
    <cellStyle name="Акцент1 27" xfId="1112"/>
    <cellStyle name="Акцент1 28" xfId="1113"/>
    <cellStyle name="Акцент1 29" xfId="1114"/>
    <cellStyle name="Акцент1 3" xfId="1115"/>
    <cellStyle name="Акцент1 30" xfId="1116"/>
    <cellStyle name="Акцент1 31" xfId="1117"/>
    <cellStyle name="Акцент1 32" xfId="1118"/>
    <cellStyle name="Акцент1 33" xfId="1119"/>
    <cellStyle name="Акцент1 34" xfId="1120"/>
    <cellStyle name="Акцент1 35" xfId="1121"/>
    <cellStyle name="Акцент1 36" xfId="1122"/>
    <cellStyle name="Акцент1 4" xfId="1123"/>
    <cellStyle name="Акцент1 5" xfId="1124"/>
    <cellStyle name="Акцент1 6" xfId="1125"/>
    <cellStyle name="Акцент1 7" xfId="1126"/>
    <cellStyle name="Акцент1 8" xfId="1127"/>
    <cellStyle name="Акцент1 9" xfId="1128"/>
    <cellStyle name="Акцент2 10" xfId="1129"/>
    <cellStyle name="Акцент2 11" xfId="1130"/>
    <cellStyle name="Акцент2 12" xfId="1131"/>
    <cellStyle name="Акцент2 13" xfId="1132"/>
    <cellStyle name="Акцент2 14" xfId="1133"/>
    <cellStyle name="Акцент2 15" xfId="1134"/>
    <cellStyle name="Акцент2 16" xfId="1135"/>
    <cellStyle name="Акцент2 17" xfId="1136"/>
    <cellStyle name="Акцент2 18" xfId="1137"/>
    <cellStyle name="Акцент2 19" xfId="1138"/>
    <cellStyle name="Акцент2 2" xfId="1139"/>
    <cellStyle name="Акцент2 20" xfId="1140"/>
    <cellStyle name="Акцент2 21" xfId="1141"/>
    <cellStyle name="Акцент2 22" xfId="1142"/>
    <cellStyle name="Акцент2 23" xfId="1143"/>
    <cellStyle name="Акцент2 24" xfId="1144"/>
    <cellStyle name="Акцент2 25" xfId="1145"/>
    <cellStyle name="Акцент2 26" xfId="1146"/>
    <cellStyle name="Акцент2 27" xfId="1147"/>
    <cellStyle name="Акцент2 28" xfId="1148"/>
    <cellStyle name="Акцент2 29" xfId="1149"/>
    <cellStyle name="Акцент2 3" xfId="1150"/>
    <cellStyle name="Акцент2 30" xfId="1151"/>
    <cellStyle name="Акцент2 31" xfId="1152"/>
    <cellStyle name="Акцент2 32" xfId="1153"/>
    <cellStyle name="Акцент2 33" xfId="1154"/>
    <cellStyle name="Акцент2 34" xfId="1155"/>
    <cellStyle name="Акцент2 35" xfId="1156"/>
    <cellStyle name="Акцент2 36" xfId="1157"/>
    <cellStyle name="Акцент2 4" xfId="1158"/>
    <cellStyle name="Акцент2 5" xfId="1159"/>
    <cellStyle name="Акцент2 6" xfId="1160"/>
    <cellStyle name="Акцент2 7" xfId="1161"/>
    <cellStyle name="Акцент2 8" xfId="1162"/>
    <cellStyle name="Акцент2 9" xfId="1163"/>
    <cellStyle name="Акцент3 10" xfId="1164"/>
    <cellStyle name="Акцент3 11" xfId="1165"/>
    <cellStyle name="Акцент3 12" xfId="1166"/>
    <cellStyle name="Акцент3 13" xfId="1167"/>
    <cellStyle name="Акцент3 14" xfId="1168"/>
    <cellStyle name="Акцент3 15" xfId="1169"/>
    <cellStyle name="Акцент3 16" xfId="1170"/>
    <cellStyle name="Акцент3 17" xfId="1171"/>
    <cellStyle name="Акцент3 18" xfId="1172"/>
    <cellStyle name="Акцент3 19" xfId="1173"/>
    <cellStyle name="Акцент3 2" xfId="1174"/>
    <cellStyle name="Акцент3 20" xfId="1175"/>
    <cellStyle name="Акцент3 21" xfId="1176"/>
    <cellStyle name="Акцент3 22" xfId="1177"/>
    <cellStyle name="Акцент3 23" xfId="1178"/>
    <cellStyle name="Акцент3 24" xfId="1179"/>
    <cellStyle name="Акцент3 25" xfId="1180"/>
    <cellStyle name="Акцент3 26" xfId="1181"/>
    <cellStyle name="Акцент3 27" xfId="1182"/>
    <cellStyle name="Акцент3 28" xfId="1183"/>
    <cellStyle name="Акцент3 29" xfId="1184"/>
    <cellStyle name="Акцент3 3" xfId="1185"/>
    <cellStyle name="Акцент3 30" xfId="1186"/>
    <cellStyle name="Акцент3 31" xfId="1187"/>
    <cellStyle name="Акцент3 32" xfId="1188"/>
    <cellStyle name="Акцент3 33" xfId="1189"/>
    <cellStyle name="Акцент3 34" xfId="1190"/>
    <cellStyle name="Акцент3 35" xfId="1191"/>
    <cellStyle name="Акцент3 36" xfId="1192"/>
    <cellStyle name="Акцент3 4" xfId="1193"/>
    <cellStyle name="Акцент3 5" xfId="1194"/>
    <cellStyle name="Акцент3 6" xfId="1195"/>
    <cellStyle name="Акцент3 7" xfId="1196"/>
    <cellStyle name="Акцент3 8" xfId="1197"/>
    <cellStyle name="Акцент3 9" xfId="1198"/>
    <cellStyle name="Акцент4 10" xfId="1199"/>
    <cellStyle name="Акцент4 11" xfId="1200"/>
    <cellStyle name="Акцент4 12" xfId="1201"/>
    <cellStyle name="Акцент4 13" xfId="1202"/>
    <cellStyle name="Акцент4 14" xfId="1203"/>
    <cellStyle name="Акцент4 15" xfId="1204"/>
    <cellStyle name="Акцент4 16" xfId="1205"/>
    <cellStyle name="Акцент4 17" xfId="1206"/>
    <cellStyle name="Акцент4 18" xfId="1207"/>
    <cellStyle name="Акцент4 19" xfId="1208"/>
    <cellStyle name="Акцент4 2" xfId="1209"/>
    <cellStyle name="Акцент4 20" xfId="1210"/>
    <cellStyle name="Акцент4 21" xfId="1211"/>
    <cellStyle name="Акцент4 22" xfId="1212"/>
    <cellStyle name="Акцент4 23" xfId="1213"/>
    <cellStyle name="Акцент4 24" xfId="1214"/>
    <cellStyle name="Акцент4 25" xfId="1215"/>
    <cellStyle name="Акцент4 26" xfId="1216"/>
    <cellStyle name="Акцент4 27" xfId="1217"/>
    <cellStyle name="Акцент4 28" xfId="1218"/>
    <cellStyle name="Акцент4 29" xfId="1219"/>
    <cellStyle name="Акцент4 3" xfId="1220"/>
    <cellStyle name="Акцент4 30" xfId="1221"/>
    <cellStyle name="Акцент4 31" xfId="1222"/>
    <cellStyle name="Акцент4 32" xfId="1223"/>
    <cellStyle name="Акцент4 33" xfId="1224"/>
    <cellStyle name="Акцент4 34" xfId="1225"/>
    <cellStyle name="Акцент4 35" xfId="1226"/>
    <cellStyle name="Акцент4 36" xfId="1227"/>
    <cellStyle name="Акцент4 4" xfId="1228"/>
    <cellStyle name="Акцент4 5" xfId="1229"/>
    <cellStyle name="Акцент4 6" xfId="1230"/>
    <cellStyle name="Акцент4 7" xfId="1231"/>
    <cellStyle name="Акцент4 8" xfId="1232"/>
    <cellStyle name="Акцент4 9" xfId="1233"/>
    <cellStyle name="Акцент5 10" xfId="1234"/>
    <cellStyle name="Акцент5 11" xfId="1235"/>
    <cellStyle name="Акцент5 12" xfId="1236"/>
    <cellStyle name="Акцент5 13" xfId="1237"/>
    <cellStyle name="Акцент5 14" xfId="1238"/>
    <cellStyle name="Акцент5 15" xfId="1239"/>
    <cellStyle name="Акцент5 16" xfId="1240"/>
    <cellStyle name="Акцент5 17" xfId="1241"/>
    <cellStyle name="Акцент5 18" xfId="1242"/>
    <cellStyle name="Акцент5 19" xfId="1243"/>
    <cellStyle name="Акцент5 2" xfId="1244"/>
    <cellStyle name="Акцент5 20" xfId="1245"/>
    <cellStyle name="Акцент5 21" xfId="1246"/>
    <cellStyle name="Акцент5 22" xfId="1247"/>
    <cellStyle name="Акцент5 23" xfId="1248"/>
    <cellStyle name="Акцент5 24" xfId="1249"/>
    <cellStyle name="Акцент5 25" xfId="1250"/>
    <cellStyle name="Акцент5 26" xfId="1251"/>
    <cellStyle name="Акцент5 27" xfId="1252"/>
    <cellStyle name="Акцент5 28" xfId="1253"/>
    <cellStyle name="Акцент5 29" xfId="1254"/>
    <cellStyle name="Акцент5 3" xfId="1255"/>
    <cellStyle name="Акцент5 30" xfId="1256"/>
    <cellStyle name="Акцент5 31" xfId="1257"/>
    <cellStyle name="Акцент5 32" xfId="1258"/>
    <cellStyle name="Акцент5 33" xfId="1259"/>
    <cellStyle name="Акцент5 34" xfId="1260"/>
    <cellStyle name="Акцент5 35" xfId="1261"/>
    <cellStyle name="Акцент5 36" xfId="1262"/>
    <cellStyle name="Акцент5 4" xfId="1263"/>
    <cellStyle name="Акцент5 5" xfId="1264"/>
    <cellStyle name="Акцент5 6" xfId="1265"/>
    <cellStyle name="Акцент5 7" xfId="1266"/>
    <cellStyle name="Акцент5 8" xfId="1267"/>
    <cellStyle name="Акцент5 9" xfId="1268"/>
    <cellStyle name="Акцент6 10" xfId="1269"/>
    <cellStyle name="Акцент6 11" xfId="1270"/>
    <cellStyle name="Акцент6 12" xfId="1271"/>
    <cellStyle name="Акцент6 13" xfId="1272"/>
    <cellStyle name="Акцент6 14" xfId="1273"/>
    <cellStyle name="Акцент6 15" xfId="1274"/>
    <cellStyle name="Акцент6 16" xfId="1275"/>
    <cellStyle name="Акцент6 17" xfId="1276"/>
    <cellStyle name="Акцент6 18" xfId="1277"/>
    <cellStyle name="Акцент6 19" xfId="1278"/>
    <cellStyle name="Акцент6 2" xfId="1279"/>
    <cellStyle name="Акцент6 20" xfId="1280"/>
    <cellStyle name="Акцент6 21" xfId="1281"/>
    <cellStyle name="Акцент6 22" xfId="1282"/>
    <cellStyle name="Акцент6 23" xfId="1283"/>
    <cellStyle name="Акцент6 24" xfId="1284"/>
    <cellStyle name="Акцент6 25" xfId="1285"/>
    <cellStyle name="Акцент6 26" xfId="1286"/>
    <cellStyle name="Акцент6 27" xfId="1287"/>
    <cellStyle name="Акцент6 28" xfId="1288"/>
    <cellStyle name="Акцент6 29" xfId="1289"/>
    <cellStyle name="Акцент6 3" xfId="1290"/>
    <cellStyle name="Акцент6 30" xfId="1291"/>
    <cellStyle name="Акцент6 31" xfId="1292"/>
    <cellStyle name="Акцент6 32" xfId="1293"/>
    <cellStyle name="Акцент6 33" xfId="1294"/>
    <cellStyle name="Акцент6 34" xfId="1295"/>
    <cellStyle name="Акцент6 35" xfId="1296"/>
    <cellStyle name="Акцент6 36" xfId="1297"/>
    <cellStyle name="Акцент6 4" xfId="1298"/>
    <cellStyle name="Акцент6 5" xfId="1299"/>
    <cellStyle name="Акцент6 6" xfId="1300"/>
    <cellStyle name="Акцент6 7" xfId="1301"/>
    <cellStyle name="Акцент6 8" xfId="1302"/>
    <cellStyle name="Акцент6 9" xfId="1303"/>
    <cellStyle name="Беззащитный" xfId="272"/>
    <cellStyle name="Ввод  10" xfId="1304"/>
    <cellStyle name="Ввод  11" xfId="1305"/>
    <cellStyle name="Ввод  12" xfId="1306"/>
    <cellStyle name="Ввод  13" xfId="1307"/>
    <cellStyle name="Ввод  14" xfId="1308"/>
    <cellStyle name="Ввод  15" xfId="1309"/>
    <cellStyle name="Ввод  16" xfId="1310"/>
    <cellStyle name="Ввод  17" xfId="1311"/>
    <cellStyle name="Ввод  18" xfId="1312"/>
    <cellStyle name="Ввод  19" xfId="1313"/>
    <cellStyle name="Ввод  2" xfId="1314"/>
    <cellStyle name="Ввод  20" xfId="1315"/>
    <cellStyle name="Ввод  21" xfId="1316"/>
    <cellStyle name="Ввод  22" xfId="1317"/>
    <cellStyle name="Ввод  23" xfId="1318"/>
    <cellStyle name="Ввод  24" xfId="1319"/>
    <cellStyle name="Ввод  25" xfId="1320"/>
    <cellStyle name="Ввод  26" xfId="1321"/>
    <cellStyle name="Ввод  27" xfId="1322"/>
    <cellStyle name="Ввод  28" xfId="1323"/>
    <cellStyle name="Ввод  29" xfId="1324"/>
    <cellStyle name="Ввод  3" xfId="1325"/>
    <cellStyle name="Ввод  30" xfId="1326"/>
    <cellStyle name="Ввод  31" xfId="1327"/>
    <cellStyle name="Ввод  32" xfId="1328"/>
    <cellStyle name="Ввод  33" xfId="1329"/>
    <cellStyle name="Ввод  34" xfId="1330"/>
    <cellStyle name="Ввод  35" xfId="1331"/>
    <cellStyle name="Ввод  36" xfId="1332"/>
    <cellStyle name="Ввод  4" xfId="1333"/>
    <cellStyle name="Ввод  5" xfId="1334"/>
    <cellStyle name="Ввод  6" xfId="1335"/>
    <cellStyle name="Ввод  7" xfId="1336"/>
    <cellStyle name="Ввод  8" xfId="1337"/>
    <cellStyle name="Ввод  9" xfId="1338"/>
    <cellStyle name="Вывод 10" xfId="1339"/>
    <cellStyle name="Вывод 11" xfId="1340"/>
    <cellStyle name="Вывод 12" xfId="1341"/>
    <cellStyle name="Вывод 13" xfId="1342"/>
    <cellStyle name="Вывод 14" xfId="1343"/>
    <cellStyle name="Вывод 15" xfId="1344"/>
    <cellStyle name="Вывод 16" xfId="1345"/>
    <cellStyle name="Вывод 17" xfId="1346"/>
    <cellStyle name="Вывод 18" xfId="1347"/>
    <cellStyle name="Вывод 19" xfId="1348"/>
    <cellStyle name="Вывод 2" xfId="1349"/>
    <cellStyle name="Вывод 20" xfId="1350"/>
    <cellStyle name="Вывод 21" xfId="1351"/>
    <cellStyle name="Вывод 22" xfId="1352"/>
    <cellStyle name="Вывод 23" xfId="1353"/>
    <cellStyle name="Вывод 24" xfId="1354"/>
    <cellStyle name="Вывод 25" xfId="1355"/>
    <cellStyle name="Вывод 26" xfId="1356"/>
    <cellStyle name="Вывод 27" xfId="1357"/>
    <cellStyle name="Вывод 28" xfId="1358"/>
    <cellStyle name="Вывод 29" xfId="1359"/>
    <cellStyle name="Вывод 3" xfId="1360"/>
    <cellStyle name="Вывод 30" xfId="1361"/>
    <cellStyle name="Вывод 31" xfId="1362"/>
    <cellStyle name="Вывод 32" xfId="1363"/>
    <cellStyle name="Вывод 33" xfId="1364"/>
    <cellStyle name="Вывод 34" xfId="1365"/>
    <cellStyle name="Вывод 35" xfId="1366"/>
    <cellStyle name="Вывод 36" xfId="1367"/>
    <cellStyle name="Вывод 4" xfId="1368"/>
    <cellStyle name="Вывод 5" xfId="1369"/>
    <cellStyle name="Вывод 6" xfId="1370"/>
    <cellStyle name="Вывод 7" xfId="1371"/>
    <cellStyle name="Вывод 8" xfId="1372"/>
    <cellStyle name="Вывод 9" xfId="1373"/>
    <cellStyle name="Вычисление 10" xfId="1374"/>
    <cellStyle name="Вычисление 11" xfId="1375"/>
    <cellStyle name="Вычисление 12" xfId="1376"/>
    <cellStyle name="Вычисление 13" xfId="1377"/>
    <cellStyle name="Вычисление 14" xfId="1378"/>
    <cellStyle name="Вычисление 15" xfId="1379"/>
    <cellStyle name="Вычисление 16" xfId="1380"/>
    <cellStyle name="Вычисление 17" xfId="1381"/>
    <cellStyle name="Вычисление 18" xfId="1382"/>
    <cellStyle name="Вычисление 19" xfId="1383"/>
    <cellStyle name="Вычисление 2" xfId="1384"/>
    <cellStyle name="Вычисление 20" xfId="1385"/>
    <cellStyle name="Вычисление 21" xfId="1386"/>
    <cellStyle name="Вычисление 22" xfId="1387"/>
    <cellStyle name="Вычисление 23" xfId="1388"/>
    <cellStyle name="Вычисление 24" xfId="1389"/>
    <cellStyle name="Вычисление 25" xfId="1390"/>
    <cellStyle name="Вычисление 26" xfId="1391"/>
    <cellStyle name="Вычисление 27" xfId="1392"/>
    <cellStyle name="Вычисление 28" xfId="1393"/>
    <cellStyle name="Вычисление 29" xfId="1394"/>
    <cellStyle name="Вычисление 3" xfId="1395"/>
    <cellStyle name="Вычисление 30" xfId="1396"/>
    <cellStyle name="Вычисление 31" xfId="1397"/>
    <cellStyle name="Вычисление 32" xfId="1398"/>
    <cellStyle name="Вычисление 33" xfId="1399"/>
    <cellStyle name="Вычисление 34" xfId="1400"/>
    <cellStyle name="Вычисление 35" xfId="1401"/>
    <cellStyle name="Вычисление 36" xfId="1402"/>
    <cellStyle name="Вычисление 4" xfId="1403"/>
    <cellStyle name="Вычисление 5" xfId="1404"/>
    <cellStyle name="Вычисление 6" xfId="1405"/>
    <cellStyle name="Вычисление 7" xfId="1406"/>
    <cellStyle name="Вычисление 8" xfId="1407"/>
    <cellStyle name="Вычисление 9" xfId="1408"/>
    <cellStyle name="Заголовок 1 10" xfId="1409"/>
    <cellStyle name="Заголовок 1 11" xfId="1410"/>
    <cellStyle name="Заголовок 1 12" xfId="1411"/>
    <cellStyle name="Заголовок 1 13" xfId="1412"/>
    <cellStyle name="Заголовок 1 14" xfId="1413"/>
    <cellStyle name="Заголовок 1 15" xfId="1414"/>
    <cellStyle name="Заголовок 1 16" xfId="1415"/>
    <cellStyle name="Заголовок 1 17" xfId="1416"/>
    <cellStyle name="Заголовок 1 18" xfId="1417"/>
    <cellStyle name="Заголовок 1 19" xfId="1418"/>
    <cellStyle name="Заголовок 1 2" xfId="1419"/>
    <cellStyle name="Заголовок 1 20" xfId="1420"/>
    <cellStyle name="Заголовок 1 21" xfId="1421"/>
    <cellStyle name="Заголовок 1 22" xfId="1422"/>
    <cellStyle name="Заголовок 1 23" xfId="1423"/>
    <cellStyle name="Заголовок 1 24" xfId="1424"/>
    <cellStyle name="Заголовок 1 25" xfId="1425"/>
    <cellStyle name="Заголовок 1 26" xfId="1426"/>
    <cellStyle name="Заголовок 1 27" xfId="1427"/>
    <cellStyle name="Заголовок 1 28" xfId="1428"/>
    <cellStyle name="Заголовок 1 29" xfId="1429"/>
    <cellStyle name="Заголовок 1 3" xfId="1430"/>
    <cellStyle name="Заголовок 1 30" xfId="1431"/>
    <cellStyle name="Заголовок 1 31" xfId="1432"/>
    <cellStyle name="Заголовок 1 32" xfId="1433"/>
    <cellStyle name="Заголовок 1 33" xfId="1434"/>
    <cellStyle name="Заголовок 1 34" xfId="1435"/>
    <cellStyle name="Заголовок 1 35" xfId="1436"/>
    <cellStyle name="Заголовок 1 36" xfId="1437"/>
    <cellStyle name="Заголовок 1 4" xfId="1438"/>
    <cellStyle name="Заголовок 1 5" xfId="1439"/>
    <cellStyle name="Заголовок 1 6" xfId="1440"/>
    <cellStyle name="Заголовок 1 7" xfId="1441"/>
    <cellStyle name="Заголовок 1 8" xfId="1442"/>
    <cellStyle name="Заголовок 1 9" xfId="1443"/>
    <cellStyle name="Заголовок 2 10" xfId="1444"/>
    <cellStyle name="Заголовок 2 11" xfId="1445"/>
    <cellStyle name="Заголовок 2 12" xfId="1446"/>
    <cellStyle name="Заголовок 2 13" xfId="1447"/>
    <cellStyle name="Заголовок 2 14" xfId="1448"/>
    <cellStyle name="Заголовок 2 15" xfId="1449"/>
    <cellStyle name="Заголовок 2 16" xfId="1450"/>
    <cellStyle name="Заголовок 2 17" xfId="1451"/>
    <cellStyle name="Заголовок 2 18" xfId="1452"/>
    <cellStyle name="Заголовок 2 19" xfId="1453"/>
    <cellStyle name="Заголовок 2 2" xfId="1454"/>
    <cellStyle name="Заголовок 2 20" xfId="1455"/>
    <cellStyle name="Заголовок 2 21" xfId="1456"/>
    <cellStyle name="Заголовок 2 22" xfId="1457"/>
    <cellStyle name="Заголовок 2 23" xfId="1458"/>
    <cellStyle name="Заголовок 2 24" xfId="1459"/>
    <cellStyle name="Заголовок 2 25" xfId="1460"/>
    <cellStyle name="Заголовок 2 26" xfId="1461"/>
    <cellStyle name="Заголовок 2 27" xfId="1462"/>
    <cellStyle name="Заголовок 2 28" xfId="1463"/>
    <cellStyle name="Заголовок 2 29" xfId="1464"/>
    <cellStyle name="Заголовок 2 3" xfId="1465"/>
    <cellStyle name="Заголовок 2 30" xfId="1466"/>
    <cellStyle name="Заголовок 2 31" xfId="1467"/>
    <cellStyle name="Заголовок 2 32" xfId="1468"/>
    <cellStyle name="Заголовок 2 33" xfId="1469"/>
    <cellStyle name="Заголовок 2 34" xfId="1470"/>
    <cellStyle name="Заголовок 2 35" xfId="1471"/>
    <cellStyle name="Заголовок 2 36" xfId="1472"/>
    <cellStyle name="Заголовок 2 4" xfId="1473"/>
    <cellStyle name="Заголовок 2 5" xfId="1474"/>
    <cellStyle name="Заголовок 2 6" xfId="1475"/>
    <cellStyle name="Заголовок 2 7" xfId="1476"/>
    <cellStyle name="Заголовок 2 8" xfId="1477"/>
    <cellStyle name="Заголовок 2 9" xfId="1478"/>
    <cellStyle name="Заголовок 3 10" xfId="1479"/>
    <cellStyle name="Заголовок 3 11" xfId="1480"/>
    <cellStyle name="Заголовок 3 12" xfId="1481"/>
    <cellStyle name="Заголовок 3 13" xfId="1482"/>
    <cellStyle name="Заголовок 3 14" xfId="1483"/>
    <cellStyle name="Заголовок 3 15" xfId="1484"/>
    <cellStyle name="Заголовок 3 16" xfId="1485"/>
    <cellStyle name="Заголовок 3 17" xfId="1486"/>
    <cellStyle name="Заголовок 3 18" xfId="1487"/>
    <cellStyle name="Заголовок 3 19" xfId="1488"/>
    <cellStyle name="Заголовок 3 2" xfId="1489"/>
    <cellStyle name="Заголовок 3 20" xfId="1490"/>
    <cellStyle name="Заголовок 3 21" xfId="1491"/>
    <cellStyle name="Заголовок 3 22" xfId="1492"/>
    <cellStyle name="Заголовок 3 23" xfId="1493"/>
    <cellStyle name="Заголовок 3 24" xfId="1494"/>
    <cellStyle name="Заголовок 3 25" xfId="1495"/>
    <cellStyle name="Заголовок 3 26" xfId="1496"/>
    <cellStyle name="Заголовок 3 27" xfId="1497"/>
    <cellStyle name="Заголовок 3 28" xfId="1498"/>
    <cellStyle name="Заголовок 3 29" xfId="1499"/>
    <cellStyle name="Заголовок 3 3" xfId="1500"/>
    <cellStyle name="Заголовок 3 30" xfId="1501"/>
    <cellStyle name="Заголовок 3 31" xfId="1502"/>
    <cellStyle name="Заголовок 3 32" xfId="1503"/>
    <cellStyle name="Заголовок 3 33" xfId="1504"/>
    <cellStyle name="Заголовок 3 34" xfId="1505"/>
    <cellStyle name="Заголовок 3 35" xfId="1506"/>
    <cellStyle name="Заголовок 3 36" xfId="1507"/>
    <cellStyle name="Заголовок 3 4" xfId="1508"/>
    <cellStyle name="Заголовок 3 5" xfId="1509"/>
    <cellStyle name="Заголовок 3 6" xfId="1510"/>
    <cellStyle name="Заголовок 3 7" xfId="1511"/>
    <cellStyle name="Заголовок 3 8" xfId="1512"/>
    <cellStyle name="Заголовок 3 9" xfId="1513"/>
    <cellStyle name="Заголовок 4 10" xfId="1514"/>
    <cellStyle name="Заголовок 4 11" xfId="1515"/>
    <cellStyle name="Заголовок 4 12" xfId="1516"/>
    <cellStyle name="Заголовок 4 13" xfId="1517"/>
    <cellStyle name="Заголовок 4 14" xfId="1518"/>
    <cellStyle name="Заголовок 4 15" xfId="1519"/>
    <cellStyle name="Заголовок 4 16" xfId="1520"/>
    <cellStyle name="Заголовок 4 17" xfId="1521"/>
    <cellStyle name="Заголовок 4 18" xfId="1522"/>
    <cellStyle name="Заголовок 4 19" xfId="1523"/>
    <cellStyle name="Заголовок 4 2" xfId="1524"/>
    <cellStyle name="Заголовок 4 20" xfId="1525"/>
    <cellStyle name="Заголовок 4 21" xfId="1526"/>
    <cellStyle name="Заголовок 4 22" xfId="1527"/>
    <cellStyle name="Заголовок 4 23" xfId="1528"/>
    <cellStyle name="Заголовок 4 24" xfId="1529"/>
    <cellStyle name="Заголовок 4 25" xfId="1530"/>
    <cellStyle name="Заголовок 4 26" xfId="1531"/>
    <cellStyle name="Заголовок 4 27" xfId="1532"/>
    <cellStyle name="Заголовок 4 28" xfId="1533"/>
    <cellStyle name="Заголовок 4 29" xfId="1534"/>
    <cellStyle name="Заголовок 4 3" xfId="1535"/>
    <cellStyle name="Заголовок 4 30" xfId="1536"/>
    <cellStyle name="Заголовок 4 31" xfId="1537"/>
    <cellStyle name="Заголовок 4 32" xfId="1538"/>
    <cellStyle name="Заголовок 4 33" xfId="1539"/>
    <cellStyle name="Заголовок 4 34" xfId="1540"/>
    <cellStyle name="Заголовок 4 35" xfId="1541"/>
    <cellStyle name="Заголовок 4 36" xfId="1542"/>
    <cellStyle name="Заголовок 4 4" xfId="1543"/>
    <cellStyle name="Заголовок 4 5" xfId="1544"/>
    <cellStyle name="Заголовок 4 6" xfId="1545"/>
    <cellStyle name="Заголовок 4 7" xfId="1546"/>
    <cellStyle name="Заголовок 4 8" xfId="1547"/>
    <cellStyle name="Заголовок 4 9" xfId="1548"/>
    <cellStyle name="Защитный" xfId="273"/>
    <cellStyle name="Итог 10" xfId="1549"/>
    <cellStyle name="Итог 11" xfId="1550"/>
    <cellStyle name="Итог 12" xfId="1551"/>
    <cellStyle name="Итог 13" xfId="1552"/>
    <cellStyle name="Итог 14" xfId="1553"/>
    <cellStyle name="Итог 15" xfId="1554"/>
    <cellStyle name="Итог 16" xfId="1555"/>
    <cellStyle name="Итог 17" xfId="1556"/>
    <cellStyle name="Итог 18" xfId="1557"/>
    <cellStyle name="Итог 19" xfId="1558"/>
    <cellStyle name="Итог 2" xfId="1559"/>
    <cellStyle name="Итог 20" xfId="1560"/>
    <cellStyle name="Итог 21" xfId="1561"/>
    <cellStyle name="Итог 22" xfId="1562"/>
    <cellStyle name="Итог 23" xfId="1563"/>
    <cellStyle name="Итог 24" xfId="1564"/>
    <cellStyle name="Итог 25" xfId="1565"/>
    <cellStyle name="Итог 26" xfId="1566"/>
    <cellStyle name="Итог 27" xfId="1567"/>
    <cellStyle name="Итог 28" xfId="1568"/>
    <cellStyle name="Итог 29" xfId="1569"/>
    <cellStyle name="Итог 3" xfId="1570"/>
    <cellStyle name="Итог 30" xfId="1571"/>
    <cellStyle name="Итог 31" xfId="1572"/>
    <cellStyle name="Итог 32" xfId="1573"/>
    <cellStyle name="Итог 33" xfId="1574"/>
    <cellStyle name="Итог 34" xfId="1575"/>
    <cellStyle name="Итог 35" xfId="1576"/>
    <cellStyle name="Итог 36" xfId="1577"/>
    <cellStyle name="Итог 4" xfId="1578"/>
    <cellStyle name="Итог 5" xfId="1579"/>
    <cellStyle name="Итог 6" xfId="1580"/>
    <cellStyle name="Итог 7" xfId="1581"/>
    <cellStyle name="Итог 8" xfId="1582"/>
    <cellStyle name="Итог 9" xfId="1583"/>
    <cellStyle name="Контрольная ячейка 10" xfId="1584"/>
    <cellStyle name="Контрольная ячейка 11" xfId="1585"/>
    <cellStyle name="Контрольная ячейка 12" xfId="1586"/>
    <cellStyle name="Контрольная ячейка 13" xfId="1587"/>
    <cellStyle name="Контрольная ячейка 14" xfId="1588"/>
    <cellStyle name="Контрольная ячейка 15" xfId="1589"/>
    <cellStyle name="Контрольная ячейка 16" xfId="1590"/>
    <cellStyle name="Контрольная ячейка 17" xfId="1591"/>
    <cellStyle name="Контрольная ячейка 18" xfId="1592"/>
    <cellStyle name="Контрольная ячейка 19" xfId="1593"/>
    <cellStyle name="Контрольная ячейка 2" xfId="1594"/>
    <cellStyle name="Контрольная ячейка 20" xfId="1595"/>
    <cellStyle name="Контрольная ячейка 21" xfId="1596"/>
    <cellStyle name="Контрольная ячейка 22" xfId="1597"/>
    <cellStyle name="Контрольная ячейка 23" xfId="1598"/>
    <cellStyle name="Контрольная ячейка 24" xfId="1599"/>
    <cellStyle name="Контрольная ячейка 25" xfId="1600"/>
    <cellStyle name="Контрольная ячейка 26" xfId="1601"/>
    <cellStyle name="Контрольная ячейка 27" xfId="1602"/>
    <cellStyle name="Контрольная ячейка 28" xfId="1603"/>
    <cellStyle name="Контрольная ячейка 29" xfId="1604"/>
    <cellStyle name="Контрольная ячейка 3" xfId="1605"/>
    <cellStyle name="Контрольная ячейка 30" xfId="1606"/>
    <cellStyle name="Контрольная ячейка 31" xfId="1607"/>
    <cellStyle name="Контрольная ячейка 32" xfId="1608"/>
    <cellStyle name="Контрольная ячейка 33" xfId="1609"/>
    <cellStyle name="Контрольная ячейка 34" xfId="1610"/>
    <cellStyle name="Контрольная ячейка 35" xfId="1611"/>
    <cellStyle name="Контрольная ячейка 36" xfId="1612"/>
    <cellStyle name="Контрольная ячейка 4" xfId="1613"/>
    <cellStyle name="Контрольная ячейка 5" xfId="1614"/>
    <cellStyle name="Контрольная ячейка 6" xfId="1615"/>
    <cellStyle name="Контрольная ячейка 7" xfId="1616"/>
    <cellStyle name="Контрольная ячейка 8" xfId="1617"/>
    <cellStyle name="Контрольная ячейка 9" xfId="1618"/>
    <cellStyle name="Нейтральный 10" xfId="1619"/>
    <cellStyle name="Нейтральный 11" xfId="1620"/>
    <cellStyle name="Нейтральный 12" xfId="1621"/>
    <cellStyle name="Нейтральный 13" xfId="1622"/>
    <cellStyle name="Нейтральный 14" xfId="1623"/>
    <cellStyle name="Нейтральный 15" xfId="1624"/>
    <cellStyle name="Нейтральный 16" xfId="1625"/>
    <cellStyle name="Нейтральный 17" xfId="1626"/>
    <cellStyle name="Нейтральный 18" xfId="1627"/>
    <cellStyle name="Нейтральный 19" xfId="1628"/>
    <cellStyle name="Нейтральный 2" xfId="1629"/>
    <cellStyle name="Нейтральный 20" xfId="1630"/>
    <cellStyle name="Нейтральный 21" xfId="1631"/>
    <cellStyle name="Нейтральный 22" xfId="1632"/>
    <cellStyle name="Нейтральный 23" xfId="1633"/>
    <cellStyle name="Нейтральный 24" xfId="1634"/>
    <cellStyle name="Нейтральный 25" xfId="1635"/>
    <cellStyle name="Нейтральный 26" xfId="1636"/>
    <cellStyle name="Нейтральный 27" xfId="1637"/>
    <cellStyle name="Нейтральный 28" xfId="1638"/>
    <cellStyle name="Нейтральный 29" xfId="1639"/>
    <cellStyle name="Нейтральный 3" xfId="1640"/>
    <cellStyle name="Нейтральный 30" xfId="1641"/>
    <cellStyle name="Нейтральный 31" xfId="1642"/>
    <cellStyle name="Нейтральный 32" xfId="1643"/>
    <cellStyle name="Нейтральный 33" xfId="1644"/>
    <cellStyle name="Нейтральный 34" xfId="1645"/>
    <cellStyle name="Нейтральный 35" xfId="1646"/>
    <cellStyle name="Нейтральный 36" xfId="1647"/>
    <cellStyle name="Нейтральный 4" xfId="1648"/>
    <cellStyle name="Нейтральный 5" xfId="1649"/>
    <cellStyle name="Нейтральный 6" xfId="1650"/>
    <cellStyle name="Нейтральный 7" xfId="1651"/>
    <cellStyle name="Нейтральный 8" xfId="1652"/>
    <cellStyle name="Нейтральный 9" xfId="1653"/>
    <cellStyle name="Обычный 13" xfId="1654"/>
    <cellStyle name="Обычный 14" xfId="1655"/>
    <cellStyle name="Обычный 15" xfId="1656"/>
    <cellStyle name="Обычный 16" xfId="1657"/>
    <cellStyle name="Обычный 17" xfId="1658"/>
    <cellStyle name="Обычный 18" xfId="1659"/>
    <cellStyle name="Обычный 19" xfId="1660"/>
    <cellStyle name="Обычный 2" xfId="11"/>
    <cellStyle name="Обычный 2 10" xfId="274"/>
    <cellStyle name="Обычный 2 10 2" xfId="1661"/>
    <cellStyle name="Обычный 2 11" xfId="275"/>
    <cellStyle name="Обычный 2 11 2" xfId="1662"/>
    <cellStyle name="Обычный 2 12" xfId="276"/>
    <cellStyle name="Обычный 2 12 2" xfId="1663"/>
    <cellStyle name="Обычный 2 13" xfId="277"/>
    <cellStyle name="Обычный 2 13 2" xfId="1664"/>
    <cellStyle name="Обычный 2 14" xfId="278"/>
    <cellStyle name="Обычный 2 14 2" xfId="1665"/>
    <cellStyle name="Обычный 2 14 2 2" xfId="2630"/>
    <cellStyle name="Обычный 2 14 3" xfId="2175"/>
    <cellStyle name="Обычный 2 15" xfId="1666"/>
    <cellStyle name="Обычный 2 16" xfId="1667"/>
    <cellStyle name="Обычный 2 17" xfId="1668"/>
    <cellStyle name="Обычный 2 18" xfId="1669"/>
    <cellStyle name="Обычный 2 19" xfId="1670"/>
    <cellStyle name="Обычный 2 2" xfId="161"/>
    <cellStyle name="Обычный 2 2 10" xfId="1671"/>
    <cellStyle name="Обычный 2 2 11" xfId="1672"/>
    <cellStyle name="Обычный 2 2 12" xfId="1673"/>
    <cellStyle name="Обычный 2 2 13" xfId="1674"/>
    <cellStyle name="Обычный 2 2 14" xfId="1675"/>
    <cellStyle name="Обычный 2 2 15" xfId="1676"/>
    <cellStyle name="Обычный 2 2 16" xfId="1677"/>
    <cellStyle name="Обычный 2 2 17" xfId="1678"/>
    <cellStyle name="Обычный 2 2 18" xfId="1679"/>
    <cellStyle name="Обычный 2 2 19" xfId="1680"/>
    <cellStyle name="Обычный 2 2 2" xfId="279"/>
    <cellStyle name="Обычный 2 2 2 2" xfId="1681"/>
    <cellStyle name="Обычный 2 2 20" xfId="1682"/>
    <cellStyle name="Обычный 2 2 21" xfId="1683"/>
    <cellStyle name="Обычный 2 2 22" xfId="1684"/>
    <cellStyle name="Обычный 2 2 23" xfId="1685"/>
    <cellStyle name="Обычный 2 2 24" xfId="1686"/>
    <cellStyle name="Обычный 2 2 25" xfId="1687"/>
    <cellStyle name="Обычный 2 2 26" xfId="1688"/>
    <cellStyle name="Обычный 2 2 27" xfId="1689"/>
    <cellStyle name="Обычный 2 2 28" xfId="1690"/>
    <cellStyle name="Обычный 2 2 29" xfId="1691"/>
    <cellStyle name="Обычный 2 2 3" xfId="280"/>
    <cellStyle name="Обычный 2 2 3 2" xfId="1692"/>
    <cellStyle name="Обычный 2 2 30" xfId="1693"/>
    <cellStyle name="Обычный 2 2 31" xfId="1694"/>
    <cellStyle name="Обычный 2 2 32" xfId="1695"/>
    <cellStyle name="Обычный 2 2 33" xfId="1696"/>
    <cellStyle name="Обычный 2 2 34" xfId="1697"/>
    <cellStyle name="Обычный 2 2 35" xfId="1698"/>
    <cellStyle name="Обычный 2 2 36" xfId="1699"/>
    <cellStyle name="Обычный 2 2 4" xfId="1700"/>
    <cellStyle name="Обычный 2 2 5" xfId="1701"/>
    <cellStyle name="Обычный 2 2 6" xfId="1702"/>
    <cellStyle name="Обычный 2 2 7" xfId="1703"/>
    <cellStyle name="Обычный 2 2 8" xfId="1704"/>
    <cellStyle name="Обычный 2 2 9" xfId="1705"/>
    <cellStyle name="Обычный 2 20" xfId="1706"/>
    <cellStyle name="Обычный 2 21" xfId="1707"/>
    <cellStyle name="Обычный 2 22" xfId="1708"/>
    <cellStyle name="Обычный 2 23" xfId="1709"/>
    <cellStyle name="Обычный 2 24" xfId="1710"/>
    <cellStyle name="Обычный 2 25" xfId="1711"/>
    <cellStyle name="Обычный 2 26" xfId="1712"/>
    <cellStyle name="Обычный 2 27" xfId="1713"/>
    <cellStyle name="Обычный 2 28" xfId="1714"/>
    <cellStyle name="Обычный 2 29" xfId="1715"/>
    <cellStyle name="Обычный 2 3" xfId="160"/>
    <cellStyle name="Обычный 2 30" xfId="1716"/>
    <cellStyle name="Обычный 2 31" xfId="1717"/>
    <cellStyle name="Обычный 2 32" xfId="1718"/>
    <cellStyle name="Обычный 2 33" xfId="1719"/>
    <cellStyle name="Обычный 2 34" xfId="1720"/>
    <cellStyle name="Обычный 2 35" xfId="1721"/>
    <cellStyle name="Обычный 2 36" xfId="1722"/>
    <cellStyle name="Обычный 2 37" xfId="1723"/>
    <cellStyle name="Обычный 2 4" xfId="281"/>
    <cellStyle name="Обычный 2 4 2" xfId="282"/>
    <cellStyle name="Обычный 2 5" xfId="283"/>
    <cellStyle name="Обычный 2 5 2" xfId="284"/>
    <cellStyle name="Обычный 2 6" xfId="285"/>
    <cellStyle name="Обычный 2 6 2" xfId="286"/>
    <cellStyle name="Обычный 2 7" xfId="287"/>
    <cellStyle name="Обычный 2 7 2" xfId="288"/>
    <cellStyle name="Обычный 2 8" xfId="289"/>
    <cellStyle name="Обычный 2 8 2" xfId="290"/>
    <cellStyle name="Обычный 2 9" xfId="291"/>
    <cellStyle name="Обычный 2 9 2" xfId="1724"/>
    <cellStyle name="Обычный 2 9 2 2" xfId="2631"/>
    <cellStyle name="Обычный 2 9 3" xfId="2176"/>
    <cellStyle name="Обычный 2_900005052015" xfId="292"/>
    <cellStyle name="Обычный 23" xfId="1725"/>
    <cellStyle name="Обычный 24" xfId="1726"/>
    <cellStyle name="Обычный 25" xfId="1727"/>
    <cellStyle name="Обычный 27" xfId="1728"/>
    <cellStyle name="Обычный 28" xfId="1729"/>
    <cellStyle name="Обычный 29" xfId="1730"/>
    <cellStyle name="Обычный 3" xfId="293"/>
    <cellStyle name="Обычный 3 2" xfId="294"/>
    <cellStyle name="Обычный 3 2 2" xfId="1731"/>
    <cellStyle name="Обычный 3 3" xfId="2028"/>
    <cellStyle name="Обычный 30" xfId="1732"/>
    <cellStyle name="Обычный 31" xfId="1733"/>
    <cellStyle name="Обычный 32" xfId="1734"/>
    <cellStyle name="Обычный 34" xfId="1735"/>
    <cellStyle name="Обычный 35" xfId="1736"/>
    <cellStyle name="Обычный 36" xfId="1737"/>
    <cellStyle name="Обычный 4" xfId="295"/>
    <cellStyle name="Обычный 4 2" xfId="1738"/>
    <cellStyle name="Обычный 5" xfId="1739"/>
    <cellStyle name="Обычный 6" xfId="1740"/>
    <cellStyle name="Обычный 7" xfId="1741"/>
    <cellStyle name="Обычный 8" xfId="2025"/>
    <cellStyle name="Плохой 10" xfId="1742"/>
    <cellStyle name="Плохой 11" xfId="1743"/>
    <cellStyle name="Плохой 12" xfId="1744"/>
    <cellStyle name="Плохой 13" xfId="1745"/>
    <cellStyle name="Плохой 14" xfId="1746"/>
    <cellStyle name="Плохой 15" xfId="1747"/>
    <cellStyle name="Плохой 16" xfId="1748"/>
    <cellStyle name="Плохой 17" xfId="1749"/>
    <cellStyle name="Плохой 18" xfId="1750"/>
    <cellStyle name="Плохой 19" xfId="1751"/>
    <cellStyle name="Плохой 2" xfId="1752"/>
    <cellStyle name="Плохой 20" xfId="1753"/>
    <cellStyle name="Плохой 21" xfId="1754"/>
    <cellStyle name="Плохой 22" xfId="1755"/>
    <cellStyle name="Плохой 23" xfId="1756"/>
    <cellStyle name="Плохой 24" xfId="1757"/>
    <cellStyle name="Плохой 25" xfId="1758"/>
    <cellStyle name="Плохой 26" xfId="1759"/>
    <cellStyle name="Плохой 27" xfId="1760"/>
    <cellStyle name="Плохой 28" xfId="1761"/>
    <cellStyle name="Плохой 29" xfId="1762"/>
    <cellStyle name="Плохой 3" xfId="1763"/>
    <cellStyle name="Плохой 30" xfId="1764"/>
    <cellStyle name="Плохой 31" xfId="1765"/>
    <cellStyle name="Плохой 32" xfId="1766"/>
    <cellStyle name="Плохой 33" xfId="1767"/>
    <cellStyle name="Плохой 34" xfId="1768"/>
    <cellStyle name="Плохой 35" xfId="1769"/>
    <cellStyle name="Плохой 36" xfId="1770"/>
    <cellStyle name="Плохой 4" xfId="1771"/>
    <cellStyle name="Плохой 5" xfId="1772"/>
    <cellStyle name="Плохой 6" xfId="1773"/>
    <cellStyle name="Плохой 7" xfId="1774"/>
    <cellStyle name="Плохой 8" xfId="1775"/>
    <cellStyle name="Плохой 9" xfId="1776"/>
    <cellStyle name="Пояснение 10" xfId="1777"/>
    <cellStyle name="Пояснение 11" xfId="1778"/>
    <cellStyle name="Пояснение 12" xfId="1779"/>
    <cellStyle name="Пояснение 13" xfId="1780"/>
    <cellStyle name="Пояснение 14" xfId="1781"/>
    <cellStyle name="Пояснение 15" xfId="1782"/>
    <cellStyle name="Пояснение 16" xfId="1783"/>
    <cellStyle name="Пояснение 17" xfId="1784"/>
    <cellStyle name="Пояснение 18" xfId="1785"/>
    <cellStyle name="Пояснение 19" xfId="1786"/>
    <cellStyle name="Пояснение 2" xfId="1787"/>
    <cellStyle name="Пояснение 20" xfId="1788"/>
    <cellStyle name="Пояснение 21" xfId="1789"/>
    <cellStyle name="Пояснение 22" xfId="1790"/>
    <cellStyle name="Пояснение 23" xfId="1791"/>
    <cellStyle name="Пояснение 24" xfId="1792"/>
    <cellStyle name="Пояснение 25" xfId="1793"/>
    <cellStyle name="Пояснение 26" xfId="1794"/>
    <cellStyle name="Пояснение 27" xfId="1795"/>
    <cellStyle name="Пояснение 28" xfId="1796"/>
    <cellStyle name="Пояснение 29" xfId="1797"/>
    <cellStyle name="Пояснение 3" xfId="1798"/>
    <cellStyle name="Пояснение 30" xfId="1799"/>
    <cellStyle name="Пояснение 31" xfId="1800"/>
    <cellStyle name="Пояснение 32" xfId="1801"/>
    <cellStyle name="Пояснение 33" xfId="1802"/>
    <cellStyle name="Пояснение 34" xfId="1803"/>
    <cellStyle name="Пояснение 35" xfId="1804"/>
    <cellStyle name="Пояснение 36" xfId="1805"/>
    <cellStyle name="Пояснение 4" xfId="1806"/>
    <cellStyle name="Пояснение 5" xfId="1807"/>
    <cellStyle name="Пояснение 6" xfId="1808"/>
    <cellStyle name="Пояснение 7" xfId="1809"/>
    <cellStyle name="Пояснение 8" xfId="1810"/>
    <cellStyle name="Пояснение 9" xfId="1811"/>
    <cellStyle name="Примечание 10" xfId="1812"/>
    <cellStyle name="Примечание 11" xfId="1813"/>
    <cellStyle name="Примечание 12" xfId="1814"/>
    <cellStyle name="Примечание 13" xfId="1815"/>
    <cellStyle name="Примечание 14" xfId="1816"/>
    <cellStyle name="Примечание 15" xfId="1817"/>
    <cellStyle name="Примечание 16" xfId="1818"/>
    <cellStyle name="Примечание 17" xfId="1819"/>
    <cellStyle name="Примечание 18" xfId="1820"/>
    <cellStyle name="Примечание 19" xfId="1821"/>
    <cellStyle name="Примечание 2" xfId="1822"/>
    <cellStyle name="Примечание 20" xfId="1823"/>
    <cellStyle name="Примечание 21" xfId="1824"/>
    <cellStyle name="Примечание 22" xfId="1825"/>
    <cellStyle name="Примечание 23" xfId="1826"/>
    <cellStyle name="Примечание 24" xfId="1827"/>
    <cellStyle name="Примечание 25" xfId="1828"/>
    <cellStyle name="Примечание 26" xfId="1829"/>
    <cellStyle name="Примечание 27" xfId="1830"/>
    <cellStyle name="Примечание 28" xfId="1831"/>
    <cellStyle name="Примечание 29" xfId="1832"/>
    <cellStyle name="Примечание 3" xfId="1833"/>
    <cellStyle name="Примечание 30" xfId="1834"/>
    <cellStyle name="Примечание 31" xfId="1835"/>
    <cellStyle name="Примечание 32" xfId="1836"/>
    <cellStyle name="Примечание 33" xfId="1837"/>
    <cellStyle name="Примечание 34" xfId="1838"/>
    <cellStyle name="Примечание 35" xfId="1839"/>
    <cellStyle name="Примечание 36" xfId="1840"/>
    <cellStyle name="Примечание 4" xfId="1841"/>
    <cellStyle name="Примечание 5" xfId="1842"/>
    <cellStyle name="Примечание 6" xfId="1843"/>
    <cellStyle name="Примечание 7" xfId="1844"/>
    <cellStyle name="Примечание 8" xfId="1845"/>
    <cellStyle name="Примечание 9" xfId="1846"/>
    <cellStyle name="Связанная ячейка 10" xfId="1847"/>
    <cellStyle name="Связанная ячейка 11" xfId="1848"/>
    <cellStyle name="Связанная ячейка 12" xfId="1849"/>
    <cellStyle name="Связанная ячейка 13" xfId="1850"/>
    <cellStyle name="Связанная ячейка 14" xfId="1851"/>
    <cellStyle name="Связанная ячейка 15" xfId="1852"/>
    <cellStyle name="Связанная ячейка 16" xfId="1853"/>
    <cellStyle name="Связанная ячейка 17" xfId="1854"/>
    <cellStyle name="Связанная ячейка 18" xfId="1855"/>
    <cellStyle name="Связанная ячейка 19" xfId="1856"/>
    <cellStyle name="Связанная ячейка 2" xfId="1857"/>
    <cellStyle name="Связанная ячейка 20" xfId="1858"/>
    <cellStyle name="Связанная ячейка 21" xfId="1859"/>
    <cellStyle name="Связанная ячейка 22" xfId="1860"/>
    <cellStyle name="Связанная ячейка 23" xfId="1861"/>
    <cellStyle name="Связанная ячейка 24" xfId="1862"/>
    <cellStyle name="Связанная ячейка 25" xfId="1863"/>
    <cellStyle name="Связанная ячейка 26" xfId="1864"/>
    <cellStyle name="Связанная ячейка 27" xfId="1865"/>
    <cellStyle name="Связанная ячейка 28" xfId="1866"/>
    <cellStyle name="Связанная ячейка 29" xfId="1867"/>
    <cellStyle name="Связанная ячейка 3" xfId="1868"/>
    <cellStyle name="Связанная ячейка 30" xfId="1869"/>
    <cellStyle name="Связанная ячейка 31" xfId="1870"/>
    <cellStyle name="Связанная ячейка 32" xfId="1871"/>
    <cellStyle name="Связанная ячейка 33" xfId="1872"/>
    <cellStyle name="Связанная ячейка 34" xfId="1873"/>
    <cellStyle name="Связанная ячейка 35" xfId="1874"/>
    <cellStyle name="Связанная ячейка 36" xfId="1875"/>
    <cellStyle name="Связанная ячейка 4" xfId="1876"/>
    <cellStyle name="Связанная ячейка 5" xfId="1877"/>
    <cellStyle name="Связанная ячейка 6" xfId="1878"/>
    <cellStyle name="Связанная ячейка 7" xfId="1879"/>
    <cellStyle name="Связанная ячейка 8" xfId="1880"/>
    <cellStyle name="Связанная ячейка 9" xfId="1881"/>
    <cellStyle name="Стиль 1" xfId="296"/>
    <cellStyle name="Текст предупреждения 10" xfId="1882"/>
    <cellStyle name="Текст предупреждения 11" xfId="1883"/>
    <cellStyle name="Текст предупреждения 12" xfId="1884"/>
    <cellStyle name="Текст предупреждения 13" xfId="1885"/>
    <cellStyle name="Текст предупреждения 14" xfId="1886"/>
    <cellStyle name="Текст предупреждения 15" xfId="1887"/>
    <cellStyle name="Текст предупреждения 16" xfId="1888"/>
    <cellStyle name="Текст предупреждения 17" xfId="1889"/>
    <cellStyle name="Текст предупреждения 18" xfId="1890"/>
    <cellStyle name="Текст предупреждения 19" xfId="1891"/>
    <cellStyle name="Текст предупреждения 2" xfId="1892"/>
    <cellStyle name="Текст предупреждения 20" xfId="1893"/>
    <cellStyle name="Текст предупреждения 21" xfId="1894"/>
    <cellStyle name="Текст предупреждения 22" xfId="1895"/>
    <cellStyle name="Текст предупреждения 23" xfId="1896"/>
    <cellStyle name="Текст предупреждения 24" xfId="1897"/>
    <cellStyle name="Текст предупреждения 25" xfId="1898"/>
    <cellStyle name="Текст предупреждения 26" xfId="1899"/>
    <cellStyle name="Текст предупреждения 27" xfId="1900"/>
    <cellStyle name="Текст предупреждения 28" xfId="1901"/>
    <cellStyle name="Текст предупреждения 29" xfId="1902"/>
    <cellStyle name="Текст предупреждения 3" xfId="1903"/>
    <cellStyle name="Текст предупреждения 30" xfId="1904"/>
    <cellStyle name="Текст предупреждения 31" xfId="1905"/>
    <cellStyle name="Текст предупреждения 32" xfId="1906"/>
    <cellStyle name="Текст предупреждения 33" xfId="1907"/>
    <cellStyle name="Текст предупреждения 34" xfId="1908"/>
    <cellStyle name="Текст предупреждения 35" xfId="1909"/>
    <cellStyle name="Текст предупреждения 36" xfId="1910"/>
    <cellStyle name="Текст предупреждения 4" xfId="1911"/>
    <cellStyle name="Текст предупреждения 5" xfId="1912"/>
    <cellStyle name="Текст предупреждения 6" xfId="1913"/>
    <cellStyle name="Текст предупреждения 7" xfId="1914"/>
    <cellStyle name="Текст предупреждения 8" xfId="1915"/>
    <cellStyle name="Текст предупреждения 9" xfId="1916"/>
    <cellStyle name="Финансовый 16" xfId="300"/>
    <cellStyle name="Финансовый 2" xfId="214"/>
    <cellStyle name="Финансовый 2 10" xfId="1917"/>
    <cellStyle name="Финансовый 2 11" xfId="1918"/>
    <cellStyle name="Финансовый 2 12" xfId="1919"/>
    <cellStyle name="Финансовый 2 13" xfId="1920"/>
    <cellStyle name="Финансовый 2 14" xfId="1921"/>
    <cellStyle name="Финансовый 2 15" xfId="1922"/>
    <cellStyle name="Финансовый 2 16" xfId="1923"/>
    <cellStyle name="Финансовый 2 17" xfId="1924"/>
    <cellStyle name="Финансовый 2 18" xfId="1925"/>
    <cellStyle name="Финансовый 2 19" xfId="1926"/>
    <cellStyle name="Финансовый 2 2" xfId="215"/>
    <cellStyle name="Финансовый 2 2 10" xfId="1927"/>
    <cellStyle name="Финансовый 2 2 11" xfId="1928"/>
    <cellStyle name="Финансовый 2 2 12" xfId="1929"/>
    <cellStyle name="Финансовый 2 2 13" xfId="1930"/>
    <cellStyle name="Финансовый 2 2 14" xfId="1931"/>
    <cellStyle name="Финансовый 2 2 15" xfId="1932"/>
    <cellStyle name="Финансовый 2 2 16" xfId="1933"/>
    <cellStyle name="Финансовый 2 2 17" xfId="1934"/>
    <cellStyle name="Финансовый 2 2 18" xfId="1935"/>
    <cellStyle name="Финансовый 2 2 19" xfId="1936"/>
    <cellStyle name="Финансовый 2 2 2" xfId="1937"/>
    <cellStyle name="Финансовый 2 2 20" xfId="1938"/>
    <cellStyle name="Финансовый 2 2 21" xfId="1939"/>
    <cellStyle name="Финансовый 2 2 22" xfId="1940"/>
    <cellStyle name="Финансовый 2 2 23" xfId="1941"/>
    <cellStyle name="Финансовый 2 2 24" xfId="1942"/>
    <cellStyle name="Финансовый 2 2 25" xfId="1943"/>
    <cellStyle name="Финансовый 2 2 26" xfId="1944"/>
    <cellStyle name="Финансовый 2 2 27" xfId="1945"/>
    <cellStyle name="Финансовый 2 2 28" xfId="1946"/>
    <cellStyle name="Финансовый 2 2 29" xfId="1947"/>
    <cellStyle name="Финансовый 2 2 3" xfId="1948"/>
    <cellStyle name="Финансовый 2 2 30" xfId="1949"/>
    <cellStyle name="Финансовый 2 2 31" xfId="1950"/>
    <cellStyle name="Финансовый 2 2 32" xfId="1951"/>
    <cellStyle name="Финансовый 2 2 33" xfId="1952"/>
    <cellStyle name="Финансовый 2 2 34" xfId="1953"/>
    <cellStyle name="Финансовый 2 2 35" xfId="1954"/>
    <cellStyle name="Финансовый 2 2 36" xfId="1955"/>
    <cellStyle name="Финансовый 2 2 4" xfId="1956"/>
    <cellStyle name="Финансовый 2 2 5" xfId="1957"/>
    <cellStyle name="Финансовый 2 2 6" xfId="1958"/>
    <cellStyle name="Финансовый 2 2 7" xfId="1959"/>
    <cellStyle name="Финансовый 2 2 8" xfId="1960"/>
    <cellStyle name="Финансовый 2 2 9" xfId="1961"/>
    <cellStyle name="Финансовый 2 20" xfId="1962"/>
    <cellStyle name="Финансовый 2 21" xfId="1963"/>
    <cellStyle name="Финансовый 2 22" xfId="1964"/>
    <cellStyle name="Финансовый 2 23" xfId="1965"/>
    <cellStyle name="Финансовый 2 24" xfId="1966"/>
    <cellStyle name="Финансовый 2 25" xfId="1967"/>
    <cellStyle name="Финансовый 2 26" xfId="1968"/>
    <cellStyle name="Финансовый 2 27" xfId="1969"/>
    <cellStyle name="Финансовый 2 28" xfId="1970"/>
    <cellStyle name="Финансовый 2 29" xfId="1971"/>
    <cellStyle name="Финансовый 2 3" xfId="1972"/>
    <cellStyle name="Финансовый 2 30" xfId="1973"/>
    <cellStyle name="Финансовый 2 31" xfId="1974"/>
    <cellStyle name="Финансовый 2 32" xfId="1975"/>
    <cellStyle name="Финансовый 2 33" xfId="1976"/>
    <cellStyle name="Финансовый 2 34" xfId="1977"/>
    <cellStyle name="Финансовый 2 35" xfId="1978"/>
    <cellStyle name="Финансовый 2 36" xfId="1979"/>
    <cellStyle name="Финансовый 2 4" xfId="1980"/>
    <cellStyle name="Финансовый 2 5" xfId="1981"/>
    <cellStyle name="Финансовый 2 6" xfId="1982"/>
    <cellStyle name="Финансовый 2 7" xfId="1983"/>
    <cellStyle name="Финансовый 2 8" xfId="1984"/>
    <cellStyle name="Финансовый 2 9" xfId="1985"/>
    <cellStyle name="Финансовый 3" xfId="216"/>
    <cellStyle name="Финансовый 4" xfId="297"/>
    <cellStyle name="Финансовый 4 2" xfId="298"/>
    <cellStyle name="Финансовый 5" xfId="2026"/>
    <cellStyle name="Хороший 10" xfId="1986"/>
    <cellStyle name="Хороший 11" xfId="1987"/>
    <cellStyle name="Хороший 12" xfId="1988"/>
    <cellStyle name="Хороший 13" xfId="1989"/>
    <cellStyle name="Хороший 14" xfId="1990"/>
    <cellStyle name="Хороший 15" xfId="1991"/>
    <cellStyle name="Хороший 16" xfId="1992"/>
    <cellStyle name="Хороший 17" xfId="1993"/>
    <cellStyle name="Хороший 18" xfId="1994"/>
    <cellStyle name="Хороший 19" xfId="1995"/>
    <cellStyle name="Хороший 2" xfId="1996"/>
    <cellStyle name="Хороший 20" xfId="1997"/>
    <cellStyle name="Хороший 21" xfId="1998"/>
    <cellStyle name="Хороший 22" xfId="1999"/>
    <cellStyle name="Хороший 23" xfId="2000"/>
    <cellStyle name="Хороший 24" xfId="2001"/>
    <cellStyle name="Хороший 25" xfId="2002"/>
    <cellStyle name="Хороший 26" xfId="2003"/>
    <cellStyle name="Хороший 27" xfId="2004"/>
    <cellStyle name="Хороший 28" xfId="2005"/>
    <cellStyle name="Хороший 29" xfId="2006"/>
    <cellStyle name="Хороший 3" xfId="2007"/>
    <cellStyle name="Хороший 30" xfId="2008"/>
    <cellStyle name="Хороший 31" xfId="2009"/>
    <cellStyle name="Хороший 32" xfId="2010"/>
    <cellStyle name="Хороший 33" xfId="2011"/>
    <cellStyle name="Хороший 34" xfId="2012"/>
    <cellStyle name="Хороший 35" xfId="2013"/>
    <cellStyle name="Хороший 36" xfId="2014"/>
    <cellStyle name="Хороший 4" xfId="2015"/>
    <cellStyle name="Хороший 5" xfId="2016"/>
    <cellStyle name="Хороший 6" xfId="2017"/>
    <cellStyle name="Хороший 7" xfId="2018"/>
    <cellStyle name="Хороший 8" xfId="2019"/>
    <cellStyle name="Хороший 9" xfId="2020"/>
  </cellStyles>
  <dxfs count="0"/>
  <tableStyles count="0" defaultTableStyle="TableStyleMedium9" defaultPivotStyle="PivotStyleLight16"/>
  <colors>
    <mruColors>
      <color rgb="FFFF9933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  <pageSetUpPr fitToPage="1"/>
  </sheetPr>
  <dimension ref="A1:Z22"/>
  <sheetViews>
    <sheetView topLeftCell="A4" zoomScale="90" zoomScaleNormal="90" zoomScaleSheetLayoutView="100" workbookViewId="0">
      <selection activeCell="C21" sqref="C21"/>
    </sheetView>
  </sheetViews>
  <sheetFormatPr defaultColWidth="9.140625" defaultRowHeight="17.25"/>
  <cols>
    <col min="1" max="1" width="6.7109375" style="10" customWidth="1"/>
    <col min="2" max="2" width="10.42578125" style="73" customWidth="1"/>
    <col min="3" max="3" width="15.28515625" style="10" customWidth="1"/>
    <col min="4" max="6" width="46.28515625" style="10" customWidth="1"/>
    <col min="7" max="7" width="41.28515625" style="90" customWidth="1"/>
    <col min="8" max="16384" width="9.140625" style="10"/>
  </cols>
  <sheetData>
    <row r="1" spans="1:26" ht="37.35" customHeight="1">
      <c r="F1" s="319" t="s">
        <v>17</v>
      </c>
      <c r="G1" s="319"/>
    </row>
    <row r="2" spans="1:26" ht="17.649999999999999" customHeight="1">
      <c r="F2" s="319" t="s">
        <v>70</v>
      </c>
      <c r="G2" s="319"/>
    </row>
    <row r="3" spans="1:26" ht="17.649999999999999" customHeight="1">
      <c r="F3" s="319" t="s">
        <v>0</v>
      </c>
      <c r="G3" s="319"/>
    </row>
    <row r="6" spans="1:26" ht="75.95" customHeight="1">
      <c r="A6" s="320" t="s">
        <v>74</v>
      </c>
      <c r="B6" s="320"/>
      <c r="C6" s="320"/>
      <c r="D6" s="320"/>
      <c r="E6" s="320"/>
      <c r="F6" s="320"/>
      <c r="G6" s="320"/>
    </row>
    <row r="7" spans="1:26">
      <c r="A7" s="48"/>
      <c r="B7" s="48"/>
      <c r="C7" s="48"/>
      <c r="D7" s="48"/>
      <c r="E7" s="48"/>
      <c r="F7" s="48"/>
    </row>
    <row r="9" spans="1:26">
      <c r="D9" s="47"/>
      <c r="E9" s="47"/>
      <c r="F9" s="47"/>
      <c r="G9" s="91" t="s">
        <v>8</v>
      </c>
    </row>
    <row r="10" spans="1:26" ht="75.599999999999994" customHeight="1">
      <c r="A10" s="321" t="s">
        <v>75</v>
      </c>
      <c r="B10" s="321" t="s">
        <v>1</v>
      </c>
      <c r="C10" s="321"/>
      <c r="D10" s="321" t="s">
        <v>76</v>
      </c>
      <c r="E10" s="321" t="s">
        <v>77</v>
      </c>
      <c r="F10" s="321" t="s">
        <v>78</v>
      </c>
      <c r="G10" s="92" t="s">
        <v>23</v>
      </c>
    </row>
    <row r="11" spans="1:26" ht="24.75" customHeight="1">
      <c r="A11" s="321"/>
      <c r="B11" s="321"/>
      <c r="C11" s="321"/>
      <c r="D11" s="321"/>
      <c r="E11" s="321"/>
      <c r="F11" s="321"/>
      <c r="G11" s="316" t="s">
        <v>2</v>
      </c>
    </row>
    <row r="12" spans="1:26">
      <c r="A12" s="321"/>
      <c r="B12" s="41" t="s">
        <v>13</v>
      </c>
      <c r="C12" s="41" t="s">
        <v>14</v>
      </c>
      <c r="D12" s="321"/>
      <c r="E12" s="321"/>
      <c r="F12" s="321"/>
      <c r="G12" s="316"/>
    </row>
    <row r="13" spans="1:26" s="49" customFormat="1" ht="25.15" customHeight="1">
      <c r="A13" s="317" t="s">
        <v>79</v>
      </c>
      <c r="B13" s="317"/>
      <c r="C13" s="317"/>
      <c r="D13" s="317"/>
      <c r="E13" s="317"/>
      <c r="F13" s="317"/>
      <c r="G13" s="98">
        <f>+G15</f>
        <v>0</v>
      </c>
      <c r="H13" s="61"/>
      <c r="I13" s="61"/>
      <c r="J13" s="61"/>
      <c r="K13" s="61"/>
      <c r="L13" s="61"/>
      <c r="M13" s="61"/>
      <c r="N13" s="61"/>
      <c r="O13" s="61"/>
      <c r="P13" s="61"/>
      <c r="Q13" s="61"/>
      <c r="R13" s="61"/>
      <c r="S13" s="61"/>
      <c r="T13" s="61"/>
      <c r="U13" s="61"/>
      <c r="V13" s="61"/>
      <c r="W13" s="61"/>
      <c r="X13" s="61"/>
      <c r="Y13" s="61"/>
      <c r="Z13" s="61"/>
    </row>
    <row r="14" spans="1:26" s="49" customFormat="1">
      <c r="A14" s="318" t="s">
        <v>68</v>
      </c>
      <c r="B14" s="318"/>
      <c r="C14" s="318"/>
      <c r="D14" s="318"/>
      <c r="E14" s="318"/>
      <c r="F14" s="318"/>
      <c r="G14" s="93"/>
      <c r="H14" s="61"/>
      <c r="I14" s="61"/>
      <c r="J14" s="61"/>
      <c r="K14" s="61"/>
      <c r="L14" s="61"/>
      <c r="M14" s="61"/>
      <c r="N14" s="61"/>
      <c r="O14" s="61"/>
      <c r="P14" s="61"/>
      <c r="Q14" s="61"/>
      <c r="R14" s="61"/>
      <c r="S14" s="61"/>
      <c r="T14" s="61"/>
      <c r="U14" s="61"/>
      <c r="V14" s="61"/>
      <c r="W14" s="61"/>
      <c r="X14" s="61"/>
      <c r="Y14" s="61"/>
      <c r="Z14" s="61"/>
    </row>
    <row r="15" spans="1:26" s="49" customFormat="1">
      <c r="A15" s="317" t="s">
        <v>16</v>
      </c>
      <c r="B15" s="317"/>
      <c r="C15" s="317"/>
      <c r="D15" s="317"/>
      <c r="E15" s="317"/>
      <c r="F15" s="317"/>
      <c r="G15" s="1">
        <f>+G16</f>
        <v>0</v>
      </c>
      <c r="H15" s="61"/>
      <c r="I15" s="61"/>
      <c r="J15" s="61"/>
      <c r="K15" s="61"/>
      <c r="L15" s="61"/>
      <c r="M15" s="61"/>
      <c r="N15" s="61"/>
      <c r="O15" s="61"/>
      <c r="P15" s="61"/>
      <c r="Q15" s="61"/>
      <c r="R15" s="61"/>
      <c r="S15" s="61"/>
      <c r="T15" s="61"/>
      <c r="U15" s="61"/>
      <c r="V15" s="61"/>
      <c r="W15" s="61"/>
      <c r="X15" s="61"/>
      <c r="Y15" s="61"/>
      <c r="Z15" s="61"/>
    </row>
    <row r="16" spans="1:26" ht="103.5">
      <c r="A16" s="45"/>
      <c r="B16" s="30" t="s">
        <v>81</v>
      </c>
      <c r="C16" s="46"/>
      <c r="D16" s="46" t="s">
        <v>82</v>
      </c>
      <c r="E16" s="46" t="s">
        <v>83</v>
      </c>
      <c r="F16" s="46" t="s">
        <v>84</v>
      </c>
      <c r="G16" s="95">
        <f>SUM(G17:G22)</f>
        <v>0</v>
      </c>
    </row>
    <row r="17" spans="1:7" ht="103.5">
      <c r="A17" s="45"/>
      <c r="B17" s="38"/>
      <c r="C17" s="45" t="s">
        <v>349</v>
      </c>
      <c r="D17" s="45" t="s">
        <v>347</v>
      </c>
      <c r="E17" s="45" t="s">
        <v>350</v>
      </c>
      <c r="F17" s="45" t="s">
        <v>80</v>
      </c>
      <c r="G17" s="94">
        <f>+'Հավելված N 2'!G34</f>
        <v>53757.599999999999</v>
      </c>
    </row>
    <row r="18" spans="1:7" ht="103.5">
      <c r="A18" s="45"/>
      <c r="B18" s="38"/>
      <c r="C18" s="45" t="s">
        <v>322</v>
      </c>
      <c r="D18" s="251" t="s">
        <v>320</v>
      </c>
      <c r="E18" s="251" t="s">
        <v>321</v>
      </c>
      <c r="F18" s="251" t="s">
        <v>80</v>
      </c>
      <c r="G18" s="94">
        <f>+'Հավելված N 2'!G35</f>
        <v>-496845.69999999995</v>
      </c>
    </row>
    <row r="19" spans="1:7" ht="120.75">
      <c r="A19" s="45"/>
      <c r="B19" s="38"/>
      <c r="C19" s="45" t="s">
        <v>117</v>
      </c>
      <c r="D19" s="45" t="s">
        <v>106</v>
      </c>
      <c r="E19" s="45" t="s">
        <v>118</v>
      </c>
      <c r="F19" s="45" t="s">
        <v>80</v>
      </c>
      <c r="G19" s="94">
        <f>+'Հավելված N 2'!G52</f>
        <v>-1415375.2999999998</v>
      </c>
    </row>
    <row r="20" spans="1:7" ht="103.5">
      <c r="A20" s="45"/>
      <c r="B20" s="38"/>
      <c r="C20" s="45" t="s">
        <v>131</v>
      </c>
      <c r="D20" s="45" t="s">
        <v>130</v>
      </c>
      <c r="E20" s="45" t="s">
        <v>132</v>
      </c>
      <c r="F20" s="45" t="s">
        <v>80</v>
      </c>
      <c r="G20" s="97">
        <f>+'Հավելված N 2'!G68</f>
        <v>1828007.2</v>
      </c>
    </row>
    <row r="21" spans="1:7" ht="120.75">
      <c r="A21" s="45"/>
      <c r="B21" s="38"/>
      <c r="C21" s="45" t="s">
        <v>194</v>
      </c>
      <c r="D21" s="45" t="s">
        <v>164</v>
      </c>
      <c r="E21" s="45" t="s">
        <v>118</v>
      </c>
      <c r="F21" s="45" t="s">
        <v>80</v>
      </c>
      <c r="G21" s="94">
        <f>+'Հավելված N 2'!G84</f>
        <v>-471572.29999999993</v>
      </c>
    </row>
    <row r="22" spans="1:7" ht="120.75">
      <c r="A22" s="45"/>
      <c r="B22" s="38"/>
      <c r="C22" s="45" t="s">
        <v>323</v>
      </c>
      <c r="D22" s="45" t="s">
        <v>292</v>
      </c>
      <c r="E22" s="45" t="s">
        <v>324</v>
      </c>
      <c r="F22" s="45" t="s">
        <v>80</v>
      </c>
      <c r="G22" s="94">
        <f>+'Հավելված N 2'!G93</f>
        <v>502028.5</v>
      </c>
    </row>
  </sheetData>
  <mergeCells count="13">
    <mergeCell ref="G11:G12"/>
    <mergeCell ref="A15:F15"/>
    <mergeCell ref="A14:F14"/>
    <mergeCell ref="F1:G1"/>
    <mergeCell ref="F3:G3"/>
    <mergeCell ref="F2:G2"/>
    <mergeCell ref="A13:F13"/>
    <mergeCell ref="A6:G6"/>
    <mergeCell ref="D10:D12"/>
    <mergeCell ref="E10:E12"/>
    <mergeCell ref="F10:F12"/>
    <mergeCell ref="B10:C11"/>
    <mergeCell ref="A10:A12"/>
  </mergeCells>
  <pageMargins left="0" right="0" top="0" bottom="0" header="0.3" footer="0.3"/>
  <pageSetup paperSize="9" scale="70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  <pageSetUpPr fitToPage="1"/>
  </sheetPr>
  <dimension ref="A1:H108"/>
  <sheetViews>
    <sheetView topLeftCell="A22" zoomScaleNormal="100" zoomScaleSheetLayoutView="100" workbookViewId="0">
      <selection activeCell="F107" sqref="F107"/>
    </sheetView>
  </sheetViews>
  <sheetFormatPr defaultColWidth="9.140625" defaultRowHeight="17.25"/>
  <cols>
    <col min="1" max="1" width="8.28515625" style="2" customWidth="1"/>
    <col min="2" max="3" width="8.140625" style="2" customWidth="1"/>
    <col min="4" max="4" width="11.5703125" style="2" customWidth="1"/>
    <col min="5" max="5" width="15.5703125" style="2" customWidth="1"/>
    <col min="6" max="6" width="62.140625" style="2" customWidth="1"/>
    <col min="7" max="7" width="39.28515625" style="2" customWidth="1"/>
    <col min="8" max="16384" width="9.140625" style="2"/>
  </cols>
  <sheetData>
    <row r="1" spans="1:7" s="192" customFormat="1" ht="37.5" customHeight="1">
      <c r="F1" s="322" t="s">
        <v>18</v>
      </c>
      <c r="G1" s="322"/>
    </row>
    <row r="2" spans="1:7" s="195" customFormat="1" ht="17.649999999999999" customHeight="1">
      <c r="F2" s="326" t="s">
        <v>70</v>
      </c>
      <c r="G2" s="326"/>
    </row>
    <row r="3" spans="1:7" s="195" customFormat="1" ht="17.649999999999999" customHeight="1">
      <c r="F3" s="326" t="s">
        <v>0</v>
      </c>
      <c r="G3" s="326"/>
    </row>
    <row r="4" spans="1:7" ht="13.7" customHeight="1"/>
    <row r="5" spans="1:7" ht="13.7" customHeight="1"/>
    <row r="6" spans="1:7" ht="13.7" customHeight="1"/>
    <row r="7" spans="1:7" ht="52.5" customHeight="1">
      <c r="A7" s="324" t="s">
        <v>73</v>
      </c>
      <c r="B7" s="324"/>
      <c r="C7" s="324"/>
      <c r="D7" s="324"/>
      <c r="E7" s="324"/>
      <c r="F7" s="324"/>
      <c r="G7" s="324"/>
    </row>
    <row r="8" spans="1:7">
      <c r="A8" s="193"/>
      <c r="B8" s="193"/>
      <c r="C8" s="193"/>
      <c r="D8" s="193"/>
      <c r="E8" s="193"/>
      <c r="F8" s="193"/>
      <c r="G8" s="193"/>
    </row>
    <row r="10" spans="1:7">
      <c r="G10" s="195" t="s">
        <v>8</v>
      </c>
    </row>
    <row r="11" spans="1:7" s="7" customFormat="1" ht="69">
      <c r="A11" s="325" t="s">
        <v>9</v>
      </c>
      <c r="B11" s="325"/>
      <c r="C11" s="325"/>
      <c r="D11" s="325" t="s">
        <v>1</v>
      </c>
      <c r="E11" s="325"/>
      <c r="F11" s="325" t="s">
        <v>4</v>
      </c>
      <c r="G11" s="38" t="s">
        <v>72</v>
      </c>
    </row>
    <row r="12" spans="1:7" s="7" customFormat="1" ht="34.5">
      <c r="A12" s="194" t="s">
        <v>21</v>
      </c>
      <c r="B12" s="194" t="s">
        <v>22</v>
      </c>
      <c r="C12" s="194" t="s">
        <v>10</v>
      </c>
      <c r="D12" s="194" t="s">
        <v>3</v>
      </c>
      <c r="E12" s="194" t="s">
        <v>14</v>
      </c>
      <c r="F12" s="325"/>
      <c r="G12" s="194" t="s">
        <v>2</v>
      </c>
    </row>
    <row r="13" spans="1:7" s="7" customFormat="1" ht="34.9" customHeight="1">
      <c r="A13" s="6"/>
      <c r="B13" s="6"/>
      <c r="C13" s="6"/>
      <c r="D13" s="194"/>
      <c r="E13" s="194"/>
      <c r="F13" s="9" t="s">
        <v>7</v>
      </c>
      <c r="G13" s="5">
        <f>+G15</f>
        <v>0</v>
      </c>
    </row>
    <row r="14" spans="1:7" s="7" customFormat="1">
      <c r="A14" s="6"/>
      <c r="B14" s="6"/>
      <c r="C14" s="6"/>
      <c r="D14" s="194"/>
      <c r="E14" s="194"/>
      <c r="F14" s="6" t="s">
        <v>48</v>
      </c>
      <c r="G14" s="1"/>
    </row>
    <row r="15" spans="1:7" s="7" customFormat="1" ht="34.5">
      <c r="A15" s="6"/>
      <c r="B15" s="6"/>
      <c r="C15" s="6"/>
      <c r="D15" s="194"/>
      <c r="E15" s="194"/>
      <c r="F15" s="3" t="s">
        <v>16</v>
      </c>
      <c r="G15" s="1">
        <f>+G16</f>
        <v>0</v>
      </c>
    </row>
    <row r="16" spans="1:7" s="7" customFormat="1" ht="17.649999999999999" customHeight="1">
      <c r="A16" s="340" t="s">
        <v>53</v>
      </c>
      <c r="B16" s="332"/>
      <c r="C16" s="334"/>
      <c r="D16" s="337"/>
      <c r="E16" s="16"/>
      <c r="F16" s="188" t="s">
        <v>55</v>
      </c>
      <c r="G16" s="1">
        <f>+G18+G44</f>
        <v>0</v>
      </c>
    </row>
    <row r="17" spans="1:7" s="7" customFormat="1" ht="16.899999999999999" customHeight="1">
      <c r="A17" s="340"/>
      <c r="B17" s="332"/>
      <c r="C17" s="335"/>
      <c r="D17" s="338"/>
      <c r="E17" s="17"/>
      <c r="F17" s="198" t="s">
        <v>5</v>
      </c>
      <c r="G17" s="4"/>
    </row>
    <row r="18" spans="1:7" s="7" customFormat="1" ht="34.5">
      <c r="A18" s="340"/>
      <c r="B18" s="329" t="s">
        <v>54</v>
      </c>
      <c r="C18" s="335"/>
      <c r="D18" s="338"/>
      <c r="E18" s="17"/>
      <c r="F18" s="188" t="s">
        <v>61</v>
      </c>
      <c r="G18" s="27">
        <f t="shared" ref="G18" si="0">+G20</f>
        <v>-443088.1</v>
      </c>
    </row>
    <row r="19" spans="1:7" s="7" customFormat="1" ht="16.899999999999999" customHeight="1">
      <c r="A19" s="340"/>
      <c r="B19" s="330"/>
      <c r="C19" s="336"/>
      <c r="D19" s="338"/>
      <c r="E19" s="17"/>
      <c r="F19" s="198" t="s">
        <v>5</v>
      </c>
      <c r="G19" s="34"/>
    </row>
    <row r="20" spans="1:7" s="7" customFormat="1">
      <c r="A20" s="340"/>
      <c r="B20" s="330"/>
      <c r="C20" s="329" t="s">
        <v>54</v>
      </c>
      <c r="D20" s="338"/>
      <c r="E20" s="17"/>
      <c r="F20" s="188" t="s">
        <v>60</v>
      </c>
      <c r="G20" s="27">
        <f t="shared" ref="G20" si="1">+G22</f>
        <v>-443088.1</v>
      </c>
    </row>
    <row r="21" spans="1:7" s="7" customFormat="1" ht="16.899999999999999" customHeight="1">
      <c r="A21" s="340"/>
      <c r="B21" s="330"/>
      <c r="C21" s="330"/>
      <c r="D21" s="338"/>
      <c r="E21" s="17"/>
      <c r="F21" s="198" t="s">
        <v>5</v>
      </c>
      <c r="G21" s="70"/>
    </row>
    <row r="22" spans="1:7" s="7" customFormat="1" ht="34.5">
      <c r="A22" s="340"/>
      <c r="B22" s="330"/>
      <c r="C22" s="330"/>
      <c r="D22" s="338"/>
      <c r="E22" s="17"/>
      <c r="F22" s="28" t="s">
        <v>11</v>
      </c>
      <c r="G22" s="27">
        <f>+G24</f>
        <v>-443088.1</v>
      </c>
    </row>
    <row r="23" spans="1:7" s="7" customFormat="1" ht="16.899999999999999" customHeight="1">
      <c r="A23" s="340"/>
      <c r="B23" s="330"/>
      <c r="C23" s="330"/>
      <c r="D23" s="339"/>
      <c r="E23" s="19"/>
      <c r="F23" s="198" t="s">
        <v>5</v>
      </c>
      <c r="G23" s="27"/>
    </row>
    <row r="24" spans="1:7" s="7" customFormat="1" ht="39.4" customHeight="1">
      <c r="A24" s="340"/>
      <c r="B24" s="330"/>
      <c r="C24" s="330"/>
      <c r="D24" s="30">
        <v>1236</v>
      </c>
      <c r="E24" s="327" t="s">
        <v>56</v>
      </c>
      <c r="F24" s="328"/>
      <c r="G24" s="29">
        <f>+G26+G35</f>
        <v>-443088.1</v>
      </c>
    </row>
    <row r="25" spans="1:7" s="7" customFormat="1" ht="16.899999999999999" customHeight="1">
      <c r="A25" s="340"/>
      <c r="B25" s="330"/>
      <c r="C25" s="330"/>
      <c r="D25" s="83"/>
      <c r="E25" s="191"/>
      <c r="F25" s="198" t="s">
        <v>5</v>
      </c>
      <c r="G25" s="29"/>
    </row>
    <row r="26" spans="1:7" s="7" customFormat="1">
      <c r="A26" s="340"/>
      <c r="B26" s="330"/>
      <c r="C26" s="330"/>
      <c r="D26" s="341"/>
      <c r="E26" s="271">
        <v>32001</v>
      </c>
      <c r="F26" s="311" t="s">
        <v>347</v>
      </c>
      <c r="G26" s="31">
        <f t="shared" ref="G26" si="2">+G28</f>
        <v>53757.599999999999</v>
      </c>
    </row>
    <row r="27" spans="1:7" s="7" customFormat="1" ht="16.149999999999999" customHeight="1">
      <c r="A27" s="340"/>
      <c r="B27" s="330"/>
      <c r="C27" s="330"/>
      <c r="D27" s="342"/>
      <c r="E27" s="267"/>
      <c r="F27" s="198" t="s">
        <v>15</v>
      </c>
      <c r="G27" s="34"/>
    </row>
    <row r="28" spans="1:7" s="8" customFormat="1" ht="36.6" customHeight="1">
      <c r="A28" s="340"/>
      <c r="B28" s="330"/>
      <c r="C28" s="330"/>
      <c r="D28" s="342"/>
      <c r="E28" s="268"/>
      <c r="F28" s="32" t="s">
        <v>135</v>
      </c>
      <c r="G28" s="33">
        <f t="shared" ref="G28" si="3">+G30</f>
        <v>53757.599999999999</v>
      </c>
    </row>
    <row r="29" spans="1:7" s="7" customFormat="1" ht="51.75">
      <c r="A29" s="340"/>
      <c r="B29" s="330"/>
      <c r="C29" s="330"/>
      <c r="D29" s="342"/>
      <c r="E29" s="268"/>
      <c r="F29" s="198" t="s">
        <v>12</v>
      </c>
      <c r="G29" s="34"/>
    </row>
    <row r="30" spans="1:7" s="7" customFormat="1" ht="16.899999999999999" customHeight="1">
      <c r="A30" s="340"/>
      <c r="B30" s="330"/>
      <c r="C30" s="330"/>
      <c r="D30" s="342"/>
      <c r="E30" s="268"/>
      <c r="F30" s="270" t="s">
        <v>6</v>
      </c>
      <c r="G30" s="27">
        <f t="shared" ref="G30" si="4">G31</f>
        <v>53757.599999999999</v>
      </c>
    </row>
    <row r="31" spans="1:7" s="7" customFormat="1" ht="16.899999999999999" customHeight="1">
      <c r="A31" s="340"/>
      <c r="B31" s="330"/>
      <c r="C31" s="330"/>
      <c r="D31" s="342"/>
      <c r="E31" s="268"/>
      <c r="F31" s="198" t="s">
        <v>45</v>
      </c>
      <c r="G31" s="26">
        <f t="shared" ref="G31:G33" si="5">+G32</f>
        <v>53757.599999999999</v>
      </c>
    </row>
    <row r="32" spans="1:7" s="7" customFormat="1" ht="16.149999999999999" customHeight="1">
      <c r="A32" s="340"/>
      <c r="B32" s="330"/>
      <c r="C32" s="330"/>
      <c r="D32" s="342"/>
      <c r="E32" s="268"/>
      <c r="F32" s="198" t="s">
        <v>46</v>
      </c>
      <c r="G32" s="26">
        <f>+G33</f>
        <v>53757.599999999999</v>
      </c>
    </row>
    <row r="33" spans="1:7" s="7" customFormat="1" ht="16.149999999999999" customHeight="1">
      <c r="A33" s="340"/>
      <c r="B33" s="330"/>
      <c r="C33" s="330"/>
      <c r="D33" s="342"/>
      <c r="E33" s="268"/>
      <c r="F33" s="202" t="s">
        <v>47</v>
      </c>
      <c r="G33" s="26">
        <f t="shared" si="5"/>
        <v>53757.599999999999</v>
      </c>
    </row>
    <row r="34" spans="1:7" s="7" customFormat="1" ht="16.149999999999999" customHeight="1">
      <c r="A34" s="340"/>
      <c r="B34" s="330"/>
      <c r="C34" s="330"/>
      <c r="D34" s="342"/>
      <c r="E34" s="268"/>
      <c r="F34" s="202" t="s">
        <v>114</v>
      </c>
      <c r="G34" s="26">
        <f>+'Հավելված N 4'!E17</f>
        <v>53757.599999999999</v>
      </c>
    </row>
    <row r="35" spans="1:7" s="7" customFormat="1" ht="34.5">
      <c r="A35" s="340"/>
      <c r="B35" s="330"/>
      <c r="C35" s="330"/>
      <c r="D35" s="342"/>
      <c r="E35" s="30">
        <v>32002</v>
      </c>
      <c r="F35" s="36" t="s">
        <v>290</v>
      </c>
      <c r="G35" s="31">
        <f t="shared" ref="G35" si="6">+G37</f>
        <v>-496845.69999999995</v>
      </c>
    </row>
    <row r="36" spans="1:7" s="7" customFormat="1" ht="16.149999999999999" customHeight="1">
      <c r="A36" s="340"/>
      <c r="B36" s="330"/>
      <c r="C36" s="330"/>
      <c r="D36" s="342"/>
      <c r="E36" s="189"/>
      <c r="F36" s="198" t="s">
        <v>15</v>
      </c>
      <c r="G36" s="34"/>
    </row>
    <row r="37" spans="1:7" s="8" customFormat="1" ht="36.6" customHeight="1">
      <c r="A37" s="340"/>
      <c r="B37" s="330"/>
      <c r="C37" s="330"/>
      <c r="D37" s="342"/>
      <c r="E37" s="190"/>
      <c r="F37" s="32" t="s">
        <v>291</v>
      </c>
      <c r="G37" s="33">
        <f t="shared" ref="G37" si="7">+G39</f>
        <v>-496845.69999999995</v>
      </c>
    </row>
    <row r="38" spans="1:7" s="7" customFormat="1" ht="51.75">
      <c r="A38" s="340"/>
      <c r="B38" s="330"/>
      <c r="C38" s="330"/>
      <c r="D38" s="342"/>
      <c r="E38" s="190"/>
      <c r="F38" s="198" t="s">
        <v>12</v>
      </c>
      <c r="G38" s="34"/>
    </row>
    <row r="39" spans="1:7" s="7" customFormat="1" ht="16.899999999999999" customHeight="1">
      <c r="A39" s="340"/>
      <c r="B39" s="330"/>
      <c r="C39" s="330"/>
      <c r="D39" s="342"/>
      <c r="E39" s="190"/>
      <c r="F39" s="186" t="s">
        <v>6</v>
      </c>
      <c r="G39" s="27">
        <f t="shared" ref="G39" si="8">G40</f>
        <v>-496845.69999999995</v>
      </c>
    </row>
    <row r="40" spans="1:7" s="7" customFormat="1" ht="16.899999999999999" customHeight="1">
      <c r="A40" s="340"/>
      <c r="B40" s="330"/>
      <c r="C40" s="330"/>
      <c r="D40" s="342"/>
      <c r="E40" s="190"/>
      <c r="F40" s="198" t="s">
        <v>45</v>
      </c>
      <c r="G40" s="26">
        <f t="shared" ref="G40:G42" si="9">+G41</f>
        <v>-496845.69999999995</v>
      </c>
    </row>
    <row r="41" spans="1:7" s="7" customFormat="1" ht="16.149999999999999" customHeight="1">
      <c r="A41" s="340"/>
      <c r="B41" s="330"/>
      <c r="C41" s="330"/>
      <c r="D41" s="342"/>
      <c r="E41" s="190"/>
      <c r="F41" s="198" t="s">
        <v>46</v>
      </c>
      <c r="G41" s="26">
        <f>+G42</f>
        <v>-496845.69999999995</v>
      </c>
    </row>
    <row r="42" spans="1:7" s="7" customFormat="1" ht="16.149999999999999" customHeight="1">
      <c r="A42" s="340"/>
      <c r="B42" s="330"/>
      <c r="C42" s="330"/>
      <c r="D42" s="342"/>
      <c r="E42" s="190"/>
      <c r="F42" s="202" t="s">
        <v>47</v>
      </c>
      <c r="G42" s="26">
        <f t="shared" si="9"/>
        <v>-496845.69999999995</v>
      </c>
    </row>
    <row r="43" spans="1:7" s="7" customFormat="1" ht="16.149999999999999" customHeight="1">
      <c r="A43" s="340"/>
      <c r="B43" s="331"/>
      <c r="C43" s="330"/>
      <c r="D43" s="343"/>
      <c r="E43" s="190"/>
      <c r="F43" s="202" t="s">
        <v>128</v>
      </c>
      <c r="G43" s="26">
        <f>+'Հավելված N 4'!E23</f>
        <v>-496845.69999999995</v>
      </c>
    </row>
    <row r="44" spans="1:7" s="7" customFormat="1">
      <c r="A44" s="340"/>
      <c r="B44" s="340" t="s">
        <v>121</v>
      </c>
      <c r="C44" s="329"/>
      <c r="D44" s="323"/>
      <c r="E44" s="333"/>
      <c r="F44" s="188" t="s">
        <v>62</v>
      </c>
      <c r="G44" s="27">
        <f>+G46</f>
        <v>443088.10000000021</v>
      </c>
    </row>
    <row r="45" spans="1:7" s="7" customFormat="1" ht="16.899999999999999" customHeight="1">
      <c r="A45" s="340"/>
      <c r="B45" s="340"/>
      <c r="C45" s="331"/>
      <c r="D45" s="323"/>
      <c r="E45" s="333"/>
      <c r="F45" s="198" t="s">
        <v>5</v>
      </c>
      <c r="G45" s="27"/>
    </row>
    <row r="46" spans="1:7" s="7" customFormat="1">
      <c r="A46" s="340"/>
      <c r="B46" s="340"/>
      <c r="C46" s="340" t="s">
        <v>54</v>
      </c>
      <c r="D46" s="323"/>
      <c r="E46" s="333"/>
      <c r="F46" s="188" t="s">
        <v>63</v>
      </c>
      <c r="G46" s="27">
        <f t="shared" ref="G46" si="10">+G48</f>
        <v>443088.10000000021</v>
      </c>
    </row>
    <row r="47" spans="1:7" s="7" customFormat="1" ht="16.899999999999999" customHeight="1">
      <c r="A47" s="340"/>
      <c r="B47" s="340"/>
      <c r="C47" s="340"/>
      <c r="D47" s="323"/>
      <c r="E47" s="333"/>
      <c r="F47" s="198" t="s">
        <v>5</v>
      </c>
      <c r="G47" s="27"/>
    </row>
    <row r="48" spans="1:7" s="7" customFormat="1" ht="34.5">
      <c r="A48" s="340"/>
      <c r="B48" s="340"/>
      <c r="C48" s="340"/>
      <c r="D48" s="323"/>
      <c r="E48" s="333"/>
      <c r="F48" s="28" t="s">
        <v>11</v>
      </c>
      <c r="G48" s="27">
        <f>+G50</f>
        <v>443088.10000000021</v>
      </c>
    </row>
    <row r="49" spans="1:7" s="7" customFormat="1" ht="16.899999999999999" customHeight="1">
      <c r="A49" s="340"/>
      <c r="B49" s="340"/>
      <c r="C49" s="340"/>
      <c r="D49" s="323"/>
      <c r="E49" s="333"/>
      <c r="F49" s="198" t="s">
        <v>5</v>
      </c>
      <c r="G49" s="27"/>
    </row>
    <row r="50" spans="1:7" s="7" customFormat="1" ht="39.4" customHeight="1">
      <c r="A50" s="340"/>
      <c r="B50" s="340"/>
      <c r="C50" s="340"/>
      <c r="D50" s="30">
        <v>1236</v>
      </c>
      <c r="E50" s="327" t="s">
        <v>56</v>
      </c>
      <c r="F50" s="328"/>
      <c r="G50" s="29">
        <f>+G52+G68+G84+G93</f>
        <v>443088.10000000021</v>
      </c>
    </row>
    <row r="51" spans="1:7" s="7" customFormat="1" ht="16.899999999999999" customHeight="1">
      <c r="A51" s="340"/>
      <c r="B51" s="340"/>
      <c r="C51" s="340"/>
      <c r="D51" s="323"/>
      <c r="E51" s="191"/>
      <c r="F51" s="198" t="s">
        <v>5</v>
      </c>
      <c r="G51" s="29"/>
    </row>
    <row r="52" spans="1:7" s="7" customFormat="1">
      <c r="A52" s="340"/>
      <c r="B52" s="340"/>
      <c r="C52" s="340"/>
      <c r="D52" s="323"/>
      <c r="E52" s="30">
        <v>32003</v>
      </c>
      <c r="F52" s="196" t="s">
        <v>106</v>
      </c>
      <c r="G52" s="31">
        <f>+G54+G61</f>
        <v>-1415375.2999999998</v>
      </c>
    </row>
    <row r="53" spans="1:7" s="7" customFormat="1" ht="18" customHeight="1">
      <c r="A53" s="340"/>
      <c r="B53" s="340"/>
      <c r="C53" s="340"/>
      <c r="D53" s="323"/>
      <c r="E53" s="80"/>
      <c r="F53" s="198" t="s">
        <v>15</v>
      </c>
      <c r="G53" s="27"/>
    </row>
    <row r="54" spans="1:7" s="8" customFormat="1" ht="36.6" customHeight="1">
      <c r="A54" s="340"/>
      <c r="B54" s="340"/>
      <c r="C54" s="340"/>
      <c r="D54" s="323"/>
      <c r="E54" s="347"/>
      <c r="F54" s="32" t="s">
        <v>11</v>
      </c>
      <c r="G54" s="33">
        <f t="shared" ref="G54" si="11">+G56</f>
        <v>-1381769.4</v>
      </c>
    </row>
    <row r="55" spans="1:7" s="7" customFormat="1" ht="51.75">
      <c r="A55" s="340"/>
      <c r="B55" s="340"/>
      <c r="C55" s="340"/>
      <c r="D55" s="323"/>
      <c r="E55" s="347"/>
      <c r="F55" s="198" t="s">
        <v>12</v>
      </c>
      <c r="G55" s="34"/>
    </row>
    <row r="56" spans="1:7" s="7" customFormat="1" ht="16.899999999999999" customHeight="1">
      <c r="A56" s="340"/>
      <c r="B56" s="340"/>
      <c r="C56" s="340"/>
      <c r="D56" s="323"/>
      <c r="E56" s="347"/>
      <c r="F56" s="186" t="s">
        <v>6</v>
      </c>
      <c r="G56" s="27">
        <f t="shared" ref="G56" si="12">G57</f>
        <v>-1381769.4</v>
      </c>
    </row>
    <row r="57" spans="1:7" s="7" customFormat="1" ht="16.899999999999999" customHeight="1">
      <c r="A57" s="340"/>
      <c r="B57" s="340"/>
      <c r="C57" s="340"/>
      <c r="D57" s="323"/>
      <c r="E57" s="347"/>
      <c r="F57" s="198" t="s">
        <v>45</v>
      </c>
      <c r="G57" s="26">
        <f t="shared" ref="G57:G58" si="13">+G58</f>
        <v>-1381769.4</v>
      </c>
    </row>
    <row r="58" spans="1:7" s="7" customFormat="1" ht="18" customHeight="1">
      <c r="A58" s="340"/>
      <c r="B58" s="340"/>
      <c r="C58" s="340"/>
      <c r="D58" s="323"/>
      <c r="E58" s="347"/>
      <c r="F58" s="198" t="s">
        <v>46</v>
      </c>
      <c r="G58" s="26">
        <f t="shared" si="13"/>
        <v>-1381769.4</v>
      </c>
    </row>
    <row r="59" spans="1:7" s="7" customFormat="1" ht="18" customHeight="1">
      <c r="A59" s="340"/>
      <c r="B59" s="340"/>
      <c r="C59" s="340"/>
      <c r="D59" s="323"/>
      <c r="E59" s="347"/>
      <c r="F59" s="202" t="s">
        <v>47</v>
      </c>
      <c r="G59" s="26">
        <f t="shared" ref="G59" si="14">+G60</f>
        <v>-1381769.4</v>
      </c>
    </row>
    <row r="60" spans="1:7" s="7" customFormat="1" ht="18" customHeight="1">
      <c r="A60" s="340"/>
      <c r="B60" s="340"/>
      <c r="C60" s="340"/>
      <c r="D60" s="323"/>
      <c r="E60" s="347"/>
      <c r="F60" s="202" t="s">
        <v>114</v>
      </c>
      <c r="G60" s="26">
        <f>+'Հավելված N 4'!E26</f>
        <v>-1381769.4</v>
      </c>
    </row>
    <row r="61" spans="1:7" s="8" customFormat="1" ht="36.6" customHeight="1">
      <c r="A61" s="340"/>
      <c r="B61" s="340"/>
      <c r="C61" s="340"/>
      <c r="D61" s="323"/>
      <c r="E61" s="344"/>
      <c r="F61" s="32" t="s">
        <v>135</v>
      </c>
      <c r="G61" s="33">
        <f t="shared" ref="G61" si="15">+G63</f>
        <v>-33605.9</v>
      </c>
    </row>
    <row r="62" spans="1:7" s="7" customFormat="1" ht="51.75">
      <c r="A62" s="340"/>
      <c r="B62" s="340"/>
      <c r="C62" s="340"/>
      <c r="D62" s="323"/>
      <c r="E62" s="345"/>
      <c r="F62" s="198" t="s">
        <v>12</v>
      </c>
      <c r="G62" s="34"/>
    </row>
    <row r="63" spans="1:7" s="7" customFormat="1" ht="16.899999999999999" customHeight="1">
      <c r="A63" s="340"/>
      <c r="B63" s="340"/>
      <c r="C63" s="340"/>
      <c r="D63" s="323"/>
      <c r="E63" s="345"/>
      <c r="F63" s="186" t="s">
        <v>6</v>
      </c>
      <c r="G63" s="27">
        <f t="shared" ref="G63" si="16">G64</f>
        <v>-33605.9</v>
      </c>
    </row>
    <row r="64" spans="1:7" s="7" customFormat="1" ht="16.899999999999999" customHeight="1">
      <c r="A64" s="340"/>
      <c r="B64" s="340"/>
      <c r="C64" s="340"/>
      <c r="D64" s="323"/>
      <c r="E64" s="345"/>
      <c r="F64" s="198" t="s">
        <v>45</v>
      </c>
      <c r="G64" s="26">
        <f t="shared" ref="G64" si="17">+G65</f>
        <v>-33605.9</v>
      </c>
    </row>
    <row r="65" spans="1:7" s="7" customFormat="1" ht="18" customHeight="1">
      <c r="A65" s="340"/>
      <c r="B65" s="340"/>
      <c r="C65" s="340"/>
      <c r="D65" s="323"/>
      <c r="E65" s="345"/>
      <c r="F65" s="198" t="s">
        <v>46</v>
      </c>
      <c r="G65" s="26">
        <f>+G66</f>
        <v>-33605.9</v>
      </c>
    </row>
    <row r="66" spans="1:7" s="7" customFormat="1" ht="18" customHeight="1">
      <c r="A66" s="340"/>
      <c r="B66" s="340"/>
      <c r="C66" s="340"/>
      <c r="D66" s="323"/>
      <c r="E66" s="345"/>
      <c r="F66" s="202" t="s">
        <v>47</v>
      </c>
      <c r="G66" s="26">
        <f>+'Հավելված N 2'!G67</f>
        <v>-33605.9</v>
      </c>
    </row>
    <row r="67" spans="1:7" s="7" customFormat="1" ht="18" customHeight="1">
      <c r="A67" s="340"/>
      <c r="B67" s="340"/>
      <c r="C67" s="340"/>
      <c r="D67" s="323"/>
      <c r="E67" s="345"/>
      <c r="F67" s="202" t="s">
        <v>114</v>
      </c>
      <c r="G67" s="26">
        <f>+'Հավելված N 4'!E50</f>
        <v>-33605.9</v>
      </c>
    </row>
    <row r="68" spans="1:7" s="7" customFormat="1" ht="34.5">
      <c r="A68" s="340"/>
      <c r="B68" s="340"/>
      <c r="C68" s="340"/>
      <c r="D68" s="323"/>
      <c r="E68" s="175">
        <v>32004</v>
      </c>
      <c r="F68" s="36" t="s">
        <v>130</v>
      </c>
      <c r="G68" s="31">
        <f>+G70+G77</f>
        <v>1828007.2</v>
      </c>
    </row>
    <row r="69" spans="1:7" s="7" customFormat="1" ht="18" customHeight="1">
      <c r="A69" s="340"/>
      <c r="B69" s="340"/>
      <c r="C69" s="340"/>
      <c r="D69" s="323"/>
      <c r="E69" s="344"/>
      <c r="F69" s="198" t="s">
        <v>15</v>
      </c>
      <c r="G69" s="27"/>
    </row>
    <row r="70" spans="1:7" s="8" customFormat="1" ht="36.6" customHeight="1">
      <c r="A70" s="340"/>
      <c r="B70" s="340"/>
      <c r="C70" s="340"/>
      <c r="D70" s="323"/>
      <c r="E70" s="345"/>
      <c r="F70" s="32" t="s">
        <v>11</v>
      </c>
      <c r="G70" s="33">
        <f t="shared" ref="G70" si="18">+G72</f>
        <v>1818927.2</v>
      </c>
    </row>
    <row r="71" spans="1:7" s="7" customFormat="1" ht="51.75">
      <c r="A71" s="340"/>
      <c r="B71" s="340"/>
      <c r="C71" s="340"/>
      <c r="D71" s="323"/>
      <c r="E71" s="345"/>
      <c r="F71" s="198" t="s">
        <v>12</v>
      </c>
      <c r="G71" s="34"/>
    </row>
    <row r="72" spans="1:7" s="7" customFormat="1" ht="16.899999999999999" customHeight="1">
      <c r="A72" s="340"/>
      <c r="B72" s="340"/>
      <c r="C72" s="340"/>
      <c r="D72" s="323"/>
      <c r="E72" s="345"/>
      <c r="F72" s="186" t="s">
        <v>6</v>
      </c>
      <c r="G72" s="27">
        <f t="shared" ref="G72" si="19">G73</f>
        <v>1818927.2</v>
      </c>
    </row>
    <row r="73" spans="1:7" s="7" customFormat="1" ht="16.899999999999999" customHeight="1">
      <c r="A73" s="340"/>
      <c r="B73" s="340"/>
      <c r="C73" s="340"/>
      <c r="D73" s="323"/>
      <c r="E73" s="345"/>
      <c r="F73" s="198" t="s">
        <v>45</v>
      </c>
      <c r="G73" s="26">
        <f t="shared" ref="G73:G75" si="20">+G74</f>
        <v>1818927.2</v>
      </c>
    </row>
    <row r="74" spans="1:7" s="7" customFormat="1" ht="18" customHeight="1">
      <c r="A74" s="340"/>
      <c r="B74" s="340"/>
      <c r="C74" s="340"/>
      <c r="D74" s="323"/>
      <c r="E74" s="345"/>
      <c r="F74" s="198" t="s">
        <v>46</v>
      </c>
      <c r="G74" s="26">
        <f t="shared" si="20"/>
        <v>1818927.2</v>
      </c>
    </row>
    <row r="75" spans="1:7" s="7" customFormat="1" ht="18" customHeight="1">
      <c r="A75" s="340"/>
      <c r="B75" s="340"/>
      <c r="C75" s="340"/>
      <c r="D75" s="323"/>
      <c r="E75" s="345"/>
      <c r="F75" s="202" t="s">
        <v>47</v>
      </c>
      <c r="G75" s="26">
        <f t="shared" si="20"/>
        <v>1818927.2</v>
      </c>
    </row>
    <row r="76" spans="1:7" s="7" customFormat="1" ht="18" customHeight="1">
      <c r="A76" s="340"/>
      <c r="B76" s="340"/>
      <c r="C76" s="340"/>
      <c r="D76" s="323"/>
      <c r="E76" s="346"/>
      <c r="F76" s="202" t="s">
        <v>128</v>
      </c>
      <c r="G76" s="26">
        <f>+'Հավելված N 4'!E58</f>
        <v>1818927.2</v>
      </c>
    </row>
    <row r="77" spans="1:7" s="8" customFormat="1" ht="36.6" customHeight="1">
      <c r="A77" s="340"/>
      <c r="B77" s="340"/>
      <c r="C77" s="340"/>
      <c r="D77" s="323"/>
      <c r="E77" s="344"/>
      <c r="F77" s="32" t="s">
        <v>135</v>
      </c>
      <c r="G77" s="33">
        <f t="shared" ref="G77" si="21">+G79</f>
        <v>9080</v>
      </c>
    </row>
    <row r="78" spans="1:7" s="7" customFormat="1" ht="51.75">
      <c r="A78" s="340"/>
      <c r="B78" s="340"/>
      <c r="C78" s="340"/>
      <c r="D78" s="323"/>
      <c r="E78" s="345"/>
      <c r="F78" s="198" t="s">
        <v>12</v>
      </c>
      <c r="G78" s="34"/>
    </row>
    <row r="79" spans="1:7" s="7" customFormat="1" ht="16.899999999999999" customHeight="1">
      <c r="A79" s="340"/>
      <c r="B79" s="340"/>
      <c r="C79" s="340"/>
      <c r="D79" s="323"/>
      <c r="E79" s="345"/>
      <c r="F79" s="186" t="s">
        <v>6</v>
      </c>
      <c r="G79" s="27">
        <f>+G80</f>
        <v>9080</v>
      </c>
    </row>
    <row r="80" spans="1:7" s="7" customFormat="1" ht="16.899999999999999" customHeight="1">
      <c r="A80" s="340"/>
      <c r="B80" s="340"/>
      <c r="C80" s="340"/>
      <c r="D80" s="323"/>
      <c r="E80" s="345"/>
      <c r="F80" s="198" t="s">
        <v>102</v>
      </c>
      <c r="G80" s="26">
        <f t="shared" ref="G80:G82" si="22">+G81</f>
        <v>9080</v>
      </c>
    </row>
    <row r="81" spans="1:8" s="7" customFormat="1" ht="16.899999999999999" customHeight="1">
      <c r="A81" s="340"/>
      <c r="B81" s="340"/>
      <c r="C81" s="340"/>
      <c r="D81" s="323"/>
      <c r="E81" s="345"/>
      <c r="F81" s="198" t="s">
        <v>191</v>
      </c>
      <c r="G81" s="26">
        <f t="shared" si="22"/>
        <v>9080</v>
      </c>
    </row>
    <row r="82" spans="1:8" s="7" customFormat="1" ht="34.5">
      <c r="A82" s="340"/>
      <c r="B82" s="340"/>
      <c r="C82" s="340"/>
      <c r="D82" s="323"/>
      <c r="E82" s="345"/>
      <c r="F82" s="71" t="s">
        <v>192</v>
      </c>
      <c r="G82" s="26">
        <f t="shared" si="22"/>
        <v>9080</v>
      </c>
      <c r="H82" s="258"/>
    </row>
    <row r="83" spans="1:8" s="7" customFormat="1" ht="16.899999999999999" customHeight="1">
      <c r="A83" s="340"/>
      <c r="B83" s="340"/>
      <c r="C83" s="340"/>
      <c r="D83" s="323"/>
      <c r="E83" s="346"/>
      <c r="F83" s="71" t="s">
        <v>193</v>
      </c>
      <c r="G83" s="26">
        <f>+'Հավելված N 7'!I115</f>
        <v>9080</v>
      </c>
      <c r="H83" s="258"/>
    </row>
    <row r="84" spans="1:8" s="7" customFormat="1">
      <c r="A84" s="340"/>
      <c r="B84" s="340"/>
      <c r="C84" s="340"/>
      <c r="D84" s="323"/>
      <c r="E84" s="30">
        <v>32005</v>
      </c>
      <c r="F84" s="36" t="s">
        <v>164</v>
      </c>
      <c r="G84" s="31">
        <f>+G86</f>
        <v>-471572.29999999993</v>
      </c>
    </row>
    <row r="85" spans="1:8" s="7" customFormat="1" ht="18" customHeight="1">
      <c r="A85" s="340"/>
      <c r="B85" s="340"/>
      <c r="C85" s="340"/>
      <c r="D85" s="323"/>
      <c r="E85" s="80"/>
      <c r="F85" s="198" t="s">
        <v>15</v>
      </c>
      <c r="G85" s="27"/>
    </row>
    <row r="86" spans="1:8" s="8" customFormat="1" ht="36.6" customHeight="1">
      <c r="A86" s="340"/>
      <c r="B86" s="340"/>
      <c r="C86" s="340"/>
      <c r="D86" s="323"/>
      <c r="E86" s="347"/>
      <c r="F86" s="32" t="s">
        <v>11</v>
      </c>
      <c r="G86" s="33">
        <f t="shared" ref="G86" si="23">+G88</f>
        <v>-471572.29999999993</v>
      </c>
    </row>
    <row r="87" spans="1:8" s="7" customFormat="1" ht="51.75">
      <c r="A87" s="340"/>
      <c r="B87" s="340"/>
      <c r="C87" s="340"/>
      <c r="D87" s="323"/>
      <c r="E87" s="347"/>
      <c r="F87" s="198" t="s">
        <v>12</v>
      </c>
      <c r="G87" s="34"/>
    </row>
    <row r="88" spans="1:8" s="7" customFormat="1" ht="16.899999999999999" customHeight="1">
      <c r="A88" s="340"/>
      <c r="B88" s="340"/>
      <c r="C88" s="340"/>
      <c r="D88" s="323"/>
      <c r="E88" s="347"/>
      <c r="F88" s="186" t="s">
        <v>6</v>
      </c>
      <c r="G88" s="27">
        <f t="shared" ref="G88" si="24">G89</f>
        <v>-471572.29999999993</v>
      </c>
    </row>
    <row r="89" spans="1:8" s="7" customFormat="1" ht="16.899999999999999" customHeight="1">
      <c r="A89" s="340"/>
      <c r="B89" s="340"/>
      <c r="C89" s="340"/>
      <c r="D89" s="323"/>
      <c r="E89" s="347"/>
      <c r="F89" s="198" t="s">
        <v>45</v>
      </c>
      <c r="G89" s="26">
        <f t="shared" ref="G89:G91" si="25">+G90</f>
        <v>-471572.29999999993</v>
      </c>
    </row>
    <row r="90" spans="1:8" s="7" customFormat="1" ht="18" customHeight="1">
      <c r="A90" s="340"/>
      <c r="B90" s="340"/>
      <c r="C90" s="340"/>
      <c r="D90" s="323"/>
      <c r="E90" s="347"/>
      <c r="F90" s="198" t="s">
        <v>46</v>
      </c>
      <c r="G90" s="26">
        <f t="shared" si="25"/>
        <v>-471572.29999999993</v>
      </c>
    </row>
    <row r="91" spans="1:8" s="7" customFormat="1" ht="18" customHeight="1">
      <c r="A91" s="340"/>
      <c r="B91" s="340"/>
      <c r="C91" s="340"/>
      <c r="D91" s="323"/>
      <c r="E91" s="347"/>
      <c r="F91" s="202" t="s">
        <v>47</v>
      </c>
      <c r="G91" s="26">
        <f t="shared" si="25"/>
        <v>-471572.29999999993</v>
      </c>
    </row>
    <row r="92" spans="1:8" s="7" customFormat="1" ht="18" customHeight="1">
      <c r="A92" s="340"/>
      <c r="B92" s="340"/>
      <c r="C92" s="340"/>
      <c r="D92" s="323"/>
      <c r="E92" s="347"/>
      <c r="F92" s="202" t="s">
        <v>114</v>
      </c>
      <c r="G92" s="26">
        <f>+'Հավելված N 4'!E116</f>
        <v>-471572.29999999993</v>
      </c>
    </row>
    <row r="93" spans="1:8" s="7" customFormat="1" ht="51.75">
      <c r="A93" s="340"/>
      <c r="B93" s="340"/>
      <c r="C93" s="340"/>
      <c r="D93" s="323"/>
      <c r="E93" s="30">
        <v>32006</v>
      </c>
      <c r="F93" s="78" t="s">
        <v>292</v>
      </c>
      <c r="G93" s="31">
        <f>+G95+G102</f>
        <v>502028.5</v>
      </c>
    </row>
    <row r="94" spans="1:8" s="7" customFormat="1" ht="18" customHeight="1">
      <c r="A94" s="340"/>
      <c r="B94" s="340"/>
      <c r="C94" s="340"/>
      <c r="D94" s="323"/>
      <c r="E94" s="80"/>
      <c r="F94" s="198" t="s">
        <v>15</v>
      </c>
      <c r="G94" s="27"/>
    </row>
    <row r="95" spans="1:8" s="8" customFormat="1" ht="36.6" customHeight="1">
      <c r="A95" s="340"/>
      <c r="B95" s="340"/>
      <c r="C95" s="340"/>
      <c r="D95" s="323"/>
      <c r="E95" s="347"/>
      <c r="F95" s="32" t="s">
        <v>11</v>
      </c>
      <c r="G95" s="33">
        <f t="shared" ref="G95" si="26">+G97</f>
        <v>499874.3</v>
      </c>
    </row>
    <row r="96" spans="1:8" s="7" customFormat="1" ht="51.75">
      <c r="A96" s="340"/>
      <c r="B96" s="340"/>
      <c r="C96" s="340"/>
      <c r="D96" s="323"/>
      <c r="E96" s="347"/>
      <c r="F96" s="198" t="s">
        <v>12</v>
      </c>
      <c r="G96" s="34"/>
    </row>
    <row r="97" spans="1:7" s="7" customFormat="1" ht="16.899999999999999" customHeight="1">
      <c r="A97" s="340"/>
      <c r="B97" s="340"/>
      <c r="C97" s="340"/>
      <c r="D97" s="323"/>
      <c r="E97" s="347"/>
      <c r="F97" s="186" t="s">
        <v>6</v>
      </c>
      <c r="G97" s="27">
        <f t="shared" ref="G97" si="27">G98</f>
        <v>499874.3</v>
      </c>
    </row>
    <row r="98" spans="1:7" s="7" customFormat="1" ht="16.899999999999999" customHeight="1">
      <c r="A98" s="340"/>
      <c r="B98" s="340"/>
      <c r="C98" s="340"/>
      <c r="D98" s="323"/>
      <c r="E98" s="347"/>
      <c r="F98" s="198" t="s">
        <v>45</v>
      </c>
      <c r="G98" s="26">
        <f t="shared" ref="G98:G100" si="28">+G99</f>
        <v>499874.3</v>
      </c>
    </row>
    <row r="99" spans="1:7" s="7" customFormat="1" ht="18" customHeight="1">
      <c r="A99" s="340"/>
      <c r="B99" s="340"/>
      <c r="C99" s="340"/>
      <c r="D99" s="323"/>
      <c r="E99" s="347"/>
      <c r="F99" s="198" t="s">
        <v>46</v>
      </c>
      <c r="G99" s="26">
        <f t="shared" si="28"/>
        <v>499874.3</v>
      </c>
    </row>
    <row r="100" spans="1:7" s="7" customFormat="1" ht="18" customHeight="1">
      <c r="A100" s="340"/>
      <c r="B100" s="340"/>
      <c r="C100" s="340"/>
      <c r="D100" s="323"/>
      <c r="E100" s="347"/>
      <c r="F100" s="198" t="s">
        <v>318</v>
      </c>
      <c r="G100" s="26">
        <f t="shared" si="28"/>
        <v>499874.3</v>
      </c>
    </row>
    <row r="101" spans="1:7" s="7" customFormat="1" ht="18" customHeight="1">
      <c r="A101" s="340"/>
      <c r="B101" s="340"/>
      <c r="C101" s="340"/>
      <c r="D101" s="323"/>
      <c r="E101" s="347"/>
      <c r="F101" s="291" t="s">
        <v>319</v>
      </c>
      <c r="G101" s="26">
        <f>+'Հավելված N 4'!E140</f>
        <v>499874.3</v>
      </c>
    </row>
    <row r="102" spans="1:7" s="8" customFormat="1" ht="36.6" customHeight="1">
      <c r="A102" s="340"/>
      <c r="B102" s="340"/>
      <c r="C102" s="340"/>
      <c r="D102" s="323"/>
      <c r="E102" s="347"/>
      <c r="F102" s="32" t="s">
        <v>298</v>
      </c>
      <c r="G102" s="33">
        <f t="shared" ref="G102" si="29">+G104</f>
        <v>2154.1999999999998</v>
      </c>
    </row>
    <row r="103" spans="1:7" s="7" customFormat="1" ht="51.75">
      <c r="A103" s="340"/>
      <c r="B103" s="340"/>
      <c r="C103" s="340"/>
      <c r="D103" s="323"/>
      <c r="E103" s="347"/>
      <c r="F103" s="198" t="s">
        <v>12</v>
      </c>
      <c r="G103" s="34"/>
    </row>
    <row r="104" spans="1:7" s="7" customFormat="1" ht="16.899999999999999" customHeight="1">
      <c r="A104" s="340"/>
      <c r="B104" s="340"/>
      <c r="C104" s="340"/>
      <c r="D104" s="323"/>
      <c r="E104" s="347"/>
      <c r="F104" s="186" t="s">
        <v>6</v>
      </c>
      <c r="G104" s="27">
        <f t="shared" ref="G104" si="30">G105</f>
        <v>2154.1999999999998</v>
      </c>
    </row>
    <row r="105" spans="1:7" s="7" customFormat="1" ht="16.899999999999999" customHeight="1">
      <c r="A105" s="340"/>
      <c r="B105" s="340"/>
      <c r="C105" s="340"/>
      <c r="D105" s="323"/>
      <c r="E105" s="347"/>
      <c r="F105" s="198" t="s">
        <v>45</v>
      </c>
      <c r="G105" s="26">
        <f t="shared" ref="G105:G107" si="31">+G106</f>
        <v>2154.1999999999998</v>
      </c>
    </row>
    <row r="106" spans="1:7" s="7" customFormat="1" ht="18" customHeight="1">
      <c r="A106" s="340"/>
      <c r="B106" s="340"/>
      <c r="C106" s="340"/>
      <c r="D106" s="323"/>
      <c r="E106" s="347"/>
      <c r="F106" s="198" t="s">
        <v>46</v>
      </c>
      <c r="G106" s="26">
        <f t="shared" si="31"/>
        <v>2154.1999999999998</v>
      </c>
    </row>
    <row r="107" spans="1:7" s="7" customFormat="1" ht="18" customHeight="1">
      <c r="A107" s="340"/>
      <c r="B107" s="340"/>
      <c r="C107" s="340"/>
      <c r="D107" s="323"/>
      <c r="E107" s="347"/>
      <c r="F107" s="198" t="s">
        <v>318</v>
      </c>
      <c r="G107" s="26">
        <f t="shared" si="31"/>
        <v>2154.1999999999998</v>
      </c>
    </row>
    <row r="108" spans="1:7" s="7" customFormat="1" ht="18" customHeight="1">
      <c r="A108" s="340"/>
      <c r="B108" s="340"/>
      <c r="C108" s="340"/>
      <c r="D108" s="323"/>
      <c r="E108" s="347"/>
      <c r="F108" s="291" t="s">
        <v>319</v>
      </c>
      <c r="G108" s="26">
        <f>+'Հավելված N 4'!E143</f>
        <v>2154.1999999999998</v>
      </c>
    </row>
  </sheetData>
  <mergeCells count="29">
    <mergeCell ref="D26:D43"/>
    <mergeCell ref="B44:B108"/>
    <mergeCell ref="C46:C108"/>
    <mergeCell ref="D51:D108"/>
    <mergeCell ref="E61:E67"/>
    <mergeCell ref="E77:E83"/>
    <mergeCell ref="E86:E92"/>
    <mergeCell ref="E95:E101"/>
    <mergeCell ref="E102:E108"/>
    <mergeCell ref="E54:E60"/>
    <mergeCell ref="E50:F50"/>
    <mergeCell ref="C44:C45"/>
    <mergeCell ref="E69:E76"/>
    <mergeCell ref="F1:G1"/>
    <mergeCell ref="D44:D49"/>
    <mergeCell ref="A7:G7"/>
    <mergeCell ref="A11:C11"/>
    <mergeCell ref="D11:E11"/>
    <mergeCell ref="F11:F12"/>
    <mergeCell ref="F3:G3"/>
    <mergeCell ref="E24:F24"/>
    <mergeCell ref="B18:B43"/>
    <mergeCell ref="F2:G2"/>
    <mergeCell ref="B16:B17"/>
    <mergeCell ref="E44:E49"/>
    <mergeCell ref="C20:C43"/>
    <mergeCell ref="C16:C19"/>
    <mergeCell ref="D16:D23"/>
    <mergeCell ref="A16:A108"/>
  </mergeCells>
  <pageMargins left="0.7" right="0.7" top="0.75" bottom="0.75" header="0.3" footer="0.3"/>
  <pageSetup paperSize="9" scale="50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1:L130"/>
  <sheetViews>
    <sheetView topLeftCell="A115" zoomScaleNormal="100" workbookViewId="0">
      <selection activeCell="H13" sqref="H13"/>
    </sheetView>
  </sheetViews>
  <sheetFormatPr defaultColWidth="9.140625" defaultRowHeight="17.25"/>
  <cols>
    <col min="1" max="1" width="9.140625" style="43"/>
    <col min="2" max="2" width="9.140625" style="43" customWidth="1"/>
    <col min="3" max="3" width="54.28515625" style="43" customWidth="1"/>
    <col min="4" max="4" width="27.7109375" style="43" customWidth="1"/>
    <col min="5" max="8" width="20.42578125" style="43" customWidth="1"/>
    <col min="9" max="12" width="21.28515625" style="43" bestFit="1" customWidth="1"/>
    <col min="13" max="16384" width="9.140625" style="43"/>
  </cols>
  <sheetData>
    <row r="1" spans="1:12" s="249" customFormat="1" ht="26.65" customHeight="1">
      <c r="A1" s="247"/>
      <c r="B1" s="248"/>
      <c r="C1" s="248"/>
      <c r="D1" s="248"/>
      <c r="E1" s="247"/>
      <c r="F1" s="354" t="s">
        <v>20</v>
      </c>
      <c r="G1" s="354"/>
      <c r="H1" s="354"/>
    </row>
    <row r="2" spans="1:12" s="11" customFormat="1">
      <c r="A2" s="250"/>
      <c r="B2" s="250"/>
      <c r="C2" s="250"/>
      <c r="D2" s="250"/>
      <c r="E2" s="227"/>
      <c r="F2" s="355" t="s">
        <v>69</v>
      </c>
      <c r="G2" s="355"/>
      <c r="H2" s="355"/>
    </row>
    <row r="3" spans="1:12" s="11" customFormat="1">
      <c r="A3" s="250"/>
      <c r="B3" s="250"/>
      <c r="C3" s="250"/>
      <c r="D3" s="250"/>
      <c r="E3" s="227"/>
      <c r="F3" s="355" t="s">
        <v>19</v>
      </c>
      <c r="G3" s="355"/>
      <c r="H3" s="355"/>
    </row>
    <row r="4" spans="1:12">
      <c r="A4" s="108"/>
      <c r="B4" s="108"/>
      <c r="C4" s="109"/>
      <c r="D4" s="107"/>
      <c r="E4" s="107"/>
      <c r="F4" s="107"/>
      <c r="G4" s="107"/>
      <c r="H4" s="107"/>
    </row>
    <row r="5" spans="1:12" s="11" customFormat="1" ht="37.5" customHeight="1">
      <c r="A5" s="356" t="s">
        <v>113</v>
      </c>
      <c r="B5" s="357"/>
      <c r="C5" s="357"/>
      <c r="D5" s="357"/>
      <c r="E5" s="357"/>
      <c r="F5" s="357"/>
      <c r="G5" s="357"/>
      <c r="H5" s="357"/>
    </row>
    <row r="6" spans="1:12" s="11" customFormat="1" ht="37.5" customHeight="1">
      <c r="A6" s="357"/>
      <c r="B6" s="357"/>
      <c r="C6" s="357"/>
      <c r="D6" s="357"/>
      <c r="E6" s="357"/>
      <c r="F6" s="357"/>
      <c r="G6" s="357"/>
      <c r="H6" s="357"/>
    </row>
    <row r="7" spans="1:12" s="11" customFormat="1">
      <c r="E7" s="227"/>
      <c r="F7" s="227"/>
      <c r="G7" s="227"/>
    </row>
    <row r="8" spans="1:12" s="11" customFormat="1">
      <c r="A8" s="228"/>
      <c r="B8" s="228"/>
      <c r="C8" s="228"/>
      <c r="D8" s="229"/>
      <c r="E8" s="227"/>
      <c r="F8" s="227"/>
      <c r="G8" s="358" t="s">
        <v>8</v>
      </c>
      <c r="H8" s="358"/>
    </row>
    <row r="9" spans="1:12" s="11" customFormat="1" ht="45" customHeight="1">
      <c r="A9" s="362" t="s">
        <v>31</v>
      </c>
      <c r="B9" s="363"/>
      <c r="C9" s="348" t="s">
        <v>32</v>
      </c>
      <c r="D9" s="364" t="s">
        <v>33</v>
      </c>
      <c r="E9" s="359" t="s">
        <v>44</v>
      </c>
      <c r="F9" s="360"/>
      <c r="G9" s="360"/>
      <c r="H9" s="361"/>
    </row>
    <row r="10" spans="1:12" s="11" customFormat="1" ht="103.5">
      <c r="A10" s="222" t="s">
        <v>13</v>
      </c>
      <c r="B10" s="222" t="s">
        <v>14</v>
      </c>
      <c r="C10" s="350"/>
      <c r="D10" s="365"/>
      <c r="E10" s="224" t="s">
        <v>34</v>
      </c>
      <c r="F10" s="224" t="s">
        <v>35</v>
      </c>
      <c r="G10" s="224" t="s">
        <v>36</v>
      </c>
      <c r="H10" s="224" t="s">
        <v>37</v>
      </c>
    </row>
    <row r="11" spans="1:12" s="11" customFormat="1">
      <c r="A11" s="222"/>
      <c r="B11" s="222"/>
      <c r="C11" s="164" t="s">
        <v>38</v>
      </c>
      <c r="D11" s="1">
        <f>ROUND(SUM(E11:H11),1)</f>
        <v>-9080</v>
      </c>
      <c r="E11" s="12">
        <f>+E13</f>
        <v>-1833189.9999999995</v>
      </c>
      <c r="F11" s="12">
        <f t="shared" ref="F11:H11" si="0">+F13</f>
        <v>1322081.5</v>
      </c>
      <c r="G11" s="12">
        <f t="shared" si="0"/>
        <v>0</v>
      </c>
      <c r="H11" s="12">
        <f t="shared" si="0"/>
        <v>502028.5</v>
      </c>
      <c r="I11" s="230"/>
      <c r="J11" s="230"/>
      <c r="K11" s="230"/>
      <c r="L11" s="230"/>
    </row>
    <row r="12" spans="1:12" s="11" customFormat="1">
      <c r="A12" s="222"/>
      <c r="B12" s="222"/>
      <c r="C12" s="164" t="s">
        <v>39</v>
      </c>
      <c r="D12" s="252"/>
      <c r="E12" s="253"/>
      <c r="F12" s="253"/>
      <c r="G12" s="253"/>
      <c r="H12" s="253"/>
      <c r="I12" s="292"/>
      <c r="J12" s="231"/>
      <c r="K12" s="231"/>
      <c r="L12" s="231"/>
    </row>
    <row r="13" spans="1:12" s="11" customFormat="1" ht="51.75">
      <c r="A13" s="232"/>
      <c r="B13" s="233"/>
      <c r="C13" s="233" t="s">
        <v>16</v>
      </c>
      <c r="D13" s="1">
        <f>ROUND(SUM(E13:H13),1)</f>
        <v>-9080</v>
      </c>
      <c r="E13" s="234">
        <f>+E15+E19+E22+E49+E105+E127</f>
        <v>-1833189.9999999995</v>
      </c>
      <c r="F13" s="234">
        <f>+F15+F19+F22+F49+F105+F127</f>
        <v>1322081.5</v>
      </c>
      <c r="G13" s="234">
        <f>+G15+G19+G22+G49+G105+G127</f>
        <v>0</v>
      </c>
      <c r="H13" s="234">
        <f>+H15+H19+H22+H49+H105+H127</f>
        <v>502028.5</v>
      </c>
      <c r="I13" s="235"/>
      <c r="J13" s="235"/>
      <c r="K13" s="235"/>
      <c r="L13" s="235"/>
    </row>
    <row r="14" spans="1:12" s="11" customFormat="1">
      <c r="A14" s="232"/>
      <c r="B14" s="232"/>
      <c r="C14" s="232" t="s">
        <v>40</v>
      </c>
      <c r="D14" s="236"/>
      <c r="E14" s="236"/>
      <c r="F14" s="236"/>
      <c r="G14" s="236"/>
      <c r="H14" s="236"/>
    </row>
    <row r="15" spans="1:12" s="118" customFormat="1">
      <c r="A15" s="310">
        <v>1236</v>
      </c>
      <c r="B15" s="277">
        <v>32001</v>
      </c>
      <c r="C15" s="311" t="s">
        <v>347</v>
      </c>
      <c r="D15" s="312">
        <f>SUM(E15:H15)</f>
        <v>53757.599999999999</v>
      </c>
      <c r="E15" s="313">
        <f>+E17</f>
        <v>53757.599999999999</v>
      </c>
      <c r="F15" s="313">
        <f t="shared" ref="F15:H15" si="1">+F17</f>
        <v>0</v>
      </c>
      <c r="G15" s="313">
        <f t="shared" si="1"/>
        <v>0</v>
      </c>
      <c r="H15" s="313">
        <f t="shared" si="1"/>
        <v>0</v>
      </c>
    </row>
    <row r="16" spans="1:12" s="119" customFormat="1">
      <c r="A16" s="296"/>
      <c r="B16" s="296"/>
      <c r="C16" s="314" t="s">
        <v>5</v>
      </c>
      <c r="D16" s="297"/>
      <c r="E16" s="298"/>
      <c r="F16" s="299"/>
      <c r="G16" s="299"/>
      <c r="H16" s="299"/>
    </row>
    <row r="17" spans="1:10" s="20" customFormat="1">
      <c r="A17" s="39"/>
      <c r="B17" s="39"/>
      <c r="C17" s="18" t="s">
        <v>43</v>
      </c>
      <c r="D17" s="300">
        <f>SUM(E17:H17)</f>
        <v>53757.599999999999</v>
      </c>
      <c r="E17" s="301">
        <f>+E18</f>
        <v>53757.599999999999</v>
      </c>
      <c r="F17" s="301">
        <f t="shared" ref="F17:H17" si="2">+F18</f>
        <v>0</v>
      </c>
      <c r="G17" s="301">
        <f t="shared" si="2"/>
        <v>0</v>
      </c>
      <c r="H17" s="301">
        <f t="shared" si="2"/>
        <v>0</v>
      </c>
    </row>
    <row r="18" spans="1:10" s="21" customFormat="1" ht="51.75">
      <c r="A18" s="296"/>
      <c r="B18" s="296"/>
      <c r="C18" s="207" t="s">
        <v>348</v>
      </c>
      <c r="D18" s="293">
        <f t="shared" ref="D18" si="3">+E18+F18+G18+H18</f>
        <v>53757.599999999999</v>
      </c>
      <c r="E18" s="294">
        <f>+'Հավելված N 7'!I105+'Հավելված N 7'!I107+'Հավելված N 7'!I108</f>
        <v>53757.599999999999</v>
      </c>
      <c r="F18" s="294"/>
      <c r="G18" s="294"/>
      <c r="H18" s="295"/>
    </row>
    <row r="19" spans="1:10" s="11" customFormat="1" ht="34.5">
      <c r="A19" s="175">
        <v>1236</v>
      </c>
      <c r="B19" s="30">
        <v>32002</v>
      </c>
      <c r="C19" s="36" t="s">
        <v>290</v>
      </c>
      <c r="D19" s="37">
        <f>SUM(E19:H19)</f>
        <v>-496845.69999999995</v>
      </c>
      <c r="E19" s="62">
        <f>+E21</f>
        <v>0</v>
      </c>
      <c r="F19" s="62">
        <f t="shared" ref="F19:H19" si="4">+F21</f>
        <v>-496845.69999999995</v>
      </c>
      <c r="G19" s="62">
        <f t="shared" si="4"/>
        <v>0</v>
      </c>
      <c r="H19" s="62">
        <f t="shared" si="4"/>
        <v>0</v>
      </c>
    </row>
    <row r="20" spans="1:10" s="178" customFormat="1">
      <c r="A20" s="199"/>
      <c r="B20" s="199"/>
      <c r="C20" s="200" t="s">
        <v>5</v>
      </c>
      <c r="D20" s="206"/>
      <c r="E20" s="201"/>
      <c r="F20" s="39"/>
      <c r="G20" s="39"/>
      <c r="H20" s="39"/>
    </row>
    <row r="21" spans="1:10" s="265" customFormat="1" ht="34.5">
      <c r="A21" s="261"/>
      <c r="B21" s="261"/>
      <c r="C21" s="96" t="s">
        <v>290</v>
      </c>
      <c r="D21" s="263">
        <f>SUM(E21:H21)</f>
        <v>-496845.69999999995</v>
      </c>
      <c r="E21" s="263">
        <v>0</v>
      </c>
      <c r="F21" s="263">
        <f>-562813.2+252556-186588.5</f>
        <v>-496845.69999999995</v>
      </c>
      <c r="G21" s="263">
        <v>0</v>
      </c>
      <c r="H21" s="263">
        <v>0</v>
      </c>
      <c r="I21" s="264"/>
      <c r="J21" s="264"/>
    </row>
    <row r="22" spans="1:10" s="118" customFormat="1" ht="34.5">
      <c r="A22" s="120">
        <v>1236</v>
      </c>
      <c r="B22" s="53">
        <v>32003</v>
      </c>
      <c r="C22" s="133" t="s">
        <v>106</v>
      </c>
      <c r="D22" s="208">
        <f>SUM(E22:H22)</f>
        <v>-1415375.2999999998</v>
      </c>
      <c r="E22" s="209">
        <f>+E24+E25+E27+E30+E32+E35+E38+E42+E47</f>
        <v>-1415375.2999999998</v>
      </c>
      <c r="F22" s="209">
        <f>+F24+F25+F27+F30+F32+F35+F38+F42+F47</f>
        <v>0</v>
      </c>
      <c r="G22" s="209">
        <f>+G24+G25+G27+G30+G32+G35+G38+G42+G47</f>
        <v>0</v>
      </c>
      <c r="H22" s="209">
        <f>+H24+H25+H27+H30+H32+H35+H38+H42+H47</f>
        <v>0</v>
      </c>
    </row>
    <row r="23" spans="1:10" s="119" customFormat="1">
      <c r="A23" s="210"/>
      <c r="B23" s="210"/>
      <c r="C23" s="211" t="s">
        <v>5</v>
      </c>
      <c r="D23" s="212"/>
      <c r="E23" s="213"/>
      <c r="F23" s="126"/>
      <c r="G23" s="126"/>
      <c r="H23" s="126"/>
    </row>
    <row r="24" spans="1:10" s="20" customFormat="1" ht="34.5">
      <c r="A24" s="127"/>
      <c r="B24" s="127"/>
      <c r="C24" s="18" t="s">
        <v>106</v>
      </c>
      <c r="D24" s="128">
        <f>SUM(E24:H24)</f>
        <v>-494153.8</v>
      </c>
      <c r="E24" s="129">
        <v>-494153.8</v>
      </c>
      <c r="F24" s="129">
        <f>SUM(F27:F28)</f>
        <v>0</v>
      </c>
      <c r="G24" s="129">
        <f>SUM(G27:G28)</f>
        <v>0</v>
      </c>
      <c r="H24" s="129">
        <f>SUM(H27:H28)</f>
        <v>0</v>
      </c>
    </row>
    <row r="25" spans="1:10" s="20" customFormat="1">
      <c r="A25" s="127"/>
      <c r="B25" s="127"/>
      <c r="C25" s="18" t="s">
        <v>110</v>
      </c>
      <c r="D25" s="128">
        <f>SUM(E25:H25)</f>
        <v>36394.1</v>
      </c>
      <c r="E25" s="129">
        <f>SUM(E26:E26)</f>
        <v>36394.1</v>
      </c>
      <c r="F25" s="129">
        <f>SUM(F26:F26)</f>
        <v>0</v>
      </c>
      <c r="G25" s="129">
        <f>SUM(G26:G26)</f>
        <v>0</v>
      </c>
      <c r="H25" s="129">
        <f>SUM(H26:H26)</f>
        <v>0</v>
      </c>
    </row>
    <row r="26" spans="1:10" s="21" customFormat="1">
      <c r="A26" s="274"/>
      <c r="B26" s="274"/>
      <c r="C26" s="77" t="s">
        <v>340</v>
      </c>
      <c r="D26" s="130">
        <f t="shared" ref="D26" si="5">+E26+F26+G26+H26</f>
        <v>36394.1</v>
      </c>
      <c r="E26" s="131">
        <f>+'Հավելված N 7'!I112</f>
        <v>36394.1</v>
      </c>
      <c r="F26" s="131"/>
      <c r="G26" s="131"/>
      <c r="H26" s="132"/>
    </row>
    <row r="27" spans="1:10" s="20" customFormat="1">
      <c r="A27" s="127"/>
      <c r="B27" s="127"/>
      <c r="C27" s="18" t="s">
        <v>142</v>
      </c>
      <c r="D27" s="128">
        <f>SUM(E27:H27)</f>
        <v>-9317.6999999999971</v>
      </c>
      <c r="E27" s="129">
        <f>SUM(E28:E29)</f>
        <v>-9317.6999999999971</v>
      </c>
      <c r="F27" s="129">
        <f t="shared" ref="F27:H27" si="6">SUM(F28:F29)</f>
        <v>0</v>
      </c>
      <c r="G27" s="129">
        <f t="shared" si="6"/>
        <v>0</v>
      </c>
      <c r="H27" s="129">
        <f t="shared" si="6"/>
        <v>0</v>
      </c>
    </row>
    <row r="28" spans="1:10" s="21" customFormat="1">
      <c r="A28" s="366"/>
      <c r="B28" s="366"/>
      <c r="C28" s="207" t="s">
        <v>143</v>
      </c>
      <c r="D28" s="130">
        <f t="shared" ref="D28" si="7">+E28+F28+G28+H28</f>
        <v>-50000</v>
      </c>
      <c r="E28" s="131">
        <f>+'Հավելված N 7'!I17</f>
        <v>-50000</v>
      </c>
      <c r="F28" s="131"/>
      <c r="G28" s="131"/>
      <c r="H28" s="132"/>
    </row>
    <row r="29" spans="1:10" s="21" customFormat="1">
      <c r="A29" s="367"/>
      <c r="B29" s="367"/>
      <c r="C29" s="207" t="s">
        <v>203</v>
      </c>
      <c r="D29" s="130">
        <f t="shared" ref="D29" si="8">+E29+F29+G29+H29</f>
        <v>40682.300000000003</v>
      </c>
      <c r="E29" s="131">
        <f>+'Հավելված N 7'!I18</f>
        <v>40682.300000000003</v>
      </c>
      <c r="F29" s="131"/>
      <c r="G29" s="131"/>
      <c r="H29" s="132"/>
    </row>
    <row r="30" spans="1:10" s="20" customFormat="1">
      <c r="A30" s="127"/>
      <c r="B30" s="127"/>
      <c r="C30" s="18" t="s">
        <v>43</v>
      </c>
      <c r="D30" s="128">
        <f>SUM(E30:H30)</f>
        <v>-311137.49999999994</v>
      </c>
      <c r="E30" s="129">
        <f>SUM(E31:E31)</f>
        <v>-311137.49999999994</v>
      </c>
      <c r="F30" s="129">
        <f>SUM(F31:F31)</f>
        <v>0</v>
      </c>
      <c r="G30" s="129">
        <f>SUM(G31:G31)</f>
        <v>0</v>
      </c>
      <c r="H30" s="129">
        <f>SUM(H31:H31)</f>
        <v>0</v>
      </c>
    </row>
    <row r="31" spans="1:10" s="21" customFormat="1" ht="34.5">
      <c r="A31" s="255"/>
      <c r="B31" s="255"/>
      <c r="C31" s="77" t="s">
        <v>204</v>
      </c>
      <c r="D31" s="130">
        <f t="shared" ref="D31" si="9">+E31+F31+G31+H31</f>
        <v>-311137.49999999994</v>
      </c>
      <c r="E31" s="131">
        <f>+'Հավելված N 7'!I19+'Հավելված N 7'!I32+'Հավելված N 7'!I33</f>
        <v>-311137.49999999994</v>
      </c>
      <c r="F31" s="131"/>
      <c r="G31" s="131"/>
      <c r="H31" s="132"/>
    </row>
    <row r="32" spans="1:10" s="20" customFormat="1">
      <c r="A32" s="127"/>
      <c r="B32" s="127"/>
      <c r="C32" s="18" t="s">
        <v>66</v>
      </c>
      <c r="D32" s="128">
        <f>SUM(E32:H32)</f>
        <v>50000</v>
      </c>
      <c r="E32" s="129">
        <f>SUM(E33:E34)</f>
        <v>50000</v>
      </c>
      <c r="F32" s="129">
        <f t="shared" ref="F32:H32" si="10">SUM(F33:F34)</f>
        <v>0</v>
      </c>
      <c r="G32" s="129">
        <f t="shared" si="10"/>
        <v>0</v>
      </c>
      <c r="H32" s="129">
        <f t="shared" si="10"/>
        <v>0</v>
      </c>
    </row>
    <row r="33" spans="1:8" s="21" customFormat="1" ht="34.5">
      <c r="A33" s="366"/>
      <c r="B33" s="366"/>
      <c r="C33" s="77" t="s">
        <v>147</v>
      </c>
      <c r="D33" s="130">
        <f t="shared" ref="D33" si="11">+E33+F33+G33+H33</f>
        <v>-30000</v>
      </c>
      <c r="E33" s="131">
        <f>+'Հավելված N 7'!I20</f>
        <v>-30000</v>
      </c>
      <c r="F33" s="131"/>
      <c r="G33" s="131"/>
      <c r="H33" s="132"/>
    </row>
    <row r="34" spans="1:8" s="21" customFormat="1">
      <c r="A34" s="367"/>
      <c r="B34" s="367"/>
      <c r="C34" s="77" t="s">
        <v>205</v>
      </c>
      <c r="D34" s="130">
        <f t="shared" ref="D34" si="12">+E34+F34+G34+H34</f>
        <v>80000</v>
      </c>
      <c r="E34" s="131">
        <f>+'Հավելված N 7'!I21</f>
        <v>80000</v>
      </c>
      <c r="F34" s="131"/>
      <c r="G34" s="131"/>
      <c r="H34" s="132"/>
    </row>
    <row r="35" spans="1:8" s="20" customFormat="1">
      <c r="A35" s="127"/>
      <c r="B35" s="127"/>
      <c r="C35" s="18" t="s">
        <v>67</v>
      </c>
      <c r="D35" s="128">
        <f>SUM(E35:H35)</f>
        <v>-110883.3</v>
      </c>
      <c r="E35" s="129">
        <f>SUM(E36:E37)</f>
        <v>-110883.3</v>
      </c>
      <c r="F35" s="129">
        <f>SUM(F36:F37)</f>
        <v>0</v>
      </c>
      <c r="G35" s="129">
        <f>SUM(G36:G37)</f>
        <v>0</v>
      </c>
      <c r="H35" s="129">
        <f>SUM(H36:H37)</f>
        <v>0</v>
      </c>
    </row>
    <row r="36" spans="1:8" s="151" customFormat="1" ht="34.5">
      <c r="A36" s="368"/>
      <c r="B36" s="368"/>
      <c r="C36" s="77" t="s">
        <v>148</v>
      </c>
      <c r="D36" s="130">
        <f t="shared" ref="D36:D37" si="13">+E36+F36+G36+H36</f>
        <v>-63000</v>
      </c>
      <c r="E36" s="131">
        <f>+'Հավելված N 7'!I22</f>
        <v>-63000</v>
      </c>
      <c r="F36" s="149"/>
      <c r="G36" s="149"/>
      <c r="H36" s="150"/>
    </row>
    <row r="37" spans="1:8" s="151" customFormat="1">
      <c r="A37" s="369"/>
      <c r="B37" s="369"/>
      <c r="C37" s="77" t="s">
        <v>206</v>
      </c>
      <c r="D37" s="130">
        <f t="shared" si="13"/>
        <v>-47883.3</v>
      </c>
      <c r="E37" s="131">
        <f>+'Հավելված N 7'!I23</f>
        <v>-47883.3</v>
      </c>
      <c r="F37" s="149"/>
      <c r="G37" s="149"/>
      <c r="H37" s="150"/>
    </row>
    <row r="38" spans="1:8" s="20" customFormat="1">
      <c r="A38" s="127"/>
      <c r="B38" s="127"/>
      <c r="C38" s="18" t="s">
        <v>105</v>
      </c>
      <c r="D38" s="128">
        <f>SUM(E38:H38)</f>
        <v>0</v>
      </c>
      <c r="E38" s="129">
        <f>SUM(E39:E41)</f>
        <v>0</v>
      </c>
      <c r="F38" s="129">
        <f t="shared" ref="F38:H38" si="14">SUM(F39:F41)</f>
        <v>0</v>
      </c>
      <c r="G38" s="129">
        <f t="shared" si="14"/>
        <v>0</v>
      </c>
      <c r="H38" s="129">
        <f t="shared" si="14"/>
        <v>0</v>
      </c>
    </row>
    <row r="39" spans="1:8" s="151" customFormat="1">
      <c r="A39" s="368"/>
      <c r="B39" s="368"/>
      <c r="C39" s="77" t="s">
        <v>207</v>
      </c>
      <c r="D39" s="130">
        <f t="shared" ref="D39:D40" si="15">+E39+F39+G39+H39</f>
        <v>-43000</v>
      </c>
      <c r="E39" s="131">
        <f>+'Հավելված N 7'!I24</f>
        <v>-43000</v>
      </c>
      <c r="F39" s="149"/>
      <c r="G39" s="149"/>
      <c r="H39" s="150"/>
    </row>
    <row r="40" spans="1:8" s="151" customFormat="1">
      <c r="A40" s="369"/>
      <c r="B40" s="369"/>
      <c r="C40" s="77" t="s">
        <v>208</v>
      </c>
      <c r="D40" s="130">
        <f t="shared" si="15"/>
        <v>20000</v>
      </c>
      <c r="E40" s="131">
        <f>+'Հավելված N 7'!I25</f>
        <v>20000</v>
      </c>
      <c r="F40" s="149"/>
      <c r="G40" s="149"/>
      <c r="H40" s="150"/>
    </row>
    <row r="41" spans="1:8" s="151" customFormat="1">
      <c r="A41" s="371"/>
      <c r="B41" s="371"/>
      <c r="C41" s="77" t="s">
        <v>150</v>
      </c>
      <c r="D41" s="130">
        <f t="shared" ref="D41" si="16">+E41+F41+G41+H41</f>
        <v>23000</v>
      </c>
      <c r="E41" s="131">
        <f>+'Հավելված N 7'!I26</f>
        <v>23000</v>
      </c>
      <c r="F41" s="149"/>
      <c r="G41" s="149"/>
      <c r="H41" s="150"/>
    </row>
    <row r="42" spans="1:8" s="20" customFormat="1">
      <c r="A42" s="127"/>
      <c r="B42" s="127"/>
      <c r="C42" s="18" t="s">
        <v>140</v>
      </c>
      <c r="D42" s="128">
        <f>SUM(E42:H42)</f>
        <v>-258206.4</v>
      </c>
      <c r="E42" s="129">
        <f>SUM(E43:E46)</f>
        <v>-258206.4</v>
      </c>
      <c r="F42" s="129">
        <f>SUM(F43:F45)</f>
        <v>0</v>
      </c>
      <c r="G42" s="129">
        <f>SUM(G43:G45)</f>
        <v>0</v>
      </c>
      <c r="H42" s="129">
        <f>SUM(H43:H45)</f>
        <v>0</v>
      </c>
    </row>
    <row r="43" spans="1:8" s="21" customFormat="1">
      <c r="A43" s="366"/>
      <c r="B43" s="366"/>
      <c r="C43" s="116" t="s">
        <v>209</v>
      </c>
      <c r="D43" s="130">
        <f t="shared" ref="D43:D45" si="17">+E43+F43+G43+H43</f>
        <v>-68879.399999999994</v>
      </c>
      <c r="E43" s="131">
        <f>+'Հավելված N 7'!I27</f>
        <v>-68879.399999999994</v>
      </c>
      <c r="F43" s="131"/>
      <c r="G43" s="131"/>
      <c r="H43" s="132"/>
    </row>
    <row r="44" spans="1:8" s="21" customFormat="1">
      <c r="A44" s="370"/>
      <c r="B44" s="370"/>
      <c r="C44" s="77" t="s">
        <v>152</v>
      </c>
      <c r="D44" s="130">
        <f t="shared" si="17"/>
        <v>-84027</v>
      </c>
      <c r="E44" s="131">
        <f>+'Հավելված N 7'!I28</f>
        <v>-84027</v>
      </c>
      <c r="F44" s="131"/>
      <c r="G44" s="131"/>
      <c r="H44" s="132"/>
    </row>
    <row r="45" spans="1:8" s="21" customFormat="1">
      <c r="A45" s="370"/>
      <c r="B45" s="370"/>
      <c r="C45" s="77" t="s">
        <v>153</v>
      </c>
      <c r="D45" s="130">
        <f t="shared" si="17"/>
        <v>-35300</v>
      </c>
      <c r="E45" s="131">
        <f>+'Հավելված N 7'!I29</f>
        <v>-35300</v>
      </c>
      <c r="F45" s="131"/>
      <c r="G45" s="131"/>
      <c r="H45" s="132"/>
    </row>
    <row r="46" spans="1:8" s="21" customFormat="1">
      <c r="A46" s="367"/>
      <c r="B46" s="367"/>
      <c r="C46" s="116" t="s">
        <v>289</v>
      </c>
      <c r="D46" s="130">
        <f t="shared" ref="D46" si="18">+E46+F46+G46+H46</f>
        <v>-70000</v>
      </c>
      <c r="E46" s="131">
        <f>+'Հավելված N 7'!I113</f>
        <v>-70000</v>
      </c>
      <c r="F46" s="131"/>
      <c r="G46" s="131"/>
      <c r="H46" s="132"/>
    </row>
    <row r="47" spans="1:8" s="20" customFormat="1">
      <c r="A47" s="127"/>
      <c r="B47" s="127"/>
      <c r="C47" s="18" t="s">
        <v>141</v>
      </c>
      <c r="D47" s="128">
        <f>SUM(E47:H47)</f>
        <v>-318070.7</v>
      </c>
      <c r="E47" s="129">
        <f>SUM(E48:E48)</f>
        <v>-318070.7</v>
      </c>
      <c r="F47" s="129">
        <f>SUM(F48:F48)</f>
        <v>0</v>
      </c>
      <c r="G47" s="129">
        <f>SUM(G48:G48)</f>
        <v>0</v>
      </c>
      <c r="H47" s="129">
        <f>SUM(H48:H48)</f>
        <v>0</v>
      </c>
    </row>
    <row r="48" spans="1:8" s="21" customFormat="1">
      <c r="A48" s="256"/>
      <c r="B48" s="256"/>
      <c r="C48" s="134" t="s">
        <v>156</v>
      </c>
      <c r="D48" s="130">
        <f t="shared" ref="D48" si="19">+E48+F48+G48+H48</f>
        <v>-318070.7</v>
      </c>
      <c r="E48" s="131">
        <f>+'Հավելված N 7'!I30</f>
        <v>-318070.7</v>
      </c>
      <c r="F48" s="131"/>
      <c r="G48" s="131"/>
      <c r="H48" s="132"/>
    </row>
    <row r="49" spans="1:11" s="11" customFormat="1" ht="34.5">
      <c r="A49" s="175">
        <v>1236</v>
      </c>
      <c r="B49" s="175">
        <v>32004</v>
      </c>
      <c r="C49" s="36" t="s">
        <v>130</v>
      </c>
      <c r="D49" s="12">
        <f>SUM(E49:H49)</f>
        <v>1818927.2</v>
      </c>
      <c r="E49" s="214">
        <f>+E51+E56+E58+E67+E71+E81+E88+E98+E100+E103</f>
        <v>0</v>
      </c>
      <c r="F49" s="214">
        <f t="shared" ref="F49:H49" si="20">+F51+F56+F58+F67+F71+F81+F88+F98+F100+F103</f>
        <v>1818927.2</v>
      </c>
      <c r="G49" s="214">
        <f t="shared" si="20"/>
        <v>0</v>
      </c>
      <c r="H49" s="214">
        <f t="shared" si="20"/>
        <v>0</v>
      </c>
    </row>
    <row r="50" spans="1:11" s="178" customFormat="1">
      <c r="A50" s="176"/>
      <c r="B50" s="176"/>
      <c r="C50" s="177" t="s">
        <v>5</v>
      </c>
      <c r="D50" s="215"/>
      <c r="E50" s="216"/>
      <c r="F50" s="127"/>
      <c r="G50" s="127"/>
      <c r="H50" s="127"/>
    </row>
    <row r="51" spans="1:11" s="20" customFormat="1">
      <c r="A51" s="127"/>
      <c r="B51" s="127"/>
      <c r="C51" s="18" t="s">
        <v>110</v>
      </c>
      <c r="D51" s="128">
        <f>SUM(E51:H51)</f>
        <v>155554.9</v>
      </c>
      <c r="E51" s="129">
        <f>SUM(E52:E55)</f>
        <v>0</v>
      </c>
      <c r="F51" s="129">
        <f>SUM(F52:F55)</f>
        <v>155554.9</v>
      </c>
      <c r="G51" s="129">
        <f t="shared" ref="G51:H51" si="21">SUM(G52:G55)</f>
        <v>0</v>
      </c>
      <c r="H51" s="129">
        <f t="shared" si="21"/>
        <v>0</v>
      </c>
    </row>
    <row r="52" spans="1:11" s="21" customFormat="1">
      <c r="A52" s="351"/>
      <c r="B52" s="351"/>
      <c r="C52" s="77" t="s">
        <v>278</v>
      </c>
      <c r="D52" s="130">
        <f t="shared" ref="D52" si="22">+E52+F52+G52+H52</f>
        <v>57883.6</v>
      </c>
      <c r="E52" s="131"/>
      <c r="F52" s="131">
        <f>+'Հավելված N 7'!I36</f>
        <v>57883.6</v>
      </c>
      <c r="G52" s="131"/>
      <c r="H52" s="132"/>
    </row>
    <row r="53" spans="1:11" s="21" customFormat="1">
      <c r="A53" s="352"/>
      <c r="B53" s="352"/>
      <c r="C53" s="77" t="s">
        <v>279</v>
      </c>
      <c r="D53" s="130">
        <f t="shared" ref="D53:D54" si="23">+E53+F53+G53+H53</f>
        <v>18021.2</v>
      </c>
      <c r="E53" s="131"/>
      <c r="F53" s="131">
        <f>+'Հավելված N 7'!I37</f>
        <v>18021.2</v>
      </c>
      <c r="G53" s="131"/>
      <c r="H53" s="132"/>
    </row>
    <row r="54" spans="1:11" s="21" customFormat="1">
      <c r="A54" s="352"/>
      <c r="B54" s="352"/>
      <c r="C54" s="77" t="s">
        <v>248</v>
      </c>
      <c r="D54" s="130">
        <f t="shared" si="23"/>
        <v>50000</v>
      </c>
      <c r="E54" s="131"/>
      <c r="F54" s="131">
        <f>+'Հավելված N 7'!I38</f>
        <v>50000</v>
      </c>
      <c r="G54" s="131"/>
      <c r="H54" s="132"/>
    </row>
    <row r="55" spans="1:11" s="21" customFormat="1">
      <c r="A55" s="353"/>
      <c r="B55" s="353"/>
      <c r="C55" s="254" t="s">
        <v>353</v>
      </c>
      <c r="D55" s="130">
        <f t="shared" ref="D55" si="24">+E55+F55+G55+H55</f>
        <v>29650.1</v>
      </c>
      <c r="E55" s="131"/>
      <c r="F55" s="131">
        <f>+'Հավելված N 7'!I39</f>
        <v>29650.1</v>
      </c>
      <c r="G55" s="131"/>
      <c r="H55" s="132"/>
    </row>
    <row r="56" spans="1:11" s="20" customFormat="1">
      <c r="A56" s="127"/>
      <c r="B56" s="127"/>
      <c r="C56" s="18" t="s">
        <v>142</v>
      </c>
      <c r="D56" s="128">
        <f>SUM(E56:H56)</f>
        <v>64488.800000000003</v>
      </c>
      <c r="E56" s="129">
        <f>+E57</f>
        <v>0</v>
      </c>
      <c r="F56" s="129">
        <f t="shared" ref="F56:H56" si="25">+F57</f>
        <v>64488.800000000003</v>
      </c>
      <c r="G56" s="129">
        <f t="shared" si="25"/>
        <v>0</v>
      </c>
      <c r="H56" s="129">
        <f t="shared" si="25"/>
        <v>0</v>
      </c>
    </row>
    <row r="57" spans="1:11" s="21" customFormat="1">
      <c r="A57" s="273"/>
      <c r="B57" s="273"/>
      <c r="C57" s="77" t="s">
        <v>334</v>
      </c>
      <c r="D57" s="130">
        <f t="shared" ref="D57" si="26">+E57+F57+G57+H57</f>
        <v>64488.800000000003</v>
      </c>
      <c r="E57" s="131"/>
      <c r="F57" s="131">
        <f>+'Հավելված N 7'!I40</f>
        <v>64488.800000000003</v>
      </c>
      <c r="G57" s="131"/>
      <c r="H57" s="132"/>
    </row>
    <row r="58" spans="1:11" s="181" customFormat="1" ht="16.899999999999999" customHeight="1">
      <c r="A58" s="179"/>
      <c r="B58" s="179"/>
      <c r="C58" s="180" t="s">
        <v>43</v>
      </c>
      <c r="D58" s="100">
        <f>SUM(E58:H58)</f>
        <v>474941.8</v>
      </c>
      <c r="E58" s="100">
        <f>SUM(E59:E66)</f>
        <v>0</v>
      </c>
      <c r="F58" s="100">
        <f t="shared" ref="F58:H58" si="27">SUM(F59:F66)</f>
        <v>474941.8</v>
      </c>
      <c r="G58" s="100">
        <f t="shared" si="27"/>
        <v>0</v>
      </c>
      <c r="H58" s="100">
        <f t="shared" si="27"/>
        <v>0</v>
      </c>
      <c r="I58" s="101"/>
      <c r="J58" s="101"/>
    </row>
    <row r="59" spans="1:11" s="183" customFormat="1">
      <c r="A59" s="351"/>
      <c r="B59" s="351"/>
      <c r="C59" s="217" t="s">
        <v>249</v>
      </c>
      <c r="D59" s="102">
        <f t="shared" ref="D59" si="28">+E59+F59+G59+H59</f>
        <v>90000</v>
      </c>
      <c r="E59" s="102"/>
      <c r="F59" s="102">
        <f>+'Հավելված N 7'!I41</f>
        <v>90000</v>
      </c>
      <c r="G59" s="102"/>
      <c r="H59" s="102"/>
      <c r="I59" s="79"/>
      <c r="J59" s="79"/>
      <c r="K59" s="182"/>
    </row>
    <row r="60" spans="1:11" s="183" customFormat="1" ht="34.5">
      <c r="A60" s="352"/>
      <c r="B60" s="352"/>
      <c r="C60" s="254" t="s">
        <v>250</v>
      </c>
      <c r="D60" s="102">
        <f t="shared" ref="D60" si="29">+E60+F60+G60+H60</f>
        <v>50000</v>
      </c>
      <c r="E60" s="102"/>
      <c r="F60" s="102">
        <f>+'Հավելված N 7'!I42</f>
        <v>50000</v>
      </c>
      <c r="G60" s="102"/>
      <c r="H60" s="102"/>
      <c r="I60" s="79"/>
      <c r="J60" s="79"/>
      <c r="K60" s="182"/>
    </row>
    <row r="61" spans="1:11" s="183" customFormat="1">
      <c r="A61" s="352"/>
      <c r="B61" s="352"/>
      <c r="C61" s="254" t="s">
        <v>280</v>
      </c>
      <c r="D61" s="102">
        <f t="shared" ref="D61:D65" si="30">+E61+F61+G61+H61</f>
        <v>40000</v>
      </c>
      <c r="E61" s="102"/>
      <c r="F61" s="102">
        <f>+'Հավելված N 7'!I43</f>
        <v>40000</v>
      </c>
      <c r="G61" s="102"/>
      <c r="H61" s="102"/>
      <c r="I61" s="79"/>
      <c r="J61" s="79"/>
      <c r="K61" s="182"/>
    </row>
    <row r="62" spans="1:11" s="183" customFormat="1" ht="34.5">
      <c r="A62" s="352"/>
      <c r="B62" s="352"/>
      <c r="C62" s="254" t="s">
        <v>251</v>
      </c>
      <c r="D62" s="102">
        <f t="shared" si="30"/>
        <v>100000</v>
      </c>
      <c r="E62" s="102"/>
      <c r="F62" s="102">
        <f>+'Հավելված N 7'!I45</f>
        <v>100000</v>
      </c>
      <c r="G62" s="102"/>
      <c r="H62" s="102"/>
      <c r="I62" s="79"/>
      <c r="J62" s="79"/>
      <c r="K62" s="182"/>
    </row>
    <row r="63" spans="1:11" s="183" customFormat="1">
      <c r="A63" s="352"/>
      <c r="B63" s="352"/>
      <c r="C63" s="254" t="s">
        <v>252</v>
      </c>
      <c r="D63" s="102">
        <f t="shared" si="30"/>
        <v>25500</v>
      </c>
      <c r="E63" s="102"/>
      <c r="F63" s="102">
        <f>+'Հավելված N 7'!I46</f>
        <v>25500</v>
      </c>
      <c r="G63" s="102"/>
      <c r="H63" s="102"/>
      <c r="I63" s="79"/>
      <c r="J63" s="79"/>
      <c r="K63" s="182"/>
    </row>
    <row r="64" spans="1:11" s="183" customFormat="1" ht="34.5">
      <c r="A64" s="352"/>
      <c r="B64" s="352"/>
      <c r="C64" s="254" t="s">
        <v>253</v>
      </c>
      <c r="D64" s="102">
        <f t="shared" si="30"/>
        <v>23267</v>
      </c>
      <c r="E64" s="102"/>
      <c r="F64" s="102">
        <f>+'Հավելված N 7'!I44</f>
        <v>23267</v>
      </c>
      <c r="G64" s="102"/>
      <c r="H64" s="102"/>
      <c r="I64" s="79"/>
      <c r="J64" s="79"/>
      <c r="K64" s="182"/>
    </row>
    <row r="65" spans="1:11" s="183" customFormat="1">
      <c r="A65" s="352"/>
      <c r="B65" s="352"/>
      <c r="C65" s="254" t="s">
        <v>254</v>
      </c>
      <c r="D65" s="102">
        <f t="shared" si="30"/>
        <v>100000</v>
      </c>
      <c r="E65" s="102"/>
      <c r="F65" s="102">
        <f>+'Հավելված N 7'!I47</f>
        <v>100000</v>
      </c>
      <c r="G65" s="102"/>
      <c r="H65" s="102"/>
      <c r="I65" s="79"/>
      <c r="J65" s="79"/>
      <c r="K65" s="182"/>
    </row>
    <row r="66" spans="1:11" s="183" customFormat="1">
      <c r="A66" s="353"/>
      <c r="B66" s="353"/>
      <c r="C66" s="254" t="s">
        <v>355</v>
      </c>
      <c r="D66" s="102">
        <f t="shared" ref="D66" si="31">+E66+F66+G66+H66</f>
        <v>46174.8</v>
      </c>
      <c r="E66" s="102"/>
      <c r="F66" s="102">
        <f>+'Հավելված N 7'!I48</f>
        <v>46174.8</v>
      </c>
      <c r="G66" s="102"/>
      <c r="H66" s="102"/>
      <c r="I66" s="79"/>
      <c r="J66" s="79"/>
      <c r="K66" s="182"/>
    </row>
    <row r="67" spans="1:11" s="181" customFormat="1" ht="16.899999999999999" customHeight="1">
      <c r="A67" s="179"/>
      <c r="B67" s="179"/>
      <c r="C67" s="180" t="s">
        <v>66</v>
      </c>
      <c r="D67" s="100">
        <f>SUM(E67:H67)</f>
        <v>0</v>
      </c>
      <c r="E67" s="100">
        <f>SUM(E68:E70)</f>
        <v>0</v>
      </c>
      <c r="F67" s="100">
        <f t="shared" ref="F67:H67" si="32">SUM(F68:F70)</f>
        <v>0</v>
      </c>
      <c r="G67" s="100">
        <f t="shared" si="32"/>
        <v>0</v>
      </c>
      <c r="H67" s="100">
        <f t="shared" si="32"/>
        <v>0</v>
      </c>
      <c r="I67" s="101"/>
      <c r="J67" s="101"/>
    </row>
    <row r="68" spans="1:11" s="183" customFormat="1">
      <c r="A68" s="351"/>
      <c r="B68" s="351"/>
      <c r="C68" s="217" t="s">
        <v>255</v>
      </c>
      <c r="D68" s="102">
        <f t="shared" ref="D68:D70" si="33">+E68+F68+G68+H68</f>
        <v>-97700</v>
      </c>
      <c r="E68" s="102"/>
      <c r="F68" s="102">
        <f>+'Հավելված N 7'!I49</f>
        <v>-97700</v>
      </c>
      <c r="G68" s="102"/>
      <c r="H68" s="102"/>
      <c r="I68" s="79"/>
      <c r="J68" s="79"/>
      <c r="K68" s="182"/>
    </row>
    <row r="69" spans="1:11" s="183" customFormat="1">
      <c r="A69" s="352"/>
      <c r="B69" s="352"/>
      <c r="C69" s="254" t="s">
        <v>256</v>
      </c>
      <c r="D69" s="102">
        <f t="shared" si="33"/>
        <v>47700</v>
      </c>
      <c r="E69" s="102"/>
      <c r="F69" s="102">
        <f>+'Հավելված N 7'!I50</f>
        <v>47700</v>
      </c>
      <c r="G69" s="102"/>
      <c r="H69" s="102"/>
      <c r="I69" s="79"/>
      <c r="J69" s="79"/>
      <c r="K69" s="182"/>
    </row>
    <row r="70" spans="1:11" s="183" customFormat="1" ht="34.5">
      <c r="A70" s="353"/>
      <c r="B70" s="353"/>
      <c r="C70" s="254" t="s">
        <v>257</v>
      </c>
      <c r="D70" s="102">
        <f t="shared" si="33"/>
        <v>50000</v>
      </c>
      <c r="E70" s="102"/>
      <c r="F70" s="102">
        <f>+'Հավելված N 7'!I51</f>
        <v>50000</v>
      </c>
      <c r="G70" s="102"/>
      <c r="H70" s="102"/>
      <c r="I70" s="79"/>
      <c r="J70" s="79"/>
      <c r="K70" s="182"/>
    </row>
    <row r="71" spans="1:11" s="20" customFormat="1">
      <c r="A71" s="127"/>
      <c r="B71" s="127"/>
      <c r="C71" s="18" t="s">
        <v>67</v>
      </c>
      <c r="D71" s="128">
        <f>SUM(E71:H71)</f>
        <v>65340.700000000004</v>
      </c>
      <c r="E71" s="129">
        <f>SUM(E72:E80)</f>
        <v>0</v>
      </c>
      <c r="F71" s="129">
        <f>SUM(F72:F80)</f>
        <v>65340.700000000004</v>
      </c>
      <c r="G71" s="129">
        <f t="shared" ref="G71:H71" si="34">SUM(G72:G80)</f>
        <v>0</v>
      </c>
      <c r="H71" s="129">
        <f t="shared" si="34"/>
        <v>0</v>
      </c>
    </row>
    <row r="72" spans="1:11" s="21" customFormat="1" ht="34.5">
      <c r="A72" s="374"/>
      <c r="B72" s="374"/>
      <c r="C72" s="207" t="s">
        <v>258</v>
      </c>
      <c r="D72" s="130">
        <f t="shared" ref="D72:D73" si="35">+E72+F72+G72+H72</f>
        <v>-23950</v>
      </c>
      <c r="E72" s="131"/>
      <c r="F72" s="131">
        <f>+'Հավելված N 7'!I52</f>
        <v>-23950</v>
      </c>
      <c r="G72" s="131"/>
      <c r="H72" s="132"/>
    </row>
    <row r="73" spans="1:11" s="21" customFormat="1" ht="34.5">
      <c r="A73" s="375"/>
      <c r="B73" s="375"/>
      <c r="C73" s="207" t="s">
        <v>259</v>
      </c>
      <c r="D73" s="130">
        <f t="shared" si="35"/>
        <v>-10161</v>
      </c>
      <c r="E73" s="131"/>
      <c r="F73" s="131">
        <f>+'Հավելված N 7'!I53</f>
        <v>-10161</v>
      </c>
      <c r="G73" s="131"/>
      <c r="H73" s="132"/>
    </row>
    <row r="74" spans="1:11" s="21" customFormat="1" ht="34.5">
      <c r="A74" s="375"/>
      <c r="B74" s="375"/>
      <c r="C74" s="207" t="s">
        <v>161</v>
      </c>
      <c r="D74" s="130">
        <f t="shared" ref="D74" si="36">+E74+F74+G74+H74</f>
        <v>-1334.5</v>
      </c>
      <c r="E74" s="131"/>
      <c r="F74" s="131">
        <f>+'Հավելված N 7'!I54</f>
        <v>-1334.5</v>
      </c>
      <c r="G74" s="131"/>
      <c r="H74" s="132"/>
    </row>
    <row r="75" spans="1:11" s="21" customFormat="1">
      <c r="A75" s="375"/>
      <c r="B75" s="375"/>
      <c r="C75" s="207" t="s">
        <v>260</v>
      </c>
      <c r="D75" s="130">
        <f t="shared" ref="D75:D79" si="37">+E75+F75+G75+H75</f>
        <v>-35000</v>
      </c>
      <c r="E75" s="131"/>
      <c r="F75" s="131">
        <f>+'Հավելված N 7'!I55</f>
        <v>-35000</v>
      </c>
      <c r="G75" s="131"/>
      <c r="H75" s="132"/>
    </row>
    <row r="76" spans="1:11" s="21" customFormat="1" ht="34.5">
      <c r="A76" s="375"/>
      <c r="B76" s="375"/>
      <c r="C76" s="207" t="s">
        <v>281</v>
      </c>
      <c r="D76" s="130">
        <f t="shared" si="37"/>
        <v>4000</v>
      </c>
      <c r="E76" s="131"/>
      <c r="F76" s="131">
        <f>+'Հավելված N 7'!I56</f>
        <v>4000</v>
      </c>
      <c r="G76" s="131"/>
      <c r="H76" s="132"/>
    </row>
    <row r="77" spans="1:11" s="21" customFormat="1">
      <c r="A77" s="375"/>
      <c r="B77" s="375"/>
      <c r="C77" s="207" t="s">
        <v>282</v>
      </c>
      <c r="D77" s="130">
        <f t="shared" si="37"/>
        <v>2028.2</v>
      </c>
      <c r="E77" s="131"/>
      <c r="F77" s="131">
        <f>+'Հավելված N 7'!I57</f>
        <v>2028.2</v>
      </c>
      <c r="G77" s="131"/>
      <c r="H77" s="132"/>
    </row>
    <row r="78" spans="1:11" s="21" customFormat="1">
      <c r="A78" s="375"/>
      <c r="B78" s="375"/>
      <c r="C78" s="207" t="s">
        <v>261</v>
      </c>
      <c r="D78" s="130">
        <f t="shared" si="37"/>
        <v>38440</v>
      </c>
      <c r="E78" s="131"/>
      <c r="F78" s="131">
        <f>+'Հավելված N 7'!I58</f>
        <v>38440</v>
      </c>
      <c r="G78" s="131"/>
      <c r="H78" s="132"/>
    </row>
    <row r="79" spans="1:11" s="21" customFormat="1" ht="51.75">
      <c r="A79" s="375"/>
      <c r="B79" s="375"/>
      <c r="C79" s="207" t="s">
        <v>262</v>
      </c>
      <c r="D79" s="130">
        <f t="shared" si="37"/>
        <v>7487.9</v>
      </c>
      <c r="E79" s="131"/>
      <c r="F79" s="131">
        <f>+'Հավելված N 7'!I59</f>
        <v>7487.9</v>
      </c>
      <c r="G79" s="131"/>
      <c r="H79" s="132"/>
    </row>
    <row r="80" spans="1:11" s="21" customFormat="1">
      <c r="A80" s="376"/>
      <c r="B80" s="376"/>
      <c r="C80" s="207" t="s">
        <v>336</v>
      </c>
      <c r="D80" s="130">
        <f t="shared" ref="D80" si="38">+E80+F80+G80+H80</f>
        <v>83830.100000000006</v>
      </c>
      <c r="E80" s="131"/>
      <c r="F80" s="131">
        <f>+'Հավելված N 7'!I60</f>
        <v>83830.100000000006</v>
      </c>
      <c r="G80" s="131"/>
      <c r="H80" s="132"/>
    </row>
    <row r="81" spans="1:8" s="20" customFormat="1">
      <c r="A81" s="127"/>
      <c r="B81" s="127"/>
      <c r="C81" s="18" t="s">
        <v>105</v>
      </c>
      <c r="D81" s="128">
        <f>SUM(E81:H81)</f>
        <v>388545.69999999995</v>
      </c>
      <c r="E81" s="129">
        <f>SUM(E82:E87)</f>
        <v>0</v>
      </c>
      <c r="F81" s="129">
        <f>SUM(F82:F87)</f>
        <v>388545.69999999995</v>
      </c>
      <c r="G81" s="129">
        <f t="shared" ref="G81:H81" si="39">SUM(G82:G87)</f>
        <v>0</v>
      </c>
      <c r="H81" s="129">
        <f t="shared" si="39"/>
        <v>0</v>
      </c>
    </row>
    <row r="82" spans="1:8" s="21" customFormat="1">
      <c r="A82" s="374"/>
      <c r="B82" s="374"/>
      <c r="C82" s="207" t="s">
        <v>263</v>
      </c>
      <c r="D82" s="130">
        <f t="shared" ref="D82:D86" si="40">+E82+F82+G82+H82</f>
        <v>100000</v>
      </c>
      <c r="E82" s="131"/>
      <c r="F82" s="131">
        <f>+'Հավելված N 7'!I61</f>
        <v>100000</v>
      </c>
      <c r="G82" s="131"/>
      <c r="H82" s="132"/>
    </row>
    <row r="83" spans="1:8" s="21" customFormat="1">
      <c r="A83" s="375"/>
      <c r="B83" s="375"/>
      <c r="C83" s="207" t="s">
        <v>264</v>
      </c>
      <c r="D83" s="130">
        <f t="shared" si="40"/>
        <v>54220</v>
      </c>
      <c r="E83" s="131"/>
      <c r="F83" s="131">
        <f>+'Հավելված N 7'!I62</f>
        <v>54220</v>
      </c>
      <c r="G83" s="131"/>
      <c r="H83" s="132"/>
    </row>
    <row r="84" spans="1:8" s="21" customFormat="1">
      <c r="A84" s="375"/>
      <c r="B84" s="375"/>
      <c r="C84" s="207" t="s">
        <v>265</v>
      </c>
      <c r="D84" s="130">
        <f t="shared" si="40"/>
        <v>48634.3</v>
      </c>
      <c r="E84" s="131"/>
      <c r="F84" s="131">
        <f>+'Հավելված N 7'!I63</f>
        <v>48634.3</v>
      </c>
      <c r="G84" s="131"/>
      <c r="H84" s="132"/>
    </row>
    <row r="85" spans="1:8" s="21" customFormat="1" ht="34.5">
      <c r="A85" s="375"/>
      <c r="B85" s="375"/>
      <c r="C85" s="207" t="s">
        <v>266</v>
      </c>
      <c r="D85" s="130">
        <f t="shared" si="40"/>
        <v>15964.8</v>
      </c>
      <c r="E85" s="131"/>
      <c r="F85" s="131">
        <f>+'Հավելված N 7'!I64</f>
        <v>15964.8</v>
      </c>
      <c r="G85" s="131"/>
      <c r="H85" s="132"/>
    </row>
    <row r="86" spans="1:8" s="21" customFormat="1">
      <c r="A86" s="375"/>
      <c r="B86" s="375"/>
      <c r="C86" s="207" t="s">
        <v>267</v>
      </c>
      <c r="D86" s="130">
        <f t="shared" si="40"/>
        <v>100000</v>
      </c>
      <c r="E86" s="131"/>
      <c r="F86" s="131">
        <f>+'Հավելված N 7'!I65</f>
        <v>100000</v>
      </c>
      <c r="G86" s="131"/>
      <c r="H86" s="132"/>
    </row>
    <row r="87" spans="1:8" s="21" customFormat="1">
      <c r="A87" s="376"/>
      <c r="B87" s="376"/>
      <c r="C87" s="207" t="s">
        <v>335</v>
      </c>
      <c r="D87" s="130">
        <f t="shared" ref="D87" si="41">+E87+F87+G87+H87</f>
        <v>69726.600000000006</v>
      </c>
      <c r="E87" s="131"/>
      <c r="F87" s="131">
        <f>+'Հավելված N 7'!I66</f>
        <v>69726.600000000006</v>
      </c>
      <c r="G87" s="131"/>
      <c r="H87" s="132"/>
    </row>
    <row r="88" spans="1:8" s="20" customFormat="1">
      <c r="A88" s="127"/>
      <c r="B88" s="127"/>
      <c r="C88" s="18" t="s">
        <v>59</v>
      </c>
      <c r="D88" s="128">
        <f>SUM(E88:H88)</f>
        <v>548457</v>
      </c>
      <c r="E88" s="129">
        <f>SUM(E89:E97)</f>
        <v>0</v>
      </c>
      <c r="F88" s="129">
        <f t="shared" ref="F88:H88" si="42">SUM(F89:F97)</f>
        <v>548457</v>
      </c>
      <c r="G88" s="129">
        <f t="shared" si="42"/>
        <v>0</v>
      </c>
      <c r="H88" s="129">
        <f t="shared" si="42"/>
        <v>0</v>
      </c>
    </row>
    <row r="89" spans="1:8" s="21" customFormat="1">
      <c r="A89" s="374"/>
      <c r="B89" s="374"/>
      <c r="C89" s="207" t="s">
        <v>268</v>
      </c>
      <c r="D89" s="130">
        <f t="shared" ref="D89" si="43">+E89+F89+G89+H89</f>
        <v>30990.1</v>
      </c>
      <c r="E89" s="131"/>
      <c r="F89" s="131">
        <f>+'Հավելված N 7'!I67</f>
        <v>30990.1</v>
      </c>
      <c r="G89" s="131"/>
      <c r="H89" s="132"/>
    </row>
    <row r="90" spans="1:8" s="21" customFormat="1">
      <c r="A90" s="375"/>
      <c r="B90" s="375"/>
      <c r="C90" s="207" t="s">
        <v>269</v>
      </c>
      <c r="D90" s="130">
        <f t="shared" ref="D90:D94" si="44">+E90+F90+G90+H90</f>
        <v>1709.5</v>
      </c>
      <c r="E90" s="131"/>
      <c r="F90" s="131">
        <f>+'Հավելված N 7'!I68</f>
        <v>1709.5</v>
      </c>
      <c r="G90" s="131"/>
      <c r="H90" s="132"/>
    </row>
    <row r="91" spans="1:8" s="21" customFormat="1">
      <c r="A91" s="375"/>
      <c r="B91" s="375"/>
      <c r="C91" s="207" t="s">
        <v>270</v>
      </c>
      <c r="D91" s="130">
        <f t="shared" si="44"/>
        <v>121691.1</v>
      </c>
      <c r="E91" s="131"/>
      <c r="F91" s="131">
        <f>+'Հավելված N 7'!I69</f>
        <v>121691.1</v>
      </c>
      <c r="G91" s="131"/>
      <c r="H91" s="132"/>
    </row>
    <row r="92" spans="1:8" s="21" customFormat="1">
      <c r="A92" s="375"/>
      <c r="B92" s="375"/>
      <c r="C92" s="207" t="s">
        <v>283</v>
      </c>
      <c r="D92" s="130">
        <f t="shared" si="44"/>
        <v>92335.3</v>
      </c>
      <c r="E92" s="131"/>
      <c r="F92" s="131">
        <f>+'Հավելված N 7'!I70</f>
        <v>92335.3</v>
      </c>
      <c r="G92" s="131"/>
      <c r="H92" s="132"/>
    </row>
    <row r="93" spans="1:8" s="21" customFormat="1">
      <c r="A93" s="375"/>
      <c r="B93" s="375"/>
      <c r="C93" s="207" t="s">
        <v>271</v>
      </c>
      <c r="D93" s="130">
        <f t="shared" si="44"/>
        <v>81824.899999999994</v>
      </c>
      <c r="E93" s="131"/>
      <c r="F93" s="131">
        <f>+'Հավելված N 7'!I71</f>
        <v>81824.899999999994</v>
      </c>
      <c r="G93" s="131"/>
      <c r="H93" s="132"/>
    </row>
    <row r="94" spans="1:8" s="21" customFormat="1">
      <c r="A94" s="375"/>
      <c r="B94" s="375"/>
      <c r="C94" s="207" t="s">
        <v>272</v>
      </c>
      <c r="D94" s="130">
        <f t="shared" si="44"/>
        <v>16523.599999999999</v>
      </c>
      <c r="E94" s="131"/>
      <c r="F94" s="131">
        <f>+'Հավելված N 7'!I72</f>
        <v>16523.599999999999</v>
      </c>
      <c r="G94" s="131"/>
      <c r="H94" s="132"/>
    </row>
    <row r="95" spans="1:8" s="21" customFormat="1">
      <c r="A95" s="375"/>
      <c r="B95" s="375"/>
      <c r="C95" s="207" t="s">
        <v>273</v>
      </c>
      <c r="D95" s="130">
        <f t="shared" ref="D95" si="45">+E95+F95+G95+H95</f>
        <v>27497.5</v>
      </c>
      <c r="E95" s="131"/>
      <c r="F95" s="131">
        <f>+'Հավելված N 7'!I73</f>
        <v>27497.5</v>
      </c>
      <c r="G95" s="131"/>
      <c r="H95" s="132"/>
    </row>
    <row r="96" spans="1:8" s="21" customFormat="1" ht="34.5">
      <c r="A96" s="375"/>
      <c r="B96" s="375"/>
      <c r="C96" s="207" t="s">
        <v>337</v>
      </c>
      <c r="D96" s="130">
        <f t="shared" ref="D96:D97" si="46">+E96+F96+G96+H96</f>
        <v>132941.9</v>
      </c>
      <c r="E96" s="131"/>
      <c r="F96" s="131">
        <f>+'Հավելված N 7'!I74</f>
        <v>132941.9</v>
      </c>
      <c r="G96" s="131"/>
      <c r="H96" s="132"/>
    </row>
    <row r="97" spans="1:12" s="21" customFormat="1">
      <c r="A97" s="375"/>
      <c r="B97" s="375"/>
      <c r="C97" s="207" t="s">
        <v>338</v>
      </c>
      <c r="D97" s="130">
        <f t="shared" si="46"/>
        <v>42943.1</v>
      </c>
      <c r="E97" s="131"/>
      <c r="F97" s="131">
        <f>+'Հավելված N 7'!I75</f>
        <v>42943.1</v>
      </c>
      <c r="G97" s="131"/>
      <c r="H97" s="132"/>
    </row>
    <row r="98" spans="1:12" s="181" customFormat="1" ht="16.899999999999999" customHeight="1">
      <c r="A98" s="375"/>
      <c r="B98" s="375"/>
      <c r="C98" s="180" t="s">
        <v>140</v>
      </c>
      <c r="D98" s="100">
        <f>SUM(E98:H98)</f>
        <v>29314.6</v>
      </c>
      <c r="E98" s="100">
        <f>SUM(E99:E99)</f>
        <v>0</v>
      </c>
      <c r="F98" s="100">
        <f>SUM(F99:F99)</f>
        <v>29314.6</v>
      </c>
      <c r="G98" s="100">
        <f>SUM(G99:G99)</f>
        <v>0</v>
      </c>
      <c r="H98" s="100">
        <f>SUM(H99:H99)</f>
        <v>0</v>
      </c>
      <c r="I98" s="101"/>
      <c r="J98" s="101"/>
    </row>
    <row r="99" spans="1:12" s="183" customFormat="1">
      <c r="A99" s="376"/>
      <c r="B99" s="376"/>
      <c r="C99" s="254" t="s">
        <v>274</v>
      </c>
      <c r="D99" s="102">
        <f t="shared" ref="D99" si="47">+E99+F99+G99+H99</f>
        <v>29314.6</v>
      </c>
      <c r="E99" s="102"/>
      <c r="F99" s="102">
        <f>+'Հավելված N 7'!I76</f>
        <v>29314.6</v>
      </c>
      <c r="G99" s="102"/>
      <c r="H99" s="102"/>
      <c r="I99" s="79"/>
      <c r="J99" s="79"/>
      <c r="K99" s="182"/>
    </row>
    <row r="100" spans="1:12" s="181" customFormat="1" ht="16.899999999999999" customHeight="1">
      <c r="A100" s="179"/>
      <c r="B100" s="179"/>
      <c r="C100" s="180" t="s">
        <v>138</v>
      </c>
      <c r="D100" s="100">
        <f>SUM(E100:H100)</f>
        <v>59922.2</v>
      </c>
      <c r="E100" s="100">
        <f>SUM(E101:E102)</f>
        <v>0</v>
      </c>
      <c r="F100" s="100">
        <f t="shared" ref="F100:H100" si="48">SUM(F101:F102)</f>
        <v>59922.2</v>
      </c>
      <c r="G100" s="100">
        <f t="shared" si="48"/>
        <v>0</v>
      </c>
      <c r="H100" s="100">
        <f t="shared" si="48"/>
        <v>0</v>
      </c>
      <c r="I100" s="101"/>
      <c r="J100" s="101"/>
    </row>
    <row r="101" spans="1:12" s="183" customFormat="1" ht="34.5">
      <c r="A101" s="372"/>
      <c r="B101" s="372"/>
      <c r="C101" s="217" t="s">
        <v>275</v>
      </c>
      <c r="D101" s="102">
        <f t="shared" ref="D101" si="49">+E101+F101+G101+H101</f>
        <v>29667.599999999999</v>
      </c>
      <c r="E101" s="102"/>
      <c r="F101" s="102">
        <f>+'Հավելված N 7'!I77</f>
        <v>29667.599999999999</v>
      </c>
      <c r="G101" s="102"/>
      <c r="H101" s="102"/>
      <c r="I101" s="79"/>
      <c r="J101" s="79"/>
      <c r="K101" s="182"/>
    </row>
    <row r="102" spans="1:12" s="183" customFormat="1" ht="34.5">
      <c r="A102" s="373"/>
      <c r="B102" s="373"/>
      <c r="C102" s="217" t="s">
        <v>276</v>
      </c>
      <c r="D102" s="102">
        <f t="shared" ref="D102" si="50">+E102+F102+G102+H102</f>
        <v>30254.6</v>
      </c>
      <c r="E102" s="102"/>
      <c r="F102" s="102">
        <f>+'Հավելված N 7'!I78</f>
        <v>30254.6</v>
      </c>
      <c r="G102" s="102"/>
      <c r="H102" s="102"/>
      <c r="I102" s="79"/>
      <c r="J102" s="79"/>
      <c r="K102" s="182"/>
    </row>
    <row r="103" spans="1:12" s="20" customFormat="1">
      <c r="A103" s="127"/>
      <c r="B103" s="127"/>
      <c r="C103" s="18" t="s">
        <v>141</v>
      </c>
      <c r="D103" s="128">
        <f>SUM(E103:H103)</f>
        <v>32361.5</v>
      </c>
      <c r="E103" s="129">
        <f>+E104</f>
        <v>0</v>
      </c>
      <c r="F103" s="129">
        <f t="shared" ref="F103" si="51">+F104</f>
        <v>32361.5</v>
      </c>
      <c r="G103" s="129">
        <f t="shared" ref="G103" si="52">+G104</f>
        <v>0</v>
      </c>
      <c r="H103" s="129">
        <f t="shared" ref="H103" si="53">+H104</f>
        <v>0</v>
      </c>
    </row>
    <row r="104" spans="1:12" s="21" customFormat="1">
      <c r="A104" s="106"/>
      <c r="B104" s="106"/>
      <c r="C104" s="207" t="s">
        <v>277</v>
      </c>
      <c r="D104" s="130">
        <f t="shared" ref="D104" si="54">+E104+F104+G104+H104</f>
        <v>32361.5</v>
      </c>
      <c r="E104" s="131"/>
      <c r="F104" s="131">
        <f>+'Հավելված N 7'!I79</f>
        <v>32361.5</v>
      </c>
      <c r="G104" s="131"/>
      <c r="H104" s="132"/>
    </row>
    <row r="105" spans="1:12" s="11" customFormat="1">
      <c r="A105" s="175">
        <v>1236</v>
      </c>
      <c r="B105" s="175">
        <v>32005</v>
      </c>
      <c r="C105" s="36" t="s">
        <v>164</v>
      </c>
      <c r="D105" s="12">
        <f>SUM(E105:H105)</f>
        <v>-471572.29999999993</v>
      </c>
      <c r="E105" s="214">
        <f>+E107+E110+E116+E119+E125</f>
        <v>-471572.29999999993</v>
      </c>
      <c r="F105" s="214">
        <f t="shared" ref="F105:H105" si="55">+F107+F110+F116+F119+F125</f>
        <v>0</v>
      </c>
      <c r="G105" s="214">
        <f t="shared" si="55"/>
        <v>0</v>
      </c>
      <c r="H105" s="214">
        <f t="shared" si="55"/>
        <v>0</v>
      </c>
    </row>
    <row r="106" spans="1:12" s="178" customFormat="1">
      <c r="A106" s="176"/>
      <c r="B106" s="176"/>
      <c r="C106" s="177" t="s">
        <v>5</v>
      </c>
      <c r="D106" s="215"/>
      <c r="E106" s="216"/>
      <c r="F106" s="127"/>
      <c r="G106" s="127"/>
      <c r="H106" s="127"/>
    </row>
    <row r="107" spans="1:12" s="20" customFormat="1">
      <c r="A107" s="39"/>
      <c r="B107" s="39"/>
      <c r="C107" s="184" t="s">
        <v>66</v>
      </c>
      <c r="D107" s="128">
        <f>SUM(E107:H107)</f>
        <v>0</v>
      </c>
      <c r="E107" s="129">
        <f>SUM(E108:E109)</f>
        <v>0</v>
      </c>
      <c r="F107" s="129">
        <f>SUM(F108:F109)</f>
        <v>0</v>
      </c>
      <c r="G107" s="129">
        <f>SUM(G108:G109)</f>
        <v>0</v>
      </c>
      <c r="H107" s="129">
        <f>SUM(H108:H109)</f>
        <v>0</v>
      </c>
    </row>
    <row r="108" spans="1:12" s="11" customFormat="1">
      <c r="A108" s="176"/>
      <c r="B108" s="176"/>
      <c r="C108" s="77" t="s">
        <v>166</v>
      </c>
      <c r="D108" s="130">
        <f t="shared" ref="D108:D109" si="56">+E108+F108+G108+H108</f>
        <v>-20000</v>
      </c>
      <c r="E108" s="131">
        <f>+'Հավելված N 7'!I82</f>
        <v>-20000</v>
      </c>
      <c r="F108" s="185"/>
      <c r="G108" s="185"/>
      <c r="H108" s="185"/>
      <c r="I108" s="79"/>
      <c r="J108" s="79"/>
      <c r="K108" s="79"/>
      <c r="L108" s="79"/>
    </row>
    <row r="109" spans="1:12" s="11" customFormat="1">
      <c r="A109" s="176"/>
      <c r="B109" s="176"/>
      <c r="C109" s="260" t="s">
        <v>286</v>
      </c>
      <c r="D109" s="130">
        <f t="shared" si="56"/>
        <v>20000</v>
      </c>
      <c r="E109" s="131">
        <f>+'Հավելված N 7'!I83</f>
        <v>20000</v>
      </c>
      <c r="F109" s="185"/>
      <c r="G109" s="185"/>
      <c r="H109" s="185"/>
      <c r="I109" s="79"/>
      <c r="J109" s="79"/>
      <c r="K109" s="79"/>
      <c r="L109" s="79"/>
    </row>
    <row r="110" spans="1:12" s="20" customFormat="1">
      <c r="A110" s="39"/>
      <c r="B110" s="39"/>
      <c r="C110" s="184" t="s">
        <v>67</v>
      </c>
      <c r="D110" s="128">
        <f>SUM(E110:H110)</f>
        <v>-160894.79999999999</v>
      </c>
      <c r="E110" s="129">
        <f>SUM(E111:E115)</f>
        <v>-160894.79999999999</v>
      </c>
      <c r="F110" s="129">
        <f>SUM(F111:F115)</f>
        <v>0</v>
      </c>
      <c r="G110" s="129">
        <f>SUM(G111:G115)</f>
        <v>0</v>
      </c>
      <c r="H110" s="129">
        <f>SUM(H111:H115)</f>
        <v>0</v>
      </c>
    </row>
    <row r="111" spans="1:12" s="11" customFormat="1">
      <c r="A111" s="176"/>
      <c r="B111" s="176"/>
      <c r="C111" s="77" t="s">
        <v>172</v>
      </c>
      <c r="D111" s="130">
        <f t="shared" ref="D111:D113" si="57">+E111+F111+G111+H111</f>
        <v>-30000</v>
      </c>
      <c r="E111" s="131">
        <f>+'Հավելված N 7'!I84</f>
        <v>-30000</v>
      </c>
      <c r="F111" s="185"/>
      <c r="G111" s="185"/>
      <c r="H111" s="185"/>
      <c r="I111" s="79"/>
      <c r="J111" s="79"/>
      <c r="K111" s="79"/>
      <c r="L111" s="79"/>
    </row>
    <row r="112" spans="1:12" s="11" customFormat="1">
      <c r="A112" s="176"/>
      <c r="B112" s="176"/>
      <c r="C112" s="77" t="s">
        <v>173</v>
      </c>
      <c r="D112" s="130">
        <f t="shared" si="57"/>
        <v>-30000</v>
      </c>
      <c r="E112" s="131">
        <f>+'Հավելված N 7'!I85</f>
        <v>-30000</v>
      </c>
      <c r="F112" s="185"/>
      <c r="G112" s="185"/>
      <c r="H112" s="185"/>
      <c r="I112" s="79"/>
      <c r="J112" s="79"/>
      <c r="K112" s="79"/>
      <c r="L112" s="79"/>
    </row>
    <row r="113" spans="1:12" s="11" customFormat="1">
      <c r="A113" s="176"/>
      <c r="B113" s="176"/>
      <c r="C113" s="77" t="s">
        <v>174</v>
      </c>
      <c r="D113" s="130">
        <f t="shared" si="57"/>
        <v>-50000</v>
      </c>
      <c r="E113" s="131">
        <f>+'Հավելված N 7'!I86</f>
        <v>-50000</v>
      </c>
      <c r="F113" s="185"/>
      <c r="G113" s="185"/>
      <c r="H113" s="185"/>
      <c r="I113" s="79"/>
      <c r="J113" s="79"/>
      <c r="K113" s="79"/>
      <c r="L113" s="79"/>
    </row>
    <row r="114" spans="1:12" s="11" customFormat="1">
      <c r="A114" s="176"/>
      <c r="B114" s="176"/>
      <c r="C114" s="77" t="s">
        <v>175</v>
      </c>
      <c r="D114" s="130">
        <f t="shared" ref="D114" si="58">+E114+F114+G114+H114</f>
        <v>-35000</v>
      </c>
      <c r="E114" s="131">
        <f>+'Հավելված N 7'!I87</f>
        <v>-35000</v>
      </c>
      <c r="F114" s="185"/>
      <c r="G114" s="185"/>
      <c r="H114" s="185"/>
      <c r="I114" s="79"/>
      <c r="J114" s="79"/>
      <c r="K114" s="79"/>
      <c r="L114" s="79"/>
    </row>
    <row r="115" spans="1:12" s="11" customFormat="1">
      <c r="A115" s="176"/>
      <c r="B115" s="176"/>
      <c r="C115" s="77" t="s">
        <v>176</v>
      </c>
      <c r="D115" s="130">
        <f t="shared" ref="D115" si="59">+E115+F115+G115+H115</f>
        <v>-15894.8</v>
      </c>
      <c r="E115" s="131">
        <f>+'Հավելված N 7'!I88</f>
        <v>-15894.8</v>
      </c>
      <c r="F115" s="185"/>
      <c r="G115" s="185"/>
      <c r="H115" s="185"/>
      <c r="I115" s="79"/>
      <c r="J115" s="79"/>
      <c r="K115" s="79"/>
      <c r="L115" s="79"/>
    </row>
    <row r="116" spans="1:12" s="20" customFormat="1">
      <c r="A116" s="39"/>
      <c r="B116" s="39"/>
      <c r="C116" s="184" t="s">
        <v>59</v>
      </c>
      <c r="D116" s="128">
        <f>SUM(E116:H116)</f>
        <v>-239415.4</v>
      </c>
      <c r="E116" s="129">
        <f>SUM(E117:E118)</f>
        <v>-239415.4</v>
      </c>
      <c r="F116" s="129">
        <f>SUM(F117:F118)</f>
        <v>0</v>
      </c>
      <c r="G116" s="129">
        <f>SUM(G117:G118)</f>
        <v>0</v>
      </c>
      <c r="H116" s="129">
        <f>SUM(H117:H118)</f>
        <v>0</v>
      </c>
    </row>
    <row r="117" spans="1:12" s="11" customFormat="1">
      <c r="A117" s="176"/>
      <c r="B117" s="176"/>
      <c r="C117" s="77" t="s">
        <v>177</v>
      </c>
      <c r="D117" s="130">
        <f t="shared" ref="D117:D118" si="60">+E117+F117+G117+H117</f>
        <v>-60000</v>
      </c>
      <c r="E117" s="131">
        <f>+'Հավելված N 7'!I89</f>
        <v>-60000</v>
      </c>
      <c r="F117" s="185"/>
      <c r="G117" s="185"/>
      <c r="H117" s="185"/>
      <c r="I117" s="79"/>
      <c r="J117" s="79"/>
      <c r="K117" s="79"/>
      <c r="L117" s="79"/>
    </row>
    <row r="118" spans="1:12" s="11" customFormat="1">
      <c r="A118" s="176"/>
      <c r="B118" s="176"/>
      <c r="C118" s="260" t="s">
        <v>287</v>
      </c>
      <c r="D118" s="130">
        <f t="shared" si="60"/>
        <v>-179415.4</v>
      </c>
      <c r="E118" s="131">
        <f>+'Հավելված N 7'!I90</f>
        <v>-179415.4</v>
      </c>
      <c r="F118" s="185"/>
      <c r="G118" s="185"/>
      <c r="H118" s="185"/>
      <c r="I118" s="79"/>
      <c r="J118" s="79"/>
      <c r="K118" s="79"/>
      <c r="L118" s="79"/>
    </row>
    <row r="119" spans="1:12" s="20" customFormat="1">
      <c r="A119" s="39"/>
      <c r="B119" s="39"/>
      <c r="C119" s="184" t="s">
        <v>140</v>
      </c>
      <c r="D119" s="128">
        <f>SUM(E119:H119)</f>
        <v>-21262.1</v>
      </c>
      <c r="E119" s="129">
        <f>SUM(E120:E124)</f>
        <v>-21262.1</v>
      </c>
      <c r="F119" s="129">
        <f t="shared" ref="F119:H119" si="61">SUM(F120:F124)</f>
        <v>0</v>
      </c>
      <c r="G119" s="129">
        <f t="shared" si="61"/>
        <v>0</v>
      </c>
      <c r="H119" s="129">
        <f t="shared" si="61"/>
        <v>0</v>
      </c>
    </row>
    <row r="120" spans="1:12" s="11" customFormat="1" ht="34.5">
      <c r="A120" s="348"/>
      <c r="B120" s="348"/>
      <c r="C120" s="77" t="s">
        <v>184</v>
      </c>
      <c r="D120" s="130">
        <f t="shared" ref="D120:D123" si="62">+E120+F120+G120+H120</f>
        <v>-41212.5</v>
      </c>
      <c r="E120" s="131">
        <f>+'Հավելված N 7'!I91</f>
        <v>-41212.5</v>
      </c>
      <c r="F120" s="185"/>
      <c r="G120" s="185"/>
      <c r="H120" s="185"/>
      <c r="I120" s="79"/>
      <c r="J120" s="79"/>
      <c r="K120" s="79"/>
      <c r="L120" s="79"/>
    </row>
    <row r="121" spans="1:12" s="11" customFormat="1" ht="18" customHeight="1">
      <c r="A121" s="349"/>
      <c r="B121" s="349"/>
      <c r="C121" s="77" t="s">
        <v>185</v>
      </c>
      <c r="D121" s="130">
        <f t="shared" si="62"/>
        <v>12100</v>
      </c>
      <c r="E121" s="131">
        <f>+'Հավելված N 7'!I92</f>
        <v>12100</v>
      </c>
      <c r="F121" s="185"/>
      <c r="G121" s="185"/>
      <c r="H121" s="185"/>
      <c r="I121" s="79"/>
      <c r="J121" s="79"/>
      <c r="K121" s="79"/>
      <c r="L121" s="79"/>
    </row>
    <row r="122" spans="1:12" s="11" customFormat="1" ht="18" customHeight="1">
      <c r="A122" s="349"/>
      <c r="B122" s="349"/>
      <c r="C122" s="77" t="s">
        <v>183</v>
      </c>
      <c r="D122" s="130">
        <f>+E122+F122+G122+H122</f>
        <v>22126.3</v>
      </c>
      <c r="E122" s="131">
        <f>+'Հավելված N 7'!I93</f>
        <v>22126.3</v>
      </c>
      <c r="F122" s="185"/>
      <c r="G122" s="185"/>
      <c r="H122" s="185"/>
      <c r="I122" s="79"/>
      <c r="J122" s="79"/>
      <c r="K122" s="79"/>
      <c r="L122" s="79"/>
    </row>
    <row r="123" spans="1:12" s="11" customFormat="1" ht="18" customHeight="1">
      <c r="A123" s="349"/>
      <c r="B123" s="349"/>
      <c r="C123" s="77" t="s">
        <v>186</v>
      </c>
      <c r="D123" s="130">
        <f t="shared" si="62"/>
        <v>-20921</v>
      </c>
      <c r="E123" s="131">
        <f>+'Հավելված N 7'!I94</f>
        <v>-20921</v>
      </c>
      <c r="F123" s="185"/>
      <c r="G123" s="185"/>
      <c r="H123" s="185"/>
      <c r="I123" s="79"/>
      <c r="J123" s="79"/>
      <c r="K123" s="79"/>
      <c r="L123" s="79"/>
    </row>
    <row r="124" spans="1:12" s="11" customFormat="1" ht="34.5">
      <c r="A124" s="350"/>
      <c r="B124" s="350"/>
      <c r="C124" s="254" t="s">
        <v>357</v>
      </c>
      <c r="D124" s="130">
        <f t="shared" ref="D124" si="63">+E124+F124+G124+H124</f>
        <v>6645.1</v>
      </c>
      <c r="E124" s="131">
        <f>+'Հավելված N 7'!I95</f>
        <v>6645.1</v>
      </c>
      <c r="F124" s="185"/>
      <c r="G124" s="185"/>
      <c r="H124" s="185"/>
      <c r="I124" s="79"/>
      <c r="J124" s="79"/>
      <c r="K124" s="79"/>
      <c r="L124" s="79"/>
    </row>
    <row r="125" spans="1:12" s="20" customFormat="1">
      <c r="A125" s="39"/>
      <c r="B125" s="39"/>
      <c r="C125" s="184" t="s">
        <v>138</v>
      </c>
      <c r="D125" s="128">
        <f>SUM(E125:H125)</f>
        <v>-50000</v>
      </c>
      <c r="E125" s="129">
        <f>SUM(E126:E126)</f>
        <v>-50000</v>
      </c>
      <c r="F125" s="129">
        <f>SUM(F126:F126)</f>
        <v>0</v>
      </c>
      <c r="G125" s="129">
        <f>SUM(G126:G126)</f>
        <v>0</v>
      </c>
      <c r="H125" s="129">
        <f>SUM(H126:H126)</f>
        <v>0</v>
      </c>
    </row>
    <row r="126" spans="1:12" s="11" customFormat="1" ht="18" customHeight="1">
      <c r="A126" s="175"/>
      <c r="B126" s="175"/>
      <c r="C126" s="77" t="s">
        <v>187</v>
      </c>
      <c r="D126" s="130">
        <f t="shared" ref="D126" si="64">+E126+F126+G126+H126</f>
        <v>-50000</v>
      </c>
      <c r="E126" s="131">
        <f>+'Հավելված N 7'!I96</f>
        <v>-50000</v>
      </c>
      <c r="F126" s="185"/>
      <c r="G126" s="185"/>
      <c r="H126" s="185"/>
      <c r="I126" s="79"/>
      <c r="J126" s="79"/>
      <c r="K126" s="79"/>
      <c r="L126" s="79"/>
    </row>
    <row r="127" spans="1:12" s="11" customFormat="1" ht="51.75">
      <c r="A127" s="175">
        <v>1236</v>
      </c>
      <c r="B127" s="30">
        <v>32006</v>
      </c>
      <c r="C127" s="78" t="s">
        <v>292</v>
      </c>
      <c r="D127" s="37">
        <f>SUM(E127:H127)</f>
        <v>502028.5</v>
      </c>
      <c r="E127" s="62">
        <f>+E128+E129</f>
        <v>0</v>
      </c>
      <c r="F127" s="62">
        <f t="shared" ref="F127:H127" si="65">+F128+F129</f>
        <v>0</v>
      </c>
      <c r="G127" s="62">
        <f t="shared" si="65"/>
        <v>0</v>
      </c>
      <c r="H127" s="62">
        <f t="shared" si="65"/>
        <v>502028.5</v>
      </c>
    </row>
    <row r="128" spans="1:12" s="20" customFormat="1" ht="51.75">
      <c r="A128" s="39"/>
      <c r="B128" s="39"/>
      <c r="C128" s="184" t="s">
        <v>292</v>
      </c>
      <c r="D128" s="128">
        <f>SUM(E128:H128)</f>
        <v>499874.3</v>
      </c>
      <c r="E128" s="129">
        <f t="shared" ref="E128:G129" si="66">SUM(E129:E129)</f>
        <v>0</v>
      </c>
      <c r="F128" s="129">
        <f t="shared" si="66"/>
        <v>0</v>
      </c>
      <c r="G128" s="129">
        <f t="shared" si="66"/>
        <v>0</v>
      </c>
      <c r="H128" s="129">
        <f>+'Հավելված N 7'!I98</f>
        <v>499874.3</v>
      </c>
    </row>
    <row r="129" spans="1:12" s="20" customFormat="1">
      <c r="A129" s="39"/>
      <c r="B129" s="39"/>
      <c r="C129" s="184" t="s">
        <v>142</v>
      </c>
      <c r="D129" s="128">
        <f>SUM(E129:H129)</f>
        <v>2154.1999999999998</v>
      </c>
      <c r="E129" s="129">
        <f t="shared" si="66"/>
        <v>0</v>
      </c>
      <c r="F129" s="129">
        <f t="shared" si="66"/>
        <v>0</v>
      </c>
      <c r="G129" s="129">
        <f t="shared" si="66"/>
        <v>0</v>
      </c>
      <c r="H129" s="129">
        <f>SUM(H130:H130)</f>
        <v>2154.1999999999998</v>
      </c>
    </row>
    <row r="130" spans="1:12" s="11" customFormat="1" ht="34.5">
      <c r="A130" s="175"/>
      <c r="B130" s="175"/>
      <c r="C130" s="116" t="s">
        <v>311</v>
      </c>
      <c r="D130" s="130">
        <f t="shared" ref="D130" si="67">+E130+F130+G130+H130</f>
        <v>2154.1999999999998</v>
      </c>
      <c r="E130" s="131"/>
      <c r="F130" s="185"/>
      <c r="G130" s="185"/>
      <c r="H130" s="185">
        <f>+'Հավելված N 7'!I124</f>
        <v>2154.1999999999998</v>
      </c>
      <c r="I130" s="79"/>
      <c r="J130" s="79"/>
      <c r="K130" s="79"/>
      <c r="L130" s="79"/>
    </row>
  </sheetData>
  <mergeCells count="35">
    <mergeCell ref="B52:B55"/>
    <mergeCell ref="A52:A55"/>
    <mergeCell ref="B59:B66"/>
    <mergeCell ref="A59:A66"/>
    <mergeCell ref="B101:B102"/>
    <mergeCell ref="A101:A102"/>
    <mergeCell ref="B82:B87"/>
    <mergeCell ref="A82:A87"/>
    <mergeCell ref="B72:B80"/>
    <mergeCell ref="A72:A80"/>
    <mergeCell ref="B89:B99"/>
    <mergeCell ref="A89:A99"/>
    <mergeCell ref="A28:A29"/>
    <mergeCell ref="B36:B37"/>
    <mergeCell ref="A36:A37"/>
    <mergeCell ref="B43:B46"/>
    <mergeCell ref="A43:A46"/>
    <mergeCell ref="B39:B41"/>
    <mergeCell ref="A39:A41"/>
    <mergeCell ref="B120:B124"/>
    <mergeCell ref="A120:A124"/>
    <mergeCell ref="B68:B70"/>
    <mergeCell ref="A68:A70"/>
    <mergeCell ref="F1:H1"/>
    <mergeCell ref="F2:H2"/>
    <mergeCell ref="F3:H3"/>
    <mergeCell ref="A5:H6"/>
    <mergeCell ref="G8:H8"/>
    <mergeCell ref="E9:H9"/>
    <mergeCell ref="A9:B9"/>
    <mergeCell ref="D9:D10"/>
    <mergeCell ref="C9:C10"/>
    <mergeCell ref="B33:B34"/>
    <mergeCell ref="A33:A34"/>
    <mergeCell ref="B28:B29"/>
  </mergeCell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  <pageSetUpPr fitToPage="1"/>
  </sheetPr>
  <dimension ref="B1:F146"/>
  <sheetViews>
    <sheetView topLeftCell="A136" zoomScale="84" zoomScaleNormal="84" workbookViewId="0">
      <selection activeCell="E131" sqref="E131"/>
    </sheetView>
  </sheetViews>
  <sheetFormatPr defaultColWidth="9.140625" defaultRowHeight="17.25"/>
  <cols>
    <col min="1" max="3" width="9.140625" style="44"/>
    <col min="4" max="4" width="54.28515625" style="44" customWidth="1"/>
    <col min="5" max="5" width="39.5703125" style="68" customWidth="1"/>
    <col min="6" max="6" width="39.5703125" style="44" customWidth="1"/>
    <col min="7" max="7" width="19.28515625" style="44" customWidth="1"/>
    <col min="8" max="8" width="20" style="44" customWidth="1"/>
    <col min="9" max="16384" width="9.140625" style="44"/>
  </cols>
  <sheetData>
    <row r="1" spans="2:6" s="110" customFormat="1" ht="25.5" customHeight="1">
      <c r="D1" s="381" t="s">
        <v>120</v>
      </c>
      <c r="E1" s="381"/>
    </row>
    <row r="2" spans="2:6" s="156" customFormat="1" ht="17.850000000000001" customHeight="1">
      <c r="D2" s="380" t="s">
        <v>69</v>
      </c>
      <c r="E2" s="380"/>
    </row>
    <row r="3" spans="2:6" s="156" customFormat="1" ht="17.45" customHeight="1">
      <c r="D3" s="380" t="s">
        <v>19</v>
      </c>
      <c r="E3" s="380"/>
    </row>
    <row r="4" spans="2:6" s="156" customFormat="1" ht="13.7" customHeight="1">
      <c r="D4" s="218"/>
      <c r="E4" s="219"/>
    </row>
    <row r="5" spans="2:6" s="156" customFormat="1" ht="13.7" customHeight="1">
      <c r="D5" s="218"/>
      <c r="E5" s="219"/>
    </row>
    <row r="6" spans="2:6" s="156" customFormat="1" ht="85.7" customHeight="1">
      <c r="B6" s="382" t="s">
        <v>112</v>
      </c>
      <c r="C6" s="382"/>
      <c r="D6" s="382"/>
      <c r="E6" s="382"/>
    </row>
    <row r="7" spans="2:6" s="156" customFormat="1">
      <c r="E7" s="166"/>
    </row>
    <row r="8" spans="2:6" s="156" customFormat="1">
      <c r="E8" s="220" t="s">
        <v>8</v>
      </c>
    </row>
    <row r="9" spans="2:6" s="156" customFormat="1" ht="75.599999999999994" customHeight="1">
      <c r="B9" s="362" t="s">
        <v>31</v>
      </c>
      <c r="C9" s="363"/>
      <c r="D9" s="348" t="s">
        <v>32</v>
      </c>
      <c r="E9" s="221" t="s">
        <v>44</v>
      </c>
    </row>
    <row r="10" spans="2:6" s="156" customFormat="1" ht="84" customHeight="1">
      <c r="B10" s="222" t="s">
        <v>13</v>
      </c>
      <c r="C10" s="222" t="s">
        <v>14</v>
      </c>
      <c r="D10" s="350"/>
      <c r="E10" s="1" t="s">
        <v>2</v>
      </c>
    </row>
    <row r="11" spans="2:6" s="156" customFormat="1">
      <c r="B11" s="282"/>
      <c r="C11" s="282"/>
      <c r="D11" s="285" t="s">
        <v>79</v>
      </c>
      <c r="E11" s="62">
        <f>+E13</f>
        <v>-9079.9999999998836</v>
      </c>
    </row>
    <row r="12" spans="2:6" s="156" customFormat="1">
      <c r="B12" s="282"/>
      <c r="C12" s="282"/>
      <c r="D12" s="175" t="s">
        <v>39</v>
      </c>
      <c r="E12" s="283"/>
      <c r="F12" s="284"/>
    </row>
    <row r="13" spans="2:6" s="156" customFormat="1" ht="51.75">
      <c r="B13" s="222"/>
      <c r="C13" s="222"/>
      <c r="D13" s="223" t="s">
        <v>16</v>
      </c>
      <c r="E13" s="1">
        <f>+E15+E21+E24+E56+E114+E138</f>
        <v>-9079.9999999998836</v>
      </c>
      <c r="F13" s="225"/>
    </row>
    <row r="14" spans="2:6" s="156" customFormat="1">
      <c r="B14" s="222"/>
      <c r="C14" s="222"/>
      <c r="D14" s="226" t="s">
        <v>41</v>
      </c>
      <c r="E14" s="165"/>
    </row>
    <row r="15" spans="2:6" s="156" customFormat="1">
      <c r="B15" s="164">
        <v>1236</v>
      </c>
      <c r="C15" s="277">
        <v>32001</v>
      </c>
      <c r="D15" s="311" t="s">
        <v>347</v>
      </c>
      <c r="E15" s="165">
        <f>+E17</f>
        <v>53757.599999999999</v>
      </c>
    </row>
    <row r="16" spans="2:6" s="156" customFormat="1">
      <c r="B16" s="167"/>
      <c r="C16" s="167"/>
      <c r="D16" s="168" t="s">
        <v>15</v>
      </c>
      <c r="E16" s="169"/>
    </row>
    <row r="17" spans="2:6" s="156" customFormat="1">
      <c r="B17" s="159"/>
      <c r="C17" s="159"/>
      <c r="D17" s="160" t="s">
        <v>135</v>
      </c>
      <c r="E17" s="161">
        <f>+E19</f>
        <v>53757.599999999999</v>
      </c>
    </row>
    <row r="18" spans="2:6">
      <c r="B18" s="159"/>
      <c r="C18" s="159"/>
      <c r="D18" s="162" t="s">
        <v>42</v>
      </c>
      <c r="E18" s="163"/>
    </row>
    <row r="19" spans="2:6" s="156" customFormat="1">
      <c r="B19" s="154"/>
      <c r="C19" s="154"/>
      <c r="D19" s="18" t="s">
        <v>43</v>
      </c>
      <c r="E19" s="155">
        <f>+E20</f>
        <v>53757.599999999999</v>
      </c>
    </row>
    <row r="20" spans="2:6" s="156" customFormat="1" ht="51.75">
      <c r="B20" s="154"/>
      <c r="C20" s="154"/>
      <c r="D20" s="134" t="str">
        <f>+'Հավելված N 3'!C18</f>
        <v>ՀՀ Արմավիրի մարզի Նորավան համայնքում «Մոդուլային» տիպի 144 տեղ հզորությամբ մսուր-մանկապարտեզ</v>
      </c>
      <c r="E20" s="157">
        <f>+'Հավելված N 3'!D18</f>
        <v>53757.599999999999</v>
      </c>
    </row>
    <row r="21" spans="2:6" s="156" customFormat="1" ht="34.5">
      <c r="B21" s="164">
        <v>1236</v>
      </c>
      <c r="C21" s="30">
        <v>32002</v>
      </c>
      <c r="D21" s="36" t="s">
        <v>290</v>
      </c>
      <c r="E21" s="165">
        <f t="shared" ref="E21" si="0">+E23</f>
        <v>-496845.69999999995</v>
      </c>
    </row>
    <row r="22" spans="2:6" s="156" customFormat="1">
      <c r="B22" s="167"/>
      <c r="C22" s="167"/>
      <c r="D22" s="168" t="s">
        <v>15</v>
      </c>
      <c r="E22" s="169"/>
    </row>
    <row r="23" spans="2:6" s="156" customFormat="1">
      <c r="B23" s="159"/>
      <c r="C23" s="159"/>
      <c r="D23" s="160" t="s">
        <v>291</v>
      </c>
      <c r="E23" s="161">
        <f>+'Հավելված N 3'!D21</f>
        <v>-496845.69999999995</v>
      </c>
    </row>
    <row r="24" spans="2:6" s="156" customFormat="1" ht="34.5">
      <c r="B24" s="164">
        <v>1236</v>
      </c>
      <c r="C24" s="164">
        <v>32003</v>
      </c>
      <c r="D24" s="42" t="s">
        <v>106</v>
      </c>
      <c r="E24" s="165">
        <f>+E26+E50</f>
        <v>-1415375.2999999998</v>
      </c>
      <c r="F24" s="166"/>
    </row>
    <row r="25" spans="2:6" s="156" customFormat="1">
      <c r="B25" s="167"/>
      <c r="C25" s="167"/>
      <c r="D25" s="168" t="s">
        <v>15</v>
      </c>
      <c r="E25" s="169"/>
    </row>
    <row r="26" spans="2:6" s="156" customFormat="1" ht="34.5">
      <c r="B26" s="159"/>
      <c r="C26" s="159"/>
      <c r="D26" s="160" t="s">
        <v>11</v>
      </c>
      <c r="E26" s="161">
        <f>SUM(E28,E29,E32,E34,E37,E40,E44,E48)</f>
        <v>-1381769.4</v>
      </c>
    </row>
    <row r="27" spans="2:6">
      <c r="B27" s="159"/>
      <c r="C27" s="159"/>
      <c r="D27" s="162" t="s">
        <v>42</v>
      </c>
      <c r="E27" s="163"/>
    </row>
    <row r="28" spans="2:6" s="156" customFormat="1" ht="34.5">
      <c r="B28" s="154"/>
      <c r="C28" s="154"/>
      <c r="D28" s="18" t="s">
        <v>106</v>
      </c>
      <c r="E28" s="155">
        <f>+'Հավելված N 3'!D24</f>
        <v>-494153.8</v>
      </c>
    </row>
    <row r="29" spans="2:6" s="156" customFormat="1">
      <c r="B29" s="154"/>
      <c r="C29" s="154"/>
      <c r="D29" s="18" t="s">
        <v>142</v>
      </c>
      <c r="E29" s="155">
        <f>SUM(E30:E31)</f>
        <v>-9317.6999999999971</v>
      </c>
    </row>
    <row r="30" spans="2:6" s="156" customFormat="1">
      <c r="B30" s="377"/>
      <c r="C30" s="377"/>
      <c r="D30" s="134" t="str">
        <f>+'Հավելված N 3'!C28</f>
        <v>Գետազատ բնակավայրի միջնակարգ դպրոց</v>
      </c>
      <c r="E30" s="157">
        <f>+'Հավելված N 3'!D28</f>
        <v>-50000</v>
      </c>
    </row>
    <row r="31" spans="2:6" s="156" customFormat="1">
      <c r="B31" s="379"/>
      <c r="C31" s="379"/>
      <c r="D31" s="134" t="str">
        <f>+'Հավելված N 3'!C29</f>
        <v>«Սիսավանի միջնակարգ դպրոց» ՊՈԱԿ</v>
      </c>
      <c r="E31" s="157">
        <f>+'Հավելված N 3'!D29</f>
        <v>40682.300000000003</v>
      </c>
    </row>
    <row r="32" spans="2:6" s="156" customFormat="1">
      <c r="B32" s="154"/>
      <c r="C32" s="154"/>
      <c r="D32" s="18" t="s">
        <v>43</v>
      </c>
      <c r="E32" s="155">
        <f>+E33</f>
        <v>-311137.49999999994</v>
      </c>
    </row>
    <row r="33" spans="2:5" s="156" customFormat="1" ht="34.5">
      <c r="B33" s="158"/>
      <c r="C33" s="158"/>
      <c r="D33" s="134" t="str">
        <f>+'Հավելված N 3'!C31</f>
        <v>«Վաղարշապատի հ. 1 հիմնական դպրոց» ՊՈԱԿ</v>
      </c>
      <c r="E33" s="157">
        <f>+'Հավելված N 3'!D31</f>
        <v>-311137.49999999994</v>
      </c>
    </row>
    <row r="34" spans="2:5" s="156" customFormat="1">
      <c r="B34" s="154"/>
      <c r="C34" s="154"/>
      <c r="D34" s="18" t="s">
        <v>66</v>
      </c>
      <c r="E34" s="155">
        <f>SUM(E35:E36)</f>
        <v>50000</v>
      </c>
    </row>
    <row r="35" spans="2:5" s="156" customFormat="1" ht="34.5">
      <c r="B35" s="377"/>
      <c r="C35" s="377"/>
      <c r="D35" s="134" t="str">
        <f>+'Հավելված N 3'!C33</f>
        <v>գ. Ծովինարի Արծրուն Խաչատրյանի անվ. միջնակարգ դպրոց</v>
      </c>
      <c r="E35" s="157">
        <f>+'Հավելված N 3'!D33</f>
        <v>-30000</v>
      </c>
    </row>
    <row r="36" spans="2:5" s="156" customFormat="1">
      <c r="B36" s="379"/>
      <c r="C36" s="379"/>
      <c r="D36" s="134" t="str">
        <f>+'Հավելված N 3'!C34</f>
        <v>ք. Գավառի թիվ 5 հիմնական դպրոց</v>
      </c>
      <c r="E36" s="157">
        <f>+'Հավելված N 3'!D34</f>
        <v>80000</v>
      </c>
    </row>
    <row r="37" spans="2:5" s="156" customFormat="1">
      <c r="B37" s="154"/>
      <c r="C37" s="154"/>
      <c r="D37" s="18" t="s">
        <v>67</v>
      </c>
      <c r="E37" s="155">
        <f>SUM(E38:E39)</f>
        <v>-110883.3</v>
      </c>
    </row>
    <row r="38" spans="2:5" s="156" customFormat="1" ht="34.5">
      <c r="B38" s="377"/>
      <c r="C38" s="377"/>
      <c r="D38" s="134" t="str">
        <f>+'Հավելված N 3'!C36</f>
        <v>ք. Տաշիրի միջնակարգ դպրոց (ք. Տաշիրի թիվ 1 հիմնական դպրոցի տեղակայման վայրում)</v>
      </c>
      <c r="E38" s="157">
        <f>+'Հավելված N 3'!D36</f>
        <v>-63000</v>
      </c>
    </row>
    <row r="39" spans="2:5" s="156" customFormat="1">
      <c r="B39" s="378"/>
      <c r="C39" s="378"/>
      <c r="D39" s="134" t="str">
        <f>+'Հավելված N 3'!C37</f>
        <v>գ. Աքորու միջնակարգ դպրոց</v>
      </c>
      <c r="E39" s="157">
        <f>+'Հավելված N 3'!D37</f>
        <v>-47883.3</v>
      </c>
    </row>
    <row r="40" spans="2:5" s="156" customFormat="1">
      <c r="B40" s="154"/>
      <c r="C40" s="154"/>
      <c r="D40" s="18" t="s">
        <v>105</v>
      </c>
      <c r="E40" s="155">
        <f>SUM(E41:E43)</f>
        <v>0</v>
      </c>
    </row>
    <row r="41" spans="2:5" s="156" customFormat="1">
      <c r="B41" s="377"/>
      <c r="C41" s="377"/>
      <c r="D41" s="134" t="str">
        <f>+'Հավելված N 3'!C39</f>
        <v>Զառ բնակավայրի միջնակարգ դպրոց</v>
      </c>
      <c r="E41" s="157">
        <f>+'Հավելված N 3'!D39</f>
        <v>-43000</v>
      </c>
    </row>
    <row r="42" spans="2:5" s="156" customFormat="1">
      <c r="B42" s="378"/>
      <c r="C42" s="378"/>
      <c r="D42" s="134" t="str">
        <f>+'Հավելված N 3'!C40</f>
        <v>Գեղադիր բնակավայրի միջնակարգ դպրոց</v>
      </c>
      <c r="E42" s="157">
        <f>+'Հավելված N 3'!D40</f>
        <v>20000</v>
      </c>
    </row>
    <row r="43" spans="2:5" s="156" customFormat="1">
      <c r="B43" s="379"/>
      <c r="C43" s="379"/>
      <c r="D43" s="134" t="str">
        <f>+'Հավելված N 3'!C41</f>
        <v>Լեռնանիստ բնակավայրի միջնակարգ դպրոց</v>
      </c>
      <c r="E43" s="157">
        <f>+'Հավելված N 3'!D41</f>
        <v>23000</v>
      </c>
    </row>
    <row r="44" spans="2:5" s="156" customFormat="1">
      <c r="B44" s="154"/>
      <c r="C44" s="154"/>
      <c r="D44" s="18" t="s">
        <v>140</v>
      </c>
      <c r="E44" s="155">
        <f>SUM(E45:E47)</f>
        <v>-188206.4</v>
      </c>
    </row>
    <row r="45" spans="2:5" s="156" customFormat="1">
      <c r="B45" s="377"/>
      <c r="C45" s="377"/>
      <c r="D45" s="134" t="str">
        <f>+'Հավելված N 3'!C43</f>
        <v>գ. Խոտի միջնակարգ դպրոց</v>
      </c>
      <c r="E45" s="157">
        <f>+'Հավելված N 3'!D43</f>
        <v>-68879.399999999994</v>
      </c>
    </row>
    <row r="46" spans="2:5" s="156" customFormat="1">
      <c r="B46" s="378"/>
      <c r="C46" s="378"/>
      <c r="D46" s="134" t="str">
        <f>+'Հավելված N 3'!C44</f>
        <v>«ք. Կապանի թիվ 6 հիմնական դպրոց» ՊՈԱԿ</v>
      </c>
      <c r="E46" s="157">
        <f>+'Հավելված N 3'!D44</f>
        <v>-84027</v>
      </c>
    </row>
    <row r="47" spans="2:5" s="156" customFormat="1">
      <c r="B47" s="379"/>
      <c r="C47" s="379"/>
      <c r="D47" s="134" t="str">
        <f>+'Հավելված N 3'!C45</f>
        <v>գ․ Տաթևի միջնակարգ դպրոց</v>
      </c>
      <c r="E47" s="157">
        <f>+'Հավելված N 3'!D45</f>
        <v>-35300</v>
      </c>
    </row>
    <row r="48" spans="2:5" s="156" customFormat="1">
      <c r="B48" s="154"/>
      <c r="C48" s="154"/>
      <c r="D48" s="18" t="s">
        <v>141</v>
      </c>
      <c r="E48" s="155">
        <f>SUM(E49:E49)</f>
        <v>-318070.7</v>
      </c>
    </row>
    <row r="49" spans="2:6" s="156" customFormat="1">
      <c r="B49" s="158"/>
      <c r="C49" s="158"/>
      <c r="D49" s="134" t="str">
        <f>+'Հավելված N 3'!C48</f>
        <v>գ. Աղավնավանքի միջնակարգ դպրոց</v>
      </c>
      <c r="E49" s="157">
        <f>+'Հավելված N 3'!D48</f>
        <v>-318070.7</v>
      </c>
    </row>
    <row r="50" spans="2:6" s="14" customFormat="1">
      <c r="B50" s="121"/>
      <c r="C50" s="121"/>
      <c r="D50" s="122" t="s">
        <v>135</v>
      </c>
      <c r="E50" s="123">
        <f>+E52+E54</f>
        <v>-33605.9</v>
      </c>
    </row>
    <row r="51" spans="2:6" s="14" customFormat="1">
      <c r="B51" s="121"/>
      <c r="C51" s="121"/>
      <c r="D51" s="124" t="s">
        <v>42</v>
      </c>
      <c r="E51" s="125"/>
    </row>
    <row r="52" spans="2:6" s="156" customFormat="1">
      <c r="B52" s="154"/>
      <c r="C52" s="154"/>
      <c r="D52" s="18" t="s">
        <v>110</v>
      </c>
      <c r="E52" s="155">
        <f>SUM(E53:E53)</f>
        <v>36394.1</v>
      </c>
    </row>
    <row r="53" spans="2:6" s="156" customFormat="1">
      <c r="B53" s="276"/>
      <c r="C53" s="276"/>
      <c r="D53" s="134" t="str">
        <f>+'Հավելված N 3'!C26</f>
        <v>«Գառնահովիտի միջնակարգ դպրոց» ՊՈԱԿ</v>
      </c>
      <c r="E53" s="157">
        <f>+'Հավելված N 3'!D26</f>
        <v>36394.1</v>
      </c>
    </row>
    <row r="54" spans="2:6" s="156" customFormat="1">
      <c r="B54" s="154"/>
      <c r="C54" s="154"/>
      <c r="D54" s="18" t="s">
        <v>140</v>
      </c>
      <c r="E54" s="155">
        <f>SUM(E55:E55)</f>
        <v>-70000</v>
      </c>
    </row>
    <row r="55" spans="2:6" s="156" customFormat="1">
      <c r="B55" s="257"/>
      <c r="C55" s="257"/>
      <c r="D55" s="134" t="str">
        <f>+'Հավելված N 3'!C46</f>
        <v>«Դարբասի միջնակարգ դպրոց» ՊՈԱԿ</v>
      </c>
      <c r="E55" s="157">
        <f>+'Հավելված N 3'!D46</f>
        <v>-70000</v>
      </c>
    </row>
    <row r="56" spans="2:6" s="156" customFormat="1" ht="34.5">
      <c r="B56" s="164">
        <v>1236</v>
      </c>
      <c r="C56" s="76">
        <v>32004</v>
      </c>
      <c r="D56" s="78" t="s">
        <v>130</v>
      </c>
      <c r="E56" s="165">
        <f>+E58</f>
        <v>1818927.2</v>
      </c>
      <c r="F56" s="166"/>
    </row>
    <row r="57" spans="2:6" s="156" customFormat="1">
      <c r="B57" s="167"/>
      <c r="C57" s="167"/>
      <c r="D57" s="168" t="s">
        <v>15</v>
      </c>
      <c r="E57" s="169"/>
    </row>
    <row r="58" spans="2:6" s="156" customFormat="1" ht="34.5">
      <c r="B58" s="159"/>
      <c r="C58" s="159"/>
      <c r="D58" s="160" t="s">
        <v>11</v>
      </c>
      <c r="E58" s="161">
        <f>+E60+E65+E67+E76+E80+E90+E97+E107+E109+E112</f>
        <v>1818927.2</v>
      </c>
    </row>
    <row r="59" spans="2:6" s="156" customFormat="1">
      <c r="B59" s="159"/>
      <c r="C59" s="159"/>
      <c r="D59" s="162" t="s">
        <v>42</v>
      </c>
      <c r="E59" s="163"/>
    </row>
    <row r="60" spans="2:6" s="156" customFormat="1">
      <c r="B60" s="154"/>
      <c r="C60" s="154"/>
      <c r="D60" s="18" t="s">
        <v>110</v>
      </c>
      <c r="E60" s="155">
        <f>SUM(E61:E64)</f>
        <v>155554.9</v>
      </c>
    </row>
    <row r="61" spans="2:6" s="156" customFormat="1">
      <c r="B61" s="377"/>
      <c r="C61" s="377"/>
      <c r="D61" s="134" t="str">
        <f>+'Հավելված N 3'!C52</f>
        <v>Մաստարայի միջնակարգ դպրոց</v>
      </c>
      <c r="E61" s="157">
        <f>+'Հավելված N 3'!D52</f>
        <v>57883.6</v>
      </c>
    </row>
    <row r="62" spans="2:6" s="156" customFormat="1">
      <c r="B62" s="378"/>
      <c r="C62" s="378"/>
      <c r="D62" s="134" t="str">
        <f>+'Հավելված N 3'!C53</f>
        <v>Թալինի ավագ դպրոց</v>
      </c>
      <c r="E62" s="157">
        <f>+'Հավելված N 3'!D53</f>
        <v>18021.2</v>
      </c>
    </row>
    <row r="63" spans="2:6" s="156" customFormat="1">
      <c r="B63" s="378"/>
      <c r="C63" s="378"/>
      <c r="D63" s="134" t="str">
        <f>+'Հավելված N 3'!C54</f>
        <v>Բազմաղբյուրի միջնակարգ դպրոց</v>
      </c>
      <c r="E63" s="157">
        <f>+'Հավելված N 3'!D54</f>
        <v>50000</v>
      </c>
    </row>
    <row r="64" spans="2:6" s="156" customFormat="1">
      <c r="B64" s="379"/>
      <c r="C64" s="379"/>
      <c r="D64" s="134" t="str">
        <f>+'Հավելված N 3'!C55</f>
        <v>Արագածի թիվ 2 միջնակարգ դպրոց</v>
      </c>
      <c r="E64" s="157">
        <f>+'Հավելված N 3'!D55</f>
        <v>29650.1</v>
      </c>
    </row>
    <row r="65" spans="2:5" s="156" customFormat="1">
      <c r="B65" s="154"/>
      <c r="C65" s="154"/>
      <c r="D65" s="18" t="s">
        <v>142</v>
      </c>
      <c r="E65" s="155">
        <f>+E66</f>
        <v>64488.800000000003</v>
      </c>
    </row>
    <row r="66" spans="2:5" s="156" customFormat="1">
      <c r="B66" s="275"/>
      <c r="C66" s="275"/>
      <c r="D66" s="134" t="str">
        <f>+'Հավելված N 3'!C57</f>
        <v xml:space="preserve">«Վարդաշենի միջնակարգ դպրոց» ՊՈԱԿ </v>
      </c>
      <c r="E66" s="157">
        <f>+'Հավելված N 3'!D57</f>
        <v>64488.800000000003</v>
      </c>
    </row>
    <row r="67" spans="2:5" s="156" customFormat="1">
      <c r="B67" s="154"/>
      <c r="C67" s="154"/>
      <c r="D67" s="18" t="s">
        <v>43</v>
      </c>
      <c r="E67" s="155">
        <f>SUM(E68:E75)</f>
        <v>474941.8</v>
      </c>
    </row>
    <row r="68" spans="2:5" s="156" customFormat="1">
      <c r="B68" s="377"/>
      <c r="C68" s="377"/>
      <c r="D68" s="134" t="str">
        <f>+'Հավելված N 3'!C59</f>
        <v>Նորապատի միջնակարգ դպրոց</v>
      </c>
      <c r="E68" s="157">
        <f>+'Հավելված N 3'!D59</f>
        <v>90000</v>
      </c>
    </row>
    <row r="69" spans="2:5" s="156" customFormat="1" ht="34.5">
      <c r="B69" s="378"/>
      <c r="C69" s="378"/>
      <c r="D69" s="134" t="str">
        <f>+'Հավելված N 3'!C60</f>
        <v>Այգեվանի Մ․ խորենացու անվան միջնակարգ դպրոց</v>
      </c>
      <c r="E69" s="157">
        <f>+'Հավելված N 3'!D60</f>
        <v>50000</v>
      </c>
    </row>
    <row r="70" spans="2:5" s="156" customFormat="1">
      <c r="B70" s="378"/>
      <c r="C70" s="378"/>
      <c r="D70" s="134" t="str">
        <f>+'Հավելված N 3'!C61</f>
        <v>Քարակերտի թիվ 2 միջնակարգ դպրոց</v>
      </c>
      <c r="E70" s="157">
        <f>+'Հավելված N 3'!D61</f>
        <v>40000</v>
      </c>
    </row>
    <row r="71" spans="2:5" s="156" customFormat="1" ht="34.5">
      <c r="B71" s="378"/>
      <c r="C71" s="378"/>
      <c r="D71" s="134" t="str">
        <f>+'Հավելված N 3'!C62</f>
        <v>Ալաշկերտի  Հ․ Քոչարի անվան միջնակարգ դպրոց</v>
      </c>
      <c r="E71" s="157">
        <f>+'Հավելված N 3'!D62</f>
        <v>100000</v>
      </c>
    </row>
    <row r="72" spans="2:5" s="156" customFormat="1">
      <c r="B72" s="378"/>
      <c r="C72" s="378"/>
      <c r="D72" s="134" t="str">
        <f>+'Հավելված N 3'!C63</f>
        <v>Նորավանի միջնակարգ դպրոց</v>
      </c>
      <c r="E72" s="157">
        <f>+'Հավելված N 3'!D63</f>
        <v>25500</v>
      </c>
    </row>
    <row r="73" spans="2:5" s="156" customFormat="1" ht="34.5">
      <c r="B73" s="378"/>
      <c r="C73" s="378"/>
      <c r="D73" s="134" t="str">
        <f>+'Հավելված N 3'!C64</f>
        <v>Արմավիրի Վ․ Բախշյանի անվան թիվ 2 հիմնական դպրոց</v>
      </c>
      <c r="E73" s="157">
        <f>+'Հավելված N 3'!D64</f>
        <v>23267</v>
      </c>
    </row>
    <row r="74" spans="2:5" s="156" customFormat="1">
      <c r="B74" s="378"/>
      <c r="C74" s="378"/>
      <c r="D74" s="134" t="str">
        <f>+'Հավելված N 3'!C65</f>
        <v>Ծիածանի միջնակարգ դպրոց</v>
      </c>
      <c r="E74" s="157">
        <f>+'Հավելված N 3'!D65</f>
        <v>100000</v>
      </c>
    </row>
    <row r="75" spans="2:5" s="156" customFormat="1">
      <c r="B75" s="379"/>
      <c r="C75" s="379"/>
      <c r="D75" s="134" t="str">
        <f>+'Հավելված N 3'!C66</f>
        <v>Նորակերտի միջնակարգ դպրոց</v>
      </c>
      <c r="E75" s="157">
        <f>+'Հավելված N 3'!D66</f>
        <v>46174.8</v>
      </c>
    </row>
    <row r="76" spans="2:5" s="156" customFormat="1">
      <c r="B76" s="154"/>
      <c r="C76" s="154"/>
      <c r="D76" s="18" t="s">
        <v>66</v>
      </c>
      <c r="E76" s="155">
        <f>SUM(E77:E79)</f>
        <v>0</v>
      </c>
    </row>
    <row r="77" spans="2:5" s="156" customFormat="1">
      <c r="B77" s="377"/>
      <c r="C77" s="377"/>
      <c r="D77" s="134" t="str">
        <f>+'Հավելված N 3'!C68</f>
        <v>Ծակքարի միջնակարգ դպրոց</v>
      </c>
      <c r="E77" s="157">
        <f>+'Հավելված N 3'!D68</f>
        <v>-97700</v>
      </c>
    </row>
    <row r="78" spans="2:5" s="156" customFormat="1">
      <c r="B78" s="378"/>
      <c r="C78" s="378"/>
      <c r="D78" s="134" t="str">
        <f>+'Հավելված N 3'!C69</f>
        <v>Ծովագյուղի միջնակարգ դպրոց</v>
      </c>
      <c r="E78" s="157">
        <f>+'Հավելված N 3'!D69</f>
        <v>47700</v>
      </c>
    </row>
    <row r="79" spans="2:5" s="156" customFormat="1" ht="34.5">
      <c r="B79" s="379"/>
      <c r="C79" s="379"/>
      <c r="D79" s="134" t="str">
        <f>+'Հավելված N 3'!C70</f>
        <v>Կարճաղբյուրի Ա.Գրիգորյանի անվան միջնակարգ դպրոց</v>
      </c>
      <c r="E79" s="157">
        <f>+'Հավելված N 3'!D70</f>
        <v>50000</v>
      </c>
    </row>
    <row r="80" spans="2:5" s="156" customFormat="1">
      <c r="B80" s="154"/>
      <c r="C80" s="154"/>
      <c r="D80" s="18" t="s">
        <v>67</v>
      </c>
      <c r="E80" s="155">
        <f>SUM(E81:E89)</f>
        <v>65340.700000000004</v>
      </c>
    </row>
    <row r="81" spans="2:5" s="156" customFormat="1" ht="34.5">
      <c r="B81" s="377"/>
      <c r="C81" s="377"/>
      <c r="D81" s="134" t="str">
        <f>+'Հավելված N 3'!C72</f>
        <v xml:space="preserve">«ք. Վանաձորի Ա.Մաթևոսյանի անվան թիվ 8 հիմնական դպրոց» ՊՈԱԿ </v>
      </c>
      <c r="E81" s="157">
        <f>+'Հավելված N 3'!D72</f>
        <v>-23950</v>
      </c>
    </row>
    <row r="82" spans="2:5" s="156" customFormat="1" ht="34.5">
      <c r="B82" s="378"/>
      <c r="C82" s="378"/>
      <c r="D82" s="134" t="str">
        <f>+'Հավելված N 3'!C73</f>
        <v xml:space="preserve">«ք. Վանաձորի Խ.Աբովյանի անվան թիվ 9 հիմնական դպրոց» ՊՈԱԿ </v>
      </c>
      <c r="E82" s="157">
        <f>+'Հավելված N 3'!D73</f>
        <v>-10161</v>
      </c>
    </row>
    <row r="83" spans="2:5" s="156" customFormat="1" ht="34.5">
      <c r="B83" s="378"/>
      <c r="C83" s="378"/>
      <c r="D83" s="134" t="str">
        <f>+'Հավելված N 3'!C74</f>
        <v>Ծաղկաբերի Դ. Մարտիրոսյանի անվան միջնակարգ դպրոց</v>
      </c>
      <c r="E83" s="157">
        <f>+'Հավելված N 3'!D74</f>
        <v>-1334.5</v>
      </c>
    </row>
    <row r="84" spans="2:5" s="156" customFormat="1">
      <c r="B84" s="378"/>
      <c r="C84" s="378"/>
      <c r="D84" s="134" t="str">
        <f>+'Հավելված N 3'!C75</f>
        <v>Լուսաղբյուրի միջնակարգ դպրոց</v>
      </c>
      <c r="E84" s="157">
        <f>+'Հավելված N 3'!D75</f>
        <v>-35000</v>
      </c>
    </row>
    <row r="85" spans="2:5" s="156" customFormat="1" ht="34.5">
      <c r="B85" s="378"/>
      <c r="C85" s="378"/>
      <c r="D85" s="134" t="str">
        <f>+'Հավելված N 3'!C76</f>
        <v xml:space="preserve"> ք. Վանաձորի Ծովակալ Իսակովի անվան թիվ 23   հիմնական դպրոց</v>
      </c>
      <c r="E85" s="157">
        <f>+'Հավելված N 3'!D76</f>
        <v>4000</v>
      </c>
    </row>
    <row r="86" spans="2:5" s="156" customFormat="1">
      <c r="B86" s="378"/>
      <c r="C86" s="378"/>
      <c r="D86" s="134" t="str">
        <f>+'Հավելված N 3'!C77</f>
        <v>Գյուլագարակի միջնակարգ դպրոց</v>
      </c>
      <c r="E86" s="157">
        <f>+'Հավելված N 3'!D77</f>
        <v>2028.2</v>
      </c>
    </row>
    <row r="87" spans="2:5" s="156" customFormat="1">
      <c r="B87" s="378"/>
      <c r="C87" s="378"/>
      <c r="D87" s="134" t="str">
        <f>+'Հավելված N 3'!C78</f>
        <v>Ախթալայի թիվ 2 միջնակարգ դպրոց</v>
      </c>
      <c r="E87" s="157">
        <f>+'Հավելված N 3'!D78</f>
        <v>38440</v>
      </c>
    </row>
    <row r="88" spans="2:5" s="156" customFormat="1" ht="51.75">
      <c r="B88" s="378"/>
      <c r="C88" s="378"/>
      <c r="D88" s="134" t="str">
        <f>+'Հավելված N 3'!C79</f>
        <v xml:space="preserve">ք. Վանաձորի Մաթեմատիկայի և բնագիտական առարկաների խորացված ուսուցմամբ հատուկ դպրոց </v>
      </c>
      <c r="E88" s="157">
        <f>+'Հավելված N 3'!D79</f>
        <v>7487.9</v>
      </c>
    </row>
    <row r="89" spans="2:5" s="156" customFormat="1">
      <c r="B89" s="379"/>
      <c r="C89" s="379"/>
      <c r="D89" s="134" t="str">
        <f>+'Հավելված N 3'!C80</f>
        <v>Լեռնանցքի միջնակարգ դպրոց</v>
      </c>
      <c r="E89" s="157">
        <f>+'Հավելված N 3'!D80</f>
        <v>83830.100000000006</v>
      </c>
    </row>
    <row r="90" spans="2:5" s="156" customFormat="1">
      <c r="B90" s="154"/>
      <c r="C90" s="154"/>
      <c r="D90" s="18" t="s">
        <v>105</v>
      </c>
      <c r="E90" s="155">
        <f>SUM(E91:E96)</f>
        <v>388545.69999999995</v>
      </c>
    </row>
    <row r="91" spans="2:5" s="156" customFormat="1">
      <c r="B91" s="377"/>
      <c r="C91" s="377"/>
      <c r="D91" s="134" t="str">
        <f>+'Հավելված N 3'!C82</f>
        <v>Ծաղկաձորի միջնակարգ դպրոց</v>
      </c>
      <c r="E91" s="157">
        <f>+'Հավելված N 3'!D82</f>
        <v>100000</v>
      </c>
    </row>
    <row r="92" spans="2:5" s="156" customFormat="1">
      <c r="B92" s="378"/>
      <c r="C92" s="378"/>
      <c r="D92" s="134" t="str">
        <f>+'Հավելված N 3'!C83</f>
        <v>Հրազդանի Խ.Աբովյանի թիվ 1 ավագ դպրոց</v>
      </c>
      <c r="E92" s="157">
        <f>+'Հավելված N 3'!D83</f>
        <v>54220</v>
      </c>
    </row>
    <row r="93" spans="2:5" s="156" customFormat="1">
      <c r="B93" s="378"/>
      <c r="C93" s="378"/>
      <c r="D93" s="134" t="str">
        <f>+'Հավելված N 3'!C84</f>
        <v>Մրգաշենի միջնակարգ դպրոց</v>
      </c>
      <c r="E93" s="157">
        <f>+'Հավելված N 3'!D84</f>
        <v>48634.3</v>
      </c>
    </row>
    <row r="94" spans="2:5" s="156" customFormat="1" ht="34.5">
      <c r="B94" s="378"/>
      <c r="C94" s="378"/>
      <c r="D94" s="134" t="str">
        <f>+'Հավելված N 3'!C85</f>
        <v>Ձորաղբյուրի Վ․ Կարապետյանի անվան միջնակարգ դպրոց</v>
      </c>
      <c r="E94" s="157">
        <f>+'Հավելված N 3'!D85</f>
        <v>15964.8</v>
      </c>
    </row>
    <row r="95" spans="2:5" s="156" customFormat="1">
      <c r="B95" s="378"/>
      <c r="C95" s="378"/>
      <c r="D95" s="134" t="str">
        <f>+'Հավելված N 3'!C86</f>
        <v>Քաղսիի  միջնակարգ դպրոց</v>
      </c>
      <c r="E95" s="157">
        <f>+'Հավելված N 3'!D86</f>
        <v>100000</v>
      </c>
    </row>
    <row r="96" spans="2:5" s="156" customFormat="1">
      <c r="B96" s="379"/>
      <c r="C96" s="379"/>
      <c r="D96" s="134" t="str">
        <f>+'Հավելված N 3'!C87</f>
        <v>Գառնու թիվ 2 ավագ դպրոց</v>
      </c>
      <c r="E96" s="157">
        <f>+'Հավելված N 3'!D87</f>
        <v>69726.600000000006</v>
      </c>
    </row>
    <row r="97" spans="2:5" s="156" customFormat="1">
      <c r="B97" s="154"/>
      <c r="C97" s="154"/>
      <c r="D97" s="18" t="s">
        <v>59</v>
      </c>
      <c r="E97" s="155">
        <f>SUM(E98:E106)</f>
        <v>548457</v>
      </c>
    </row>
    <row r="98" spans="2:5" s="156" customFormat="1">
      <c r="B98" s="377"/>
      <c r="C98" s="377"/>
      <c r="D98" s="134" t="str">
        <f>+'Հավելված N 3'!C89</f>
        <v xml:space="preserve">«ք․ Գյումրու թիվ 32 հիմնական դպրոց» ՊՈԱԿ </v>
      </c>
      <c r="E98" s="157">
        <f>+'Հավելված N 3'!D89</f>
        <v>30990.1</v>
      </c>
    </row>
    <row r="99" spans="2:5" s="156" customFormat="1">
      <c r="B99" s="378"/>
      <c r="C99" s="378"/>
      <c r="D99" s="134" t="str">
        <f>+'Հավելված N 3'!C90</f>
        <v xml:space="preserve">«ք․ Գյումրու թիվ 23 հիմնական դպրոց» ՊՈԱԿ </v>
      </c>
      <c r="E99" s="157">
        <f>+'Հավելված N 3'!D90</f>
        <v>1709.5</v>
      </c>
    </row>
    <row r="100" spans="2:5" s="156" customFormat="1">
      <c r="B100" s="378"/>
      <c r="C100" s="378"/>
      <c r="D100" s="134" t="str">
        <f>+'Հավելված N 3'!C91</f>
        <v xml:space="preserve">«ք․ Գյումրու թիվ 41 հիմնական դպրոց» ՊՈԱԿ </v>
      </c>
      <c r="E100" s="157">
        <f>+'Հավելված N 3'!D91</f>
        <v>121691.1</v>
      </c>
    </row>
    <row r="101" spans="2:5" s="156" customFormat="1">
      <c r="B101" s="378"/>
      <c r="C101" s="378"/>
      <c r="D101" s="134" t="str">
        <f>+'Հավելված N 3'!C92</f>
        <v>Գյումրու թիվ 45 միջնակարգ դպրոց</v>
      </c>
      <c r="E101" s="157">
        <f>+'Հավելված N 3'!D92</f>
        <v>92335.3</v>
      </c>
    </row>
    <row r="102" spans="2:5" s="156" customFormat="1">
      <c r="B102" s="378"/>
      <c r="C102" s="378"/>
      <c r="D102" s="134" t="str">
        <f>+'Հավելված N 3'!C93</f>
        <v>Գյումրու թիվ 7 հիմնական դպրոց</v>
      </c>
      <c r="E102" s="157">
        <f>+'Հավելված N 3'!D93</f>
        <v>81824.899999999994</v>
      </c>
    </row>
    <row r="103" spans="2:5" s="156" customFormat="1" ht="17.45" customHeight="1">
      <c r="B103" s="378"/>
      <c r="C103" s="378"/>
      <c r="D103" s="134" t="str">
        <f>+'Հավելված N 3'!C94</f>
        <v>Լեռնակերտի միջնակարգ դպրոց</v>
      </c>
      <c r="E103" s="157">
        <f>+'Հավելված N 3'!D94</f>
        <v>16523.599999999999</v>
      </c>
    </row>
    <row r="104" spans="2:5" s="156" customFormat="1" ht="17.45" customHeight="1">
      <c r="B104" s="378"/>
      <c r="C104" s="378"/>
      <c r="D104" s="134" t="str">
        <f>+'Հավելված N 3'!C95</f>
        <v>Գյումրու թիվ 30 հիմնական դպրոց</v>
      </c>
      <c r="E104" s="157">
        <f>+'Հավելված N 3'!D95</f>
        <v>27497.5</v>
      </c>
    </row>
    <row r="105" spans="2:5" s="156" customFormat="1" ht="17.45" customHeight="1">
      <c r="B105" s="378"/>
      <c r="C105" s="378"/>
      <c r="D105" s="134" t="str">
        <f>+'Հավելված N 3'!C96</f>
        <v>Վահրամաբերդի Հ. Մկրտչյանի անվան միջնակարգ դպրոց</v>
      </c>
      <c r="E105" s="157">
        <f>+'Հավելված N 3'!D96</f>
        <v>132941.9</v>
      </c>
    </row>
    <row r="106" spans="2:5" s="156" customFormat="1" ht="17.45" customHeight="1">
      <c r="B106" s="379"/>
      <c r="C106" s="379"/>
      <c r="D106" s="134" t="str">
        <f>+'Հավելված N 3'!C97</f>
        <v>Աշոցքի միջնակարգ դպրոց</v>
      </c>
      <c r="E106" s="157">
        <f>+'Հավելված N 3'!D97</f>
        <v>42943.1</v>
      </c>
    </row>
    <row r="107" spans="2:5" s="156" customFormat="1">
      <c r="B107" s="154"/>
      <c r="C107" s="154"/>
      <c r="D107" s="18" t="s">
        <v>140</v>
      </c>
      <c r="E107" s="155">
        <f>+E108</f>
        <v>29314.6</v>
      </c>
    </row>
    <row r="108" spans="2:5" s="156" customFormat="1">
      <c r="B108" s="158"/>
      <c r="C108" s="158"/>
      <c r="D108" s="134" t="str">
        <f>+'Հավելված N 3'!C99</f>
        <v>Սիսիանի թիվ 4 հիմնական դպրոց</v>
      </c>
      <c r="E108" s="157">
        <f>+'Հավելված N 3'!D99</f>
        <v>29314.6</v>
      </c>
    </row>
    <row r="109" spans="2:5" s="156" customFormat="1">
      <c r="B109" s="154"/>
      <c r="C109" s="154"/>
      <c r="D109" s="18" t="s">
        <v>138</v>
      </c>
      <c r="E109" s="155">
        <f>SUM(E110:E111)</f>
        <v>59922.2</v>
      </c>
    </row>
    <row r="110" spans="2:5" s="156" customFormat="1" ht="15.6" customHeight="1">
      <c r="B110" s="377"/>
      <c r="C110" s="377"/>
      <c r="D110" s="134" t="str">
        <f>+'Հավելված N 3'!C101</f>
        <v>Ջերմուկի Մ․ Գորկու անվան թիվ 1 հիմնական դպրոց</v>
      </c>
      <c r="E110" s="157">
        <f>+'Հավելված N 3'!D101</f>
        <v>29667.599999999999</v>
      </c>
    </row>
    <row r="111" spans="2:5" s="156" customFormat="1" ht="34.5">
      <c r="B111" s="379"/>
      <c r="C111" s="379"/>
      <c r="D111" s="134" t="str">
        <f>+'Հավելված N 3'!C102</f>
        <v>Մալիշկայի Մ․ Լոմոնոսովի անվան միջնակարգ դպրոց</v>
      </c>
      <c r="E111" s="157">
        <f>+'Հավելված N 3'!D102</f>
        <v>30254.6</v>
      </c>
    </row>
    <row r="112" spans="2:5" s="156" customFormat="1">
      <c r="B112" s="154"/>
      <c r="C112" s="154"/>
      <c r="D112" s="18" t="s">
        <v>141</v>
      </c>
      <c r="E112" s="155">
        <f>+E113</f>
        <v>32361.5</v>
      </c>
    </row>
    <row r="113" spans="2:6" s="156" customFormat="1">
      <c r="B113" s="158"/>
      <c r="C113" s="158"/>
      <c r="D113" s="134" t="str">
        <f>+'Հավելված N 3'!C104</f>
        <v>Բերդավանի միջնակարգ դպրոց</v>
      </c>
      <c r="E113" s="157">
        <f>+'Հավելված N 3'!D104</f>
        <v>32361.5</v>
      </c>
    </row>
    <row r="114" spans="2:6" s="156" customFormat="1">
      <c r="B114" s="164">
        <v>1236</v>
      </c>
      <c r="C114" s="76">
        <v>32005</v>
      </c>
      <c r="D114" s="78" t="s">
        <v>164</v>
      </c>
      <c r="E114" s="165">
        <f>+E116</f>
        <v>-471572.29999999993</v>
      </c>
      <c r="F114" s="166"/>
    </row>
    <row r="115" spans="2:6" s="156" customFormat="1">
      <c r="B115" s="167"/>
      <c r="C115" s="167"/>
      <c r="D115" s="168" t="s">
        <v>15</v>
      </c>
      <c r="E115" s="169"/>
    </row>
    <row r="116" spans="2:6" s="156" customFormat="1" ht="34.5">
      <c r="B116" s="159"/>
      <c r="C116" s="159"/>
      <c r="D116" s="160" t="s">
        <v>11</v>
      </c>
      <c r="E116" s="161">
        <f>+E118+E121+E127+E130+E136</f>
        <v>-471572.29999999993</v>
      </c>
    </row>
    <row r="117" spans="2:6" s="156" customFormat="1">
      <c r="B117" s="159"/>
      <c r="C117" s="159"/>
      <c r="D117" s="162" t="s">
        <v>42</v>
      </c>
      <c r="E117" s="163"/>
    </row>
    <row r="118" spans="2:6" s="156" customFormat="1">
      <c r="B118" s="154"/>
      <c r="C118" s="154"/>
      <c r="D118" s="18" t="s">
        <v>66</v>
      </c>
      <c r="E118" s="155">
        <f>SUM(E119:E120)</f>
        <v>0</v>
      </c>
    </row>
    <row r="119" spans="2:6" s="156" customFormat="1">
      <c r="B119" s="377"/>
      <c r="C119" s="377"/>
      <c r="D119" s="134" t="str">
        <f>+'Հավելված N 3'!C108</f>
        <v>գ. Շատվանի կրթահամալիր</v>
      </c>
      <c r="E119" s="157">
        <f>+'Հավելված N 3'!D108</f>
        <v>-20000</v>
      </c>
    </row>
    <row r="120" spans="2:6" s="156" customFormat="1">
      <c r="B120" s="378"/>
      <c r="C120" s="378"/>
      <c r="D120" s="134" t="str">
        <f>+'Հավելված N 3'!C109</f>
        <v>գ. Կախակնի կրթահամալիր</v>
      </c>
      <c r="E120" s="157">
        <f>+'Հավելված N 3'!D109</f>
        <v>20000</v>
      </c>
    </row>
    <row r="121" spans="2:6" s="156" customFormat="1">
      <c r="B121" s="154"/>
      <c r="C121" s="154"/>
      <c r="D121" s="18" t="s">
        <v>67</v>
      </c>
      <c r="E121" s="155">
        <f>SUM(E122:E126)</f>
        <v>-160894.79999999999</v>
      </c>
    </row>
    <row r="122" spans="2:6" s="156" customFormat="1">
      <c r="B122" s="377"/>
      <c r="C122" s="377"/>
      <c r="D122" s="134" t="str">
        <f>+'Հավելված N 3'!C111</f>
        <v>գ. Հարթագյուղի կրթահամալիր</v>
      </c>
      <c r="E122" s="157">
        <f>+'Հավելված N 3'!D111</f>
        <v>-30000</v>
      </c>
    </row>
    <row r="123" spans="2:6" s="156" customFormat="1">
      <c r="B123" s="378"/>
      <c r="C123" s="378"/>
      <c r="D123" s="134" t="str">
        <f>+'Հավելված N 3'!C112</f>
        <v>գ. Նորաշենի կրթահամալիր</v>
      </c>
      <c r="E123" s="157">
        <f>+'Հավելված N 3'!D112</f>
        <v>-30000</v>
      </c>
    </row>
    <row r="124" spans="2:6" s="156" customFormat="1">
      <c r="B124" s="378"/>
      <c r="C124" s="378"/>
      <c r="D124" s="134" t="str">
        <f>+'Հավելված N 3'!C113</f>
        <v>գ. Լորուտի կրթահամալիր</v>
      </c>
      <c r="E124" s="157">
        <f>+'Հավելված N 3'!D113</f>
        <v>-50000</v>
      </c>
    </row>
    <row r="125" spans="2:6" s="156" customFormat="1">
      <c r="B125" s="378"/>
      <c r="C125" s="378"/>
      <c r="D125" s="134" t="str">
        <f>+'Հավելված N 3'!C114</f>
        <v>գ. Միխայլովկայի կրթահամալիր</v>
      </c>
      <c r="E125" s="157">
        <f>+'Հավելված N 3'!D114</f>
        <v>-35000</v>
      </c>
    </row>
    <row r="126" spans="2:6" s="156" customFormat="1">
      <c r="B126" s="378"/>
      <c r="C126" s="378"/>
      <c r="D126" s="134" t="str">
        <f>+'Հավելված N 3'!C115</f>
        <v>գ. Կաթնառատի կրթահամալիր</v>
      </c>
      <c r="E126" s="157">
        <f>+'Հավելված N 3'!D115</f>
        <v>-15894.8</v>
      </c>
    </row>
    <row r="127" spans="2:6" s="156" customFormat="1">
      <c r="B127" s="154"/>
      <c r="C127" s="154"/>
      <c r="D127" s="18" t="s">
        <v>59</v>
      </c>
      <c r="E127" s="155">
        <f>SUM(E128:E129)</f>
        <v>-239415.4</v>
      </c>
    </row>
    <row r="128" spans="2:6" s="156" customFormat="1">
      <c r="B128" s="378"/>
      <c r="C128" s="378"/>
      <c r="D128" s="134" t="str">
        <f>+'Հավելված N 3'!C117</f>
        <v>գ․ Հայրենյացի կրթահամալիր</v>
      </c>
      <c r="E128" s="157">
        <f>+'Հավելված N 3'!D117</f>
        <v>-60000</v>
      </c>
    </row>
    <row r="129" spans="2:5" s="156" customFormat="1">
      <c r="B129" s="379"/>
      <c r="C129" s="379"/>
      <c r="D129" s="134" t="str">
        <f>+'Հավելված N 3'!C118</f>
        <v>գ․ Բյուրակնի կրթահամալիր</v>
      </c>
      <c r="E129" s="157">
        <f>+'Հավելված N 3'!D118</f>
        <v>-179415.4</v>
      </c>
    </row>
    <row r="130" spans="2:5" s="156" customFormat="1">
      <c r="B130" s="154"/>
      <c r="C130" s="154"/>
      <c r="D130" s="18" t="s">
        <v>140</v>
      </c>
      <c r="E130" s="155">
        <f>SUM(E131:E135)</f>
        <v>-21262.1</v>
      </c>
    </row>
    <row r="131" spans="2:5" s="156" customFormat="1" ht="17.45" customHeight="1">
      <c r="B131" s="377"/>
      <c r="C131" s="377"/>
      <c r="D131" s="134" t="str">
        <f>+'Հավելված N 3'!C120</f>
        <v>Կապան համայնքի գ․ Բաբիկավան-Կավճուտի կրթահամալիր</v>
      </c>
      <c r="E131" s="157">
        <f>+'Հավելված N 3'!D120</f>
        <v>-41212.5</v>
      </c>
    </row>
    <row r="132" spans="2:5" s="156" customFormat="1">
      <c r="B132" s="378"/>
      <c r="C132" s="378"/>
      <c r="D132" s="134" t="str">
        <f>+'Հավելված N 3'!C121</f>
        <v>Կապան համայնքի Ծավի կրթահամալիր</v>
      </c>
      <c r="E132" s="157">
        <f>+'Հավելված N 3'!D121</f>
        <v>12100</v>
      </c>
    </row>
    <row r="133" spans="2:5" s="156" customFormat="1">
      <c r="B133" s="378"/>
      <c r="C133" s="378"/>
      <c r="D133" s="134" t="str">
        <f>+'Հավելված N 3'!C122</f>
        <v>Տեղ համայնքի Տեղի թիվ 2 կրթահամալիր</v>
      </c>
      <c r="E133" s="157">
        <f>+'Հավելված N 3'!D122</f>
        <v>22126.3</v>
      </c>
    </row>
    <row r="134" spans="2:5" s="156" customFormat="1">
      <c r="B134" s="378"/>
      <c r="C134" s="378"/>
      <c r="D134" s="134" t="str">
        <f>+'Հավելված N 3'!C123</f>
        <v>գ. Ակների կրթահամալիր</v>
      </c>
      <c r="E134" s="157">
        <f>+'Հավելված N 3'!D123</f>
        <v>-20921</v>
      </c>
    </row>
    <row r="135" spans="2:5" s="156" customFormat="1" ht="17.45" customHeight="1">
      <c r="B135" s="379"/>
      <c r="C135" s="379"/>
      <c r="D135" s="134" t="str">
        <f>+'Հավելված N 3'!C124</f>
        <v>Կապան համայնքի Վերին Խոտանանի կրթահամալիր</v>
      </c>
      <c r="E135" s="157">
        <f>+'Հավելված N 3'!D124</f>
        <v>6645.1</v>
      </c>
    </row>
    <row r="136" spans="2:5" s="156" customFormat="1">
      <c r="B136" s="154"/>
      <c r="C136" s="154"/>
      <c r="D136" s="18" t="s">
        <v>138</v>
      </c>
      <c r="E136" s="155">
        <f>SUM(E137:E137)</f>
        <v>-50000</v>
      </c>
    </row>
    <row r="137" spans="2:5" s="156" customFormat="1">
      <c r="B137" s="262"/>
      <c r="C137" s="262"/>
      <c r="D137" s="134" t="str">
        <f>+'Հավելված N 3'!C126</f>
        <v>գ. Արփիի կրթահամալիր</v>
      </c>
      <c r="E137" s="157">
        <f>+'Հավելված N 3'!D126</f>
        <v>-50000</v>
      </c>
    </row>
    <row r="138" spans="2:5" s="156" customFormat="1" ht="51.75">
      <c r="B138" s="164">
        <v>1236</v>
      </c>
      <c r="C138" s="30">
        <v>32006</v>
      </c>
      <c r="D138" s="78" t="s">
        <v>292</v>
      </c>
      <c r="E138" s="165">
        <f>+E140+E143</f>
        <v>502028.5</v>
      </c>
    </row>
    <row r="139" spans="2:5" s="156" customFormat="1">
      <c r="B139" s="167"/>
      <c r="C139" s="167"/>
      <c r="D139" s="168" t="s">
        <v>15</v>
      </c>
      <c r="E139" s="169"/>
    </row>
    <row r="140" spans="2:5" s="156" customFormat="1" ht="34.5">
      <c r="B140" s="159"/>
      <c r="C140" s="159"/>
      <c r="D140" s="160" t="s">
        <v>11</v>
      </c>
      <c r="E140" s="161">
        <f>+E142</f>
        <v>499874.3</v>
      </c>
    </row>
    <row r="141" spans="2:5" s="156" customFormat="1">
      <c r="B141" s="159"/>
      <c r="C141" s="159"/>
      <c r="D141" s="162" t="s">
        <v>42</v>
      </c>
      <c r="E141" s="163"/>
    </row>
    <row r="142" spans="2:5" s="156" customFormat="1" ht="51.75">
      <c r="B142" s="154"/>
      <c r="C142" s="154"/>
      <c r="D142" s="18" t="s">
        <v>292</v>
      </c>
      <c r="E142" s="155">
        <f>+'Հավելված N 3'!D128</f>
        <v>499874.3</v>
      </c>
    </row>
    <row r="143" spans="2:5" s="156" customFormat="1">
      <c r="B143" s="159"/>
      <c r="C143" s="159"/>
      <c r="D143" s="160" t="s">
        <v>298</v>
      </c>
      <c r="E143" s="161">
        <f>+E145</f>
        <v>2154.1999999999998</v>
      </c>
    </row>
    <row r="144" spans="2:5" s="156" customFormat="1">
      <c r="B144" s="159"/>
      <c r="C144" s="159"/>
      <c r="D144" s="162" t="s">
        <v>42</v>
      </c>
      <c r="E144" s="163"/>
    </row>
    <row r="145" spans="2:5" s="156" customFormat="1">
      <c r="B145" s="154"/>
      <c r="C145" s="154"/>
      <c r="D145" s="18" t="s">
        <v>142</v>
      </c>
      <c r="E145" s="155">
        <f>+E146</f>
        <v>2154.1999999999998</v>
      </c>
    </row>
    <row r="146" spans="2:5" s="156" customFormat="1" ht="34.5">
      <c r="B146" s="281"/>
      <c r="C146" s="281"/>
      <c r="D146" s="134" t="str">
        <f>+'Հավելված N 3'!C130</f>
        <v xml:space="preserve">Արալեզ համայնքի «Մոդուլային» տիպի 144 տեղ հզորությամբ մսուր-մանկապարտեզ </v>
      </c>
      <c r="E146" s="157">
        <f>+'Հավելված N 3'!D130</f>
        <v>2154.1999999999998</v>
      </c>
    </row>
  </sheetData>
  <mergeCells count="38">
    <mergeCell ref="B41:B43"/>
    <mergeCell ref="C41:C43"/>
    <mergeCell ref="C35:C36"/>
    <mergeCell ref="B35:B36"/>
    <mergeCell ref="C30:C31"/>
    <mergeCell ref="B30:B31"/>
    <mergeCell ref="C38:C39"/>
    <mergeCell ref="B38:B39"/>
    <mergeCell ref="D3:E3"/>
    <mergeCell ref="D2:E2"/>
    <mergeCell ref="D1:E1"/>
    <mergeCell ref="B6:E6"/>
    <mergeCell ref="B9:C9"/>
    <mergeCell ref="D9:D10"/>
    <mergeCell ref="C45:C47"/>
    <mergeCell ref="B45:B47"/>
    <mergeCell ref="C119:C120"/>
    <mergeCell ref="B119:B120"/>
    <mergeCell ref="C77:C79"/>
    <mergeCell ref="B77:B79"/>
    <mergeCell ref="C110:C111"/>
    <mergeCell ref="B110:B111"/>
    <mergeCell ref="C81:C89"/>
    <mergeCell ref="B81:B89"/>
    <mergeCell ref="C91:C96"/>
    <mergeCell ref="B91:B96"/>
    <mergeCell ref="C61:C64"/>
    <mergeCell ref="B61:B64"/>
    <mergeCell ref="C68:C75"/>
    <mergeCell ref="B68:B75"/>
    <mergeCell ref="B131:B135"/>
    <mergeCell ref="C131:C135"/>
    <mergeCell ref="C98:C106"/>
    <mergeCell ref="B98:B106"/>
    <mergeCell ref="C122:C126"/>
    <mergeCell ref="B122:B126"/>
    <mergeCell ref="C128:C129"/>
    <mergeCell ref="B128:B129"/>
  </mergeCells>
  <phoneticPr fontId="96" type="noConversion"/>
  <pageMargins left="0.25" right="0.25" top="0.75" bottom="0.75" header="0.3" footer="0.3"/>
  <pageSetup paperSize="9" scale="42" fitToHeight="0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1:AT38"/>
  <sheetViews>
    <sheetView topLeftCell="A10" zoomScale="70" zoomScaleNormal="70" workbookViewId="0">
      <selection activeCell="H38" sqref="H38:J38"/>
    </sheetView>
  </sheetViews>
  <sheetFormatPr defaultColWidth="8.7109375" defaultRowHeight="17.25"/>
  <cols>
    <col min="1" max="1" width="6.42578125" style="52" bestFit="1" customWidth="1"/>
    <col min="2" max="2" width="9.7109375" style="52" customWidth="1"/>
    <col min="3" max="3" width="13.140625" style="52" customWidth="1"/>
    <col min="4" max="4" width="16.7109375" style="54" customWidth="1"/>
    <col min="5" max="5" width="13.140625" style="52" customWidth="1"/>
    <col min="6" max="6" width="15.42578125" style="52" customWidth="1"/>
    <col min="7" max="7" width="10.42578125" style="52" customWidth="1"/>
    <col min="8" max="8" width="22.5703125" style="52" customWidth="1"/>
    <col min="9" max="9" width="46.28515625" style="52" customWidth="1"/>
    <col min="10" max="10" width="37.85546875" style="52" customWidth="1"/>
    <col min="11" max="16384" width="8.7109375" style="52"/>
  </cols>
  <sheetData>
    <row r="1" spans="1:46" ht="28.5" customHeight="1">
      <c r="D1" s="13"/>
      <c r="E1" s="13"/>
      <c r="F1" s="13"/>
      <c r="G1" s="392"/>
      <c r="H1" s="392"/>
      <c r="I1" s="392" t="s">
        <v>111</v>
      </c>
      <c r="J1" s="392"/>
    </row>
    <row r="2" spans="1:46" ht="17.649999999999999" customHeight="1">
      <c r="D2" s="14"/>
      <c r="E2" s="14"/>
      <c r="F2" s="15"/>
      <c r="H2" s="25"/>
      <c r="I2" s="393" t="s">
        <v>69</v>
      </c>
      <c r="J2" s="393"/>
    </row>
    <row r="3" spans="1:46" ht="17.45" customHeight="1">
      <c r="D3" s="14"/>
      <c r="E3" s="14"/>
      <c r="F3" s="15"/>
      <c r="G3" s="393"/>
      <c r="H3" s="393"/>
      <c r="I3" s="393" t="s">
        <v>19</v>
      </c>
      <c r="J3" s="393"/>
    </row>
    <row r="4" spans="1:46">
      <c r="D4" s="14"/>
      <c r="E4" s="14"/>
      <c r="F4" s="15"/>
      <c r="G4" s="25"/>
      <c r="H4" s="25"/>
      <c r="I4" s="25"/>
    </row>
    <row r="5" spans="1:46">
      <c r="D5" s="14"/>
      <c r="E5" s="14"/>
      <c r="F5" s="15"/>
      <c r="G5" s="25"/>
      <c r="H5" s="25"/>
      <c r="I5" s="25"/>
    </row>
    <row r="6" spans="1:46" ht="64.150000000000006" customHeight="1">
      <c r="A6" s="382" t="s">
        <v>99</v>
      </c>
      <c r="B6" s="382"/>
      <c r="C6" s="382"/>
      <c r="D6" s="382"/>
      <c r="E6" s="382"/>
      <c r="F6" s="382"/>
      <c r="G6" s="382"/>
      <c r="H6" s="382"/>
      <c r="I6" s="382"/>
      <c r="J6" s="382"/>
    </row>
    <row r="8" spans="1:46">
      <c r="J8" s="54" t="s">
        <v>129</v>
      </c>
    </row>
    <row r="9" spans="1:46" ht="81" customHeight="1">
      <c r="A9" s="321" t="s">
        <v>85</v>
      </c>
      <c r="B9" s="321" t="s">
        <v>86</v>
      </c>
      <c r="C9" s="321"/>
      <c r="D9" s="321" t="s">
        <v>87</v>
      </c>
      <c r="E9" s="321"/>
      <c r="F9" s="321"/>
      <c r="G9" s="321"/>
      <c r="H9" s="321" t="s">
        <v>88</v>
      </c>
      <c r="I9" s="321" t="s">
        <v>89</v>
      </c>
      <c r="J9" s="74" t="s">
        <v>44</v>
      </c>
    </row>
    <row r="10" spans="1:46" ht="51" customHeight="1">
      <c r="A10" s="321"/>
      <c r="B10" s="41" t="s">
        <v>94</v>
      </c>
      <c r="C10" s="41" t="s">
        <v>93</v>
      </c>
      <c r="D10" s="41" t="s">
        <v>90</v>
      </c>
      <c r="E10" s="41" t="s">
        <v>93</v>
      </c>
      <c r="F10" s="41" t="s">
        <v>95</v>
      </c>
      <c r="G10" s="41" t="s">
        <v>91</v>
      </c>
      <c r="H10" s="321"/>
      <c r="I10" s="321"/>
      <c r="J10" s="41" t="s">
        <v>92</v>
      </c>
    </row>
    <row r="11" spans="1:46" s="60" customFormat="1" ht="48.4" customHeight="1">
      <c r="A11" s="395" t="s">
        <v>96</v>
      </c>
      <c r="B11" s="395"/>
      <c r="C11" s="395"/>
      <c r="D11" s="395"/>
      <c r="E11" s="395"/>
      <c r="F11" s="395"/>
      <c r="G11" s="395"/>
      <c r="H11" s="395"/>
      <c r="I11" s="395"/>
      <c r="J11" s="59">
        <f>+J13</f>
        <v>0</v>
      </c>
      <c r="K11" s="87"/>
      <c r="L11" s="87"/>
      <c r="M11" s="87"/>
      <c r="N11" s="87"/>
      <c r="O11" s="87"/>
      <c r="P11" s="87"/>
      <c r="Q11" s="87"/>
      <c r="R11" s="87"/>
      <c r="S11" s="87"/>
      <c r="T11" s="87"/>
      <c r="U11" s="87"/>
      <c r="V11" s="87"/>
      <c r="W11" s="87"/>
      <c r="X11" s="87"/>
      <c r="Y11" s="87"/>
      <c r="Z11" s="87"/>
      <c r="AA11" s="87"/>
      <c r="AB11" s="87"/>
      <c r="AC11" s="87"/>
      <c r="AD11" s="87"/>
      <c r="AE11" s="87"/>
      <c r="AF11" s="87"/>
      <c r="AG11" s="87"/>
      <c r="AH11" s="87"/>
      <c r="AI11" s="87"/>
      <c r="AJ11" s="87"/>
      <c r="AK11" s="87"/>
      <c r="AL11" s="87"/>
      <c r="AM11" s="87"/>
      <c r="AN11" s="87"/>
      <c r="AO11" s="87"/>
      <c r="AP11" s="87"/>
      <c r="AQ11" s="87"/>
      <c r="AR11" s="87"/>
      <c r="AS11" s="87"/>
      <c r="AT11" s="87"/>
    </row>
    <row r="12" spans="1:46" s="51" customFormat="1">
      <c r="A12" s="396" t="s">
        <v>68</v>
      </c>
      <c r="B12" s="396"/>
      <c r="C12" s="396"/>
      <c r="D12" s="396"/>
      <c r="E12" s="396"/>
      <c r="F12" s="396"/>
      <c r="G12" s="396"/>
      <c r="H12" s="396"/>
      <c r="I12" s="396"/>
      <c r="J12" s="12"/>
      <c r="K12" s="88"/>
      <c r="L12" s="88"/>
      <c r="M12" s="88"/>
      <c r="N12" s="88"/>
      <c r="O12" s="88"/>
      <c r="P12" s="88"/>
      <c r="Q12" s="88"/>
      <c r="R12" s="88"/>
      <c r="S12" s="88"/>
      <c r="T12" s="88"/>
      <c r="U12" s="88"/>
      <c r="V12" s="88"/>
      <c r="W12" s="88"/>
      <c r="X12" s="88"/>
      <c r="Y12" s="88"/>
      <c r="Z12" s="88"/>
      <c r="AA12" s="88"/>
      <c r="AB12" s="88"/>
      <c r="AC12" s="88"/>
      <c r="AD12" s="88"/>
      <c r="AE12" s="88"/>
      <c r="AF12" s="88"/>
      <c r="AG12" s="88"/>
      <c r="AH12" s="88"/>
      <c r="AI12" s="88"/>
      <c r="AJ12" s="88"/>
      <c r="AK12" s="88"/>
      <c r="AL12" s="88"/>
      <c r="AM12" s="88"/>
      <c r="AN12" s="88"/>
      <c r="AO12" s="88"/>
      <c r="AP12" s="88"/>
      <c r="AQ12" s="88"/>
      <c r="AR12" s="88"/>
      <c r="AS12" s="88"/>
      <c r="AT12" s="88"/>
    </row>
    <row r="13" spans="1:46" s="57" customFormat="1">
      <c r="A13" s="394" t="s">
        <v>97</v>
      </c>
      <c r="B13" s="394"/>
      <c r="C13" s="394"/>
      <c r="D13" s="394"/>
      <c r="E13" s="394"/>
      <c r="F13" s="394"/>
      <c r="G13" s="394"/>
      <c r="H13" s="394"/>
      <c r="I13" s="394"/>
      <c r="J13" s="58">
        <f>+J14</f>
        <v>0</v>
      </c>
      <c r="K13" s="7"/>
      <c r="L13" s="7"/>
      <c r="M13" s="7"/>
      <c r="N13" s="7"/>
      <c r="O13" s="7"/>
      <c r="P13" s="7"/>
      <c r="Q13" s="7"/>
      <c r="R13" s="7"/>
      <c r="S13" s="7"/>
      <c r="T13" s="7"/>
      <c r="U13" s="7"/>
      <c r="V13" s="7"/>
      <c r="W13" s="7"/>
      <c r="X13" s="7"/>
      <c r="Y13" s="7"/>
      <c r="Z13" s="7"/>
      <c r="AA13" s="7"/>
      <c r="AB13" s="7"/>
      <c r="AC13" s="7"/>
      <c r="AD13" s="7"/>
      <c r="AE13" s="7"/>
      <c r="AF13" s="7"/>
      <c r="AG13" s="7"/>
      <c r="AH13" s="7"/>
      <c r="AI13" s="7"/>
      <c r="AJ13" s="7"/>
      <c r="AK13" s="7"/>
      <c r="AL13" s="7"/>
      <c r="AM13" s="7"/>
      <c r="AN13" s="7"/>
      <c r="AO13" s="7"/>
      <c r="AP13" s="7"/>
      <c r="AQ13" s="7"/>
      <c r="AR13" s="7"/>
      <c r="AS13" s="7"/>
      <c r="AT13" s="7"/>
    </row>
    <row r="14" spans="1:46" s="55" customFormat="1" ht="18" customHeight="1">
      <c r="A14" s="323"/>
      <c r="B14" s="72">
        <v>1236</v>
      </c>
      <c r="C14" s="388" t="s">
        <v>57</v>
      </c>
      <c r="D14" s="388"/>
      <c r="E14" s="388"/>
      <c r="F14" s="388"/>
      <c r="G14" s="388"/>
      <c r="H14" s="388"/>
      <c r="I14" s="388"/>
      <c r="J14" s="37">
        <f>+J15+J19+J23+J27+J31+J35</f>
        <v>0</v>
      </c>
    </row>
    <row r="15" spans="1:46" s="56" customFormat="1" ht="18" customHeight="1">
      <c r="A15" s="323"/>
      <c r="B15" s="337"/>
      <c r="C15" s="337"/>
      <c r="D15" s="272" t="s">
        <v>349</v>
      </c>
      <c r="E15" s="383" t="s">
        <v>347</v>
      </c>
      <c r="F15" s="383"/>
      <c r="G15" s="383"/>
      <c r="H15" s="383"/>
      <c r="I15" s="383"/>
      <c r="J15" s="89">
        <f>+'Հավելված N 1'!G17</f>
        <v>53757.599999999999</v>
      </c>
    </row>
    <row r="16" spans="1:46" s="55" customFormat="1" ht="33.950000000000003" customHeight="1">
      <c r="A16" s="323"/>
      <c r="B16" s="338"/>
      <c r="C16" s="338"/>
      <c r="D16" s="384"/>
      <c r="E16" s="337"/>
      <c r="F16" s="383" t="s">
        <v>351</v>
      </c>
      <c r="G16" s="383"/>
      <c r="H16" s="383"/>
      <c r="I16" s="383"/>
      <c r="J16" s="383"/>
    </row>
    <row r="17" spans="1:10" s="55" customFormat="1" ht="17.649999999999999" customHeight="1">
      <c r="A17" s="323"/>
      <c r="B17" s="338"/>
      <c r="C17" s="338"/>
      <c r="D17" s="385"/>
      <c r="E17" s="338"/>
      <c r="F17" s="337"/>
      <c r="G17" s="383" t="s">
        <v>58</v>
      </c>
      <c r="H17" s="383"/>
      <c r="I17" s="383"/>
      <c r="J17" s="383"/>
    </row>
    <row r="18" spans="1:10" s="55" customFormat="1" ht="18" customHeight="1">
      <c r="A18" s="323"/>
      <c r="B18" s="338"/>
      <c r="C18" s="338"/>
      <c r="D18" s="385"/>
      <c r="E18" s="338"/>
      <c r="F18" s="338"/>
      <c r="G18" s="269"/>
      <c r="H18" s="383" t="s">
        <v>119</v>
      </c>
      <c r="I18" s="383"/>
      <c r="J18" s="383"/>
    </row>
    <row r="19" spans="1:10" s="56" customFormat="1" ht="18" customHeight="1">
      <c r="A19" s="323"/>
      <c r="B19" s="338"/>
      <c r="C19" s="338"/>
      <c r="D19" s="72" t="s">
        <v>322</v>
      </c>
      <c r="E19" s="383" t="s">
        <v>320</v>
      </c>
      <c r="F19" s="383"/>
      <c r="G19" s="383"/>
      <c r="H19" s="383"/>
      <c r="I19" s="383"/>
      <c r="J19" s="89">
        <f>+'Հավելված N 1'!G18</f>
        <v>-496845.69999999995</v>
      </c>
    </row>
    <row r="20" spans="1:10" s="55" customFormat="1" ht="33.950000000000003" customHeight="1">
      <c r="A20" s="323"/>
      <c r="B20" s="338"/>
      <c r="C20" s="338"/>
      <c r="D20" s="384"/>
      <c r="E20" s="337"/>
      <c r="F20" s="383" t="s">
        <v>325</v>
      </c>
      <c r="G20" s="383"/>
      <c r="H20" s="383"/>
      <c r="I20" s="383"/>
      <c r="J20" s="383"/>
    </row>
    <row r="21" spans="1:10" s="55" customFormat="1" ht="17.649999999999999" customHeight="1">
      <c r="A21" s="323"/>
      <c r="B21" s="338"/>
      <c r="C21" s="338"/>
      <c r="D21" s="385"/>
      <c r="E21" s="338"/>
      <c r="F21" s="337"/>
      <c r="G21" s="383" t="s">
        <v>58</v>
      </c>
      <c r="H21" s="383"/>
      <c r="I21" s="383"/>
      <c r="J21" s="383"/>
    </row>
    <row r="22" spans="1:10" s="55" customFormat="1" ht="18" customHeight="1">
      <c r="A22" s="323"/>
      <c r="B22" s="338"/>
      <c r="C22" s="338"/>
      <c r="D22" s="385"/>
      <c r="E22" s="338"/>
      <c r="F22" s="338"/>
      <c r="G22" s="187"/>
      <c r="H22" s="383" t="s">
        <v>119</v>
      </c>
      <c r="I22" s="383"/>
      <c r="J22" s="383"/>
    </row>
    <row r="23" spans="1:10" s="56" customFormat="1" ht="17.649999999999999" customHeight="1">
      <c r="A23" s="323"/>
      <c r="B23" s="338"/>
      <c r="C23" s="338"/>
      <c r="D23" s="72" t="s">
        <v>117</v>
      </c>
      <c r="E23" s="388" t="s">
        <v>106</v>
      </c>
      <c r="F23" s="388"/>
      <c r="G23" s="388"/>
      <c r="H23" s="388"/>
      <c r="I23" s="388"/>
      <c r="J23" s="89">
        <f>+'Հավելված N 1'!G19</f>
        <v>-1415375.2999999998</v>
      </c>
    </row>
    <row r="24" spans="1:10" s="55" customFormat="1" ht="33.950000000000003" customHeight="1">
      <c r="A24" s="323"/>
      <c r="B24" s="338"/>
      <c r="C24" s="338"/>
      <c r="D24" s="384"/>
      <c r="E24" s="337"/>
      <c r="F24" s="383" t="s">
        <v>122</v>
      </c>
      <c r="G24" s="383"/>
      <c r="H24" s="383"/>
      <c r="I24" s="383"/>
      <c r="J24" s="383"/>
    </row>
    <row r="25" spans="1:10" s="55" customFormat="1" ht="17.649999999999999" customHeight="1">
      <c r="A25" s="323"/>
      <c r="B25" s="338"/>
      <c r="C25" s="338"/>
      <c r="D25" s="385"/>
      <c r="E25" s="338"/>
      <c r="F25" s="337"/>
      <c r="G25" s="383" t="s">
        <v>58</v>
      </c>
      <c r="H25" s="383"/>
      <c r="I25" s="383"/>
      <c r="J25" s="383"/>
    </row>
    <row r="26" spans="1:10" s="55" customFormat="1" ht="18" customHeight="1">
      <c r="A26" s="323"/>
      <c r="B26" s="338"/>
      <c r="C26" s="338"/>
      <c r="D26" s="385"/>
      <c r="E26" s="338"/>
      <c r="F26" s="338"/>
      <c r="G26" s="187"/>
      <c r="H26" s="383" t="s">
        <v>98</v>
      </c>
      <c r="I26" s="383"/>
      <c r="J26" s="383"/>
    </row>
    <row r="27" spans="1:10" s="56" customFormat="1" ht="17.649999999999999" customHeight="1">
      <c r="A27" s="323"/>
      <c r="B27" s="338"/>
      <c r="C27" s="338"/>
      <c r="D27" s="72" t="s">
        <v>131</v>
      </c>
      <c r="E27" s="388" t="s">
        <v>130</v>
      </c>
      <c r="F27" s="388"/>
      <c r="G27" s="388"/>
      <c r="H27" s="388"/>
      <c r="I27" s="388"/>
      <c r="J27" s="50">
        <f>+'Հավելված N 1'!G20</f>
        <v>1828007.2</v>
      </c>
    </row>
    <row r="28" spans="1:10" s="55" customFormat="1" ht="35.65" customHeight="1">
      <c r="A28" s="323"/>
      <c r="B28" s="338"/>
      <c r="C28" s="338"/>
      <c r="D28" s="390"/>
      <c r="E28" s="391"/>
      <c r="F28" s="389" t="s">
        <v>133</v>
      </c>
      <c r="G28" s="388"/>
      <c r="H28" s="388"/>
      <c r="I28" s="388"/>
      <c r="J28" s="388"/>
    </row>
    <row r="29" spans="1:10" s="55" customFormat="1" ht="17.649999999999999" customHeight="1">
      <c r="A29" s="323"/>
      <c r="B29" s="338"/>
      <c r="C29" s="338"/>
      <c r="D29" s="390"/>
      <c r="E29" s="391"/>
      <c r="F29" s="391"/>
      <c r="G29" s="389" t="s">
        <v>58</v>
      </c>
      <c r="H29" s="388"/>
      <c r="I29" s="388"/>
      <c r="J29" s="388"/>
    </row>
    <row r="30" spans="1:10" s="55" customFormat="1" ht="18" customHeight="1">
      <c r="A30" s="323"/>
      <c r="B30" s="338"/>
      <c r="C30" s="338"/>
      <c r="D30" s="390"/>
      <c r="E30" s="391"/>
      <c r="F30" s="391"/>
      <c r="G30" s="30"/>
      <c r="H30" s="389" t="s">
        <v>134</v>
      </c>
      <c r="I30" s="388"/>
      <c r="J30" s="388"/>
    </row>
    <row r="31" spans="1:10" s="56" customFormat="1">
      <c r="A31" s="323"/>
      <c r="B31" s="338"/>
      <c r="C31" s="338"/>
      <c r="D31" s="72" t="s">
        <v>194</v>
      </c>
      <c r="E31" s="388" t="s">
        <v>164</v>
      </c>
      <c r="F31" s="388"/>
      <c r="G31" s="388"/>
      <c r="H31" s="388"/>
      <c r="I31" s="388"/>
      <c r="J31" s="89">
        <f>+'Հավելված N 1'!G21</f>
        <v>-471572.29999999993</v>
      </c>
    </row>
    <row r="32" spans="1:10" s="55" customFormat="1" ht="33.950000000000003" customHeight="1">
      <c r="A32" s="323"/>
      <c r="B32" s="338"/>
      <c r="C32" s="338"/>
      <c r="D32" s="386"/>
      <c r="E32" s="387"/>
      <c r="F32" s="389" t="s">
        <v>122</v>
      </c>
      <c r="G32" s="388"/>
      <c r="H32" s="388"/>
      <c r="I32" s="388"/>
      <c r="J32" s="388"/>
    </row>
    <row r="33" spans="1:10" s="55" customFormat="1" ht="17.649999999999999" customHeight="1">
      <c r="A33" s="323"/>
      <c r="B33" s="338"/>
      <c r="C33" s="338"/>
      <c r="D33" s="386"/>
      <c r="E33" s="387"/>
      <c r="F33" s="387"/>
      <c r="G33" s="389" t="s">
        <v>58</v>
      </c>
      <c r="H33" s="388"/>
      <c r="I33" s="388"/>
      <c r="J33" s="388"/>
    </row>
    <row r="34" spans="1:10" s="55" customFormat="1">
      <c r="A34" s="323"/>
      <c r="B34" s="338"/>
      <c r="C34" s="338"/>
      <c r="D34" s="386"/>
      <c r="E34" s="387"/>
      <c r="F34" s="387"/>
      <c r="G34" s="197"/>
      <c r="H34" s="389" t="s">
        <v>327</v>
      </c>
      <c r="I34" s="388"/>
      <c r="J34" s="388"/>
    </row>
    <row r="35" spans="1:10" s="56" customFormat="1">
      <c r="A35" s="323"/>
      <c r="B35" s="338"/>
      <c r="C35" s="338"/>
      <c r="D35" s="72" t="s">
        <v>323</v>
      </c>
      <c r="E35" s="388" t="s">
        <v>292</v>
      </c>
      <c r="F35" s="388"/>
      <c r="G35" s="388"/>
      <c r="H35" s="388"/>
      <c r="I35" s="388"/>
      <c r="J35" s="89">
        <f>+'Հավելված N 1'!G22</f>
        <v>502028.5</v>
      </c>
    </row>
    <row r="36" spans="1:10" s="55" customFormat="1" ht="33.950000000000003" customHeight="1">
      <c r="A36" s="323"/>
      <c r="B36" s="338"/>
      <c r="C36" s="338"/>
      <c r="D36" s="386"/>
      <c r="E36" s="387"/>
      <c r="F36" s="389" t="s">
        <v>326</v>
      </c>
      <c r="G36" s="388"/>
      <c r="H36" s="388"/>
      <c r="I36" s="388"/>
      <c r="J36" s="388"/>
    </row>
    <row r="37" spans="1:10" s="55" customFormat="1" ht="17.649999999999999" customHeight="1">
      <c r="A37" s="323"/>
      <c r="B37" s="338"/>
      <c r="C37" s="338"/>
      <c r="D37" s="386"/>
      <c r="E37" s="387"/>
      <c r="F37" s="387"/>
      <c r="G37" s="389" t="s">
        <v>58</v>
      </c>
      <c r="H37" s="388"/>
      <c r="I37" s="388"/>
      <c r="J37" s="388"/>
    </row>
    <row r="38" spans="1:10" s="55" customFormat="1" ht="45.75" customHeight="1">
      <c r="A38" s="323"/>
      <c r="B38" s="339"/>
      <c r="C38" s="339"/>
      <c r="D38" s="386"/>
      <c r="E38" s="387"/>
      <c r="F38" s="387"/>
      <c r="G38" s="197"/>
      <c r="H38" s="389" t="s">
        <v>103</v>
      </c>
      <c r="I38" s="388"/>
      <c r="J38" s="388"/>
    </row>
  </sheetData>
  <mergeCells count="60">
    <mergeCell ref="A14:A38"/>
    <mergeCell ref="C14:I14"/>
    <mergeCell ref="H26:J26"/>
    <mergeCell ref="E24:E26"/>
    <mergeCell ref="D24:D26"/>
    <mergeCell ref="E19:I19"/>
    <mergeCell ref="F20:J20"/>
    <mergeCell ref="G21:J21"/>
    <mergeCell ref="F21:F22"/>
    <mergeCell ref="E20:E22"/>
    <mergeCell ref="D20:D22"/>
    <mergeCell ref="F33:F34"/>
    <mergeCell ref="E32:E34"/>
    <mergeCell ref="D32:D34"/>
    <mergeCell ref="G29:J29"/>
    <mergeCell ref="H22:J22"/>
    <mergeCell ref="A13:I13"/>
    <mergeCell ref="A9:A10"/>
    <mergeCell ref="B9:C9"/>
    <mergeCell ref="D9:G9"/>
    <mergeCell ref="A11:I11"/>
    <mergeCell ref="H9:H10"/>
    <mergeCell ref="I9:I10"/>
    <mergeCell ref="A12:I12"/>
    <mergeCell ref="A6:J6"/>
    <mergeCell ref="G1:H1"/>
    <mergeCell ref="G3:H3"/>
    <mergeCell ref="I3:J3"/>
    <mergeCell ref="I2:J2"/>
    <mergeCell ref="I1:J1"/>
    <mergeCell ref="E27:I27"/>
    <mergeCell ref="D28:D30"/>
    <mergeCell ref="E28:E30"/>
    <mergeCell ref="C15:C38"/>
    <mergeCell ref="B15:B38"/>
    <mergeCell ref="E23:I23"/>
    <mergeCell ref="F24:J24"/>
    <mergeCell ref="E31:I31"/>
    <mergeCell ref="F25:F26"/>
    <mergeCell ref="F28:J28"/>
    <mergeCell ref="F29:F30"/>
    <mergeCell ref="H30:J30"/>
    <mergeCell ref="H34:J34"/>
    <mergeCell ref="F32:J32"/>
    <mergeCell ref="G33:J33"/>
    <mergeCell ref="G25:J25"/>
    <mergeCell ref="D36:D38"/>
    <mergeCell ref="E36:E38"/>
    <mergeCell ref="F37:F38"/>
    <mergeCell ref="E35:I35"/>
    <mergeCell ref="F36:J36"/>
    <mergeCell ref="G37:J37"/>
    <mergeCell ref="H38:J38"/>
    <mergeCell ref="E15:I15"/>
    <mergeCell ref="D16:D18"/>
    <mergeCell ref="E16:E18"/>
    <mergeCell ref="F16:J16"/>
    <mergeCell ref="F17:F18"/>
    <mergeCell ref="G17:J17"/>
    <mergeCell ref="H18:J18"/>
  </mergeCells>
  <phoneticPr fontId="96" type="noConversion"/>
  <pageMargins left="0.7" right="0.7" top="0.75" bottom="0.75" header="0.3" footer="0.3"/>
  <pageSetup paperSize="9" orientation="portrait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1:AZ59"/>
  <sheetViews>
    <sheetView topLeftCell="A13" zoomScale="70" zoomScaleNormal="70" workbookViewId="0">
      <selection activeCell="J55" sqref="J55"/>
    </sheetView>
  </sheetViews>
  <sheetFormatPr defaultColWidth="8.7109375" defaultRowHeight="17.25"/>
  <cols>
    <col min="1" max="1" width="6.42578125" style="52" bestFit="1" customWidth="1"/>
    <col min="2" max="2" width="9.7109375" style="52" customWidth="1"/>
    <col min="3" max="3" width="13.140625" style="52" customWidth="1"/>
    <col min="4" max="4" width="16.7109375" style="54" customWidth="1"/>
    <col min="5" max="5" width="13.140625" style="52" customWidth="1"/>
    <col min="6" max="6" width="15.42578125" style="52" customWidth="1"/>
    <col min="7" max="7" width="10.42578125" style="52" customWidth="1"/>
    <col min="8" max="8" width="22.5703125" style="52" customWidth="1"/>
    <col min="9" max="9" width="46.28515625" style="52" customWidth="1"/>
    <col min="10" max="10" width="37.85546875" style="52" customWidth="1"/>
    <col min="11" max="16384" width="8.7109375" style="52"/>
  </cols>
  <sheetData>
    <row r="1" spans="1:46" ht="28.5" customHeight="1">
      <c r="D1" s="13"/>
      <c r="E1" s="13"/>
      <c r="F1" s="13"/>
      <c r="G1" s="392"/>
      <c r="H1" s="392"/>
      <c r="I1" s="392" t="s">
        <v>195</v>
      </c>
      <c r="J1" s="392"/>
    </row>
    <row r="2" spans="1:46" ht="17.649999999999999" customHeight="1">
      <c r="D2" s="14"/>
      <c r="E2" s="14"/>
      <c r="F2" s="15"/>
      <c r="H2" s="25"/>
      <c r="I2" s="393" t="s">
        <v>69</v>
      </c>
      <c r="J2" s="393"/>
    </row>
    <row r="3" spans="1:46" ht="17.45" customHeight="1">
      <c r="D3" s="14"/>
      <c r="E3" s="14"/>
      <c r="F3" s="15"/>
      <c r="G3" s="393"/>
      <c r="H3" s="393"/>
      <c r="I3" s="393" t="s">
        <v>19</v>
      </c>
      <c r="J3" s="393"/>
    </row>
    <row r="4" spans="1:46">
      <c r="D4" s="14"/>
      <c r="E4" s="14"/>
      <c r="F4" s="15"/>
      <c r="G4" s="25"/>
      <c r="H4" s="25"/>
      <c r="I4" s="25"/>
    </row>
    <row r="5" spans="1:46">
      <c r="D5" s="14"/>
      <c r="E5" s="14"/>
      <c r="F5" s="15"/>
      <c r="G5" s="25"/>
      <c r="H5" s="25"/>
      <c r="I5" s="25"/>
    </row>
    <row r="6" spans="1:46" ht="64.150000000000006" customHeight="1">
      <c r="A6" s="382" t="s">
        <v>100</v>
      </c>
      <c r="B6" s="382"/>
      <c r="C6" s="382"/>
      <c r="D6" s="382"/>
      <c r="E6" s="382"/>
      <c r="F6" s="382"/>
      <c r="G6" s="382"/>
      <c r="H6" s="382"/>
      <c r="I6" s="382"/>
      <c r="J6" s="382"/>
    </row>
    <row r="8" spans="1:46">
      <c r="J8" s="54" t="s">
        <v>129</v>
      </c>
    </row>
    <row r="9" spans="1:46" ht="81" customHeight="1">
      <c r="A9" s="321" t="s">
        <v>196</v>
      </c>
      <c r="B9" s="321" t="s">
        <v>86</v>
      </c>
      <c r="C9" s="321"/>
      <c r="D9" s="321" t="s">
        <v>87</v>
      </c>
      <c r="E9" s="321"/>
      <c r="F9" s="321"/>
      <c r="G9" s="321"/>
      <c r="H9" s="321" t="s">
        <v>88</v>
      </c>
      <c r="I9" s="321" t="s">
        <v>89</v>
      </c>
      <c r="J9" s="74" t="s">
        <v>44</v>
      </c>
    </row>
    <row r="10" spans="1:46" ht="51" customHeight="1">
      <c r="A10" s="321"/>
      <c r="B10" s="41" t="s">
        <v>94</v>
      </c>
      <c r="C10" s="41" t="s">
        <v>93</v>
      </c>
      <c r="D10" s="41" t="s">
        <v>90</v>
      </c>
      <c r="E10" s="41" t="s">
        <v>93</v>
      </c>
      <c r="F10" s="41" t="s">
        <v>95</v>
      </c>
      <c r="G10" s="41" t="s">
        <v>91</v>
      </c>
      <c r="H10" s="321"/>
      <c r="I10" s="321"/>
      <c r="J10" s="41" t="s">
        <v>92</v>
      </c>
    </row>
    <row r="11" spans="1:46" s="60" customFormat="1" ht="48.4" customHeight="1">
      <c r="A11" s="395" t="s">
        <v>96</v>
      </c>
      <c r="B11" s="395"/>
      <c r="C11" s="395"/>
      <c r="D11" s="395"/>
      <c r="E11" s="395"/>
      <c r="F11" s="395"/>
      <c r="G11" s="395"/>
      <c r="H11" s="395"/>
      <c r="I11" s="395"/>
      <c r="J11" s="59">
        <f>+J13+J32+J47+J54</f>
        <v>0</v>
      </c>
      <c r="K11" s="87"/>
      <c r="L11" s="87"/>
      <c r="M11" s="87"/>
      <c r="N11" s="87"/>
      <c r="O11" s="87"/>
      <c r="P11" s="87"/>
      <c r="Q11" s="87"/>
      <c r="R11" s="87"/>
      <c r="S11" s="87"/>
      <c r="T11" s="87"/>
      <c r="U11" s="87"/>
      <c r="V11" s="87"/>
      <c r="W11" s="87"/>
      <c r="X11" s="87"/>
      <c r="Y11" s="87"/>
      <c r="Z11" s="87"/>
      <c r="AA11" s="87"/>
      <c r="AB11" s="87"/>
      <c r="AC11" s="87"/>
      <c r="AD11" s="87"/>
      <c r="AE11" s="87"/>
      <c r="AF11" s="87"/>
      <c r="AG11" s="87"/>
      <c r="AH11" s="87"/>
      <c r="AI11" s="87"/>
      <c r="AJ11" s="87"/>
      <c r="AK11" s="87"/>
      <c r="AL11" s="87"/>
      <c r="AM11" s="87"/>
      <c r="AN11" s="87"/>
      <c r="AO11" s="87"/>
      <c r="AP11" s="87"/>
      <c r="AQ11" s="87"/>
      <c r="AR11" s="87"/>
      <c r="AS11" s="87"/>
      <c r="AT11" s="87"/>
    </row>
    <row r="12" spans="1:46" s="51" customFormat="1">
      <c r="A12" s="396" t="s">
        <v>68</v>
      </c>
      <c r="B12" s="396"/>
      <c r="C12" s="396"/>
      <c r="D12" s="396"/>
      <c r="E12" s="396"/>
      <c r="F12" s="396"/>
      <c r="G12" s="396"/>
      <c r="H12" s="396"/>
      <c r="I12" s="396"/>
      <c r="J12" s="12"/>
      <c r="K12" s="88"/>
      <c r="L12" s="88"/>
      <c r="M12" s="88"/>
      <c r="N12" s="88"/>
      <c r="O12" s="88"/>
      <c r="P12" s="88"/>
      <c r="Q12" s="88"/>
      <c r="R12" s="88"/>
      <c r="S12" s="88"/>
      <c r="T12" s="88"/>
      <c r="U12" s="88"/>
      <c r="V12" s="88"/>
      <c r="W12" s="88"/>
      <c r="X12" s="88"/>
      <c r="Y12" s="88"/>
      <c r="Z12" s="88"/>
      <c r="AA12" s="88"/>
      <c r="AB12" s="88"/>
      <c r="AC12" s="88"/>
      <c r="AD12" s="88"/>
      <c r="AE12" s="88"/>
      <c r="AF12" s="88"/>
      <c r="AG12" s="88"/>
      <c r="AH12" s="88"/>
      <c r="AI12" s="88"/>
      <c r="AJ12" s="88"/>
      <c r="AK12" s="88"/>
      <c r="AL12" s="88"/>
      <c r="AM12" s="88"/>
      <c r="AN12" s="88"/>
      <c r="AO12" s="88"/>
      <c r="AP12" s="88"/>
      <c r="AQ12" s="88"/>
      <c r="AR12" s="88"/>
      <c r="AS12" s="88"/>
      <c r="AT12" s="88"/>
    </row>
    <row r="13" spans="1:46" s="57" customFormat="1" ht="18" customHeight="1">
      <c r="A13" s="394" t="s">
        <v>97</v>
      </c>
      <c r="B13" s="394"/>
      <c r="C13" s="394"/>
      <c r="D13" s="394"/>
      <c r="E13" s="394"/>
      <c r="F13" s="394"/>
      <c r="G13" s="394"/>
      <c r="H13" s="394"/>
      <c r="I13" s="394"/>
      <c r="J13" s="58">
        <f>+J14</f>
        <v>465459.8000000001</v>
      </c>
      <c r="K13" s="7"/>
      <c r="L13" s="7"/>
      <c r="M13" s="7"/>
      <c r="N13" s="7"/>
      <c r="O13" s="7"/>
      <c r="P13" s="7"/>
      <c r="Q13" s="7"/>
      <c r="R13" s="7"/>
      <c r="S13" s="7"/>
      <c r="T13" s="7"/>
      <c r="U13" s="7"/>
      <c r="V13" s="7"/>
      <c r="W13" s="7"/>
      <c r="X13" s="7"/>
      <c r="Y13" s="7"/>
      <c r="Z13" s="7"/>
      <c r="AA13" s="7"/>
      <c r="AB13" s="7"/>
      <c r="AC13" s="7"/>
      <c r="AD13" s="7"/>
      <c r="AE13" s="7"/>
      <c r="AF13" s="7"/>
      <c r="AG13" s="7"/>
      <c r="AH13" s="7"/>
      <c r="AI13" s="7"/>
      <c r="AJ13" s="7"/>
      <c r="AK13" s="7"/>
      <c r="AL13" s="7"/>
      <c r="AM13" s="7"/>
      <c r="AN13" s="7"/>
      <c r="AO13" s="7"/>
      <c r="AP13" s="7"/>
      <c r="AQ13" s="7"/>
      <c r="AR13" s="7"/>
      <c r="AS13" s="7"/>
      <c r="AT13" s="7"/>
    </row>
    <row r="14" spans="1:46" s="55" customFormat="1" ht="18" customHeight="1">
      <c r="A14" s="323"/>
      <c r="B14" s="72">
        <v>1236</v>
      </c>
      <c r="C14" s="397" t="s">
        <v>57</v>
      </c>
      <c r="D14" s="398"/>
      <c r="E14" s="398"/>
      <c r="F14" s="398"/>
      <c r="G14" s="398"/>
      <c r="H14" s="398"/>
      <c r="I14" s="389"/>
      <c r="J14" s="37">
        <f>+J15+J19+J23+J27</f>
        <v>465459.8000000001</v>
      </c>
    </row>
    <row r="15" spans="1:46" s="56" customFormat="1" ht="17.649999999999999" customHeight="1">
      <c r="A15" s="323"/>
      <c r="B15" s="391"/>
      <c r="C15" s="391"/>
      <c r="D15" s="72" t="s">
        <v>117</v>
      </c>
      <c r="E15" s="397" t="s">
        <v>106</v>
      </c>
      <c r="F15" s="398"/>
      <c r="G15" s="398"/>
      <c r="H15" s="398"/>
      <c r="I15" s="389"/>
      <c r="J15" s="89">
        <f>+'Հավելված N 2'!G54</f>
        <v>-1381769.4</v>
      </c>
    </row>
    <row r="16" spans="1:46" s="55" customFormat="1" ht="33.950000000000003" customHeight="1">
      <c r="A16" s="323"/>
      <c r="B16" s="391"/>
      <c r="C16" s="391"/>
      <c r="D16" s="384"/>
      <c r="E16" s="337"/>
      <c r="F16" s="408" t="s">
        <v>122</v>
      </c>
      <c r="G16" s="409"/>
      <c r="H16" s="409"/>
      <c r="I16" s="409"/>
      <c r="J16" s="410"/>
    </row>
    <row r="17" spans="1:46" s="55" customFormat="1" ht="17.649999999999999" customHeight="1">
      <c r="A17" s="323"/>
      <c r="B17" s="391"/>
      <c r="C17" s="391"/>
      <c r="D17" s="385"/>
      <c r="E17" s="338"/>
      <c r="F17" s="337"/>
      <c r="G17" s="408" t="s">
        <v>58</v>
      </c>
      <c r="H17" s="409"/>
      <c r="I17" s="409"/>
      <c r="J17" s="410"/>
    </row>
    <row r="18" spans="1:46" s="55" customFormat="1" ht="18" customHeight="1">
      <c r="A18" s="323"/>
      <c r="B18" s="391"/>
      <c r="C18" s="391"/>
      <c r="D18" s="385"/>
      <c r="E18" s="338"/>
      <c r="F18" s="338"/>
      <c r="G18" s="187"/>
      <c r="H18" s="408" t="s">
        <v>98</v>
      </c>
      <c r="I18" s="409"/>
      <c r="J18" s="410"/>
    </row>
    <row r="19" spans="1:46" s="56" customFormat="1" ht="17.649999999999999" customHeight="1">
      <c r="A19" s="323"/>
      <c r="B19" s="391"/>
      <c r="C19" s="391"/>
      <c r="D19" s="72" t="s">
        <v>131</v>
      </c>
      <c r="E19" s="397" t="s">
        <v>130</v>
      </c>
      <c r="F19" s="398"/>
      <c r="G19" s="398"/>
      <c r="H19" s="398"/>
      <c r="I19" s="389"/>
      <c r="J19" s="50">
        <f>+'Հավելված N 2'!G70</f>
        <v>1818927.2</v>
      </c>
    </row>
    <row r="20" spans="1:46" s="55" customFormat="1" ht="35.65" customHeight="1">
      <c r="A20" s="323"/>
      <c r="B20" s="391"/>
      <c r="C20" s="391"/>
      <c r="D20" s="384"/>
      <c r="E20" s="337"/>
      <c r="F20" s="397" t="s">
        <v>133</v>
      </c>
      <c r="G20" s="398"/>
      <c r="H20" s="398"/>
      <c r="I20" s="398"/>
      <c r="J20" s="389"/>
    </row>
    <row r="21" spans="1:46" s="55" customFormat="1" ht="17.649999999999999" customHeight="1">
      <c r="A21" s="323"/>
      <c r="B21" s="391"/>
      <c r="C21" s="391"/>
      <c r="D21" s="385"/>
      <c r="E21" s="338"/>
      <c r="F21" s="337"/>
      <c r="G21" s="397" t="s">
        <v>58</v>
      </c>
      <c r="H21" s="398"/>
      <c r="I21" s="398"/>
      <c r="J21" s="389"/>
    </row>
    <row r="22" spans="1:46" s="55" customFormat="1" ht="18" customHeight="1">
      <c r="A22" s="323"/>
      <c r="B22" s="391"/>
      <c r="C22" s="391"/>
      <c r="D22" s="411"/>
      <c r="E22" s="339"/>
      <c r="F22" s="339"/>
      <c r="G22" s="30"/>
      <c r="H22" s="397" t="s">
        <v>134</v>
      </c>
      <c r="I22" s="398"/>
      <c r="J22" s="389"/>
    </row>
    <row r="23" spans="1:46" s="56" customFormat="1" ht="18" customHeight="1">
      <c r="A23" s="323"/>
      <c r="B23" s="391"/>
      <c r="C23" s="391"/>
      <c r="D23" s="72" t="s">
        <v>194</v>
      </c>
      <c r="E23" s="397" t="s">
        <v>164</v>
      </c>
      <c r="F23" s="398"/>
      <c r="G23" s="398"/>
      <c r="H23" s="398"/>
      <c r="I23" s="389"/>
      <c r="J23" s="89">
        <f>+'Հավելված N 2'!G86</f>
        <v>-471572.29999999993</v>
      </c>
    </row>
    <row r="24" spans="1:46" s="55" customFormat="1" ht="33.950000000000003" customHeight="1">
      <c r="A24" s="323"/>
      <c r="B24" s="391"/>
      <c r="C24" s="391"/>
      <c r="D24" s="402"/>
      <c r="E24" s="405"/>
      <c r="F24" s="397" t="s">
        <v>122</v>
      </c>
      <c r="G24" s="398"/>
      <c r="H24" s="398"/>
      <c r="I24" s="398"/>
      <c r="J24" s="389"/>
    </row>
    <row r="25" spans="1:46" s="55" customFormat="1" ht="17.649999999999999" customHeight="1">
      <c r="A25" s="323"/>
      <c r="B25" s="391"/>
      <c r="C25" s="391"/>
      <c r="D25" s="403"/>
      <c r="E25" s="406"/>
      <c r="F25" s="405"/>
      <c r="G25" s="397" t="s">
        <v>58</v>
      </c>
      <c r="H25" s="398"/>
      <c r="I25" s="398"/>
      <c r="J25" s="389"/>
    </row>
    <row r="26" spans="1:46" s="55" customFormat="1" ht="18" customHeight="1">
      <c r="A26" s="323"/>
      <c r="B26" s="391"/>
      <c r="C26" s="391"/>
      <c r="D26" s="404"/>
      <c r="E26" s="407"/>
      <c r="F26" s="407"/>
      <c r="G26" s="197"/>
      <c r="H26" s="397" t="s">
        <v>103</v>
      </c>
      <c r="I26" s="398"/>
      <c r="J26" s="389"/>
    </row>
    <row r="27" spans="1:46" s="56" customFormat="1">
      <c r="A27" s="323"/>
      <c r="B27" s="391"/>
      <c r="C27" s="391"/>
      <c r="D27" s="72" t="s">
        <v>323</v>
      </c>
      <c r="E27" s="388" t="s">
        <v>292</v>
      </c>
      <c r="F27" s="388"/>
      <c r="G27" s="388"/>
      <c r="H27" s="388"/>
      <c r="I27" s="388"/>
      <c r="J27" s="89">
        <f>+'Հավելված N 2'!G95</f>
        <v>499874.3</v>
      </c>
    </row>
    <row r="28" spans="1:46" s="55" customFormat="1" ht="33.950000000000003" customHeight="1">
      <c r="A28" s="323"/>
      <c r="B28" s="391"/>
      <c r="C28" s="391"/>
      <c r="D28" s="386"/>
      <c r="E28" s="387"/>
      <c r="F28" s="389" t="s">
        <v>326</v>
      </c>
      <c r="G28" s="388"/>
      <c r="H28" s="388"/>
      <c r="I28" s="388"/>
      <c r="J28" s="388"/>
    </row>
    <row r="29" spans="1:46" s="55" customFormat="1" ht="17.649999999999999" customHeight="1">
      <c r="A29" s="323"/>
      <c r="B29" s="391"/>
      <c r="C29" s="391"/>
      <c r="D29" s="386"/>
      <c r="E29" s="387"/>
      <c r="F29" s="387"/>
      <c r="G29" s="389" t="s">
        <v>58</v>
      </c>
      <c r="H29" s="388"/>
      <c r="I29" s="388"/>
      <c r="J29" s="388"/>
    </row>
    <row r="30" spans="1:46" s="55" customFormat="1" ht="18" customHeight="1">
      <c r="A30" s="323"/>
      <c r="B30" s="391"/>
      <c r="C30" s="391"/>
      <c r="D30" s="386"/>
      <c r="E30" s="387"/>
      <c r="F30" s="387"/>
      <c r="G30" s="197"/>
      <c r="H30" s="389" t="s">
        <v>103</v>
      </c>
      <c r="I30" s="388"/>
      <c r="J30" s="388"/>
    </row>
    <row r="32" spans="1:46" s="57" customFormat="1">
      <c r="A32" s="394" t="s">
        <v>137</v>
      </c>
      <c r="B32" s="394"/>
      <c r="C32" s="394"/>
      <c r="D32" s="394"/>
      <c r="E32" s="394"/>
      <c r="F32" s="394"/>
      <c r="G32" s="394"/>
      <c r="H32" s="394"/>
      <c r="I32" s="394"/>
      <c r="J32" s="58">
        <f>+J33</f>
        <v>29231.699999999997</v>
      </c>
      <c r="K32" s="7"/>
      <c r="L32" s="7"/>
      <c r="M32" s="7"/>
      <c r="N32" s="7"/>
      <c r="O32" s="7"/>
      <c r="P32" s="7"/>
      <c r="Q32" s="7"/>
      <c r="R32" s="7"/>
      <c r="S32" s="7"/>
      <c r="T32" s="7"/>
      <c r="U32" s="7"/>
      <c r="V32" s="7"/>
      <c r="W32" s="7"/>
      <c r="X32" s="7"/>
      <c r="Y32" s="7"/>
      <c r="Z32" s="7"/>
      <c r="AA32" s="7"/>
      <c r="AB32" s="7"/>
      <c r="AC32" s="7"/>
      <c r="AD32" s="7"/>
      <c r="AE32" s="7"/>
      <c r="AF32" s="7"/>
      <c r="AG32" s="7"/>
      <c r="AH32" s="7"/>
      <c r="AI32" s="7"/>
      <c r="AJ32" s="7"/>
      <c r="AK32" s="7"/>
      <c r="AL32" s="7"/>
      <c r="AM32" s="7"/>
      <c r="AN32" s="7"/>
      <c r="AO32" s="7"/>
      <c r="AP32" s="7"/>
      <c r="AQ32" s="7"/>
      <c r="AR32" s="7"/>
      <c r="AS32" s="7"/>
      <c r="AT32" s="7"/>
    </row>
    <row r="33" spans="1:52" s="55" customFormat="1" ht="18" customHeight="1">
      <c r="A33" s="323"/>
      <c r="B33" s="72">
        <v>1236</v>
      </c>
      <c r="C33" s="397" t="s">
        <v>57</v>
      </c>
      <c r="D33" s="398"/>
      <c r="E33" s="398"/>
      <c r="F33" s="398"/>
      <c r="G33" s="398"/>
      <c r="H33" s="398"/>
      <c r="I33" s="389"/>
      <c r="J33" s="37">
        <f>+J34+J38+J42</f>
        <v>29231.699999999997</v>
      </c>
    </row>
    <row r="34" spans="1:52" s="56" customFormat="1" ht="18" customHeight="1">
      <c r="A34" s="323"/>
      <c r="B34" s="391"/>
      <c r="C34" s="391"/>
      <c r="D34" s="272" t="s">
        <v>349</v>
      </c>
      <c r="E34" s="383" t="s">
        <v>347</v>
      </c>
      <c r="F34" s="383"/>
      <c r="G34" s="383"/>
      <c r="H34" s="383"/>
      <c r="I34" s="383"/>
      <c r="J34" s="89">
        <f>+'Հավելված N 2'!G28</f>
        <v>53757.599999999999</v>
      </c>
    </row>
    <row r="35" spans="1:52" s="55" customFormat="1" ht="33.950000000000003" customHeight="1">
      <c r="A35" s="323"/>
      <c r="B35" s="391"/>
      <c r="C35" s="391"/>
      <c r="D35" s="384"/>
      <c r="E35" s="337"/>
      <c r="F35" s="383" t="s">
        <v>351</v>
      </c>
      <c r="G35" s="383"/>
      <c r="H35" s="383"/>
      <c r="I35" s="383"/>
      <c r="J35" s="383"/>
    </row>
    <row r="36" spans="1:52" s="55" customFormat="1" ht="17.649999999999999" customHeight="1">
      <c r="A36" s="323"/>
      <c r="B36" s="391"/>
      <c r="C36" s="391"/>
      <c r="D36" s="385"/>
      <c r="E36" s="338"/>
      <c r="F36" s="337"/>
      <c r="G36" s="383" t="s">
        <v>58</v>
      </c>
      <c r="H36" s="383"/>
      <c r="I36" s="383"/>
      <c r="J36" s="383"/>
    </row>
    <row r="37" spans="1:52" s="55" customFormat="1" ht="18" customHeight="1">
      <c r="A37" s="323"/>
      <c r="B37" s="391"/>
      <c r="C37" s="391"/>
      <c r="D37" s="385"/>
      <c r="E37" s="338"/>
      <c r="F37" s="338"/>
      <c r="G37" s="269"/>
      <c r="H37" s="383" t="s">
        <v>119</v>
      </c>
      <c r="I37" s="383"/>
      <c r="J37" s="383"/>
    </row>
    <row r="38" spans="1:52" s="56" customFormat="1" ht="17.649999999999999" customHeight="1">
      <c r="A38" s="323"/>
      <c r="B38" s="391"/>
      <c r="C38" s="391"/>
      <c r="D38" s="72" t="s">
        <v>117</v>
      </c>
      <c r="E38" s="397" t="s">
        <v>106</v>
      </c>
      <c r="F38" s="398"/>
      <c r="G38" s="398"/>
      <c r="H38" s="398"/>
      <c r="I38" s="389"/>
      <c r="J38" s="89">
        <f>+'Հավելված N 2'!G61</f>
        <v>-33605.9</v>
      </c>
    </row>
    <row r="39" spans="1:52" s="55" customFormat="1" ht="33.950000000000003" customHeight="1">
      <c r="A39" s="323"/>
      <c r="B39" s="391"/>
      <c r="C39" s="391"/>
      <c r="D39" s="390"/>
      <c r="E39" s="391"/>
      <c r="F39" s="383" t="s">
        <v>122</v>
      </c>
      <c r="G39" s="383"/>
      <c r="H39" s="383"/>
      <c r="I39" s="383"/>
      <c r="J39" s="383"/>
    </row>
    <row r="40" spans="1:52" s="55" customFormat="1" ht="17.649999999999999" customHeight="1">
      <c r="A40" s="323"/>
      <c r="B40" s="391"/>
      <c r="C40" s="391"/>
      <c r="D40" s="390"/>
      <c r="E40" s="391"/>
      <c r="F40" s="391"/>
      <c r="G40" s="383" t="s">
        <v>58</v>
      </c>
      <c r="H40" s="383"/>
      <c r="I40" s="383"/>
      <c r="J40" s="383"/>
    </row>
    <row r="41" spans="1:52" s="55" customFormat="1" ht="18" customHeight="1">
      <c r="A41" s="323"/>
      <c r="B41" s="391"/>
      <c r="C41" s="391"/>
      <c r="D41" s="390"/>
      <c r="E41" s="391"/>
      <c r="F41" s="391"/>
      <c r="G41" s="30"/>
      <c r="H41" s="383" t="s">
        <v>98</v>
      </c>
      <c r="I41" s="383"/>
      <c r="J41" s="383"/>
    </row>
    <row r="42" spans="1:52" s="56" customFormat="1" ht="17.649999999999999" customHeight="1">
      <c r="A42" s="323"/>
      <c r="B42" s="391"/>
      <c r="C42" s="391"/>
      <c r="D42" s="72" t="s">
        <v>131</v>
      </c>
      <c r="E42" s="397" t="s">
        <v>130</v>
      </c>
      <c r="F42" s="398"/>
      <c r="G42" s="398"/>
      <c r="H42" s="398"/>
      <c r="I42" s="389"/>
      <c r="J42" s="50">
        <f>+'Հավելված N 2'!G77</f>
        <v>9080</v>
      </c>
    </row>
    <row r="43" spans="1:52" s="55" customFormat="1" ht="35.65" customHeight="1">
      <c r="A43" s="323"/>
      <c r="B43" s="391"/>
      <c r="C43" s="391"/>
      <c r="D43" s="384"/>
      <c r="E43" s="337"/>
      <c r="F43" s="397" t="s">
        <v>133</v>
      </c>
      <c r="G43" s="398"/>
      <c r="H43" s="398"/>
      <c r="I43" s="398"/>
      <c r="J43" s="389"/>
    </row>
    <row r="44" spans="1:52" s="55" customFormat="1" ht="17.649999999999999" customHeight="1">
      <c r="A44" s="323"/>
      <c r="B44" s="391"/>
      <c r="C44" s="391"/>
      <c r="D44" s="385"/>
      <c r="E44" s="338"/>
      <c r="F44" s="337"/>
      <c r="G44" s="397" t="s">
        <v>58</v>
      </c>
      <c r="H44" s="398"/>
      <c r="I44" s="398"/>
      <c r="J44" s="389"/>
    </row>
    <row r="45" spans="1:52" s="55" customFormat="1" ht="18" customHeight="1">
      <c r="A45" s="323"/>
      <c r="B45" s="391"/>
      <c r="C45" s="391"/>
      <c r="D45" s="411"/>
      <c r="E45" s="339"/>
      <c r="F45" s="339"/>
      <c r="G45" s="30"/>
      <c r="H45" s="397" t="s">
        <v>134</v>
      </c>
      <c r="I45" s="398"/>
      <c r="J45" s="389"/>
    </row>
    <row r="47" spans="1:52" s="57" customFormat="1" ht="30" customHeight="1">
      <c r="A47" s="399" t="s">
        <v>328</v>
      </c>
      <c r="B47" s="400"/>
      <c r="C47" s="400"/>
      <c r="D47" s="400"/>
      <c r="E47" s="400"/>
      <c r="F47" s="400"/>
      <c r="G47" s="400"/>
      <c r="H47" s="400"/>
      <c r="I47" s="401"/>
      <c r="J47" s="99">
        <f>+J48</f>
        <v>2154.1999999999998</v>
      </c>
      <c r="K47" s="7"/>
      <c r="L47" s="7"/>
      <c r="M47" s="7"/>
      <c r="N47" s="7"/>
      <c r="O47" s="7"/>
      <c r="P47" s="7"/>
      <c r="Q47" s="7"/>
      <c r="R47" s="7"/>
      <c r="S47" s="7"/>
      <c r="T47" s="7"/>
      <c r="U47" s="7"/>
      <c r="V47" s="7"/>
      <c r="W47" s="7"/>
      <c r="X47" s="7"/>
      <c r="Y47" s="7"/>
      <c r="Z47" s="7"/>
      <c r="AA47" s="7"/>
      <c r="AB47" s="7"/>
      <c r="AC47" s="7"/>
      <c r="AD47" s="7"/>
      <c r="AE47" s="7"/>
      <c r="AF47" s="7"/>
      <c r="AG47" s="7"/>
      <c r="AH47" s="7"/>
      <c r="AI47" s="7"/>
      <c r="AJ47" s="7"/>
      <c r="AK47" s="7"/>
      <c r="AL47" s="7"/>
      <c r="AM47" s="7"/>
      <c r="AN47" s="7"/>
      <c r="AO47" s="7"/>
      <c r="AP47" s="7"/>
      <c r="AQ47" s="7"/>
      <c r="AR47" s="7"/>
      <c r="AS47" s="7"/>
      <c r="AT47" s="7"/>
      <c r="AU47" s="7"/>
      <c r="AV47" s="7"/>
      <c r="AW47" s="7"/>
      <c r="AX47" s="7"/>
      <c r="AY47" s="7"/>
      <c r="AZ47" s="7"/>
    </row>
    <row r="48" spans="1:52" s="55" customFormat="1" ht="18" customHeight="1">
      <c r="A48" s="387"/>
      <c r="B48" s="72">
        <v>1236</v>
      </c>
      <c r="C48" s="388" t="s">
        <v>57</v>
      </c>
      <c r="D48" s="388"/>
      <c r="E48" s="388"/>
      <c r="F48" s="388"/>
      <c r="G48" s="388"/>
      <c r="H48" s="388"/>
      <c r="I48" s="388"/>
      <c r="J48" s="37">
        <f>+J49</f>
        <v>2154.1999999999998</v>
      </c>
    </row>
    <row r="49" spans="1:52" s="56" customFormat="1">
      <c r="A49" s="387"/>
      <c r="B49" s="387"/>
      <c r="C49" s="387"/>
      <c r="D49" s="72" t="s">
        <v>323</v>
      </c>
      <c r="E49" s="388" t="s">
        <v>292</v>
      </c>
      <c r="F49" s="388"/>
      <c r="G49" s="388"/>
      <c r="H49" s="388"/>
      <c r="I49" s="388"/>
      <c r="J49" s="89">
        <f>+'Հավելված N 2'!G102</f>
        <v>2154.1999999999998</v>
      </c>
    </row>
    <row r="50" spans="1:52" s="55" customFormat="1" ht="33.950000000000003" customHeight="1">
      <c r="A50" s="387"/>
      <c r="B50" s="387"/>
      <c r="C50" s="387"/>
      <c r="D50" s="386"/>
      <c r="E50" s="387"/>
      <c r="F50" s="389" t="s">
        <v>326</v>
      </c>
      <c r="G50" s="388"/>
      <c r="H50" s="388"/>
      <c r="I50" s="388"/>
      <c r="J50" s="388"/>
    </row>
    <row r="51" spans="1:52" s="55" customFormat="1" ht="17.649999999999999" customHeight="1">
      <c r="A51" s="387"/>
      <c r="B51" s="387"/>
      <c r="C51" s="387"/>
      <c r="D51" s="386"/>
      <c r="E51" s="387"/>
      <c r="F51" s="387"/>
      <c r="G51" s="389" t="s">
        <v>58</v>
      </c>
      <c r="H51" s="388"/>
      <c r="I51" s="388"/>
      <c r="J51" s="388"/>
    </row>
    <row r="52" spans="1:52" s="55" customFormat="1" ht="18" customHeight="1">
      <c r="A52" s="387"/>
      <c r="B52" s="387"/>
      <c r="C52" s="387"/>
      <c r="D52" s="386"/>
      <c r="E52" s="387"/>
      <c r="F52" s="387"/>
      <c r="G52" s="197"/>
      <c r="H52" s="389" t="s">
        <v>103</v>
      </c>
      <c r="I52" s="388"/>
      <c r="J52" s="388"/>
    </row>
    <row r="54" spans="1:52" s="57" customFormat="1" ht="30" customHeight="1">
      <c r="A54" s="399" t="s">
        <v>312</v>
      </c>
      <c r="B54" s="400"/>
      <c r="C54" s="400"/>
      <c r="D54" s="400"/>
      <c r="E54" s="400"/>
      <c r="F54" s="400"/>
      <c r="G54" s="400"/>
      <c r="H54" s="400"/>
      <c r="I54" s="401"/>
      <c r="J54" s="99">
        <f>+J55</f>
        <v>-496845.69999999995</v>
      </c>
      <c r="K54" s="7"/>
      <c r="L54" s="7"/>
      <c r="M54" s="7"/>
      <c r="N54" s="7"/>
      <c r="O54" s="7"/>
      <c r="P54" s="7"/>
      <c r="Q54" s="7"/>
      <c r="R54" s="7"/>
      <c r="S54" s="7"/>
      <c r="T54" s="7"/>
      <c r="U54" s="7"/>
      <c r="V54" s="7"/>
      <c r="W54" s="7"/>
      <c r="X54" s="7"/>
      <c r="Y54" s="7"/>
      <c r="Z54" s="7"/>
      <c r="AA54" s="7"/>
      <c r="AB54" s="7"/>
      <c r="AC54" s="7"/>
      <c r="AD54" s="7"/>
      <c r="AE54" s="7"/>
      <c r="AF54" s="7"/>
      <c r="AG54" s="7"/>
      <c r="AH54" s="7"/>
      <c r="AI54" s="7"/>
      <c r="AJ54" s="7"/>
      <c r="AK54" s="7"/>
      <c r="AL54" s="7"/>
      <c r="AM54" s="7"/>
      <c r="AN54" s="7"/>
      <c r="AO54" s="7"/>
      <c r="AP54" s="7"/>
      <c r="AQ54" s="7"/>
      <c r="AR54" s="7"/>
      <c r="AS54" s="7"/>
      <c r="AT54" s="7"/>
      <c r="AU54" s="7"/>
      <c r="AV54" s="7"/>
      <c r="AW54" s="7"/>
      <c r="AX54" s="7"/>
      <c r="AY54" s="7"/>
      <c r="AZ54" s="7"/>
    </row>
    <row r="55" spans="1:52" s="55" customFormat="1" ht="18" customHeight="1">
      <c r="A55" s="387"/>
      <c r="B55" s="30">
        <v>1236</v>
      </c>
      <c r="C55" s="388" t="s">
        <v>57</v>
      </c>
      <c r="D55" s="388"/>
      <c r="E55" s="388"/>
      <c r="F55" s="388"/>
      <c r="G55" s="388"/>
      <c r="H55" s="388"/>
      <c r="I55" s="388"/>
      <c r="J55" s="37">
        <f>+J56</f>
        <v>-496845.69999999995</v>
      </c>
    </row>
    <row r="56" spans="1:52" s="56" customFormat="1" ht="18" customHeight="1">
      <c r="A56" s="387"/>
      <c r="B56" s="387"/>
      <c r="C56" s="387"/>
      <c r="D56" s="30" t="s">
        <v>322</v>
      </c>
      <c r="E56" s="383" t="s">
        <v>320</v>
      </c>
      <c r="F56" s="383"/>
      <c r="G56" s="383"/>
      <c r="H56" s="383"/>
      <c r="I56" s="383"/>
      <c r="J56" s="89">
        <f>+'Հավելված N 2'!G37</f>
        <v>-496845.69999999995</v>
      </c>
    </row>
    <row r="57" spans="1:52" s="55" customFormat="1" ht="33.950000000000003" customHeight="1">
      <c r="A57" s="387"/>
      <c r="B57" s="387"/>
      <c r="C57" s="387"/>
      <c r="D57" s="391"/>
      <c r="E57" s="391"/>
      <c r="F57" s="383" t="s">
        <v>325</v>
      </c>
      <c r="G57" s="383"/>
      <c r="H57" s="383"/>
      <c r="I57" s="383"/>
      <c r="J57" s="383"/>
    </row>
    <row r="58" spans="1:52" s="55" customFormat="1" ht="17.649999999999999" customHeight="1">
      <c r="A58" s="387"/>
      <c r="B58" s="387"/>
      <c r="C58" s="387"/>
      <c r="D58" s="391"/>
      <c r="E58" s="391"/>
      <c r="F58" s="391"/>
      <c r="G58" s="383" t="s">
        <v>58</v>
      </c>
      <c r="H58" s="383"/>
      <c r="I58" s="383"/>
      <c r="J58" s="383"/>
    </row>
    <row r="59" spans="1:52" s="55" customFormat="1" ht="18" customHeight="1">
      <c r="A59" s="387"/>
      <c r="B59" s="387"/>
      <c r="C59" s="387"/>
      <c r="D59" s="391"/>
      <c r="E59" s="391"/>
      <c r="F59" s="391"/>
      <c r="G59" s="30"/>
      <c r="H59" s="383" t="s">
        <v>119</v>
      </c>
      <c r="I59" s="383"/>
      <c r="J59" s="383"/>
    </row>
  </sheetData>
  <mergeCells count="96">
    <mergeCell ref="C56:C59"/>
    <mergeCell ref="B56:B59"/>
    <mergeCell ref="A55:A59"/>
    <mergeCell ref="E42:I42"/>
    <mergeCell ref="D43:D45"/>
    <mergeCell ref="E43:E45"/>
    <mergeCell ref="F43:J43"/>
    <mergeCell ref="F44:F45"/>
    <mergeCell ref="G44:J44"/>
    <mergeCell ref="H45:J45"/>
    <mergeCell ref="A33:A45"/>
    <mergeCell ref="E49:I49"/>
    <mergeCell ref="D50:D52"/>
    <mergeCell ref="E50:E52"/>
    <mergeCell ref="C55:I55"/>
    <mergeCell ref="E56:I56"/>
    <mergeCell ref="E28:E30"/>
    <mergeCell ref="F28:J28"/>
    <mergeCell ref="F29:F30"/>
    <mergeCell ref="G29:J29"/>
    <mergeCell ref="H30:J30"/>
    <mergeCell ref="C15:C30"/>
    <mergeCell ref="B15:B30"/>
    <mergeCell ref="C33:I33"/>
    <mergeCell ref="F50:J50"/>
    <mergeCell ref="C48:I48"/>
    <mergeCell ref="G17:J17"/>
    <mergeCell ref="G25:J25"/>
    <mergeCell ref="H26:J26"/>
    <mergeCell ref="C34:C45"/>
    <mergeCell ref="B34:B45"/>
    <mergeCell ref="E34:I34"/>
    <mergeCell ref="D35:D37"/>
    <mergeCell ref="E35:E37"/>
    <mergeCell ref="F35:J35"/>
    <mergeCell ref="F36:F37"/>
    <mergeCell ref="G36:J36"/>
    <mergeCell ref="H22:J22"/>
    <mergeCell ref="G1:H1"/>
    <mergeCell ref="I1:J1"/>
    <mergeCell ref="I2:J2"/>
    <mergeCell ref="G3:H3"/>
    <mergeCell ref="I3:J3"/>
    <mergeCell ref="F17:F18"/>
    <mergeCell ref="A12:I12"/>
    <mergeCell ref="A32:I32"/>
    <mergeCell ref="A9:A10"/>
    <mergeCell ref="B9:C9"/>
    <mergeCell ref="D9:G9"/>
    <mergeCell ref="H9:H10"/>
    <mergeCell ref="I9:I10"/>
    <mergeCell ref="A11:I11"/>
    <mergeCell ref="H18:J18"/>
    <mergeCell ref="E19:I19"/>
    <mergeCell ref="D20:D22"/>
    <mergeCell ref="E20:E22"/>
    <mergeCell ref="F20:J20"/>
    <mergeCell ref="F21:F22"/>
    <mergeCell ref="G21:J21"/>
    <mergeCell ref="E57:E59"/>
    <mergeCell ref="A14:A30"/>
    <mergeCell ref="E27:I27"/>
    <mergeCell ref="D28:D30"/>
    <mergeCell ref="A6:J6"/>
    <mergeCell ref="A13:I13"/>
    <mergeCell ref="C14:I14"/>
    <mergeCell ref="E23:I23"/>
    <mergeCell ref="D24:D26"/>
    <mergeCell ref="E24:E26"/>
    <mergeCell ref="F24:J24"/>
    <mergeCell ref="F25:F26"/>
    <mergeCell ref="E15:I15"/>
    <mergeCell ref="D16:D18"/>
    <mergeCell ref="E16:E18"/>
    <mergeCell ref="F16:J16"/>
    <mergeCell ref="H52:J52"/>
    <mergeCell ref="F57:J57"/>
    <mergeCell ref="G58:J58"/>
    <mergeCell ref="H59:J59"/>
    <mergeCell ref="F58:F59"/>
    <mergeCell ref="H37:J37"/>
    <mergeCell ref="D57:D59"/>
    <mergeCell ref="E38:I38"/>
    <mergeCell ref="D39:D41"/>
    <mergeCell ref="E39:E41"/>
    <mergeCell ref="F39:J39"/>
    <mergeCell ref="F40:F41"/>
    <mergeCell ref="G40:J40"/>
    <mergeCell ref="H41:J41"/>
    <mergeCell ref="A47:I47"/>
    <mergeCell ref="C49:C52"/>
    <mergeCell ref="B49:B52"/>
    <mergeCell ref="A54:I54"/>
    <mergeCell ref="A48:A52"/>
    <mergeCell ref="F51:F52"/>
    <mergeCell ref="G51:J51"/>
  </mergeCells>
  <pageMargins left="0.7" right="0.7" top="0.75" bottom="0.75" header="0.3" footer="0.3"/>
  <pageSetup paperSize="9" orientation="portrait" verticalDpi="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1:AN129"/>
  <sheetViews>
    <sheetView tabSelected="1" zoomScale="85" zoomScaleNormal="85" workbookViewId="0">
      <selection activeCell="G142" sqref="G142"/>
    </sheetView>
  </sheetViews>
  <sheetFormatPr defaultColWidth="9.140625" defaultRowHeight="17.25"/>
  <cols>
    <col min="1" max="4" width="18.28515625" style="43" customWidth="1"/>
    <col min="5" max="6" width="14.42578125" style="66" customWidth="1"/>
    <col min="7" max="7" width="17.7109375" style="67" customWidth="1"/>
    <col min="8" max="8" width="14.42578125" style="67" customWidth="1"/>
    <col min="9" max="9" width="30.28515625" style="66" customWidth="1"/>
    <col min="10" max="10" width="37.140625" style="112" customWidth="1"/>
    <col min="11" max="11" width="20.28515625" style="43" customWidth="1"/>
    <col min="12" max="12" width="14" style="43" bestFit="1" customWidth="1"/>
    <col min="13" max="16384" width="9.140625" style="43"/>
  </cols>
  <sheetData>
    <row r="1" spans="1:11" s="11" customFormat="1" ht="33.4" customHeight="1">
      <c r="A1" s="239"/>
      <c r="B1" s="239"/>
      <c r="C1" s="239"/>
      <c r="D1" s="239"/>
      <c r="E1" s="240"/>
      <c r="F1" s="240"/>
      <c r="G1" s="241"/>
      <c r="H1" s="438" t="s">
        <v>197</v>
      </c>
      <c r="I1" s="438"/>
    </row>
    <row r="2" spans="1:11" s="11" customFormat="1">
      <c r="A2" s="239"/>
      <c r="B2" s="239"/>
      <c r="C2" s="239"/>
      <c r="D2" s="239"/>
      <c r="E2" s="240"/>
      <c r="F2" s="240"/>
      <c r="G2" s="241"/>
      <c r="H2" s="439" t="s">
        <v>70</v>
      </c>
      <c r="I2" s="439"/>
    </row>
    <row r="3" spans="1:11" s="11" customFormat="1">
      <c r="A3" s="239"/>
      <c r="B3" s="239"/>
      <c r="C3" s="239"/>
      <c r="D3" s="239"/>
      <c r="E3" s="240"/>
      <c r="F3" s="240"/>
      <c r="G3" s="241"/>
      <c r="H3" s="439" t="s">
        <v>0</v>
      </c>
      <c r="I3" s="439"/>
    </row>
    <row r="4" spans="1:11" s="11" customFormat="1">
      <c r="A4" s="239"/>
      <c r="B4" s="239"/>
      <c r="C4" s="239"/>
      <c r="D4" s="239"/>
      <c r="E4" s="240"/>
      <c r="F4" s="240"/>
      <c r="G4" s="241"/>
      <c r="H4" s="241"/>
      <c r="I4" s="242"/>
    </row>
    <row r="5" spans="1:11" s="11" customFormat="1">
      <c r="A5" s="239"/>
      <c r="B5" s="239"/>
      <c r="C5" s="239"/>
      <c r="D5" s="239"/>
      <c r="E5" s="240"/>
      <c r="F5" s="240"/>
      <c r="G5" s="241"/>
      <c r="H5" s="241"/>
      <c r="I5" s="242"/>
    </row>
    <row r="6" spans="1:11" s="11" customFormat="1" ht="32.25" customHeight="1">
      <c r="A6" s="440" t="s">
        <v>71</v>
      </c>
      <c r="B6" s="440"/>
      <c r="C6" s="440"/>
      <c r="D6" s="440"/>
      <c r="E6" s="440"/>
      <c r="F6" s="440"/>
      <c r="G6" s="440"/>
      <c r="H6" s="440"/>
      <c r="I6" s="440"/>
    </row>
    <row r="7" spans="1:11" s="11" customFormat="1" ht="21" customHeight="1">
      <c r="A7" s="440"/>
      <c r="B7" s="440"/>
      <c r="C7" s="440"/>
      <c r="D7" s="440"/>
      <c r="E7" s="440"/>
      <c r="F7" s="440"/>
      <c r="G7" s="440"/>
      <c r="H7" s="440"/>
      <c r="I7" s="440"/>
    </row>
    <row r="8" spans="1:11" s="11" customFormat="1" ht="21" customHeight="1">
      <c r="A8" s="243"/>
      <c r="B8" s="243"/>
      <c r="C8" s="243"/>
      <c r="D8" s="243"/>
      <c r="E8" s="243"/>
      <c r="F8" s="243"/>
      <c r="G8" s="243"/>
      <c r="H8" s="243"/>
      <c r="I8" s="243"/>
    </row>
    <row r="9" spans="1:11" s="11" customFormat="1" ht="21" customHeight="1">
      <c r="A9" s="243"/>
      <c r="B9" s="243"/>
      <c r="C9" s="243"/>
      <c r="D9" s="243"/>
      <c r="E9" s="243"/>
      <c r="F9" s="243"/>
      <c r="G9" s="243"/>
      <c r="H9" s="243"/>
      <c r="I9" s="243"/>
    </row>
    <row r="10" spans="1:11" s="11" customFormat="1" ht="73.900000000000006" customHeight="1">
      <c r="A10" s="441" t="s">
        <v>24</v>
      </c>
      <c r="B10" s="441" t="s">
        <v>25</v>
      </c>
      <c r="C10" s="441"/>
      <c r="D10" s="441"/>
      <c r="E10" s="441" t="s">
        <v>26</v>
      </c>
      <c r="F10" s="441" t="s">
        <v>27</v>
      </c>
      <c r="G10" s="441" t="s">
        <v>28</v>
      </c>
      <c r="H10" s="442" t="s">
        <v>72</v>
      </c>
      <c r="I10" s="442"/>
    </row>
    <row r="11" spans="1:11" s="11" customFormat="1" ht="21" customHeight="1">
      <c r="A11" s="441"/>
      <c r="B11" s="441"/>
      <c r="C11" s="441"/>
      <c r="D11" s="441"/>
      <c r="E11" s="441"/>
      <c r="F11" s="441"/>
      <c r="G11" s="441"/>
      <c r="H11" s="244" t="s">
        <v>29</v>
      </c>
      <c r="I11" s="245" t="s">
        <v>30</v>
      </c>
    </row>
    <row r="12" spans="1:11" s="11" customFormat="1">
      <c r="A12" s="246">
        <v>1</v>
      </c>
      <c r="B12" s="435">
        <v>2</v>
      </c>
      <c r="C12" s="436"/>
      <c r="D12" s="437"/>
      <c r="E12" s="244">
        <v>3</v>
      </c>
      <c r="F12" s="244">
        <v>4</v>
      </c>
      <c r="G12" s="244">
        <v>5</v>
      </c>
      <c r="H12" s="244">
        <v>6</v>
      </c>
      <c r="I12" s="244">
        <v>7</v>
      </c>
    </row>
    <row r="13" spans="1:11" s="11" customFormat="1" ht="44.85" customHeight="1">
      <c r="A13" s="431" t="s">
        <v>11</v>
      </c>
      <c r="B13" s="431"/>
      <c r="C13" s="431"/>
      <c r="D13" s="431"/>
      <c r="E13" s="431"/>
      <c r="F13" s="431"/>
      <c r="G13" s="431"/>
      <c r="H13" s="431"/>
      <c r="I13" s="69">
        <f>+I14</f>
        <v>959613.60000000068</v>
      </c>
      <c r="J13" s="141"/>
      <c r="K13" s="141"/>
    </row>
    <row r="14" spans="1:11" s="2" customFormat="1" ht="17.649999999999999" customHeight="1">
      <c r="A14" s="35" t="s">
        <v>50</v>
      </c>
      <c r="B14" s="35" t="s">
        <v>64</v>
      </c>
      <c r="C14" s="35" t="s">
        <v>51</v>
      </c>
      <c r="D14" s="413" t="s">
        <v>63</v>
      </c>
      <c r="E14" s="443"/>
      <c r="F14" s="443"/>
      <c r="G14" s="443"/>
      <c r="H14" s="415"/>
      <c r="I14" s="22">
        <f>+I15+I34+I80+I97</f>
        <v>959613.60000000068</v>
      </c>
      <c r="J14" s="237"/>
    </row>
    <row r="15" spans="1:11" s="11" customFormat="1" ht="54.75" customHeight="1">
      <c r="A15" s="148" t="s">
        <v>107</v>
      </c>
      <c r="B15" s="428" t="s">
        <v>108</v>
      </c>
      <c r="C15" s="429"/>
      <c r="D15" s="429"/>
      <c r="E15" s="429"/>
      <c r="F15" s="429"/>
      <c r="G15" s="429"/>
      <c r="H15" s="430"/>
      <c r="I15" s="152">
        <f>+I16+I31</f>
        <v>-887615.6</v>
      </c>
      <c r="J15" s="142"/>
    </row>
    <row r="16" spans="1:11" s="146" customFormat="1" ht="21" customHeight="1">
      <c r="A16" s="143"/>
      <c r="B16" s="425" t="s">
        <v>136</v>
      </c>
      <c r="C16" s="426"/>
      <c r="D16" s="427"/>
      <c r="E16" s="144" t="s">
        <v>52</v>
      </c>
      <c r="F16" s="144" t="s">
        <v>52</v>
      </c>
      <c r="G16" s="144" t="s">
        <v>52</v>
      </c>
      <c r="H16" s="145"/>
      <c r="I16" s="153">
        <f>SUM(I17:I30)</f>
        <v>-880007.7</v>
      </c>
      <c r="J16" s="137"/>
    </row>
    <row r="17" spans="1:40" s="147" customFormat="1">
      <c r="A17" s="135" t="s">
        <v>145</v>
      </c>
      <c r="B17" s="412" t="s">
        <v>144</v>
      </c>
      <c r="C17" s="412"/>
      <c r="D17" s="412"/>
      <c r="E17" s="136" t="s">
        <v>65</v>
      </c>
      <c r="F17" s="136" t="s">
        <v>49</v>
      </c>
      <c r="G17" s="63"/>
      <c r="H17" s="64"/>
      <c r="I17" s="138">
        <v>-50000</v>
      </c>
      <c r="J17" s="115"/>
      <c r="K17" s="82"/>
      <c r="L17" s="82"/>
      <c r="M17" s="82"/>
      <c r="N17" s="82"/>
      <c r="O17" s="82"/>
      <c r="P17" s="82"/>
      <c r="Q17" s="82"/>
      <c r="R17" s="82"/>
      <c r="S17" s="82"/>
      <c r="T17" s="82"/>
      <c r="U17" s="82"/>
      <c r="V17" s="82"/>
      <c r="W17" s="82"/>
      <c r="X17" s="82"/>
      <c r="Y17" s="82"/>
      <c r="Z17" s="82"/>
      <c r="AA17" s="82"/>
      <c r="AB17" s="82"/>
      <c r="AC17" s="82"/>
      <c r="AD17" s="82"/>
      <c r="AE17" s="82"/>
      <c r="AF17" s="82"/>
      <c r="AG17" s="82"/>
      <c r="AH17" s="82"/>
      <c r="AI17" s="82"/>
      <c r="AJ17" s="82"/>
      <c r="AK17" s="82"/>
      <c r="AL17" s="82"/>
      <c r="AM17" s="82"/>
      <c r="AN17" s="82"/>
    </row>
    <row r="18" spans="1:40" s="147" customFormat="1">
      <c r="A18" s="135" t="s">
        <v>190</v>
      </c>
      <c r="B18" s="412" t="s">
        <v>126</v>
      </c>
      <c r="C18" s="412"/>
      <c r="D18" s="412"/>
      <c r="E18" s="136" t="s">
        <v>104</v>
      </c>
      <c r="F18" s="136" t="s">
        <v>49</v>
      </c>
      <c r="G18" s="63"/>
      <c r="H18" s="64"/>
      <c r="I18" s="138">
        <v>40682.300000000003</v>
      </c>
      <c r="J18" s="115"/>
      <c r="K18" s="82"/>
      <c r="L18" s="82"/>
      <c r="M18" s="82"/>
      <c r="N18" s="82"/>
      <c r="O18" s="82"/>
      <c r="P18" s="82"/>
      <c r="Q18" s="82"/>
      <c r="R18" s="82"/>
      <c r="S18" s="82"/>
      <c r="T18" s="82"/>
      <c r="U18" s="82"/>
      <c r="V18" s="82"/>
      <c r="W18" s="82"/>
      <c r="X18" s="82"/>
      <c r="Y18" s="82"/>
      <c r="Z18" s="82"/>
      <c r="AA18" s="82"/>
      <c r="AB18" s="82"/>
      <c r="AC18" s="82"/>
      <c r="AD18" s="82"/>
      <c r="AE18" s="82"/>
      <c r="AF18" s="82"/>
      <c r="AG18" s="82"/>
      <c r="AH18" s="82"/>
      <c r="AI18" s="82"/>
      <c r="AJ18" s="82"/>
      <c r="AK18" s="82"/>
      <c r="AL18" s="82"/>
      <c r="AM18" s="82"/>
      <c r="AN18" s="82"/>
    </row>
    <row r="19" spans="1:40" s="147" customFormat="1" ht="17.45" customHeight="1">
      <c r="A19" s="135" t="s">
        <v>189</v>
      </c>
      <c r="B19" s="412" t="s">
        <v>126</v>
      </c>
      <c r="C19" s="412"/>
      <c r="D19" s="412"/>
      <c r="E19" s="136" t="s">
        <v>104</v>
      </c>
      <c r="F19" s="136" t="s">
        <v>49</v>
      </c>
      <c r="G19" s="63"/>
      <c r="H19" s="64"/>
      <c r="I19" s="138">
        <v>-303529.59999999998</v>
      </c>
      <c r="J19" s="115"/>
      <c r="K19" s="82"/>
      <c r="L19" s="82"/>
      <c r="M19" s="82"/>
      <c r="N19" s="82"/>
      <c r="O19" s="82"/>
      <c r="P19" s="82"/>
      <c r="Q19" s="82"/>
      <c r="R19" s="82"/>
      <c r="S19" s="82"/>
      <c r="T19" s="82"/>
      <c r="U19" s="82"/>
      <c r="V19" s="82"/>
      <c r="W19" s="82"/>
      <c r="X19" s="82"/>
      <c r="Y19" s="82"/>
      <c r="Z19" s="82"/>
      <c r="AA19" s="82"/>
      <c r="AB19" s="82"/>
      <c r="AC19" s="82"/>
      <c r="AD19" s="82"/>
      <c r="AE19" s="82"/>
      <c r="AF19" s="82"/>
      <c r="AG19" s="82"/>
      <c r="AH19" s="82"/>
      <c r="AI19" s="82"/>
      <c r="AJ19" s="82"/>
      <c r="AK19" s="82"/>
      <c r="AL19" s="82"/>
      <c r="AM19" s="82"/>
      <c r="AN19" s="82"/>
    </row>
    <row r="20" spans="1:40" s="147" customFormat="1">
      <c r="A20" s="135" t="s">
        <v>146</v>
      </c>
      <c r="B20" s="412" t="s">
        <v>144</v>
      </c>
      <c r="C20" s="412"/>
      <c r="D20" s="412"/>
      <c r="E20" s="136" t="s">
        <v>65</v>
      </c>
      <c r="F20" s="136" t="s">
        <v>49</v>
      </c>
      <c r="G20" s="63"/>
      <c r="H20" s="64"/>
      <c r="I20" s="138">
        <v>-30000</v>
      </c>
      <c r="J20" s="115"/>
      <c r="K20" s="82"/>
      <c r="L20" s="82"/>
      <c r="M20" s="82"/>
      <c r="N20" s="82"/>
      <c r="O20" s="82"/>
      <c r="P20" s="82"/>
      <c r="Q20" s="82"/>
      <c r="R20" s="82"/>
      <c r="S20" s="82"/>
      <c r="T20" s="82"/>
      <c r="U20" s="82"/>
      <c r="V20" s="82"/>
      <c r="W20" s="82"/>
      <c r="X20" s="82"/>
      <c r="Y20" s="82"/>
      <c r="Z20" s="82"/>
      <c r="AA20" s="82"/>
      <c r="AB20" s="82"/>
      <c r="AC20" s="82"/>
      <c r="AD20" s="82"/>
      <c r="AE20" s="82"/>
      <c r="AF20" s="82"/>
      <c r="AG20" s="82"/>
      <c r="AH20" s="82"/>
      <c r="AI20" s="82"/>
      <c r="AJ20" s="82"/>
      <c r="AK20" s="82"/>
      <c r="AL20" s="82"/>
      <c r="AM20" s="82"/>
      <c r="AN20" s="82"/>
    </row>
    <row r="21" spans="1:40" s="147" customFormat="1">
      <c r="A21" s="135" t="s">
        <v>198</v>
      </c>
      <c r="B21" s="412" t="s">
        <v>144</v>
      </c>
      <c r="C21" s="412"/>
      <c r="D21" s="412"/>
      <c r="E21" s="136" t="s">
        <v>65</v>
      </c>
      <c r="F21" s="136" t="s">
        <v>49</v>
      </c>
      <c r="G21" s="63"/>
      <c r="H21" s="64"/>
      <c r="I21" s="138">
        <v>80000</v>
      </c>
      <c r="J21" s="115"/>
      <c r="K21" s="82"/>
      <c r="L21" s="82"/>
      <c r="M21" s="82"/>
      <c r="N21" s="82"/>
      <c r="O21" s="82"/>
      <c r="P21" s="82"/>
      <c r="Q21" s="82"/>
      <c r="R21" s="82"/>
      <c r="S21" s="82"/>
      <c r="T21" s="82"/>
      <c r="U21" s="82"/>
      <c r="V21" s="82"/>
      <c r="W21" s="82"/>
      <c r="X21" s="82"/>
      <c r="Y21" s="82"/>
      <c r="Z21" s="82"/>
      <c r="AA21" s="82"/>
      <c r="AB21" s="82"/>
      <c r="AC21" s="82"/>
      <c r="AD21" s="82"/>
      <c r="AE21" s="82"/>
      <c r="AF21" s="82"/>
      <c r="AG21" s="82"/>
      <c r="AH21" s="82"/>
      <c r="AI21" s="82"/>
      <c r="AJ21" s="82"/>
      <c r="AK21" s="82"/>
      <c r="AL21" s="82"/>
      <c r="AM21" s="82"/>
      <c r="AN21" s="82"/>
    </row>
    <row r="22" spans="1:40" s="147" customFormat="1">
      <c r="A22" s="135" t="s">
        <v>149</v>
      </c>
      <c r="B22" s="412" t="s">
        <v>144</v>
      </c>
      <c r="C22" s="412"/>
      <c r="D22" s="412"/>
      <c r="E22" s="136" t="s">
        <v>65</v>
      </c>
      <c r="F22" s="136" t="s">
        <v>49</v>
      </c>
      <c r="G22" s="63"/>
      <c r="H22" s="64"/>
      <c r="I22" s="138">
        <v>-63000</v>
      </c>
      <c r="J22" s="115"/>
      <c r="K22" s="82"/>
      <c r="L22" s="82"/>
      <c r="M22" s="82"/>
      <c r="N22" s="82"/>
      <c r="O22" s="82"/>
      <c r="P22" s="82"/>
      <c r="Q22" s="82"/>
      <c r="R22" s="82"/>
      <c r="S22" s="82"/>
      <c r="T22" s="82"/>
      <c r="U22" s="82"/>
      <c r="V22" s="82"/>
      <c r="W22" s="82"/>
      <c r="X22" s="82"/>
      <c r="Y22" s="82"/>
      <c r="Z22" s="82"/>
      <c r="AA22" s="82"/>
      <c r="AB22" s="82"/>
      <c r="AC22" s="82"/>
      <c r="AD22" s="82"/>
      <c r="AE22" s="82"/>
      <c r="AF22" s="82"/>
      <c r="AG22" s="82"/>
      <c r="AH22" s="82"/>
      <c r="AI22" s="82"/>
      <c r="AJ22" s="82"/>
      <c r="AK22" s="82"/>
      <c r="AL22" s="82"/>
      <c r="AM22" s="82"/>
      <c r="AN22" s="82"/>
    </row>
    <row r="23" spans="1:40" s="147" customFormat="1">
      <c r="A23" s="135" t="s">
        <v>199</v>
      </c>
      <c r="B23" s="412" t="s">
        <v>144</v>
      </c>
      <c r="C23" s="412"/>
      <c r="D23" s="412"/>
      <c r="E23" s="136" t="s">
        <v>65</v>
      </c>
      <c r="F23" s="136" t="s">
        <v>49</v>
      </c>
      <c r="G23" s="63"/>
      <c r="H23" s="64"/>
      <c r="I23" s="138">
        <v>-47883.3</v>
      </c>
      <c r="J23" s="115"/>
      <c r="K23" s="82"/>
      <c r="L23" s="82"/>
      <c r="M23" s="82"/>
      <c r="N23" s="82"/>
      <c r="O23" s="82"/>
      <c r="P23" s="82"/>
      <c r="Q23" s="82"/>
      <c r="R23" s="82"/>
      <c r="S23" s="82"/>
      <c r="T23" s="82"/>
      <c r="U23" s="82"/>
      <c r="V23" s="82"/>
      <c r="W23" s="82"/>
      <c r="X23" s="82"/>
      <c r="Y23" s="82"/>
      <c r="Z23" s="82"/>
      <c r="AA23" s="82"/>
      <c r="AB23" s="82"/>
      <c r="AC23" s="82"/>
      <c r="AD23" s="82"/>
      <c r="AE23" s="82"/>
      <c r="AF23" s="82"/>
      <c r="AG23" s="82"/>
      <c r="AH23" s="82"/>
      <c r="AI23" s="82"/>
      <c r="AJ23" s="82"/>
      <c r="AK23" s="82"/>
      <c r="AL23" s="82"/>
      <c r="AM23" s="82"/>
      <c r="AN23" s="82"/>
    </row>
    <row r="24" spans="1:40" s="147" customFormat="1">
      <c r="A24" s="135" t="s">
        <v>200</v>
      </c>
      <c r="B24" s="412" t="s">
        <v>144</v>
      </c>
      <c r="C24" s="412"/>
      <c r="D24" s="412"/>
      <c r="E24" s="136" t="s">
        <v>65</v>
      </c>
      <c r="F24" s="136" t="s">
        <v>49</v>
      </c>
      <c r="G24" s="63"/>
      <c r="H24" s="64"/>
      <c r="I24" s="138">
        <v>-43000</v>
      </c>
      <c r="J24" s="115"/>
      <c r="K24" s="82"/>
      <c r="L24" s="82"/>
      <c r="M24" s="82"/>
      <c r="N24" s="82"/>
      <c r="O24" s="82"/>
      <c r="P24" s="82"/>
      <c r="Q24" s="82"/>
      <c r="R24" s="82"/>
      <c r="S24" s="82"/>
      <c r="T24" s="82"/>
      <c r="U24" s="82"/>
      <c r="V24" s="82"/>
      <c r="W24" s="82"/>
      <c r="X24" s="82"/>
      <c r="Y24" s="82"/>
      <c r="Z24" s="82"/>
      <c r="AA24" s="82"/>
      <c r="AB24" s="82"/>
      <c r="AC24" s="82"/>
      <c r="AD24" s="82"/>
      <c r="AE24" s="82"/>
      <c r="AF24" s="82"/>
      <c r="AG24" s="82"/>
      <c r="AH24" s="82"/>
      <c r="AI24" s="82"/>
      <c r="AJ24" s="82"/>
      <c r="AK24" s="82"/>
      <c r="AL24" s="82"/>
      <c r="AM24" s="82"/>
      <c r="AN24" s="82"/>
    </row>
    <row r="25" spans="1:40" s="147" customFormat="1">
      <c r="A25" s="135" t="s">
        <v>201</v>
      </c>
      <c r="B25" s="412" t="s">
        <v>144</v>
      </c>
      <c r="C25" s="412"/>
      <c r="D25" s="412"/>
      <c r="E25" s="136" t="s">
        <v>65</v>
      </c>
      <c r="F25" s="136" t="s">
        <v>49</v>
      </c>
      <c r="G25" s="63"/>
      <c r="H25" s="64"/>
      <c r="I25" s="138">
        <v>20000</v>
      </c>
      <c r="J25" s="115"/>
      <c r="K25" s="82"/>
      <c r="L25" s="82"/>
      <c r="M25" s="82"/>
      <c r="N25" s="82"/>
      <c r="O25" s="82"/>
      <c r="P25" s="82"/>
      <c r="Q25" s="82"/>
      <c r="R25" s="82"/>
      <c r="S25" s="82"/>
      <c r="T25" s="82"/>
      <c r="U25" s="82"/>
      <c r="V25" s="82"/>
      <c r="W25" s="82"/>
      <c r="X25" s="82"/>
      <c r="Y25" s="82"/>
      <c r="Z25" s="82"/>
      <c r="AA25" s="82"/>
      <c r="AB25" s="82"/>
      <c r="AC25" s="82"/>
      <c r="AD25" s="82"/>
      <c r="AE25" s="82"/>
      <c r="AF25" s="82"/>
      <c r="AG25" s="82"/>
      <c r="AH25" s="82"/>
      <c r="AI25" s="82"/>
      <c r="AJ25" s="82"/>
      <c r="AK25" s="82"/>
      <c r="AL25" s="82"/>
      <c r="AM25" s="82"/>
      <c r="AN25" s="82"/>
    </row>
    <row r="26" spans="1:40" s="147" customFormat="1">
      <c r="A26" s="135" t="s">
        <v>151</v>
      </c>
      <c r="B26" s="412" t="s">
        <v>144</v>
      </c>
      <c r="C26" s="412"/>
      <c r="D26" s="412"/>
      <c r="E26" s="136" t="s">
        <v>65</v>
      </c>
      <c r="F26" s="136" t="s">
        <v>49</v>
      </c>
      <c r="G26" s="63"/>
      <c r="H26" s="64"/>
      <c r="I26" s="138">
        <v>23000</v>
      </c>
      <c r="J26" s="115"/>
      <c r="K26" s="82"/>
      <c r="L26" s="82"/>
      <c r="M26" s="82"/>
      <c r="N26" s="82"/>
      <c r="O26" s="82"/>
      <c r="P26" s="82"/>
      <c r="Q26" s="82"/>
      <c r="R26" s="82"/>
      <c r="S26" s="82"/>
      <c r="T26" s="82"/>
      <c r="U26" s="82"/>
      <c r="V26" s="82"/>
      <c r="W26" s="82"/>
      <c r="X26" s="82"/>
      <c r="Y26" s="82"/>
      <c r="Z26" s="82"/>
      <c r="AA26" s="82"/>
      <c r="AB26" s="82"/>
      <c r="AC26" s="82"/>
      <c r="AD26" s="82"/>
      <c r="AE26" s="82"/>
      <c r="AF26" s="82"/>
      <c r="AG26" s="82"/>
      <c r="AH26" s="82"/>
      <c r="AI26" s="82"/>
      <c r="AJ26" s="82"/>
      <c r="AK26" s="82"/>
      <c r="AL26" s="82"/>
      <c r="AM26" s="82"/>
      <c r="AN26" s="82"/>
    </row>
    <row r="27" spans="1:40" s="147" customFormat="1">
      <c r="A27" s="135" t="s">
        <v>202</v>
      </c>
      <c r="B27" s="412" t="s">
        <v>144</v>
      </c>
      <c r="C27" s="412"/>
      <c r="D27" s="412"/>
      <c r="E27" s="136" t="s">
        <v>65</v>
      </c>
      <c r="F27" s="136" t="s">
        <v>49</v>
      </c>
      <c r="G27" s="63"/>
      <c r="H27" s="64"/>
      <c r="I27" s="138">
        <v>-68879.399999999994</v>
      </c>
      <c r="J27" s="115"/>
      <c r="K27" s="82"/>
      <c r="L27" s="82"/>
      <c r="M27" s="82"/>
      <c r="N27" s="82"/>
      <c r="O27" s="82"/>
      <c r="P27" s="82"/>
      <c r="Q27" s="82"/>
      <c r="R27" s="82"/>
      <c r="S27" s="82"/>
      <c r="T27" s="82"/>
      <c r="U27" s="82"/>
      <c r="V27" s="82"/>
      <c r="W27" s="82"/>
      <c r="X27" s="82"/>
      <c r="Y27" s="82"/>
      <c r="Z27" s="82"/>
      <c r="AA27" s="82"/>
      <c r="AB27" s="82"/>
      <c r="AC27" s="82"/>
      <c r="AD27" s="82"/>
      <c r="AE27" s="82"/>
      <c r="AF27" s="82"/>
      <c r="AG27" s="82"/>
      <c r="AH27" s="82"/>
      <c r="AI27" s="82"/>
      <c r="AJ27" s="82"/>
      <c r="AK27" s="82"/>
      <c r="AL27" s="82"/>
      <c r="AM27" s="82"/>
      <c r="AN27" s="82"/>
    </row>
    <row r="28" spans="1:40" s="147" customFormat="1">
      <c r="A28" s="135" t="s">
        <v>154</v>
      </c>
      <c r="B28" s="412" t="s">
        <v>144</v>
      </c>
      <c r="C28" s="412"/>
      <c r="D28" s="412"/>
      <c r="E28" s="136" t="s">
        <v>65</v>
      </c>
      <c r="F28" s="136" t="s">
        <v>49</v>
      </c>
      <c r="G28" s="63"/>
      <c r="H28" s="64"/>
      <c r="I28" s="138">
        <v>-84027</v>
      </c>
      <c r="J28" s="115"/>
      <c r="K28" s="82"/>
      <c r="L28" s="82"/>
      <c r="M28" s="82"/>
      <c r="N28" s="82"/>
      <c r="O28" s="82"/>
      <c r="P28" s="82"/>
      <c r="Q28" s="82"/>
      <c r="R28" s="82"/>
      <c r="S28" s="82"/>
      <c r="T28" s="82"/>
      <c r="U28" s="82"/>
      <c r="V28" s="82"/>
      <c r="W28" s="82"/>
      <c r="X28" s="82"/>
      <c r="Y28" s="82"/>
      <c r="Z28" s="82"/>
      <c r="AA28" s="82"/>
      <c r="AB28" s="82"/>
      <c r="AC28" s="82"/>
      <c r="AD28" s="82"/>
      <c r="AE28" s="82"/>
      <c r="AF28" s="82"/>
      <c r="AG28" s="82"/>
      <c r="AH28" s="82"/>
      <c r="AI28" s="82"/>
      <c r="AJ28" s="82"/>
      <c r="AK28" s="82"/>
      <c r="AL28" s="82"/>
      <c r="AM28" s="82"/>
      <c r="AN28" s="82"/>
    </row>
    <row r="29" spans="1:40" s="147" customFormat="1">
      <c r="A29" s="135" t="s">
        <v>155</v>
      </c>
      <c r="B29" s="412" t="s">
        <v>144</v>
      </c>
      <c r="C29" s="412"/>
      <c r="D29" s="412"/>
      <c r="E29" s="136" t="s">
        <v>65</v>
      </c>
      <c r="F29" s="136" t="s">
        <v>49</v>
      </c>
      <c r="G29" s="63"/>
      <c r="H29" s="64"/>
      <c r="I29" s="138">
        <v>-35300</v>
      </c>
      <c r="J29" s="115"/>
      <c r="K29" s="82"/>
      <c r="L29" s="82"/>
      <c r="M29" s="82"/>
      <c r="N29" s="82"/>
      <c r="O29" s="82"/>
      <c r="P29" s="82"/>
      <c r="Q29" s="82"/>
      <c r="R29" s="82"/>
      <c r="S29" s="82"/>
      <c r="T29" s="82"/>
      <c r="U29" s="82"/>
      <c r="V29" s="82"/>
      <c r="W29" s="82"/>
      <c r="X29" s="82"/>
      <c r="Y29" s="82"/>
      <c r="Z29" s="82"/>
      <c r="AA29" s="82"/>
      <c r="AB29" s="82"/>
      <c r="AC29" s="82"/>
      <c r="AD29" s="82"/>
      <c r="AE29" s="82"/>
      <c r="AF29" s="82"/>
      <c r="AG29" s="82"/>
      <c r="AH29" s="82"/>
      <c r="AI29" s="82"/>
      <c r="AJ29" s="82"/>
      <c r="AK29" s="82"/>
      <c r="AL29" s="82"/>
      <c r="AM29" s="82"/>
      <c r="AN29" s="82"/>
    </row>
    <row r="30" spans="1:40" s="147" customFormat="1">
      <c r="A30" s="135" t="s">
        <v>157</v>
      </c>
      <c r="B30" s="412" t="s">
        <v>144</v>
      </c>
      <c r="C30" s="412"/>
      <c r="D30" s="412"/>
      <c r="E30" s="136" t="s">
        <v>65</v>
      </c>
      <c r="F30" s="136" t="s">
        <v>49</v>
      </c>
      <c r="G30" s="63"/>
      <c r="H30" s="64"/>
      <c r="I30" s="138">
        <v>-318070.7</v>
      </c>
      <c r="J30" s="115"/>
      <c r="K30" s="82"/>
      <c r="L30" s="82"/>
      <c r="M30" s="82"/>
      <c r="N30" s="82"/>
      <c r="O30" s="82"/>
      <c r="P30" s="82"/>
      <c r="Q30" s="82"/>
      <c r="R30" s="82"/>
      <c r="S30" s="82"/>
      <c r="T30" s="82"/>
      <c r="U30" s="82"/>
      <c r="V30" s="82"/>
      <c r="W30" s="82"/>
      <c r="X30" s="82"/>
      <c r="Y30" s="82"/>
      <c r="Z30" s="82"/>
      <c r="AA30" s="82"/>
      <c r="AB30" s="82"/>
      <c r="AC30" s="82"/>
      <c r="AD30" s="82"/>
      <c r="AE30" s="82"/>
      <c r="AF30" s="82"/>
      <c r="AG30" s="82"/>
      <c r="AH30" s="82"/>
      <c r="AI30" s="82"/>
      <c r="AJ30" s="82"/>
      <c r="AK30" s="82"/>
      <c r="AL30" s="82"/>
      <c r="AM30" s="82"/>
      <c r="AN30" s="82"/>
    </row>
    <row r="31" spans="1:40" s="23" customFormat="1" ht="21" customHeight="1">
      <c r="A31" s="28"/>
      <c r="B31" s="417" t="s">
        <v>116</v>
      </c>
      <c r="C31" s="418"/>
      <c r="D31" s="419"/>
      <c r="E31" s="84" t="s">
        <v>52</v>
      </c>
      <c r="F31" s="84" t="s">
        <v>52</v>
      </c>
      <c r="G31" s="84" t="s">
        <v>52</v>
      </c>
      <c r="H31" s="24"/>
      <c r="I31" s="85">
        <f>SUM(I32:I33)</f>
        <v>-7607.9</v>
      </c>
      <c r="J31" s="115"/>
    </row>
    <row r="32" spans="1:40" s="23" customFormat="1">
      <c r="A32" s="103" t="s">
        <v>210</v>
      </c>
      <c r="B32" s="421" t="s">
        <v>123</v>
      </c>
      <c r="C32" s="421"/>
      <c r="D32" s="421"/>
      <c r="E32" s="38" t="s">
        <v>104</v>
      </c>
      <c r="F32" s="38" t="s">
        <v>127</v>
      </c>
      <c r="G32" s="86"/>
      <c r="H32" s="111"/>
      <c r="I32" s="40">
        <v>-5971.8</v>
      </c>
      <c r="J32" s="117"/>
    </row>
    <row r="33" spans="1:40" s="65" customFormat="1">
      <c r="A33" s="103" t="s">
        <v>211</v>
      </c>
      <c r="B33" s="318" t="s">
        <v>125</v>
      </c>
      <c r="C33" s="318"/>
      <c r="D33" s="318"/>
      <c r="E33" s="74" t="s">
        <v>109</v>
      </c>
      <c r="F33" s="74" t="s">
        <v>127</v>
      </c>
      <c r="G33" s="63"/>
      <c r="H33" s="64"/>
      <c r="I33" s="40">
        <v>-1636.1</v>
      </c>
      <c r="J33" s="117"/>
    </row>
    <row r="34" spans="1:40" s="170" customFormat="1" ht="54.75" customHeight="1">
      <c r="A34" s="148" t="s">
        <v>158</v>
      </c>
      <c r="B34" s="428" t="s">
        <v>159</v>
      </c>
      <c r="C34" s="429"/>
      <c r="D34" s="429"/>
      <c r="E34" s="429"/>
      <c r="F34" s="429"/>
      <c r="G34" s="429"/>
      <c r="H34" s="430"/>
      <c r="I34" s="152">
        <f>+I35</f>
        <v>1818927.2000000007</v>
      </c>
      <c r="J34" s="142"/>
      <c r="K34" s="11"/>
      <c r="L34" s="11"/>
      <c r="M34" s="11"/>
      <c r="N34" s="11"/>
      <c r="O34" s="11"/>
      <c r="P34" s="11"/>
      <c r="Q34" s="11"/>
      <c r="R34" s="11"/>
      <c r="S34" s="11"/>
      <c r="T34" s="11"/>
      <c r="U34" s="11"/>
      <c r="V34" s="11"/>
      <c r="W34" s="11"/>
      <c r="X34" s="11"/>
      <c r="Y34" s="11"/>
      <c r="Z34" s="11"/>
      <c r="AA34" s="11"/>
      <c r="AB34" s="11"/>
      <c r="AC34" s="11"/>
      <c r="AD34" s="11"/>
      <c r="AE34" s="11"/>
      <c r="AF34" s="11"/>
      <c r="AG34" s="11"/>
      <c r="AH34" s="11"/>
      <c r="AI34" s="11"/>
      <c r="AJ34" s="11"/>
      <c r="AK34" s="11"/>
      <c r="AL34" s="11"/>
      <c r="AM34" s="11"/>
      <c r="AN34" s="11"/>
    </row>
    <row r="35" spans="1:40" s="174" customFormat="1" ht="21" customHeight="1">
      <c r="A35" s="171"/>
      <c r="B35" s="422" t="s">
        <v>136</v>
      </c>
      <c r="C35" s="423"/>
      <c r="D35" s="424"/>
      <c r="E35" s="172" t="s">
        <v>52</v>
      </c>
      <c r="F35" s="172" t="s">
        <v>52</v>
      </c>
      <c r="G35" s="172" t="s">
        <v>52</v>
      </c>
      <c r="H35" s="173"/>
      <c r="I35" s="138">
        <f>SUM(I36:I79)</f>
        <v>1818927.2000000007</v>
      </c>
      <c r="J35" s="137"/>
      <c r="K35" s="146"/>
      <c r="L35" s="146"/>
      <c r="M35" s="146"/>
      <c r="N35" s="146"/>
      <c r="O35" s="146"/>
      <c r="P35" s="146"/>
      <c r="Q35" s="146"/>
      <c r="R35" s="146"/>
      <c r="S35" s="146"/>
      <c r="T35" s="146"/>
      <c r="U35" s="146"/>
      <c r="V35" s="146"/>
      <c r="W35" s="146"/>
      <c r="X35" s="146"/>
      <c r="Y35" s="146"/>
      <c r="Z35" s="146"/>
      <c r="AA35" s="146"/>
      <c r="AB35" s="146"/>
      <c r="AC35" s="146"/>
      <c r="AD35" s="146"/>
      <c r="AE35" s="146"/>
      <c r="AF35" s="146"/>
      <c r="AG35" s="146"/>
      <c r="AH35" s="146"/>
      <c r="AI35" s="146"/>
      <c r="AJ35" s="146"/>
      <c r="AK35" s="146"/>
      <c r="AL35" s="146"/>
      <c r="AM35" s="146"/>
      <c r="AN35" s="146"/>
    </row>
    <row r="36" spans="1:40" s="147" customFormat="1">
      <c r="A36" s="135" t="s">
        <v>212</v>
      </c>
      <c r="B36" s="412" t="s">
        <v>101</v>
      </c>
      <c r="C36" s="412"/>
      <c r="D36" s="412"/>
      <c r="E36" s="136" t="s">
        <v>65</v>
      </c>
      <c r="F36" s="136" t="s">
        <v>49</v>
      </c>
      <c r="G36" s="63"/>
      <c r="H36" s="64"/>
      <c r="I36" s="138">
        <v>57883.6</v>
      </c>
      <c r="J36" s="117"/>
      <c r="K36" s="82"/>
      <c r="L36" s="82"/>
      <c r="M36" s="82"/>
      <c r="N36" s="82"/>
      <c r="O36" s="82"/>
      <c r="P36" s="82"/>
      <c r="Q36" s="82"/>
      <c r="R36" s="82"/>
      <c r="S36" s="82"/>
      <c r="T36" s="82"/>
      <c r="U36" s="82"/>
      <c r="V36" s="82"/>
      <c r="W36" s="82"/>
      <c r="X36" s="82"/>
      <c r="Y36" s="82"/>
      <c r="Z36" s="82"/>
      <c r="AA36" s="82"/>
      <c r="AB36" s="82"/>
      <c r="AC36" s="82"/>
      <c r="AD36" s="82"/>
      <c r="AE36" s="82"/>
      <c r="AF36" s="82"/>
      <c r="AG36" s="82"/>
      <c r="AH36" s="82"/>
      <c r="AI36" s="82"/>
      <c r="AJ36" s="82"/>
      <c r="AK36" s="82"/>
      <c r="AL36" s="82"/>
      <c r="AM36" s="82"/>
      <c r="AN36" s="82"/>
    </row>
    <row r="37" spans="1:40" s="147" customFormat="1">
      <c r="A37" s="135" t="s">
        <v>213</v>
      </c>
      <c r="B37" s="412" t="s">
        <v>101</v>
      </c>
      <c r="C37" s="412"/>
      <c r="D37" s="412"/>
      <c r="E37" s="136" t="s">
        <v>65</v>
      </c>
      <c r="F37" s="136" t="s">
        <v>49</v>
      </c>
      <c r="G37" s="63"/>
      <c r="H37" s="64"/>
      <c r="I37" s="138">
        <v>18021.2</v>
      </c>
      <c r="J37" s="117"/>
      <c r="K37" s="82"/>
      <c r="L37" s="82"/>
      <c r="M37" s="82"/>
      <c r="N37" s="82"/>
      <c r="O37" s="82"/>
      <c r="P37" s="82"/>
      <c r="Q37" s="82"/>
      <c r="R37" s="82"/>
      <c r="S37" s="82"/>
      <c r="T37" s="82"/>
      <c r="U37" s="82"/>
      <c r="V37" s="82"/>
      <c r="W37" s="82"/>
      <c r="X37" s="82"/>
      <c r="Y37" s="82"/>
      <c r="Z37" s="82"/>
      <c r="AA37" s="82"/>
      <c r="AB37" s="82"/>
      <c r="AC37" s="82"/>
      <c r="AD37" s="82"/>
      <c r="AE37" s="82"/>
      <c r="AF37" s="82"/>
      <c r="AG37" s="82"/>
      <c r="AH37" s="82"/>
      <c r="AI37" s="82"/>
      <c r="AJ37" s="82"/>
      <c r="AK37" s="82"/>
      <c r="AL37" s="82"/>
      <c r="AM37" s="82"/>
      <c r="AN37" s="82"/>
    </row>
    <row r="38" spans="1:40" s="147" customFormat="1">
      <c r="A38" s="135" t="s">
        <v>214</v>
      </c>
      <c r="B38" s="412" t="s">
        <v>101</v>
      </c>
      <c r="C38" s="412"/>
      <c r="D38" s="412"/>
      <c r="E38" s="136" t="s">
        <v>65</v>
      </c>
      <c r="F38" s="136" t="s">
        <v>49</v>
      </c>
      <c r="G38" s="63"/>
      <c r="H38" s="64"/>
      <c r="I38" s="138">
        <v>50000</v>
      </c>
      <c r="J38" s="117"/>
      <c r="K38" s="82"/>
      <c r="L38" s="82"/>
      <c r="M38" s="82"/>
      <c r="N38" s="82"/>
      <c r="O38" s="82"/>
      <c r="P38" s="82"/>
      <c r="Q38" s="82"/>
      <c r="R38" s="82"/>
      <c r="S38" s="82"/>
      <c r="T38" s="82"/>
      <c r="U38" s="82"/>
      <c r="V38" s="82"/>
      <c r="W38" s="82"/>
      <c r="X38" s="82"/>
      <c r="Y38" s="82"/>
      <c r="Z38" s="82"/>
      <c r="AA38" s="82"/>
      <c r="AB38" s="82"/>
      <c r="AC38" s="82"/>
      <c r="AD38" s="82"/>
      <c r="AE38" s="82"/>
      <c r="AF38" s="82"/>
      <c r="AG38" s="82"/>
      <c r="AH38" s="82"/>
      <c r="AI38" s="82"/>
      <c r="AJ38" s="82"/>
      <c r="AK38" s="82"/>
      <c r="AL38" s="82"/>
      <c r="AM38" s="82"/>
      <c r="AN38" s="82"/>
    </row>
    <row r="39" spans="1:40" s="147" customFormat="1">
      <c r="A39" s="315" t="s">
        <v>352</v>
      </c>
      <c r="B39" s="412" t="s">
        <v>101</v>
      </c>
      <c r="C39" s="412"/>
      <c r="D39" s="412"/>
      <c r="E39" s="136" t="s">
        <v>65</v>
      </c>
      <c r="F39" s="136" t="s">
        <v>49</v>
      </c>
      <c r="G39" s="63"/>
      <c r="H39" s="64"/>
      <c r="I39" s="138">
        <v>29650.1</v>
      </c>
      <c r="J39" s="117"/>
      <c r="K39" s="82"/>
      <c r="L39" s="82"/>
      <c r="M39" s="82"/>
      <c r="N39" s="82"/>
      <c r="O39" s="82"/>
      <c r="P39" s="82"/>
      <c r="Q39" s="82"/>
      <c r="R39" s="82"/>
      <c r="S39" s="82"/>
      <c r="T39" s="82"/>
      <c r="U39" s="82"/>
      <c r="V39" s="82"/>
      <c r="W39" s="82"/>
      <c r="X39" s="82"/>
      <c r="Y39" s="82"/>
      <c r="Z39" s="82"/>
      <c r="AA39" s="82"/>
      <c r="AB39" s="82"/>
      <c r="AC39" s="82"/>
      <c r="AD39" s="82"/>
      <c r="AE39" s="82"/>
      <c r="AF39" s="82"/>
      <c r="AG39" s="82"/>
      <c r="AH39" s="82"/>
      <c r="AI39" s="82"/>
      <c r="AJ39" s="82"/>
      <c r="AK39" s="82"/>
      <c r="AL39" s="82"/>
      <c r="AM39" s="82"/>
      <c r="AN39" s="82"/>
    </row>
    <row r="40" spans="1:40" s="147" customFormat="1">
      <c r="A40" s="278" t="s">
        <v>329</v>
      </c>
      <c r="B40" s="412" t="s">
        <v>101</v>
      </c>
      <c r="C40" s="412"/>
      <c r="D40" s="412"/>
      <c r="E40" s="136" t="s">
        <v>65</v>
      </c>
      <c r="F40" s="136" t="s">
        <v>49</v>
      </c>
      <c r="G40" s="63"/>
      <c r="H40" s="64"/>
      <c r="I40" s="138">
        <v>64488.800000000003</v>
      </c>
      <c r="J40" s="117"/>
    </row>
    <row r="41" spans="1:40" s="147" customFormat="1">
      <c r="A41" s="135" t="s">
        <v>215</v>
      </c>
      <c r="B41" s="412" t="s">
        <v>101</v>
      </c>
      <c r="C41" s="412"/>
      <c r="D41" s="412"/>
      <c r="E41" s="136" t="s">
        <v>65</v>
      </c>
      <c r="F41" s="136" t="s">
        <v>49</v>
      </c>
      <c r="G41" s="63"/>
      <c r="H41" s="64"/>
      <c r="I41" s="138">
        <v>90000</v>
      </c>
      <c r="J41" s="117"/>
      <c r="K41" s="82"/>
      <c r="L41" s="82"/>
      <c r="M41" s="82"/>
      <c r="N41" s="82"/>
      <c r="O41" s="82"/>
      <c r="P41" s="82"/>
      <c r="Q41" s="82"/>
      <c r="R41" s="82"/>
      <c r="S41" s="82"/>
      <c r="T41" s="82"/>
      <c r="U41" s="82"/>
      <c r="V41" s="82"/>
      <c r="W41" s="82"/>
      <c r="X41" s="82"/>
      <c r="Y41" s="82"/>
      <c r="Z41" s="82"/>
      <c r="AA41" s="82"/>
      <c r="AB41" s="82"/>
      <c r="AC41" s="82"/>
      <c r="AD41" s="82"/>
      <c r="AE41" s="82"/>
      <c r="AF41" s="82"/>
      <c r="AG41" s="82"/>
      <c r="AH41" s="82"/>
      <c r="AI41" s="82"/>
      <c r="AJ41" s="82"/>
      <c r="AK41" s="82"/>
      <c r="AL41" s="82"/>
      <c r="AM41" s="82"/>
      <c r="AN41" s="82"/>
    </row>
    <row r="42" spans="1:40" s="147" customFormat="1">
      <c r="A42" s="135" t="s">
        <v>216</v>
      </c>
      <c r="B42" s="412" t="s">
        <v>101</v>
      </c>
      <c r="C42" s="412"/>
      <c r="D42" s="412"/>
      <c r="E42" s="136" t="s">
        <v>65</v>
      </c>
      <c r="F42" s="136" t="s">
        <v>49</v>
      </c>
      <c r="G42" s="63"/>
      <c r="H42" s="64"/>
      <c r="I42" s="138">
        <v>50000</v>
      </c>
      <c r="J42" s="117"/>
      <c r="K42" s="82"/>
      <c r="L42" s="82"/>
      <c r="M42" s="82"/>
      <c r="N42" s="82"/>
      <c r="O42" s="82"/>
      <c r="P42" s="82"/>
      <c r="Q42" s="82"/>
      <c r="R42" s="82"/>
      <c r="S42" s="82"/>
      <c r="T42" s="82"/>
      <c r="U42" s="82"/>
      <c r="V42" s="82"/>
      <c r="W42" s="82"/>
      <c r="X42" s="82"/>
      <c r="Y42" s="82"/>
      <c r="Z42" s="82"/>
      <c r="AA42" s="82"/>
      <c r="AB42" s="82"/>
      <c r="AC42" s="82"/>
      <c r="AD42" s="82"/>
      <c r="AE42" s="82"/>
      <c r="AF42" s="82"/>
      <c r="AG42" s="82"/>
      <c r="AH42" s="82"/>
      <c r="AI42" s="82"/>
      <c r="AJ42" s="82"/>
      <c r="AK42" s="82"/>
      <c r="AL42" s="82"/>
      <c r="AM42" s="82"/>
      <c r="AN42" s="82"/>
    </row>
    <row r="43" spans="1:40" s="147" customFormat="1">
      <c r="A43" s="135" t="s">
        <v>217</v>
      </c>
      <c r="B43" s="412" t="s">
        <v>101</v>
      </c>
      <c r="C43" s="412"/>
      <c r="D43" s="412"/>
      <c r="E43" s="136" t="s">
        <v>65</v>
      </c>
      <c r="F43" s="136" t="s">
        <v>49</v>
      </c>
      <c r="G43" s="63"/>
      <c r="H43" s="64"/>
      <c r="I43" s="138">
        <v>40000</v>
      </c>
      <c r="J43" s="117"/>
      <c r="K43" s="82"/>
      <c r="L43" s="82"/>
      <c r="M43" s="82"/>
      <c r="N43" s="82"/>
      <c r="O43" s="82"/>
      <c r="P43" s="82"/>
      <c r="Q43" s="82"/>
      <c r="R43" s="82"/>
      <c r="S43" s="82"/>
      <c r="T43" s="82"/>
      <c r="U43" s="82"/>
      <c r="V43" s="82"/>
      <c r="W43" s="82"/>
      <c r="X43" s="82"/>
      <c r="Y43" s="82"/>
      <c r="Z43" s="82"/>
      <c r="AA43" s="82"/>
      <c r="AB43" s="82"/>
      <c r="AC43" s="82"/>
      <c r="AD43" s="82"/>
      <c r="AE43" s="82"/>
      <c r="AF43" s="82"/>
      <c r="AG43" s="82"/>
      <c r="AH43" s="82"/>
      <c r="AI43" s="82"/>
      <c r="AJ43" s="82"/>
      <c r="AK43" s="82"/>
      <c r="AL43" s="82"/>
      <c r="AM43" s="82"/>
      <c r="AN43" s="82"/>
    </row>
    <row r="44" spans="1:40" s="147" customFormat="1">
      <c r="A44" s="135" t="s">
        <v>218</v>
      </c>
      <c r="B44" s="412" t="s">
        <v>101</v>
      </c>
      <c r="C44" s="412"/>
      <c r="D44" s="412"/>
      <c r="E44" s="136" t="s">
        <v>65</v>
      </c>
      <c r="F44" s="136" t="s">
        <v>49</v>
      </c>
      <c r="G44" s="63"/>
      <c r="H44" s="64"/>
      <c r="I44" s="138">
        <v>23267</v>
      </c>
      <c r="J44" s="117"/>
      <c r="K44" s="82"/>
      <c r="L44" s="82"/>
      <c r="M44" s="82"/>
      <c r="N44" s="82"/>
      <c r="O44" s="82"/>
      <c r="P44" s="82"/>
      <c r="Q44" s="82"/>
      <c r="R44" s="82"/>
      <c r="S44" s="82"/>
      <c r="T44" s="82"/>
      <c r="U44" s="82"/>
      <c r="V44" s="82"/>
      <c r="W44" s="82"/>
      <c r="X44" s="82"/>
      <c r="Y44" s="82"/>
      <c r="Z44" s="82"/>
      <c r="AA44" s="82"/>
      <c r="AB44" s="82"/>
      <c r="AC44" s="82"/>
      <c r="AD44" s="82"/>
      <c r="AE44" s="82"/>
      <c r="AF44" s="82"/>
      <c r="AG44" s="82"/>
      <c r="AH44" s="82"/>
      <c r="AI44" s="82"/>
      <c r="AJ44" s="82"/>
      <c r="AK44" s="82"/>
      <c r="AL44" s="82"/>
      <c r="AM44" s="82"/>
      <c r="AN44" s="82"/>
    </row>
    <row r="45" spans="1:40" s="147" customFormat="1">
      <c r="A45" s="135" t="s">
        <v>219</v>
      </c>
      <c r="B45" s="412" t="s">
        <v>101</v>
      </c>
      <c r="C45" s="412"/>
      <c r="D45" s="412"/>
      <c r="E45" s="136" t="s">
        <v>65</v>
      </c>
      <c r="F45" s="136" t="s">
        <v>49</v>
      </c>
      <c r="G45" s="63"/>
      <c r="H45" s="64"/>
      <c r="I45" s="138">
        <v>100000</v>
      </c>
      <c r="J45" s="117"/>
      <c r="K45" s="82"/>
      <c r="L45" s="82"/>
      <c r="M45" s="82"/>
      <c r="N45" s="82"/>
      <c r="O45" s="82"/>
      <c r="P45" s="82"/>
      <c r="Q45" s="82"/>
      <c r="R45" s="82"/>
      <c r="S45" s="82"/>
      <c r="T45" s="82"/>
      <c r="U45" s="82"/>
      <c r="V45" s="82"/>
      <c r="W45" s="82"/>
      <c r="X45" s="82"/>
      <c r="Y45" s="82"/>
      <c r="Z45" s="82"/>
      <c r="AA45" s="82"/>
      <c r="AB45" s="82"/>
      <c r="AC45" s="82"/>
      <c r="AD45" s="82"/>
      <c r="AE45" s="82"/>
      <c r="AF45" s="82"/>
      <c r="AG45" s="82"/>
      <c r="AH45" s="82"/>
      <c r="AI45" s="82"/>
      <c r="AJ45" s="82"/>
      <c r="AK45" s="82"/>
      <c r="AL45" s="82"/>
      <c r="AM45" s="82"/>
      <c r="AN45" s="82"/>
    </row>
    <row r="46" spans="1:40" s="147" customFormat="1">
      <c r="A46" s="135" t="s">
        <v>220</v>
      </c>
      <c r="B46" s="412" t="s">
        <v>101</v>
      </c>
      <c r="C46" s="412"/>
      <c r="D46" s="412"/>
      <c r="E46" s="136" t="s">
        <v>65</v>
      </c>
      <c r="F46" s="136" t="s">
        <v>49</v>
      </c>
      <c r="G46" s="63"/>
      <c r="H46" s="64"/>
      <c r="I46" s="138">
        <v>25500</v>
      </c>
      <c r="J46" s="117"/>
      <c r="K46" s="82"/>
      <c r="L46" s="82"/>
      <c r="M46" s="82"/>
      <c r="N46" s="82"/>
      <c r="O46" s="82"/>
      <c r="P46" s="82"/>
      <c r="Q46" s="82"/>
      <c r="R46" s="82"/>
      <c r="S46" s="82"/>
      <c r="T46" s="82"/>
      <c r="U46" s="82"/>
      <c r="V46" s="82"/>
      <c r="W46" s="82"/>
      <c r="X46" s="82"/>
      <c r="Y46" s="82"/>
      <c r="Z46" s="82"/>
      <c r="AA46" s="82"/>
      <c r="AB46" s="82"/>
      <c r="AC46" s="82"/>
      <c r="AD46" s="82"/>
      <c r="AE46" s="82"/>
      <c r="AF46" s="82"/>
      <c r="AG46" s="82"/>
      <c r="AH46" s="82"/>
      <c r="AI46" s="82"/>
      <c r="AJ46" s="82"/>
      <c r="AK46" s="82"/>
      <c r="AL46" s="82"/>
      <c r="AM46" s="82"/>
      <c r="AN46" s="82"/>
    </row>
    <row r="47" spans="1:40" s="147" customFormat="1">
      <c r="A47" s="135" t="s">
        <v>221</v>
      </c>
      <c r="B47" s="412" t="s">
        <v>101</v>
      </c>
      <c r="C47" s="412"/>
      <c r="D47" s="412"/>
      <c r="E47" s="136" t="s">
        <v>65</v>
      </c>
      <c r="F47" s="136" t="s">
        <v>49</v>
      </c>
      <c r="G47" s="63"/>
      <c r="H47" s="64"/>
      <c r="I47" s="138">
        <v>100000</v>
      </c>
      <c r="J47" s="117"/>
      <c r="K47" s="82"/>
      <c r="L47" s="82"/>
      <c r="M47" s="82"/>
      <c r="N47" s="82"/>
      <c r="O47" s="82"/>
      <c r="P47" s="82"/>
      <c r="Q47" s="82"/>
      <c r="R47" s="82"/>
      <c r="S47" s="82"/>
      <c r="T47" s="82"/>
      <c r="U47" s="82"/>
      <c r="V47" s="82"/>
      <c r="W47" s="82"/>
      <c r="X47" s="82"/>
      <c r="Y47" s="82"/>
      <c r="Z47" s="82"/>
      <c r="AA47" s="82"/>
      <c r="AB47" s="82"/>
      <c r="AC47" s="82"/>
      <c r="AD47" s="82"/>
      <c r="AE47" s="82"/>
      <c r="AF47" s="82"/>
      <c r="AG47" s="82"/>
      <c r="AH47" s="82"/>
      <c r="AI47" s="82"/>
      <c r="AJ47" s="82"/>
      <c r="AK47" s="82"/>
      <c r="AL47" s="82"/>
      <c r="AM47" s="82"/>
      <c r="AN47" s="82"/>
    </row>
    <row r="48" spans="1:40" s="147" customFormat="1">
      <c r="A48" s="315" t="s">
        <v>354</v>
      </c>
      <c r="B48" s="412" t="s">
        <v>101</v>
      </c>
      <c r="C48" s="412"/>
      <c r="D48" s="412"/>
      <c r="E48" s="136" t="s">
        <v>65</v>
      </c>
      <c r="F48" s="136" t="s">
        <v>49</v>
      </c>
      <c r="G48" s="63"/>
      <c r="H48" s="64"/>
      <c r="I48" s="138">
        <v>46174.8</v>
      </c>
      <c r="J48" s="117"/>
      <c r="K48" s="82"/>
      <c r="L48" s="82"/>
      <c r="M48" s="82"/>
      <c r="N48" s="82"/>
      <c r="O48" s="82"/>
      <c r="P48" s="82"/>
      <c r="Q48" s="82"/>
      <c r="R48" s="82"/>
      <c r="S48" s="82"/>
      <c r="T48" s="82"/>
      <c r="U48" s="82"/>
      <c r="V48" s="82"/>
      <c r="W48" s="82"/>
      <c r="X48" s="82"/>
      <c r="Y48" s="82"/>
      <c r="Z48" s="82"/>
      <c r="AA48" s="82"/>
      <c r="AB48" s="82"/>
      <c r="AC48" s="82"/>
      <c r="AD48" s="82"/>
      <c r="AE48" s="82"/>
      <c r="AF48" s="82"/>
      <c r="AG48" s="82"/>
      <c r="AH48" s="82"/>
      <c r="AI48" s="82"/>
      <c r="AJ48" s="82"/>
      <c r="AK48" s="82"/>
      <c r="AL48" s="82"/>
      <c r="AM48" s="82"/>
      <c r="AN48" s="82"/>
    </row>
    <row r="49" spans="1:40" s="147" customFormat="1">
      <c r="A49" s="135" t="s">
        <v>223</v>
      </c>
      <c r="B49" s="412" t="s">
        <v>101</v>
      </c>
      <c r="C49" s="412"/>
      <c r="D49" s="412"/>
      <c r="E49" s="136" t="s">
        <v>65</v>
      </c>
      <c r="F49" s="136" t="s">
        <v>49</v>
      </c>
      <c r="G49" s="63"/>
      <c r="H49" s="64"/>
      <c r="I49" s="138">
        <v>-97700</v>
      </c>
      <c r="J49" s="117"/>
      <c r="K49" s="82"/>
      <c r="L49" s="82"/>
      <c r="M49" s="82"/>
      <c r="N49" s="82"/>
      <c r="O49" s="82"/>
      <c r="P49" s="82"/>
      <c r="Q49" s="82"/>
      <c r="R49" s="82"/>
      <c r="S49" s="82"/>
      <c r="T49" s="82"/>
      <c r="U49" s="82"/>
      <c r="V49" s="82"/>
      <c r="W49" s="82"/>
      <c r="X49" s="82"/>
      <c r="Y49" s="82"/>
      <c r="Z49" s="82"/>
      <c r="AA49" s="82"/>
      <c r="AB49" s="82"/>
      <c r="AC49" s="82"/>
      <c r="AD49" s="82"/>
      <c r="AE49" s="82"/>
      <c r="AF49" s="82"/>
      <c r="AG49" s="82"/>
      <c r="AH49" s="82"/>
      <c r="AI49" s="82"/>
      <c r="AJ49" s="82"/>
      <c r="AK49" s="82"/>
      <c r="AL49" s="82"/>
      <c r="AM49" s="82"/>
      <c r="AN49" s="82"/>
    </row>
    <row r="50" spans="1:40" s="147" customFormat="1">
      <c r="A50" s="135" t="s">
        <v>224</v>
      </c>
      <c r="B50" s="412" t="s">
        <v>101</v>
      </c>
      <c r="C50" s="412"/>
      <c r="D50" s="412"/>
      <c r="E50" s="136" t="s">
        <v>65</v>
      </c>
      <c r="F50" s="136" t="s">
        <v>49</v>
      </c>
      <c r="G50" s="63"/>
      <c r="H50" s="64"/>
      <c r="I50" s="138">
        <v>47700</v>
      </c>
      <c r="J50" s="117"/>
      <c r="K50" s="82"/>
      <c r="L50" s="82"/>
      <c r="M50" s="82"/>
      <c r="N50" s="82"/>
      <c r="O50" s="82"/>
      <c r="P50" s="82"/>
      <c r="Q50" s="82"/>
      <c r="R50" s="82"/>
      <c r="S50" s="82"/>
      <c r="T50" s="82"/>
      <c r="U50" s="82"/>
      <c r="V50" s="82"/>
      <c r="W50" s="82"/>
      <c r="X50" s="82"/>
      <c r="Y50" s="82"/>
      <c r="Z50" s="82"/>
      <c r="AA50" s="82"/>
      <c r="AB50" s="82"/>
      <c r="AC50" s="82"/>
      <c r="AD50" s="82"/>
      <c r="AE50" s="82"/>
      <c r="AF50" s="82"/>
      <c r="AG50" s="82"/>
      <c r="AH50" s="82"/>
      <c r="AI50" s="82"/>
      <c r="AJ50" s="82"/>
      <c r="AK50" s="82"/>
      <c r="AL50" s="82"/>
      <c r="AM50" s="82"/>
      <c r="AN50" s="82"/>
    </row>
    <row r="51" spans="1:40" s="147" customFormat="1">
      <c r="A51" s="135" t="s">
        <v>222</v>
      </c>
      <c r="B51" s="412" t="s">
        <v>101</v>
      </c>
      <c r="C51" s="412"/>
      <c r="D51" s="412"/>
      <c r="E51" s="136" t="s">
        <v>65</v>
      </c>
      <c r="F51" s="136" t="s">
        <v>49</v>
      </c>
      <c r="G51" s="63"/>
      <c r="H51" s="64"/>
      <c r="I51" s="138">
        <v>50000</v>
      </c>
      <c r="J51" s="117"/>
      <c r="K51" s="82"/>
      <c r="L51" s="82"/>
      <c r="M51" s="82"/>
      <c r="N51" s="82"/>
      <c r="O51" s="82"/>
      <c r="P51" s="82"/>
      <c r="Q51" s="82"/>
      <c r="R51" s="82"/>
      <c r="S51" s="82"/>
      <c r="T51" s="82"/>
      <c r="U51" s="82"/>
      <c r="V51" s="82"/>
      <c r="W51" s="82"/>
      <c r="X51" s="82"/>
      <c r="Y51" s="82"/>
      <c r="Z51" s="82"/>
      <c r="AA51" s="82"/>
      <c r="AB51" s="82"/>
      <c r="AC51" s="82"/>
      <c r="AD51" s="82"/>
      <c r="AE51" s="82"/>
      <c r="AF51" s="82"/>
      <c r="AG51" s="82"/>
      <c r="AH51" s="82"/>
      <c r="AI51" s="82"/>
      <c r="AJ51" s="82"/>
      <c r="AK51" s="82"/>
      <c r="AL51" s="82"/>
      <c r="AM51" s="82"/>
      <c r="AN51" s="82"/>
    </row>
    <row r="52" spans="1:40" s="147" customFormat="1">
      <c r="A52" s="135" t="s">
        <v>225</v>
      </c>
      <c r="B52" s="412" t="s">
        <v>101</v>
      </c>
      <c r="C52" s="412"/>
      <c r="D52" s="412"/>
      <c r="E52" s="136" t="s">
        <v>65</v>
      </c>
      <c r="F52" s="136" t="s">
        <v>49</v>
      </c>
      <c r="G52" s="63"/>
      <c r="H52" s="64"/>
      <c r="I52" s="138">
        <v>-23950</v>
      </c>
      <c r="J52" s="117"/>
      <c r="K52" s="82"/>
      <c r="L52" s="82"/>
      <c r="M52" s="82"/>
      <c r="N52" s="82"/>
      <c r="O52" s="82"/>
      <c r="P52" s="82"/>
      <c r="Q52" s="82"/>
      <c r="R52" s="82"/>
      <c r="S52" s="82"/>
      <c r="T52" s="82"/>
      <c r="U52" s="82"/>
      <c r="V52" s="82"/>
      <c r="W52" s="82"/>
      <c r="X52" s="82"/>
      <c r="Y52" s="82"/>
      <c r="Z52" s="82"/>
      <c r="AA52" s="82"/>
      <c r="AB52" s="82"/>
      <c r="AC52" s="82"/>
      <c r="AD52" s="82"/>
      <c r="AE52" s="82"/>
      <c r="AF52" s="82"/>
      <c r="AG52" s="82"/>
      <c r="AH52" s="82"/>
      <c r="AI52" s="82"/>
      <c r="AJ52" s="82"/>
      <c r="AK52" s="82"/>
      <c r="AL52" s="82"/>
      <c r="AM52" s="82"/>
      <c r="AN52" s="82"/>
    </row>
    <row r="53" spans="1:40" s="147" customFormat="1">
      <c r="A53" s="135" t="s">
        <v>226</v>
      </c>
      <c r="B53" s="412" t="s">
        <v>101</v>
      </c>
      <c r="C53" s="412"/>
      <c r="D53" s="412"/>
      <c r="E53" s="136" t="s">
        <v>115</v>
      </c>
      <c r="F53" s="136" t="s">
        <v>49</v>
      </c>
      <c r="G53" s="63"/>
      <c r="H53" s="64"/>
      <c r="I53" s="138">
        <v>-10161</v>
      </c>
      <c r="J53" s="117"/>
    </row>
    <row r="54" spans="1:40" s="147" customFormat="1">
      <c r="A54" s="135" t="s">
        <v>160</v>
      </c>
      <c r="B54" s="412" t="s">
        <v>101</v>
      </c>
      <c r="C54" s="412"/>
      <c r="D54" s="412"/>
      <c r="E54" s="136" t="s">
        <v>65</v>
      </c>
      <c r="F54" s="136" t="s">
        <v>49</v>
      </c>
      <c r="G54" s="63"/>
      <c r="H54" s="64"/>
      <c r="I54" s="138">
        <v>-1334.5</v>
      </c>
      <c r="J54" s="117"/>
    </row>
    <row r="55" spans="1:40" s="147" customFormat="1">
      <c r="A55" s="135" t="s">
        <v>227</v>
      </c>
      <c r="B55" s="412" t="s">
        <v>101</v>
      </c>
      <c r="C55" s="412"/>
      <c r="D55" s="412"/>
      <c r="E55" s="136" t="s">
        <v>65</v>
      </c>
      <c r="F55" s="136" t="s">
        <v>49</v>
      </c>
      <c r="G55" s="63"/>
      <c r="H55" s="64"/>
      <c r="I55" s="138">
        <v>-35000</v>
      </c>
      <c r="J55" s="117"/>
    </row>
    <row r="56" spans="1:40" s="147" customFormat="1">
      <c r="A56" s="135" t="s">
        <v>228</v>
      </c>
      <c r="B56" s="412" t="s">
        <v>101</v>
      </c>
      <c r="C56" s="412"/>
      <c r="D56" s="412"/>
      <c r="E56" s="136" t="s">
        <v>65</v>
      </c>
      <c r="F56" s="136" t="s">
        <v>49</v>
      </c>
      <c r="G56" s="63"/>
      <c r="H56" s="64"/>
      <c r="I56" s="138">
        <v>4000</v>
      </c>
      <c r="J56" s="117"/>
    </row>
    <row r="57" spans="1:40" s="147" customFormat="1">
      <c r="A57" s="135" t="s">
        <v>229</v>
      </c>
      <c r="B57" s="412" t="s">
        <v>101</v>
      </c>
      <c r="C57" s="412"/>
      <c r="D57" s="412"/>
      <c r="E57" s="136" t="s">
        <v>65</v>
      </c>
      <c r="F57" s="136" t="s">
        <v>49</v>
      </c>
      <c r="G57" s="63"/>
      <c r="H57" s="64"/>
      <c r="I57" s="138">
        <v>2028.2</v>
      </c>
      <c r="J57" s="117"/>
    </row>
    <row r="58" spans="1:40" s="147" customFormat="1">
      <c r="A58" s="135" t="s">
        <v>230</v>
      </c>
      <c r="B58" s="412" t="s">
        <v>101</v>
      </c>
      <c r="C58" s="412"/>
      <c r="D58" s="412"/>
      <c r="E58" s="136" t="s">
        <v>65</v>
      </c>
      <c r="F58" s="136" t="s">
        <v>49</v>
      </c>
      <c r="G58" s="63"/>
      <c r="H58" s="64"/>
      <c r="I58" s="138">
        <v>38440</v>
      </c>
      <c r="J58" s="117"/>
    </row>
    <row r="59" spans="1:40" s="147" customFormat="1">
      <c r="A59" s="135" t="s">
        <v>231</v>
      </c>
      <c r="B59" s="412" t="s">
        <v>101</v>
      </c>
      <c r="C59" s="412"/>
      <c r="D59" s="412"/>
      <c r="E59" s="136" t="s">
        <v>65</v>
      </c>
      <c r="F59" s="136" t="s">
        <v>49</v>
      </c>
      <c r="G59" s="63"/>
      <c r="H59" s="64"/>
      <c r="I59" s="138">
        <v>7487.9</v>
      </c>
      <c r="J59" s="117"/>
    </row>
    <row r="60" spans="1:40" s="147" customFormat="1">
      <c r="A60" s="278" t="s">
        <v>331</v>
      </c>
      <c r="B60" s="412" t="s">
        <v>101</v>
      </c>
      <c r="C60" s="412"/>
      <c r="D60" s="412"/>
      <c r="E60" s="136" t="s">
        <v>65</v>
      </c>
      <c r="F60" s="136" t="s">
        <v>49</v>
      </c>
      <c r="G60" s="63"/>
      <c r="H60" s="64"/>
      <c r="I60" s="138">
        <v>83830.100000000006</v>
      </c>
      <c r="J60" s="117"/>
    </row>
    <row r="61" spans="1:40" s="147" customFormat="1">
      <c r="A61" s="135" t="s">
        <v>232</v>
      </c>
      <c r="B61" s="412" t="s">
        <v>101</v>
      </c>
      <c r="C61" s="412"/>
      <c r="D61" s="412"/>
      <c r="E61" s="136" t="s">
        <v>65</v>
      </c>
      <c r="F61" s="136" t="s">
        <v>49</v>
      </c>
      <c r="G61" s="63"/>
      <c r="H61" s="64"/>
      <c r="I61" s="138">
        <v>100000</v>
      </c>
      <c r="J61" s="117"/>
    </row>
    <row r="62" spans="1:40" s="147" customFormat="1">
      <c r="A62" s="135" t="s">
        <v>233</v>
      </c>
      <c r="B62" s="412" t="s">
        <v>101</v>
      </c>
      <c r="C62" s="412"/>
      <c r="D62" s="412"/>
      <c r="E62" s="136" t="s">
        <v>65</v>
      </c>
      <c r="F62" s="136" t="s">
        <v>49</v>
      </c>
      <c r="G62" s="63"/>
      <c r="H62" s="64"/>
      <c r="I62" s="138">
        <v>54220</v>
      </c>
      <c r="J62" s="117"/>
    </row>
    <row r="63" spans="1:40" s="147" customFormat="1">
      <c r="A63" s="135" t="s">
        <v>236</v>
      </c>
      <c r="B63" s="412" t="s">
        <v>101</v>
      </c>
      <c r="C63" s="412"/>
      <c r="D63" s="412"/>
      <c r="E63" s="136" t="s">
        <v>65</v>
      </c>
      <c r="F63" s="136" t="s">
        <v>49</v>
      </c>
      <c r="G63" s="63"/>
      <c r="H63" s="64"/>
      <c r="I63" s="138">
        <v>48634.3</v>
      </c>
      <c r="J63" s="117"/>
    </row>
    <row r="64" spans="1:40" s="147" customFormat="1">
      <c r="A64" s="135" t="s">
        <v>235</v>
      </c>
      <c r="B64" s="412" t="s">
        <v>101</v>
      </c>
      <c r="C64" s="412"/>
      <c r="D64" s="412"/>
      <c r="E64" s="136" t="s">
        <v>65</v>
      </c>
      <c r="F64" s="136" t="s">
        <v>49</v>
      </c>
      <c r="G64" s="63"/>
      <c r="H64" s="64"/>
      <c r="I64" s="138">
        <v>15964.8</v>
      </c>
      <c r="J64" s="117"/>
    </row>
    <row r="65" spans="1:10" s="147" customFormat="1">
      <c r="A65" s="135" t="s">
        <v>234</v>
      </c>
      <c r="B65" s="412" t="s">
        <v>101</v>
      </c>
      <c r="C65" s="412"/>
      <c r="D65" s="412"/>
      <c r="E65" s="136" t="s">
        <v>65</v>
      </c>
      <c r="F65" s="136" t="s">
        <v>49</v>
      </c>
      <c r="G65" s="63"/>
      <c r="H65" s="64"/>
      <c r="I65" s="138">
        <v>100000</v>
      </c>
      <c r="J65" s="117"/>
    </row>
    <row r="66" spans="1:10" s="147" customFormat="1">
      <c r="A66" s="278" t="s">
        <v>330</v>
      </c>
      <c r="B66" s="412" t="s">
        <v>101</v>
      </c>
      <c r="C66" s="412"/>
      <c r="D66" s="412"/>
      <c r="E66" s="136" t="s">
        <v>65</v>
      </c>
      <c r="F66" s="136" t="s">
        <v>49</v>
      </c>
      <c r="G66" s="63"/>
      <c r="H66" s="64"/>
      <c r="I66" s="138">
        <v>69726.600000000006</v>
      </c>
      <c r="J66" s="117"/>
    </row>
    <row r="67" spans="1:10" s="147" customFormat="1">
      <c r="A67" s="135" t="s">
        <v>237</v>
      </c>
      <c r="B67" s="412" t="s">
        <v>101</v>
      </c>
      <c r="C67" s="412"/>
      <c r="D67" s="412"/>
      <c r="E67" s="136" t="s">
        <v>65</v>
      </c>
      <c r="F67" s="136" t="s">
        <v>49</v>
      </c>
      <c r="G67" s="63"/>
      <c r="H67" s="64"/>
      <c r="I67" s="138">
        <v>30990.1</v>
      </c>
      <c r="J67" s="117"/>
    </row>
    <row r="68" spans="1:10" s="147" customFormat="1">
      <c r="A68" s="135" t="s">
        <v>239</v>
      </c>
      <c r="B68" s="412" t="s">
        <v>101</v>
      </c>
      <c r="C68" s="412"/>
      <c r="D68" s="412"/>
      <c r="E68" s="136" t="s">
        <v>65</v>
      </c>
      <c r="F68" s="136" t="s">
        <v>49</v>
      </c>
      <c r="G68" s="63"/>
      <c r="H68" s="64"/>
      <c r="I68" s="138">
        <v>1709.5</v>
      </c>
      <c r="J68" s="117"/>
    </row>
    <row r="69" spans="1:10" s="147" customFormat="1">
      <c r="A69" s="135" t="s">
        <v>238</v>
      </c>
      <c r="B69" s="412" t="s">
        <v>101</v>
      </c>
      <c r="C69" s="412"/>
      <c r="D69" s="412"/>
      <c r="E69" s="136" t="s">
        <v>65</v>
      </c>
      <c r="F69" s="136" t="s">
        <v>49</v>
      </c>
      <c r="G69" s="63"/>
      <c r="H69" s="64"/>
      <c r="I69" s="138">
        <v>121691.1</v>
      </c>
      <c r="J69" s="117"/>
    </row>
    <row r="70" spans="1:10" s="147" customFormat="1">
      <c r="A70" s="135" t="s">
        <v>240</v>
      </c>
      <c r="B70" s="412" t="s">
        <v>101</v>
      </c>
      <c r="C70" s="412"/>
      <c r="D70" s="412"/>
      <c r="E70" s="136" t="s">
        <v>65</v>
      </c>
      <c r="F70" s="136" t="s">
        <v>49</v>
      </c>
      <c r="G70" s="63"/>
      <c r="H70" s="64"/>
      <c r="I70" s="138">
        <v>92335.3</v>
      </c>
      <c r="J70" s="117"/>
    </row>
    <row r="71" spans="1:10" s="147" customFormat="1">
      <c r="A71" s="135" t="s">
        <v>241</v>
      </c>
      <c r="B71" s="412" t="s">
        <v>101</v>
      </c>
      <c r="C71" s="412"/>
      <c r="D71" s="412"/>
      <c r="E71" s="136" t="s">
        <v>65</v>
      </c>
      <c r="F71" s="136" t="s">
        <v>49</v>
      </c>
      <c r="G71" s="63"/>
      <c r="H71" s="64"/>
      <c r="I71" s="138">
        <v>81824.899999999994</v>
      </c>
      <c r="J71" s="117"/>
    </row>
    <row r="72" spans="1:10" s="147" customFormat="1">
      <c r="A72" s="135" t="s">
        <v>242</v>
      </c>
      <c r="B72" s="412" t="s">
        <v>101</v>
      </c>
      <c r="C72" s="412"/>
      <c r="D72" s="412"/>
      <c r="E72" s="136" t="s">
        <v>65</v>
      </c>
      <c r="F72" s="136" t="s">
        <v>49</v>
      </c>
      <c r="G72" s="63"/>
      <c r="H72" s="64"/>
      <c r="I72" s="138">
        <v>16523.599999999999</v>
      </c>
      <c r="J72" s="117"/>
    </row>
    <row r="73" spans="1:10" s="147" customFormat="1">
      <c r="A73" s="135" t="s">
        <v>243</v>
      </c>
      <c r="B73" s="412" t="s">
        <v>101</v>
      </c>
      <c r="C73" s="412"/>
      <c r="D73" s="412"/>
      <c r="E73" s="136" t="s">
        <v>65</v>
      </c>
      <c r="F73" s="136" t="s">
        <v>49</v>
      </c>
      <c r="G73" s="63"/>
      <c r="H73" s="64"/>
      <c r="I73" s="138">
        <v>27497.5</v>
      </c>
      <c r="J73" s="117"/>
    </row>
    <row r="74" spans="1:10" s="147" customFormat="1">
      <c r="A74" s="278" t="s">
        <v>332</v>
      </c>
      <c r="B74" s="412" t="s">
        <v>101</v>
      </c>
      <c r="C74" s="412"/>
      <c r="D74" s="412"/>
      <c r="E74" s="136" t="s">
        <v>65</v>
      </c>
      <c r="F74" s="136" t="s">
        <v>49</v>
      </c>
      <c r="G74" s="63"/>
      <c r="H74" s="64"/>
      <c r="I74" s="138">
        <v>132941.9</v>
      </c>
      <c r="J74" s="117"/>
    </row>
    <row r="75" spans="1:10" s="147" customFormat="1">
      <c r="A75" s="278" t="s">
        <v>333</v>
      </c>
      <c r="B75" s="412" t="s">
        <v>101</v>
      </c>
      <c r="C75" s="412"/>
      <c r="D75" s="412"/>
      <c r="E75" s="136" t="s">
        <v>65</v>
      </c>
      <c r="F75" s="136" t="s">
        <v>49</v>
      </c>
      <c r="G75" s="63"/>
      <c r="H75" s="64"/>
      <c r="I75" s="138">
        <v>42943.1</v>
      </c>
      <c r="J75" s="117"/>
    </row>
    <row r="76" spans="1:10" s="147" customFormat="1">
      <c r="A76" s="135" t="s">
        <v>244</v>
      </c>
      <c r="B76" s="412" t="s">
        <v>101</v>
      </c>
      <c r="C76" s="412"/>
      <c r="D76" s="412"/>
      <c r="E76" s="136" t="s">
        <v>65</v>
      </c>
      <c r="F76" s="136" t="s">
        <v>49</v>
      </c>
      <c r="G76" s="63"/>
      <c r="H76" s="64"/>
      <c r="I76" s="138">
        <v>29314.6</v>
      </c>
      <c r="J76" s="117"/>
    </row>
    <row r="77" spans="1:10" s="147" customFormat="1">
      <c r="A77" s="135" t="s">
        <v>245</v>
      </c>
      <c r="B77" s="412" t="s">
        <v>101</v>
      </c>
      <c r="C77" s="412"/>
      <c r="D77" s="412"/>
      <c r="E77" s="136" t="s">
        <v>65</v>
      </c>
      <c r="F77" s="136" t="s">
        <v>49</v>
      </c>
      <c r="G77" s="63"/>
      <c r="H77" s="64"/>
      <c r="I77" s="138">
        <v>29667.599999999999</v>
      </c>
      <c r="J77" s="117"/>
    </row>
    <row r="78" spans="1:10" s="147" customFormat="1">
      <c r="A78" s="135" t="s">
        <v>246</v>
      </c>
      <c r="B78" s="412" t="s">
        <v>101</v>
      </c>
      <c r="C78" s="412"/>
      <c r="D78" s="412"/>
      <c r="E78" s="136" t="s">
        <v>65</v>
      </c>
      <c r="F78" s="136" t="s">
        <v>49</v>
      </c>
      <c r="G78" s="63"/>
      <c r="H78" s="64"/>
      <c r="I78" s="138">
        <v>30254.6</v>
      </c>
      <c r="J78" s="117"/>
    </row>
    <row r="79" spans="1:10" s="147" customFormat="1">
      <c r="A79" s="135" t="s">
        <v>247</v>
      </c>
      <c r="B79" s="412" t="s">
        <v>101</v>
      </c>
      <c r="C79" s="412"/>
      <c r="D79" s="412"/>
      <c r="E79" s="136" t="s">
        <v>65</v>
      </c>
      <c r="F79" s="136" t="s">
        <v>49</v>
      </c>
      <c r="G79" s="63"/>
      <c r="H79" s="64"/>
      <c r="I79" s="138">
        <v>32361.5</v>
      </c>
      <c r="J79" s="117"/>
    </row>
    <row r="80" spans="1:10" s="11" customFormat="1" ht="54.75" customHeight="1">
      <c r="A80" s="139" t="s">
        <v>162</v>
      </c>
      <c r="B80" s="432" t="s">
        <v>163</v>
      </c>
      <c r="C80" s="433"/>
      <c r="D80" s="433"/>
      <c r="E80" s="433"/>
      <c r="F80" s="433"/>
      <c r="G80" s="433"/>
      <c r="H80" s="434"/>
      <c r="I80" s="140">
        <f>+I81</f>
        <v>-471572.3</v>
      </c>
      <c r="J80" s="142"/>
    </row>
    <row r="81" spans="1:40" s="146" customFormat="1" ht="21" customHeight="1">
      <c r="A81" s="143"/>
      <c r="B81" s="425" t="s">
        <v>136</v>
      </c>
      <c r="C81" s="426"/>
      <c r="D81" s="427"/>
      <c r="E81" s="144" t="s">
        <v>52</v>
      </c>
      <c r="F81" s="144" t="s">
        <v>52</v>
      </c>
      <c r="G81" s="144" t="s">
        <v>52</v>
      </c>
      <c r="H81" s="145"/>
      <c r="I81" s="153">
        <f>SUM(I82:I96)</f>
        <v>-471572.3</v>
      </c>
      <c r="J81" s="137"/>
    </row>
    <row r="82" spans="1:40" s="147" customFormat="1">
      <c r="A82" s="135" t="s">
        <v>165</v>
      </c>
      <c r="B82" s="412" t="s">
        <v>144</v>
      </c>
      <c r="C82" s="412"/>
      <c r="D82" s="412"/>
      <c r="E82" s="136" t="s">
        <v>65</v>
      </c>
      <c r="F82" s="136" t="s">
        <v>49</v>
      </c>
      <c r="G82" s="63"/>
      <c r="H82" s="64"/>
      <c r="I82" s="138">
        <v>-20000</v>
      </c>
      <c r="J82" s="115"/>
      <c r="K82" s="82"/>
      <c r="L82" s="82"/>
      <c r="M82" s="82"/>
      <c r="N82" s="82"/>
      <c r="O82" s="82"/>
      <c r="P82" s="82"/>
      <c r="Q82" s="82"/>
      <c r="R82" s="82"/>
      <c r="S82" s="82"/>
      <c r="T82" s="82"/>
      <c r="U82" s="82"/>
      <c r="V82" s="82"/>
      <c r="W82" s="82"/>
      <c r="X82" s="82"/>
      <c r="Y82" s="82"/>
      <c r="Z82" s="82"/>
      <c r="AA82" s="82"/>
      <c r="AB82" s="82"/>
      <c r="AC82" s="82"/>
      <c r="AD82" s="82"/>
      <c r="AE82" s="82"/>
      <c r="AF82" s="82"/>
      <c r="AG82" s="82"/>
      <c r="AH82" s="82"/>
      <c r="AI82" s="82"/>
      <c r="AJ82" s="82"/>
      <c r="AK82" s="82"/>
      <c r="AL82" s="82"/>
      <c r="AM82" s="82"/>
      <c r="AN82" s="82"/>
    </row>
    <row r="83" spans="1:40" s="147" customFormat="1">
      <c r="A83" s="135" t="s">
        <v>284</v>
      </c>
      <c r="B83" s="412" t="s">
        <v>101</v>
      </c>
      <c r="C83" s="412"/>
      <c r="D83" s="412"/>
      <c r="E83" s="136" t="s">
        <v>65</v>
      </c>
      <c r="F83" s="136" t="s">
        <v>49</v>
      </c>
      <c r="G83" s="63"/>
      <c r="H83" s="64"/>
      <c r="I83" s="138">
        <v>20000</v>
      </c>
      <c r="J83" s="115"/>
      <c r="K83" s="82"/>
      <c r="L83" s="82"/>
      <c r="M83" s="82"/>
      <c r="N83" s="82"/>
      <c r="O83" s="82"/>
      <c r="P83" s="82"/>
      <c r="Q83" s="82"/>
      <c r="R83" s="82"/>
      <c r="S83" s="82"/>
      <c r="T83" s="82"/>
      <c r="U83" s="82"/>
      <c r="V83" s="82"/>
      <c r="W83" s="82"/>
      <c r="X83" s="82"/>
      <c r="Y83" s="82"/>
      <c r="Z83" s="82"/>
      <c r="AA83" s="82"/>
      <c r="AB83" s="82"/>
      <c r="AC83" s="82"/>
      <c r="AD83" s="82"/>
      <c r="AE83" s="82"/>
      <c r="AF83" s="82"/>
      <c r="AG83" s="82"/>
      <c r="AH83" s="82"/>
      <c r="AI83" s="82"/>
      <c r="AJ83" s="82"/>
      <c r="AK83" s="82"/>
      <c r="AL83" s="82"/>
      <c r="AM83" s="82"/>
      <c r="AN83" s="82"/>
    </row>
    <row r="84" spans="1:40" s="147" customFormat="1">
      <c r="A84" s="135" t="s">
        <v>167</v>
      </c>
      <c r="B84" s="412" t="s">
        <v>144</v>
      </c>
      <c r="C84" s="412"/>
      <c r="D84" s="412"/>
      <c r="E84" s="136" t="s">
        <v>65</v>
      </c>
      <c r="F84" s="136" t="s">
        <v>49</v>
      </c>
      <c r="G84" s="63"/>
      <c r="H84" s="64"/>
      <c r="I84" s="138">
        <v>-30000</v>
      </c>
      <c r="J84" s="117"/>
    </row>
    <row r="85" spans="1:40" s="147" customFormat="1">
      <c r="A85" s="135" t="s">
        <v>168</v>
      </c>
      <c r="B85" s="412" t="s">
        <v>144</v>
      </c>
      <c r="C85" s="412"/>
      <c r="D85" s="412"/>
      <c r="E85" s="136" t="s">
        <v>65</v>
      </c>
      <c r="F85" s="136" t="s">
        <v>49</v>
      </c>
      <c r="G85" s="63"/>
      <c r="H85" s="64"/>
      <c r="I85" s="138">
        <v>-30000</v>
      </c>
      <c r="J85" s="117"/>
    </row>
    <row r="86" spans="1:40" s="147" customFormat="1">
      <c r="A86" s="135" t="s">
        <v>169</v>
      </c>
      <c r="B86" s="412" t="s">
        <v>144</v>
      </c>
      <c r="C86" s="412"/>
      <c r="D86" s="412"/>
      <c r="E86" s="136" t="s">
        <v>65</v>
      </c>
      <c r="F86" s="136" t="s">
        <v>49</v>
      </c>
      <c r="G86" s="63"/>
      <c r="H86" s="64"/>
      <c r="I86" s="138">
        <v>-50000</v>
      </c>
      <c r="J86" s="117"/>
    </row>
    <row r="87" spans="1:40" s="147" customFormat="1">
      <c r="A87" s="135" t="s">
        <v>170</v>
      </c>
      <c r="B87" s="412" t="s">
        <v>144</v>
      </c>
      <c r="C87" s="412"/>
      <c r="D87" s="412"/>
      <c r="E87" s="136" t="s">
        <v>65</v>
      </c>
      <c r="F87" s="136" t="s">
        <v>49</v>
      </c>
      <c r="G87" s="63"/>
      <c r="H87" s="64"/>
      <c r="I87" s="138">
        <v>-35000</v>
      </c>
      <c r="J87" s="117"/>
    </row>
    <row r="88" spans="1:40" s="147" customFormat="1">
      <c r="A88" s="135" t="s">
        <v>171</v>
      </c>
      <c r="B88" s="412" t="s">
        <v>144</v>
      </c>
      <c r="C88" s="412"/>
      <c r="D88" s="412"/>
      <c r="E88" s="136" t="s">
        <v>65</v>
      </c>
      <c r="F88" s="136" t="s">
        <v>49</v>
      </c>
      <c r="G88" s="63"/>
      <c r="H88" s="64"/>
      <c r="I88" s="138">
        <v>-15894.8</v>
      </c>
      <c r="J88" s="117"/>
    </row>
    <row r="89" spans="1:40" s="147" customFormat="1">
      <c r="A89" s="135" t="s">
        <v>178</v>
      </c>
      <c r="B89" s="412" t="s">
        <v>144</v>
      </c>
      <c r="C89" s="412"/>
      <c r="D89" s="412"/>
      <c r="E89" s="136" t="s">
        <v>65</v>
      </c>
      <c r="F89" s="136" t="s">
        <v>49</v>
      </c>
      <c r="G89" s="63"/>
      <c r="H89" s="64"/>
      <c r="I89" s="138">
        <v>-60000</v>
      </c>
      <c r="J89" s="117"/>
    </row>
    <row r="90" spans="1:40" s="147" customFormat="1">
      <c r="A90" s="135" t="s">
        <v>285</v>
      </c>
      <c r="B90" s="412" t="s">
        <v>101</v>
      </c>
      <c r="C90" s="412"/>
      <c r="D90" s="412"/>
      <c r="E90" s="136" t="s">
        <v>65</v>
      </c>
      <c r="F90" s="136" t="s">
        <v>49</v>
      </c>
      <c r="G90" s="63"/>
      <c r="H90" s="64"/>
      <c r="I90" s="138">
        <v>-179415.4</v>
      </c>
      <c r="J90" s="117"/>
    </row>
    <row r="91" spans="1:40" s="147" customFormat="1">
      <c r="A91" s="135" t="s">
        <v>180</v>
      </c>
      <c r="B91" s="412" t="s">
        <v>144</v>
      </c>
      <c r="C91" s="412"/>
      <c r="D91" s="412"/>
      <c r="E91" s="136" t="s">
        <v>65</v>
      </c>
      <c r="F91" s="136" t="s">
        <v>49</v>
      </c>
      <c r="G91" s="63"/>
      <c r="H91" s="64"/>
      <c r="I91" s="138">
        <v>-41212.5</v>
      </c>
      <c r="J91" s="117"/>
    </row>
    <row r="92" spans="1:40" s="147" customFormat="1">
      <c r="A92" s="135" t="s">
        <v>181</v>
      </c>
      <c r="B92" s="412" t="s">
        <v>144</v>
      </c>
      <c r="C92" s="412"/>
      <c r="D92" s="412"/>
      <c r="E92" s="136" t="s">
        <v>65</v>
      </c>
      <c r="F92" s="136" t="s">
        <v>49</v>
      </c>
      <c r="G92" s="63"/>
      <c r="H92" s="64"/>
      <c r="I92" s="138">
        <v>12100</v>
      </c>
      <c r="J92" s="117"/>
    </row>
    <row r="93" spans="1:40" s="147" customFormat="1">
      <c r="A93" s="135" t="s">
        <v>179</v>
      </c>
      <c r="B93" s="412" t="s">
        <v>144</v>
      </c>
      <c r="C93" s="412"/>
      <c r="D93" s="412"/>
      <c r="E93" s="136" t="s">
        <v>65</v>
      </c>
      <c r="F93" s="136" t="s">
        <v>49</v>
      </c>
      <c r="G93" s="63"/>
      <c r="H93" s="64"/>
      <c r="I93" s="138">
        <v>22126.3</v>
      </c>
      <c r="J93" s="117"/>
    </row>
    <row r="94" spans="1:40" s="147" customFormat="1">
      <c r="A94" s="135" t="s">
        <v>182</v>
      </c>
      <c r="B94" s="412" t="s">
        <v>144</v>
      </c>
      <c r="C94" s="412"/>
      <c r="D94" s="412"/>
      <c r="E94" s="136" t="s">
        <v>65</v>
      </c>
      <c r="F94" s="136" t="s">
        <v>49</v>
      </c>
      <c r="G94" s="63"/>
      <c r="H94" s="64"/>
      <c r="I94" s="138">
        <v>-20921</v>
      </c>
      <c r="J94" s="117"/>
    </row>
    <row r="95" spans="1:40" s="455" customFormat="1">
      <c r="A95" s="450" t="s">
        <v>356</v>
      </c>
      <c r="B95" s="451" t="s">
        <v>101</v>
      </c>
      <c r="C95" s="451"/>
      <c r="D95" s="451"/>
      <c r="E95" s="452" t="s">
        <v>65</v>
      </c>
      <c r="F95" s="452" t="s">
        <v>49</v>
      </c>
      <c r="G95" s="63"/>
      <c r="H95" s="64"/>
      <c r="I95" s="453">
        <v>6645.1</v>
      </c>
      <c r="J95" s="454"/>
    </row>
    <row r="96" spans="1:40" s="147" customFormat="1">
      <c r="A96" s="135" t="s">
        <v>188</v>
      </c>
      <c r="B96" s="412" t="s">
        <v>144</v>
      </c>
      <c r="C96" s="412"/>
      <c r="D96" s="412"/>
      <c r="E96" s="136" t="s">
        <v>65</v>
      </c>
      <c r="F96" s="136" t="s">
        <v>49</v>
      </c>
      <c r="G96" s="63"/>
      <c r="H96" s="64"/>
      <c r="I96" s="138">
        <v>-50000</v>
      </c>
      <c r="J96" s="117"/>
    </row>
    <row r="97" spans="1:40" s="11" customFormat="1" ht="54.75" customHeight="1">
      <c r="A97" s="148" t="s">
        <v>293</v>
      </c>
      <c r="B97" s="428" t="s">
        <v>294</v>
      </c>
      <c r="C97" s="429"/>
      <c r="D97" s="429"/>
      <c r="E97" s="429"/>
      <c r="F97" s="429"/>
      <c r="G97" s="429"/>
      <c r="H97" s="430"/>
      <c r="I97" s="152">
        <f>+I98</f>
        <v>499874.3</v>
      </c>
      <c r="J97" s="142"/>
    </row>
    <row r="98" spans="1:40" s="146" customFormat="1" ht="21" customHeight="1">
      <c r="A98" s="143"/>
      <c r="B98" s="425" t="s">
        <v>297</v>
      </c>
      <c r="C98" s="426"/>
      <c r="D98" s="427"/>
      <c r="E98" s="144" t="s">
        <v>52</v>
      </c>
      <c r="F98" s="144" t="s">
        <v>52</v>
      </c>
      <c r="G98" s="144" t="s">
        <v>52</v>
      </c>
      <c r="H98" s="145"/>
      <c r="I98" s="153">
        <f>+I99</f>
        <v>499874.3</v>
      </c>
      <c r="J98" s="137"/>
    </row>
    <row r="99" spans="1:40" s="147" customFormat="1">
      <c r="A99" s="135">
        <v>39161110</v>
      </c>
      <c r="B99" s="412" t="s">
        <v>295</v>
      </c>
      <c r="C99" s="412"/>
      <c r="D99" s="412"/>
      <c r="E99" s="136" t="s">
        <v>104</v>
      </c>
      <c r="F99" s="136" t="s">
        <v>296</v>
      </c>
      <c r="G99" s="63">
        <v>49987430</v>
      </c>
      <c r="H99" s="64">
        <v>10</v>
      </c>
      <c r="I99" s="138">
        <f>+H99*G99/1000</f>
        <v>499874.3</v>
      </c>
      <c r="J99" s="115"/>
      <c r="K99" s="82"/>
      <c r="L99" s="82"/>
      <c r="M99" s="82"/>
      <c r="N99" s="82"/>
      <c r="O99" s="82"/>
      <c r="P99" s="82"/>
      <c r="Q99" s="82"/>
      <c r="R99" s="82"/>
      <c r="S99" s="82"/>
      <c r="T99" s="82"/>
      <c r="U99" s="82"/>
      <c r="V99" s="82"/>
      <c r="W99" s="82"/>
      <c r="X99" s="82"/>
      <c r="Y99" s="82"/>
      <c r="Z99" s="82"/>
      <c r="AA99" s="82"/>
      <c r="AB99" s="82"/>
      <c r="AC99" s="82"/>
      <c r="AD99" s="82"/>
      <c r="AE99" s="82"/>
      <c r="AF99" s="82"/>
      <c r="AG99" s="82"/>
      <c r="AH99" s="82"/>
      <c r="AI99" s="82"/>
      <c r="AJ99" s="82"/>
      <c r="AK99" s="82"/>
      <c r="AL99" s="82"/>
      <c r="AM99" s="82"/>
      <c r="AN99" s="82"/>
    </row>
    <row r="100" spans="1:40" s="104" customFormat="1">
      <c r="A100" s="43"/>
      <c r="B100" s="43"/>
      <c r="C100" s="43"/>
      <c r="D100" s="43"/>
      <c r="E100" s="66"/>
      <c r="F100" s="66"/>
      <c r="G100" s="67"/>
      <c r="H100" s="67"/>
      <c r="I100" s="66"/>
      <c r="J100" s="112"/>
      <c r="K100" s="43"/>
      <c r="L100" s="43"/>
      <c r="M100" s="43"/>
      <c r="N100" s="43"/>
      <c r="O100" s="43"/>
      <c r="P100" s="43"/>
      <c r="Q100" s="43"/>
      <c r="R100" s="43"/>
      <c r="S100" s="43"/>
      <c r="T100" s="43"/>
      <c r="U100" s="43"/>
      <c r="V100" s="43"/>
      <c r="W100" s="43"/>
      <c r="X100" s="43"/>
      <c r="Y100" s="43"/>
      <c r="Z100" s="43"/>
      <c r="AA100" s="43"/>
      <c r="AB100" s="43"/>
      <c r="AC100" s="43"/>
      <c r="AD100" s="43"/>
      <c r="AE100" s="43"/>
      <c r="AF100" s="43"/>
      <c r="AG100" s="43"/>
      <c r="AH100" s="43"/>
      <c r="AI100" s="43"/>
      <c r="AJ100" s="43"/>
      <c r="AK100" s="43"/>
      <c r="AL100" s="43"/>
    </row>
    <row r="101" spans="1:40" s="11" customFormat="1" ht="44.85" customHeight="1">
      <c r="A101" s="431" t="s">
        <v>135</v>
      </c>
      <c r="B101" s="431"/>
      <c r="C101" s="431"/>
      <c r="D101" s="431"/>
      <c r="E101" s="431"/>
      <c r="F101" s="431"/>
      <c r="G101" s="431"/>
      <c r="H101" s="431"/>
      <c r="I101" s="259">
        <f>+I102+I109</f>
        <v>29231.699999999997</v>
      </c>
      <c r="J101" s="141"/>
    </row>
    <row r="102" spans="1:40" s="2" customFormat="1" ht="17.649999999999999" customHeight="1">
      <c r="A102" s="35" t="s">
        <v>50</v>
      </c>
      <c r="B102" s="35" t="s">
        <v>341</v>
      </c>
      <c r="C102" s="35" t="s">
        <v>51</v>
      </c>
      <c r="D102" s="413" t="s">
        <v>60</v>
      </c>
      <c r="E102" s="414"/>
      <c r="F102" s="414"/>
      <c r="G102" s="414"/>
      <c r="H102" s="415"/>
      <c r="I102" s="204">
        <f>+I103</f>
        <v>53757.599999999999</v>
      </c>
      <c r="J102" s="302"/>
    </row>
    <row r="103" spans="1:40" s="306" customFormat="1" ht="54.95" customHeight="1">
      <c r="A103" s="303" t="s">
        <v>342</v>
      </c>
      <c r="B103" s="416" t="s">
        <v>343</v>
      </c>
      <c r="C103" s="416"/>
      <c r="D103" s="416"/>
      <c r="E103" s="416"/>
      <c r="F103" s="416"/>
      <c r="G103" s="416"/>
      <c r="H103" s="416"/>
      <c r="I103" s="304">
        <f>+I104+I106</f>
        <v>53757.599999999999</v>
      </c>
      <c r="J103" s="305"/>
    </row>
    <row r="104" spans="1:40" s="10" customFormat="1" ht="21" customHeight="1">
      <c r="A104" s="307"/>
      <c r="B104" s="417" t="s">
        <v>344</v>
      </c>
      <c r="C104" s="418"/>
      <c r="D104" s="419"/>
      <c r="E104" s="84"/>
      <c r="F104" s="84"/>
      <c r="G104" s="84"/>
      <c r="H104" s="308"/>
      <c r="I104" s="85">
        <f>+I105</f>
        <v>51729.7</v>
      </c>
      <c r="J104" s="309"/>
    </row>
    <row r="105" spans="1:40" s="82" customFormat="1">
      <c r="A105" s="280" t="s">
        <v>189</v>
      </c>
      <c r="B105" s="420" t="s">
        <v>126</v>
      </c>
      <c r="C105" s="420"/>
      <c r="D105" s="420"/>
      <c r="E105" s="38" t="s">
        <v>104</v>
      </c>
      <c r="F105" s="38" t="s">
        <v>49</v>
      </c>
      <c r="G105" s="86"/>
      <c r="H105" s="75"/>
      <c r="I105" s="40">
        <v>51729.7</v>
      </c>
      <c r="J105" s="115"/>
    </row>
    <row r="106" spans="1:40" s="23" customFormat="1" ht="21" customHeight="1">
      <c r="A106" s="279"/>
      <c r="B106" s="417" t="s">
        <v>116</v>
      </c>
      <c r="C106" s="418"/>
      <c r="D106" s="419"/>
      <c r="E106" s="84" t="s">
        <v>52</v>
      </c>
      <c r="F106" s="84" t="s">
        <v>52</v>
      </c>
      <c r="G106" s="84" t="s">
        <v>52</v>
      </c>
      <c r="H106" s="24"/>
      <c r="I106" s="85">
        <f>SUM(I107:I108)</f>
        <v>2027.9</v>
      </c>
      <c r="J106" s="115"/>
    </row>
    <row r="107" spans="1:40" s="23" customFormat="1">
      <c r="A107" s="266" t="s">
        <v>345</v>
      </c>
      <c r="B107" s="421" t="s">
        <v>123</v>
      </c>
      <c r="C107" s="421"/>
      <c r="D107" s="421"/>
      <c r="E107" s="38" t="s">
        <v>115</v>
      </c>
      <c r="F107" s="38" t="s">
        <v>127</v>
      </c>
      <c r="G107" s="86"/>
      <c r="H107" s="111"/>
      <c r="I107" s="40">
        <v>1730.4</v>
      </c>
      <c r="J107" s="115"/>
    </row>
    <row r="108" spans="1:40" s="65" customFormat="1">
      <c r="A108" s="266" t="s">
        <v>346</v>
      </c>
      <c r="B108" s="318" t="s">
        <v>125</v>
      </c>
      <c r="C108" s="318"/>
      <c r="D108" s="318"/>
      <c r="E108" s="74" t="s">
        <v>109</v>
      </c>
      <c r="F108" s="74" t="s">
        <v>127</v>
      </c>
      <c r="G108" s="63"/>
      <c r="H108" s="64"/>
      <c r="I108" s="40">
        <v>297.5</v>
      </c>
      <c r="J108" s="115"/>
    </row>
    <row r="109" spans="1:40" s="205" customFormat="1">
      <c r="A109" s="203" t="s">
        <v>50</v>
      </c>
      <c r="B109" s="203" t="s">
        <v>64</v>
      </c>
      <c r="C109" s="203" t="s">
        <v>51</v>
      </c>
      <c r="D109" s="413" t="s">
        <v>63</v>
      </c>
      <c r="E109" s="414"/>
      <c r="F109" s="414"/>
      <c r="G109" s="414"/>
      <c r="H109" s="415"/>
      <c r="I109" s="204">
        <f>+I110+I114</f>
        <v>-24525.9</v>
      </c>
      <c r="J109" s="238"/>
    </row>
    <row r="110" spans="1:40" ht="54.75" customHeight="1">
      <c r="A110" s="139" t="s">
        <v>107</v>
      </c>
      <c r="B110" s="432" t="s">
        <v>108</v>
      </c>
      <c r="C110" s="433"/>
      <c r="D110" s="433"/>
      <c r="E110" s="433"/>
      <c r="F110" s="433"/>
      <c r="G110" s="433"/>
      <c r="H110" s="434"/>
      <c r="I110" s="140">
        <f>+I111</f>
        <v>-33605.9</v>
      </c>
      <c r="J110" s="113"/>
    </row>
    <row r="111" spans="1:40" s="105" customFormat="1" ht="21" customHeight="1">
      <c r="A111" s="28"/>
      <c r="B111" s="417" t="s">
        <v>136</v>
      </c>
      <c r="C111" s="418"/>
      <c r="D111" s="419"/>
      <c r="E111" s="84"/>
      <c r="F111" s="84"/>
      <c r="G111" s="84"/>
      <c r="H111" s="24"/>
      <c r="I111" s="85">
        <f>SUM(I112:I113)</f>
        <v>-33605.9</v>
      </c>
      <c r="J111" s="114"/>
    </row>
    <row r="112" spans="1:40" s="82" customFormat="1">
      <c r="A112" s="280" t="s">
        <v>339</v>
      </c>
      <c r="B112" s="420" t="s">
        <v>139</v>
      </c>
      <c r="C112" s="420"/>
      <c r="D112" s="420"/>
      <c r="E112" s="38" t="s">
        <v>124</v>
      </c>
      <c r="F112" s="38" t="s">
        <v>49</v>
      </c>
      <c r="G112" s="86"/>
      <c r="H112" s="75"/>
      <c r="I112" s="40">
        <v>36394.1</v>
      </c>
      <c r="J112" s="117"/>
    </row>
    <row r="113" spans="1:40" s="82" customFormat="1">
      <c r="A113" s="81" t="s">
        <v>288</v>
      </c>
      <c r="B113" s="420" t="s">
        <v>139</v>
      </c>
      <c r="C113" s="420"/>
      <c r="D113" s="420"/>
      <c r="E113" s="38" t="s">
        <v>124</v>
      </c>
      <c r="F113" s="38" t="s">
        <v>49</v>
      </c>
      <c r="G113" s="86"/>
      <c r="H113" s="75"/>
      <c r="I113" s="40">
        <v>-70000</v>
      </c>
      <c r="J113" s="117"/>
    </row>
    <row r="114" spans="1:40" s="170" customFormat="1" ht="33.75" customHeight="1">
      <c r="A114" s="148" t="s">
        <v>158</v>
      </c>
      <c r="B114" s="428" t="s">
        <v>159</v>
      </c>
      <c r="C114" s="429"/>
      <c r="D114" s="429"/>
      <c r="E114" s="429"/>
      <c r="F114" s="429"/>
      <c r="G114" s="429"/>
      <c r="H114" s="430"/>
      <c r="I114" s="286">
        <f>+I115</f>
        <v>9080</v>
      </c>
      <c r="J114" s="287"/>
      <c r="K114" s="11"/>
      <c r="L114" s="11"/>
      <c r="M114" s="11"/>
      <c r="N114" s="11"/>
      <c r="O114" s="11"/>
      <c r="P114" s="11"/>
      <c r="Q114" s="11"/>
      <c r="R114" s="11"/>
      <c r="S114" s="11"/>
      <c r="T114" s="11"/>
      <c r="U114" s="11"/>
      <c r="V114" s="11"/>
      <c r="W114" s="11"/>
    </row>
    <row r="115" spans="1:40" s="65" customFormat="1" ht="21" customHeight="1">
      <c r="A115" s="103"/>
      <c r="B115" s="444" t="s">
        <v>116</v>
      </c>
      <c r="C115" s="445"/>
      <c r="D115" s="446"/>
      <c r="E115" s="288"/>
      <c r="F115" s="288"/>
      <c r="G115" s="288"/>
      <c r="H115" s="289"/>
      <c r="I115" s="40">
        <f>SUM(I116:I119)</f>
        <v>9080</v>
      </c>
      <c r="J115" s="290"/>
      <c r="K115" s="23"/>
      <c r="L115" s="23"/>
      <c r="M115" s="23"/>
      <c r="N115" s="23"/>
      <c r="O115" s="23"/>
      <c r="P115" s="23"/>
      <c r="Q115" s="23"/>
      <c r="R115" s="23"/>
      <c r="S115" s="23"/>
      <c r="T115" s="23"/>
      <c r="U115" s="23"/>
      <c r="V115" s="23"/>
      <c r="W115" s="23"/>
    </row>
    <row r="116" spans="1:40" s="147" customFormat="1" ht="36.6" customHeight="1">
      <c r="A116" s="81" t="s">
        <v>313</v>
      </c>
      <c r="B116" s="447" t="s">
        <v>314</v>
      </c>
      <c r="C116" s="448"/>
      <c r="D116" s="449"/>
      <c r="E116" s="74" t="s">
        <v>124</v>
      </c>
      <c r="F116" s="74" t="s">
        <v>49</v>
      </c>
      <c r="G116" s="63"/>
      <c r="H116" s="64"/>
      <c r="I116" s="40">
        <v>4464.3999999999996</v>
      </c>
      <c r="J116" s="290"/>
      <c r="K116" s="82"/>
      <c r="L116" s="82"/>
      <c r="M116" s="82"/>
      <c r="N116" s="82"/>
      <c r="O116" s="82"/>
      <c r="P116" s="82"/>
      <c r="Q116" s="82"/>
      <c r="R116" s="82"/>
      <c r="S116" s="82"/>
      <c r="T116" s="82"/>
      <c r="U116" s="82"/>
      <c r="V116" s="82"/>
      <c r="W116" s="82"/>
    </row>
    <row r="117" spans="1:40" s="147" customFormat="1" ht="36.6" customHeight="1">
      <c r="A117" s="81" t="s">
        <v>315</v>
      </c>
      <c r="B117" s="447" t="s">
        <v>314</v>
      </c>
      <c r="C117" s="448"/>
      <c r="D117" s="449"/>
      <c r="E117" s="74" t="s">
        <v>124</v>
      </c>
      <c r="F117" s="74" t="s">
        <v>49</v>
      </c>
      <c r="G117" s="63"/>
      <c r="H117" s="64"/>
      <c r="I117" s="40">
        <v>-1625</v>
      </c>
      <c r="J117" s="290"/>
      <c r="K117" s="82"/>
      <c r="L117" s="82"/>
      <c r="M117" s="82"/>
      <c r="N117" s="82"/>
      <c r="O117" s="82"/>
      <c r="P117" s="82"/>
      <c r="Q117" s="82"/>
      <c r="R117" s="82"/>
      <c r="S117" s="82"/>
      <c r="T117" s="82"/>
      <c r="U117" s="82"/>
      <c r="V117" s="82"/>
      <c r="W117" s="82"/>
    </row>
    <row r="118" spans="1:40" s="147" customFormat="1" ht="36.6" customHeight="1">
      <c r="A118" s="81" t="s">
        <v>316</v>
      </c>
      <c r="B118" s="447" t="s">
        <v>314</v>
      </c>
      <c r="C118" s="448"/>
      <c r="D118" s="449"/>
      <c r="E118" s="74" t="s">
        <v>124</v>
      </c>
      <c r="F118" s="74" t="s">
        <v>49</v>
      </c>
      <c r="G118" s="63"/>
      <c r="H118" s="64"/>
      <c r="I118" s="40">
        <v>3585.1</v>
      </c>
      <c r="J118" s="290"/>
      <c r="K118" s="82"/>
      <c r="L118" s="82"/>
      <c r="M118" s="82"/>
      <c r="N118" s="82"/>
      <c r="O118" s="82"/>
      <c r="P118" s="82"/>
      <c r="Q118" s="82"/>
      <c r="R118" s="82"/>
      <c r="S118" s="82"/>
      <c r="T118" s="82"/>
      <c r="U118" s="82"/>
      <c r="V118" s="82"/>
      <c r="W118" s="82"/>
    </row>
    <row r="119" spans="1:40" s="147" customFormat="1" ht="36.6" customHeight="1">
      <c r="A119" s="81" t="s">
        <v>317</v>
      </c>
      <c r="B119" s="447" t="s">
        <v>314</v>
      </c>
      <c r="C119" s="448"/>
      <c r="D119" s="449"/>
      <c r="E119" s="74" t="s">
        <v>124</v>
      </c>
      <c r="F119" s="74" t="s">
        <v>49</v>
      </c>
      <c r="G119" s="63"/>
      <c r="H119" s="64"/>
      <c r="I119" s="40">
        <v>2655.5</v>
      </c>
      <c r="J119" s="290"/>
      <c r="K119" s="82"/>
      <c r="L119" s="82"/>
      <c r="M119" s="82"/>
      <c r="N119" s="82"/>
      <c r="O119" s="82"/>
      <c r="P119" s="82"/>
      <c r="Q119" s="82"/>
      <c r="R119" s="82"/>
      <c r="S119" s="82"/>
      <c r="T119" s="82"/>
      <c r="U119" s="82"/>
      <c r="V119" s="82"/>
      <c r="W119" s="82"/>
    </row>
    <row r="121" spans="1:40" s="11" customFormat="1" ht="33" customHeight="1">
      <c r="A121" s="431" t="s">
        <v>298</v>
      </c>
      <c r="B121" s="431"/>
      <c r="C121" s="431"/>
      <c r="D121" s="431"/>
      <c r="E121" s="431"/>
      <c r="F121" s="431"/>
      <c r="G121" s="431"/>
      <c r="H121" s="431"/>
      <c r="I121" s="259">
        <f>+I122</f>
        <v>2154.1999999999998</v>
      </c>
      <c r="J121" s="141"/>
    </row>
    <row r="122" spans="1:40" s="205" customFormat="1">
      <c r="A122" s="203" t="s">
        <v>50</v>
      </c>
      <c r="B122" s="203" t="s">
        <v>64</v>
      </c>
      <c r="C122" s="203" t="s">
        <v>51</v>
      </c>
      <c r="D122" s="413" t="s">
        <v>63</v>
      </c>
      <c r="E122" s="414"/>
      <c r="F122" s="414"/>
      <c r="G122" s="414"/>
      <c r="H122" s="415"/>
      <c r="I122" s="204">
        <f>+I123</f>
        <v>2154.1999999999998</v>
      </c>
      <c r="J122" s="238"/>
    </row>
    <row r="123" spans="1:40" s="11" customFormat="1" ht="54.75" customHeight="1">
      <c r="A123" s="148" t="s">
        <v>293</v>
      </c>
      <c r="B123" s="428" t="s">
        <v>294</v>
      </c>
      <c r="C123" s="429"/>
      <c r="D123" s="429"/>
      <c r="E123" s="429"/>
      <c r="F123" s="429"/>
      <c r="G123" s="429"/>
      <c r="H123" s="430"/>
      <c r="I123" s="152">
        <f>+I124</f>
        <v>2154.1999999999998</v>
      </c>
      <c r="J123" s="142"/>
    </row>
    <row r="124" spans="1:40" s="146" customFormat="1" ht="21" customHeight="1">
      <c r="A124" s="143"/>
      <c r="B124" s="425" t="s">
        <v>297</v>
      </c>
      <c r="C124" s="426"/>
      <c r="D124" s="427"/>
      <c r="E124" s="144" t="s">
        <v>52</v>
      </c>
      <c r="F124" s="144" t="s">
        <v>52</v>
      </c>
      <c r="G124" s="144" t="s">
        <v>52</v>
      </c>
      <c r="H124" s="145"/>
      <c r="I124" s="153">
        <f>SUM(I125:I129)</f>
        <v>2154.1999999999998</v>
      </c>
      <c r="J124" s="137"/>
    </row>
    <row r="125" spans="1:40" s="147" customFormat="1" ht="17.45" customHeight="1">
      <c r="A125" s="135" t="s">
        <v>299</v>
      </c>
      <c r="B125" s="420" t="s">
        <v>304</v>
      </c>
      <c r="C125" s="420" t="s">
        <v>304</v>
      </c>
      <c r="D125" s="420" t="s">
        <v>304</v>
      </c>
      <c r="E125" s="136" t="s">
        <v>309</v>
      </c>
      <c r="F125" s="136" t="s">
        <v>310</v>
      </c>
      <c r="G125" s="63">
        <v>84000</v>
      </c>
      <c r="H125" s="64">
        <v>6</v>
      </c>
      <c r="I125" s="138">
        <f>+ROUND(H125*G125/1000,1)</f>
        <v>504</v>
      </c>
      <c r="J125" s="115"/>
      <c r="K125" s="82"/>
      <c r="L125" s="82"/>
      <c r="M125" s="82"/>
      <c r="N125" s="82"/>
      <c r="O125" s="82"/>
      <c r="P125" s="82"/>
      <c r="Q125" s="82"/>
      <c r="R125" s="82"/>
      <c r="S125" s="82"/>
      <c r="T125" s="82"/>
      <c r="U125" s="82"/>
      <c r="V125" s="82"/>
      <c r="W125" s="82"/>
      <c r="X125" s="82"/>
      <c r="Y125" s="82"/>
      <c r="Z125" s="82"/>
      <c r="AA125" s="82"/>
      <c r="AB125" s="82"/>
      <c r="AC125" s="82"/>
      <c r="AD125" s="82"/>
      <c r="AE125" s="82"/>
      <c r="AF125" s="82"/>
      <c r="AG125" s="82"/>
      <c r="AH125" s="82"/>
      <c r="AI125" s="82"/>
      <c r="AJ125" s="82"/>
      <c r="AK125" s="82"/>
      <c r="AL125" s="82"/>
      <c r="AM125" s="82"/>
      <c r="AN125" s="82"/>
    </row>
    <row r="126" spans="1:40" s="147" customFormat="1" ht="17.45" customHeight="1">
      <c r="A126" s="135" t="s">
        <v>300</v>
      </c>
      <c r="B126" s="420" t="s">
        <v>305</v>
      </c>
      <c r="C126" s="420" t="s">
        <v>305</v>
      </c>
      <c r="D126" s="420" t="s">
        <v>305</v>
      </c>
      <c r="E126" s="136" t="s">
        <v>309</v>
      </c>
      <c r="F126" s="136" t="s">
        <v>310</v>
      </c>
      <c r="G126" s="63">
        <v>55500</v>
      </c>
      <c r="H126" s="64">
        <v>8</v>
      </c>
      <c r="I126" s="138">
        <f t="shared" ref="I126:I129" si="0">+ROUND(H126*G126/1000,1)</f>
        <v>444</v>
      </c>
      <c r="J126" s="115"/>
      <c r="K126" s="82"/>
      <c r="L126" s="82"/>
      <c r="M126" s="82"/>
      <c r="N126" s="82"/>
      <c r="O126" s="82"/>
      <c r="P126" s="82"/>
      <c r="Q126" s="82"/>
      <c r="R126" s="82"/>
      <c r="S126" s="82"/>
      <c r="T126" s="82"/>
      <c r="U126" s="82"/>
      <c r="V126" s="82"/>
      <c r="W126" s="82"/>
      <c r="X126" s="82"/>
      <c r="Y126" s="82"/>
      <c r="Z126" s="82"/>
      <c r="AA126" s="82"/>
      <c r="AB126" s="82"/>
      <c r="AC126" s="82"/>
      <c r="AD126" s="82"/>
      <c r="AE126" s="82"/>
      <c r="AF126" s="82"/>
      <c r="AG126" s="82"/>
      <c r="AH126" s="82"/>
      <c r="AI126" s="82"/>
      <c r="AJ126" s="82"/>
      <c r="AK126" s="82"/>
      <c r="AL126" s="82"/>
      <c r="AM126" s="82"/>
      <c r="AN126" s="82"/>
    </row>
    <row r="127" spans="1:40" s="147" customFormat="1" ht="17.45" customHeight="1">
      <c r="A127" s="135" t="s">
        <v>301</v>
      </c>
      <c r="B127" s="420" t="s">
        <v>306</v>
      </c>
      <c r="C127" s="420" t="s">
        <v>306</v>
      </c>
      <c r="D127" s="420" t="s">
        <v>306</v>
      </c>
      <c r="E127" s="136" t="s">
        <v>309</v>
      </c>
      <c r="F127" s="136" t="s">
        <v>310</v>
      </c>
      <c r="G127" s="63">
        <v>197400</v>
      </c>
      <c r="H127" s="64">
        <v>1</v>
      </c>
      <c r="I127" s="138">
        <f t="shared" si="0"/>
        <v>197.4</v>
      </c>
      <c r="J127" s="115"/>
      <c r="K127" s="82"/>
      <c r="L127" s="82"/>
      <c r="M127" s="82"/>
      <c r="N127" s="82"/>
      <c r="O127" s="82"/>
      <c r="P127" s="82"/>
      <c r="Q127" s="82"/>
      <c r="R127" s="82"/>
      <c r="S127" s="82"/>
      <c r="T127" s="82"/>
      <c r="U127" s="82"/>
      <c r="V127" s="82"/>
      <c r="W127" s="82"/>
      <c r="X127" s="82"/>
      <c r="Y127" s="82"/>
      <c r="Z127" s="82"/>
      <c r="AA127" s="82"/>
      <c r="AB127" s="82"/>
      <c r="AC127" s="82"/>
      <c r="AD127" s="82"/>
      <c r="AE127" s="82"/>
      <c r="AF127" s="82"/>
      <c r="AG127" s="82"/>
      <c r="AH127" s="82"/>
      <c r="AI127" s="82"/>
      <c r="AJ127" s="82"/>
      <c r="AK127" s="82"/>
      <c r="AL127" s="82"/>
      <c r="AM127" s="82"/>
      <c r="AN127" s="82"/>
    </row>
    <row r="128" spans="1:40" s="147" customFormat="1" ht="17.45" customHeight="1">
      <c r="A128" s="135" t="s">
        <v>302</v>
      </c>
      <c r="B128" s="420" t="s">
        <v>307</v>
      </c>
      <c r="C128" s="420" t="s">
        <v>307</v>
      </c>
      <c r="D128" s="420" t="s">
        <v>307</v>
      </c>
      <c r="E128" s="136" t="s">
        <v>309</v>
      </c>
      <c r="F128" s="136" t="s">
        <v>310</v>
      </c>
      <c r="G128" s="63">
        <v>118800</v>
      </c>
      <c r="H128" s="64">
        <v>1</v>
      </c>
      <c r="I128" s="138">
        <f t="shared" si="0"/>
        <v>118.8</v>
      </c>
      <c r="J128" s="115"/>
      <c r="K128" s="82"/>
      <c r="L128" s="82"/>
      <c r="M128" s="82"/>
      <c r="N128" s="82"/>
      <c r="O128" s="82"/>
      <c r="P128" s="82"/>
      <c r="Q128" s="82"/>
      <c r="R128" s="82"/>
      <c r="S128" s="82"/>
      <c r="T128" s="82"/>
      <c r="U128" s="82"/>
      <c r="V128" s="82"/>
      <c r="W128" s="82"/>
      <c r="X128" s="82"/>
      <c r="Y128" s="82"/>
      <c r="Z128" s="82"/>
      <c r="AA128" s="82"/>
      <c r="AB128" s="82"/>
      <c r="AC128" s="82"/>
      <c r="AD128" s="82"/>
      <c r="AE128" s="82"/>
      <c r="AF128" s="82"/>
      <c r="AG128" s="82"/>
      <c r="AH128" s="82"/>
      <c r="AI128" s="82"/>
      <c r="AJ128" s="82"/>
      <c r="AK128" s="82"/>
      <c r="AL128" s="82"/>
      <c r="AM128" s="82"/>
      <c r="AN128" s="82"/>
    </row>
    <row r="129" spans="1:40" s="147" customFormat="1" ht="17.45" customHeight="1">
      <c r="A129" s="135" t="s">
        <v>303</v>
      </c>
      <c r="B129" s="420" t="s">
        <v>308</v>
      </c>
      <c r="C129" s="420" t="s">
        <v>308</v>
      </c>
      <c r="D129" s="420" t="s">
        <v>308</v>
      </c>
      <c r="E129" s="136" t="s">
        <v>309</v>
      </c>
      <c r="F129" s="136" t="s">
        <v>310</v>
      </c>
      <c r="G129" s="63">
        <v>889999.2</v>
      </c>
      <c r="H129" s="64">
        <v>1</v>
      </c>
      <c r="I129" s="138">
        <f t="shared" si="0"/>
        <v>890</v>
      </c>
      <c r="J129" s="115"/>
      <c r="K129" s="82"/>
      <c r="L129" s="82"/>
      <c r="M129" s="82"/>
      <c r="N129" s="82"/>
      <c r="O129" s="82"/>
      <c r="P129" s="82"/>
      <c r="Q129" s="82"/>
      <c r="R129" s="82"/>
      <c r="S129" s="82"/>
      <c r="T129" s="82"/>
      <c r="U129" s="82"/>
      <c r="V129" s="82"/>
      <c r="W129" s="82"/>
      <c r="X129" s="82"/>
      <c r="Y129" s="82"/>
      <c r="Z129" s="82"/>
      <c r="AA129" s="82"/>
      <c r="AB129" s="82"/>
      <c r="AC129" s="82"/>
      <c r="AD129" s="82"/>
      <c r="AE129" s="82"/>
      <c r="AF129" s="82"/>
      <c r="AG129" s="82"/>
      <c r="AH129" s="82"/>
      <c r="AI129" s="82"/>
      <c r="AJ129" s="82"/>
      <c r="AK129" s="82"/>
      <c r="AL129" s="82"/>
      <c r="AM129" s="82"/>
      <c r="AN129" s="82"/>
    </row>
  </sheetData>
  <mergeCells count="126">
    <mergeCell ref="B118:D118"/>
    <mergeCell ref="B119:D119"/>
    <mergeCell ref="B123:H123"/>
    <mergeCell ref="B124:D124"/>
    <mergeCell ref="B125:D125"/>
    <mergeCell ref="A121:H121"/>
    <mergeCell ref="D122:H122"/>
    <mergeCell ref="B90:D90"/>
    <mergeCell ref="B93:D93"/>
    <mergeCell ref="B74:D74"/>
    <mergeCell ref="B75:D75"/>
    <mergeCell ref="B112:D112"/>
    <mergeCell ref="B114:H114"/>
    <mergeCell ref="B115:D115"/>
    <mergeCell ref="B116:D116"/>
    <mergeCell ref="B117:D117"/>
    <mergeCell ref="B70:D70"/>
    <mergeCell ref="B71:D71"/>
    <mergeCell ref="B68:D68"/>
    <mergeCell ref="B66:D66"/>
    <mergeCell ref="B60:D60"/>
    <mergeCell ref="B126:D126"/>
    <mergeCell ref="B127:D127"/>
    <mergeCell ref="B128:D128"/>
    <mergeCell ref="B129:D129"/>
    <mergeCell ref="B72:D72"/>
    <mergeCell ref="B73:D73"/>
    <mergeCell ref="B76:D76"/>
    <mergeCell ref="B77:D77"/>
    <mergeCell ref="B78:D78"/>
    <mergeCell ref="B97:H97"/>
    <mergeCell ref="B85:D85"/>
    <mergeCell ref="B86:D86"/>
    <mergeCell ref="B87:D87"/>
    <mergeCell ref="B88:D88"/>
    <mergeCell ref="B113:D113"/>
    <mergeCell ref="D109:H109"/>
    <mergeCell ref="B110:H110"/>
    <mergeCell ref="B111:D111"/>
    <mergeCell ref="B89:D89"/>
    <mergeCell ref="B12:D12"/>
    <mergeCell ref="A13:H13"/>
    <mergeCell ref="B15:H15"/>
    <mergeCell ref="H1:I1"/>
    <mergeCell ref="H2:I2"/>
    <mergeCell ref="H3:I3"/>
    <mergeCell ref="A6:I7"/>
    <mergeCell ref="A10:A11"/>
    <mergeCell ref="B10:D11"/>
    <mergeCell ref="E10:E11"/>
    <mergeCell ref="F10:F11"/>
    <mergeCell ref="G10:G11"/>
    <mergeCell ref="H10:I10"/>
    <mergeCell ref="D14:H14"/>
    <mergeCell ref="B16:D16"/>
    <mergeCell ref="B29:D29"/>
    <mergeCell ref="B34:H34"/>
    <mergeCell ref="A101:H101"/>
    <mergeCell ref="B28:D28"/>
    <mergeCell ref="B23:D23"/>
    <mergeCell ref="B30:D30"/>
    <mergeCell ref="B54:D54"/>
    <mergeCell ref="B67:D67"/>
    <mergeCell ref="B79:D79"/>
    <mergeCell ref="B91:D91"/>
    <mergeCell ref="B92:D92"/>
    <mergeCell ref="B94:D94"/>
    <mergeCell ref="B96:D96"/>
    <mergeCell ref="B98:D98"/>
    <mergeCell ref="B99:D99"/>
    <mergeCell ref="B80:H80"/>
    <mergeCell ref="B81:D81"/>
    <mergeCell ref="B83:D83"/>
    <mergeCell ref="B82:D82"/>
    <mergeCell ref="B84:D84"/>
    <mergeCell ref="B21:D21"/>
    <mergeCell ref="B42:D42"/>
    <mergeCell ref="B43:D43"/>
    <mergeCell ref="B108:D108"/>
    <mergeCell ref="B17:D17"/>
    <mergeCell ref="B19:D19"/>
    <mergeCell ref="B20:D20"/>
    <mergeCell ref="B18:D18"/>
    <mergeCell ref="B31:D31"/>
    <mergeCell ref="B32:D32"/>
    <mergeCell ref="B33:D33"/>
    <mergeCell ref="B35:D35"/>
    <mergeCell ref="B36:D36"/>
    <mergeCell ref="B22:D22"/>
    <mergeCell ref="B24:D24"/>
    <mergeCell ref="B25:D25"/>
    <mergeCell ref="B26:D26"/>
    <mergeCell ref="B27:D27"/>
    <mergeCell ref="B37:D37"/>
    <mergeCell ref="B38:D38"/>
    <mergeCell ref="B41:D41"/>
    <mergeCell ref="B44:D44"/>
    <mergeCell ref="B45:D45"/>
    <mergeCell ref="B46:D46"/>
    <mergeCell ref="B47:D47"/>
    <mergeCell ref="B40:D40"/>
    <mergeCell ref="B51:D51"/>
    <mergeCell ref="B39:D39"/>
    <mergeCell ref="B48:D48"/>
    <mergeCell ref="B95:D95"/>
    <mergeCell ref="D102:H102"/>
    <mergeCell ref="B103:H103"/>
    <mergeCell ref="B104:D104"/>
    <mergeCell ref="B105:D105"/>
    <mergeCell ref="B106:D106"/>
    <mergeCell ref="B107:D107"/>
    <mergeCell ref="B49:D49"/>
    <mergeCell ref="B50:D50"/>
    <mergeCell ref="B52:D52"/>
    <mergeCell ref="B53:D53"/>
    <mergeCell ref="B55:D55"/>
    <mergeCell ref="B56:D56"/>
    <mergeCell ref="B57:D57"/>
    <mergeCell ref="B58:D58"/>
    <mergeCell ref="B59:D59"/>
    <mergeCell ref="B61:D61"/>
    <mergeCell ref="B62:D62"/>
    <mergeCell ref="B65:D65"/>
    <mergeCell ref="B64:D64"/>
    <mergeCell ref="B63:D63"/>
    <mergeCell ref="B69:D69"/>
  </mergeCells>
  <phoneticPr fontId="96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7</vt:i4>
      </vt:variant>
    </vt:vector>
  </HeadingPairs>
  <TitlesOfParts>
    <vt:vector size="7" baseType="lpstr">
      <vt:lpstr>Հավելված N 1</vt:lpstr>
      <vt:lpstr>Հավելված N 2</vt:lpstr>
      <vt:lpstr>Հավելված N 3</vt:lpstr>
      <vt:lpstr>Հավելված N 4</vt:lpstr>
      <vt:lpstr>Հավելված N 5</vt:lpstr>
      <vt:lpstr>Հավելված N 6</vt:lpstr>
      <vt:lpstr>Հավելված N 7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Sofia</dc:creator>
  <cp:keywords>https://mul2.gov.am/tasks/1251980/oneclick?token=f1689b5bb2ced5cf9b176ec2a1dd4e24</cp:keywords>
  <cp:lastModifiedBy>Arpine Martirosyan</cp:lastModifiedBy>
  <cp:lastPrinted>2024-02-19T11:31:34Z</cp:lastPrinted>
  <dcterms:created xsi:type="dcterms:W3CDTF">2022-01-04T07:12:58Z</dcterms:created>
  <dcterms:modified xsi:type="dcterms:W3CDTF">2025-12-10T10:38:38Z</dcterms:modified>
</cp:coreProperties>
</file>