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19.11.2025 - ՊՆ-510--2025 (7 մլրդ)\"/>
    </mc:Choice>
  </mc:AlternateContent>
  <xr:revisionPtr revIDLastSave="0" documentId="13_ncr:1_{64033A50-8F30-48A3-9201-5A3BA9B86FEF}" xr6:coauthVersionLast="45" xr6:coauthVersionMax="47" xr10:uidLastSave="{00000000-0000-0000-0000-000000000000}"/>
  <bookViews>
    <workbookView xWindow="28560" yWindow="0" windowWidth="29040" windowHeight="15600" activeTab="2" xr2:uid="{00000000-000D-0000-FFFF-FFFF00000000}"/>
  </bookViews>
  <sheets>
    <sheet name="ՕՀ-1 Ա 2 և Հ-5 Ա-1" sheetId="40" r:id="rId1"/>
    <sheet name="Հ-3 և Հ-4" sheetId="22" r:id="rId2"/>
    <sheet name="Հ-5 Ա-7" sheetId="48" r:id="rId3"/>
    <sheet name="Հ-9" sheetId="45" r:id="rId4"/>
    <sheet name="Հ-9.1" sheetId="49" r:id="rId5"/>
  </sheets>
  <definedNames>
    <definedName name="_tab10" localSheetId="1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1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1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1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1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1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1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1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1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1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1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1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1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1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1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1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1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1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1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1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1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1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1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1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1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1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1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1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1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1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1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1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1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'Հ-3 և Հ-4'!$A$1:$I$73</definedName>
    <definedName name="_xlnm.Print_Area" localSheetId="2">'Հ-5 Ա-7'!$A$1:$G$16</definedName>
    <definedName name="_xlnm.Print_Area" localSheetId="3">'Հ-9'!$A$1:$L$35</definedName>
    <definedName name="_xlnm.Print_Area" localSheetId="4">'Հ-9.1'!$A$1:$L$35</definedName>
    <definedName name="_xlnm.Print_Area" localSheetId="0">'ՕՀ-1 Ա 2 և Հ-5 Ա-1'!$A$1:$I$21</definedName>
    <definedName name="_xlnm.Print_Titles" localSheetId="1">'Հ-3 և Հ-4'!$8:$9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0" i="49" l="1"/>
  <c r="K30" i="45"/>
  <c r="H10" i="22"/>
  <c r="H63" i="22"/>
  <c r="K18" i="49" l="1"/>
  <c r="K13" i="49"/>
  <c r="K12" i="49" s="1"/>
  <c r="B6" i="49"/>
  <c r="K3" i="49"/>
  <c r="K2" i="49"/>
  <c r="H71" i="22" l="1"/>
  <c r="H70" i="22" s="1"/>
  <c r="H69" i="22" l="1"/>
  <c r="H67" i="22" s="1"/>
  <c r="H65" i="22" s="1"/>
  <c r="H20" i="40" l="1"/>
  <c r="H19" i="40" s="1"/>
  <c r="H18" i="40" s="1"/>
  <c r="K31" i="45"/>
  <c r="K29" i="45" s="1"/>
  <c r="K31" i="49"/>
  <c r="K29" i="49" s="1"/>
  <c r="K11" i="49" s="1"/>
  <c r="G14" i="48"/>
  <c r="G13" i="48" s="1"/>
  <c r="G12" i="48" s="1"/>
  <c r="G11" i="48" s="1"/>
  <c r="K18" i="45" l="1"/>
  <c r="K13" i="45"/>
  <c r="H15" i="40"/>
  <c r="H13" i="40"/>
  <c r="H12" i="40" s="1"/>
  <c r="H11" i="40" s="1"/>
  <c r="K12" i="45" l="1"/>
  <c r="K11" i="45" s="1"/>
  <c r="B6" i="45"/>
  <c r="K3" i="45"/>
  <c r="K2" i="45"/>
  <c r="H61" i="22" l="1"/>
  <c r="H59" i="22" s="1"/>
  <c r="H57" i="22" s="1"/>
  <c r="H55" i="22" s="1"/>
  <c r="H3" i="40"/>
  <c r="H2" i="40"/>
</calcChain>
</file>

<file path=xl/sharedStrings.xml><?xml version="1.0" encoding="utf-8"?>
<sst xmlns="http://schemas.openxmlformats.org/spreadsheetml/2006/main" count="246" uniqueCount="136">
  <si>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</si>
  <si>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</si>
  <si>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</si>
  <si>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</si>
  <si>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</si>
  <si>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</si>
  <si>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</si>
  <si>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</si>
  <si>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</si>
  <si>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</si>
  <si>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</si>
  <si>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</si>
  <si>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Ծրագրային դասիչ</t>
  </si>
  <si>
    <t>ծրագիր</t>
  </si>
  <si>
    <t>բաժին</t>
  </si>
  <si>
    <t>խումբ</t>
  </si>
  <si>
    <t xml:space="preserve"> դաս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</si>
  <si>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</si>
  <si>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</si>
  <si>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</si>
  <si>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</si>
  <si>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</si>
  <si>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ԸՆԹԱՑԻԿ ԾԱԽՍԵՐ</t>
  </si>
  <si>
    <t>ՀՀ կառավարության 2025 թվականի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</si>
  <si>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</si>
  <si>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</si>
  <si>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1 ԱՂՅՈՒՍԱԿՈՒՄ ԿԱՏԱՐՎՈՂ ՓՈՓՈԽՈՒԹՅՈՒՆՆԵՐԸ 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</si>
  <si>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</si>
  <si>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</si>
  <si>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</si>
  <si>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</si>
  <si>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</si>
  <si>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</si>
  <si>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</si>
  <si>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02</t>
  </si>
  <si>
    <t>միջոցա-ռում</t>
  </si>
  <si>
    <t>ԸՆԴԱՄԵՆԸ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</si>
  <si>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</si>
  <si>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</si>
  <si>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</si>
  <si>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</si>
  <si>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</si>
  <si>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ԸՆԴԱՄԵՆԸ </t>
  </si>
  <si>
    <t xml:space="preserve"> ՀՀ  պաշտպանության  նախարարություն </t>
  </si>
  <si>
    <t xml:space="preserve"> ՀՀ պաշտպանության ապահովում </t>
  </si>
  <si>
    <t xml:space="preserve"> տարի </t>
  </si>
  <si>
    <t>«ՀԱՅԱՍՏԱՆԻ ՀԱՆՐԱՊԵՏՈՒԹՅԱՆ 2025 ԹՎԱԿԱՆԻ ՊԵՏԱԿԱՆ ԲՅՈՒՋԵԻ ՄԱՍԻՆ» ՀԱՅԱՍՏԱՆԻ ՀԱՆՐԱՊԵՏՈՒԹՅԱՆ  ՕՐԵՆՔԻ N 1 ՀԱՎԵԼՎԱԾԻ N 2 ԱՂՅՈՒՍԱԿՈՒՄ</t>
  </si>
  <si>
    <t xml:space="preserve">ԿԱՏԱՐՎՈՂ ՎԵՐԱԲԱՇԽՈՒՄԸ ԵՎ ՀԱՅԱՍՏԱՆԻ ՀԱՆՐԱՊԵՏՈՒԹՅԱՆ ԿԱՌԱՎԱՐՈՒԹՅԱՆ 2024 ԹՎԱԿԱՆԻ ԴԵԿՏԵՄԲԵՐԻ 27-Ի N 2060-Ն ՈՐՈՇՄԱՆ </t>
  </si>
  <si>
    <t>Հավելված N 1</t>
  </si>
  <si>
    <t>Հավելված N 2</t>
  </si>
  <si>
    <t>Հավելված N 3</t>
  </si>
  <si>
    <t>Հավելված N 4</t>
  </si>
  <si>
    <t>Հավելված N 5</t>
  </si>
  <si>
    <t>հազար դրամ</t>
  </si>
  <si>
    <t xml:space="preserve">ԲՍԿ </t>
  </si>
  <si>
    <t>Ցուցանիշների փոփոխությունը (ավելացումները նշված են դրական նշանով, իսկ նվազեցումները՝ փակագծերում)</t>
  </si>
  <si>
    <t>N 3 և N 4 ՀԱՎԵԼՎԱԾՆԵՐՈՒՄ ԿԱՏԱՐՎՈՂ ՓՈՓՈԽՈՒԹՅՈՒՆՆԵՐԸ</t>
  </si>
  <si>
    <t xml:space="preserve">N 9.1 ՀԱՎԵԼՎԱԾՈՒՄ ԿԱՏԱՐՎՈՂ ՓՈՓՈԽՈՒԹՅՈՒՆՆԵՐԸ </t>
  </si>
  <si>
    <t xml:space="preserve">N 9 ՀԱՎԵԼՎԱԾՈՒՄ ԿԱՏԱՐՎՈՂ ՓՈՓՈԽՈՒԹՅՈՒՆՆԵՐԸ </t>
  </si>
  <si>
    <t>Ծառայությունների մատուցում</t>
  </si>
  <si>
    <t>միջոցառում</t>
  </si>
  <si>
    <t xml:space="preserve"> 11001</t>
  </si>
  <si>
    <t xml:space="preserve">ՀՀ կառավարության 2025 թվականի </t>
  </si>
  <si>
    <t xml:space="preserve"> Ծառայությունների մատուցում </t>
  </si>
  <si>
    <t>ՀՀ բարձր տեխնոլոգիական արդյունաբերության նախարարություն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</si>
  <si>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</si>
  <si>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</si>
  <si>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</si>
  <si>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</si>
  <si>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</si>
  <si>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</si>
  <si>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Ռազմարդյունաբերության համալիրի զարգացում</t>
  </si>
  <si>
    <t>Նոր արտադրությունների հիմնում, ներկրման և արտադրության  մեխանիզմի ստեղծում</t>
  </si>
  <si>
    <t>1220 - 11001</t>
  </si>
  <si>
    <t>Ռազմական նշանակության հատուկ գիտահետազոտական և փորձակոնստրուկտորական աշխատանքներ</t>
  </si>
  <si>
    <t>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</t>
  </si>
  <si>
    <t>1220 - 11003</t>
  </si>
  <si>
    <t>Փորձանմուշների արտադրություն</t>
  </si>
  <si>
    <t>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</si>
  <si>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</si>
  <si>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</si>
  <si>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</si>
  <si>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</si>
  <si>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</si>
  <si>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</si>
  <si>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1220 </t>
  </si>
  <si>
    <t xml:space="preserve"> Ռազմարդյունաբերության համալիրի զարգացում </t>
  </si>
  <si>
    <t xml:space="preserve"> 1220 - 11001 </t>
  </si>
  <si>
    <t xml:space="preserve"> 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 </t>
  </si>
  <si>
    <t xml:space="preserve">Ծառայությունը մատուցողի անվանումը`  Մասնագիտացված կազմակերպություն </t>
  </si>
  <si>
    <t xml:space="preserve"> 1220 - 11003 </t>
  </si>
  <si>
    <t xml:space="preserve">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 </t>
  </si>
  <si>
    <t>Նախագծերի շրջանակում իրականացվող փորձանոմուշների արտադրություն, քանակը, հատ</t>
  </si>
  <si>
    <t xml:space="preserve">Նոր կնքվող ԳՀՓԿԱ պայմանագրերի քանակը, հատ </t>
  </si>
  <si>
    <t xml:space="preserve">դասիչը </t>
  </si>
  <si>
    <t xml:space="preserve"> անվա-նումը </t>
  </si>
  <si>
    <t xml:space="preserve">նկարագրու-թյունը </t>
  </si>
  <si>
    <t xml:space="preserve">տեսակը </t>
  </si>
  <si>
    <t>___________  ___-ի N _______ -Ն    որոշման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</si>
  <si>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ՓՈՓՈԽՈՒԹՅՈՒՆՆԵՐԸ </t>
  </si>
  <si>
    <t xml:space="preserve"> 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</si>
  <si>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</si>
  <si>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</si>
  <si>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</si>
  <si>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Ընդամենը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</si>
  <si>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</si>
  <si>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Շահառու կազմակերպություններ</t>
  </si>
  <si>
    <t>տարի</t>
  </si>
  <si>
    <t xml:space="preserve"> 03</t>
  </si>
  <si>
    <t>Ընդհանուր բնույթի ծառայություններ</t>
  </si>
  <si>
    <t xml:space="preserve"> 02</t>
  </si>
  <si>
    <t>Ծրագրման և վիճակագրական ընդհանուր ծառայություններ</t>
  </si>
  <si>
    <t xml:space="preserve"> 11018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</si>
  <si>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</si>
  <si>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</si>
  <si>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</si>
  <si>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</si>
  <si>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04</t>
  </si>
  <si>
    <t xml:space="preserve"> Հետազոտական և նախագծային աշխատանքներ պաշտպանության ոլորտում</t>
  </si>
  <si>
    <t xml:space="preserve"> 1220</t>
  </si>
  <si>
    <t xml:space="preserve"> Ռազմարդյունաբերության համալիրի զարգացում</t>
  </si>
  <si>
    <t xml:space="preserve"> Ռազմական նշանակության հատուկ գիտահետազոտական և փորձակոնստրուկտորական աշխատանքներ</t>
  </si>
  <si>
    <t xml:space="preserve"> Այլ ծախսեր</t>
  </si>
  <si>
    <t xml:space="preserve"> 11003</t>
  </si>
  <si>
    <t xml:space="preserve"> Փորձանմուշների արտադրություն</t>
  </si>
  <si>
    <t xml:space="preserve"> Ռազմական կարիքների բավարարում</t>
  </si>
  <si>
    <t xml:space="preserve"> ՀՀ  պաշտպանության  նախարարություն</t>
  </si>
  <si>
    <t xml:space="preserve"> ԱՅԼ ԾԱԽՍԵՐ</t>
  </si>
  <si>
    <t xml:space="preserve"> - Այլ ծախսեր</t>
  </si>
  <si>
    <t xml:space="preserve"> 1169 - 11001 </t>
  </si>
  <si>
    <t>Ռազմական կարիքների բավարարում</t>
  </si>
  <si>
    <t xml:space="preserve"> Ընթացիկ գործունեության ապահովման գործողություններ </t>
  </si>
  <si>
    <t xml:space="preserve"> Ծառայությունը մատուցողի անվանումը` ՀՀ պաշտպանության նախարարություն </t>
  </si>
  <si>
    <t>1169 - 11001</t>
  </si>
  <si>
    <t>Ընթացիկ գործունեության ապահովման գործողություններ</t>
  </si>
  <si>
    <t xml:space="preserve"> ԸՆԴՀԱՆՈՒՐ ԲՆՈՒՅԹԻ ՀԱՆՐԱՅԻՆ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</si>
</sst>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_ * #,##0.0_)_€_ ;_ * \(#,##0.0\)_€_ ;_ * &quot;-&quot;??_)_€_ ;_ @_ "/>
    <numFmt numFmtId="172" formatCode="##,##0;\(##,##0\);\-"/>
  </numFmts>
  <fonts count="4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8"/>
      <name val="Calibri"/>
      <family val="2"/>
      <scheme val="minor"/>
    </font>
    <font>
      <b/>
      <sz val="10"/>
      <name val="GHEA Grapalat"/>
      <family val="2"/>
    </font>
    <font>
      <sz val="10"/>
      <color rgb="FF00B050"/>
      <name val="GHEA Grapalat"/>
      <family val="3"/>
    </font>
    <font>
      <sz val="10"/>
      <color rgb="FF7030A0"/>
      <name val="GHEA Grapalat"/>
      <family val="3"/>
    </font>
    <font>
      <sz val="10"/>
      <color rgb="FF00B0F0"/>
      <name val="GHEA Grapalat"/>
      <family val="3"/>
    </font>
    <font>
      <sz val="10"/>
      <color theme="1"/>
      <name val="GHEA Grapalat"/>
      <family val="3"/>
    </font>
    <font>
      <sz val="12"/>
      <color rgb="FF00B050"/>
      <name val="GHEA Grapalat"/>
      <family val="3"/>
    </font>
    <font>
      <sz val="12"/>
      <color rgb="FFFF0000"/>
      <name val="GHEA Grapalat"/>
      <family val="3"/>
    </font>
    <font>
      <sz val="12"/>
      <color rgb="FF7030A0"/>
      <name val="GHEA Grapalat"/>
      <family val="3"/>
    </font>
    <font>
      <b/>
      <i/>
      <sz val="10"/>
      <name val="GHEA Grapalat"/>
      <family val="3"/>
    </font>
    <font>
      <b/>
      <i/>
      <sz val="12"/>
      <color rgb="FF00B050"/>
      <name val="GHEA Grapalat"/>
      <family val="3"/>
    </font>
    <font>
      <i/>
      <sz val="12"/>
      <name val="GHEA Grapalat"/>
      <family val="3"/>
    </font>
    <font>
      <sz val="12"/>
      <color rgb="FF00B0F0"/>
      <name val="GHEA Grapalat"/>
      <family val="3"/>
    </font>
    <font>
      <b/>
      <sz val="11"/>
      <color theme="1"/>
      <name val="GHEA Grapalat"/>
      <family val="3"/>
    </font>
    <font>
      <b/>
      <sz val="9"/>
      <name val="GHEA Grapalat"/>
      <family val="2"/>
    </font>
    <font>
      <i/>
      <sz val="12"/>
      <color theme="1"/>
      <name val="GHEA Grapalat"/>
      <family val="3"/>
    </font>
    <font>
      <b/>
      <sz val="12"/>
      <color rgb="FF00B050"/>
      <name val="GHEA Grapalat"/>
      <family val="3"/>
    </font>
    <font>
      <b/>
      <sz val="12"/>
      <color rgb="FF7030A0"/>
      <name val="GHEA Grapalat"/>
      <family val="3"/>
    </font>
    <font>
      <b/>
      <sz val="10"/>
      <color rgb="FF00B0F0"/>
      <name val="GHEA Grapalat"/>
      <family val="3"/>
    </font>
    <font>
      <b/>
      <sz val="12"/>
      <color rgb="FF00B0F0"/>
      <name val="GHEA Grapalat"/>
      <family val="3"/>
    </font>
    <font>
      <b/>
      <sz val="12"/>
      <color rgb="FFFF0000"/>
      <name val="GHEA Grapalat"/>
      <family val="3"/>
    </font>
    <font>
      <sz val="10"/>
      <color rgb="FF0070C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0" fillId="0" borderId="0"/>
    <xf numFmtId="0" fontId="5" fillId="0" borderId="0"/>
    <xf numFmtId="167" fontId="2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7" fontId="37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0" fontId="8" fillId="0" borderId="0"/>
    <xf numFmtId="166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>
      <alignment horizontal="left" vertical="top" wrapText="1"/>
    </xf>
  </cellStyleXfs>
  <cellXfs count="229">
    <xf numFmtId="0" fontId="0" fillId="0" borderId="0" xfId="0"/>
    <xf numFmtId="0" fontId="11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3" fillId="2" borderId="0" xfId="17" applyFont="1" applyFill="1" applyAlignment="1">
      <alignment horizontal="left" vertical="center" wrapText="1"/>
    </xf>
    <xf numFmtId="0" fontId="13" fillId="2" borderId="0" xfId="17" applyFont="1" applyFill="1" applyAlignment="1">
      <alignment horizontal="center" vertical="center" wrapText="1"/>
    </xf>
    <xf numFmtId="0" fontId="19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2" borderId="1" xfId="17" applyFont="1" applyFill="1" applyBorder="1" applyAlignment="1">
      <alignment horizontal="center" vertical="center" wrapText="1"/>
    </xf>
    <xf numFmtId="170" fontId="14" fillId="2" borderId="1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4" fillId="2" borderId="0" xfId="17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4" fillId="2" borderId="1" xfId="17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3" fillId="0" borderId="0" xfId="17" applyFont="1" applyFill="1" applyAlignment="1">
      <alignment horizontal="left" vertical="center" wrapText="1"/>
    </xf>
    <xf numFmtId="0" fontId="14" fillId="0" borderId="0" xfId="17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4" fillId="0" borderId="0" xfId="3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5" fillId="0" borderId="1" xfId="17" applyFont="1" applyFill="1" applyBorder="1" applyAlignment="1">
      <alignment horizontal="center" vertical="center" wrapText="1"/>
    </xf>
    <xf numFmtId="0" fontId="14" fillId="0" borderId="0" xfId="17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6" fillId="0" borderId="0" xfId="3" applyFont="1" applyFill="1" applyAlignment="1">
      <alignment horizontal="right" vertical="center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4" fillId="2" borderId="1" xfId="17" applyFont="1" applyFill="1" applyBorder="1" applyAlignment="1">
      <alignment horizontal="center" vertical="center" wrapText="1"/>
    </xf>
    <xf numFmtId="0" fontId="19" fillId="0" borderId="0" xfId="17" applyFont="1" applyFill="1" applyAlignment="1">
      <alignment horizontal="right" vertical="center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4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167" fontId="15" fillId="0" borderId="1" xfId="34" applyFont="1" applyBorder="1">
      <alignment horizontal="right" vertical="top"/>
    </xf>
    <xf numFmtId="0" fontId="14" fillId="0" borderId="1" xfId="0" applyFont="1" applyBorder="1" applyAlignment="1">
      <alignment horizontal="center" vertical="top" wrapText="1"/>
    </xf>
    <xf numFmtId="164" fontId="17" fillId="0" borderId="0" xfId="7" applyNumberFormat="1" applyFont="1" applyFill="1" applyBorder="1" applyAlignment="1">
      <alignment horizontal="right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0" fontId="25" fillId="2" borderId="1" xfId="17" applyFont="1" applyFill="1" applyBorder="1" applyAlignment="1">
      <alignment horizontal="center" vertical="center" wrapText="1"/>
    </xf>
    <xf numFmtId="2" fontId="14" fillId="0" borderId="0" xfId="17" applyNumberFormat="1" applyFont="1" applyFill="1" applyAlignment="1">
      <alignment horizontal="center" vertical="center" wrapText="1"/>
    </xf>
    <xf numFmtId="0" fontId="26" fillId="2" borderId="1" xfId="17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7" applyFont="1" applyFill="1" applyAlignment="1">
      <alignment horizontal="center" vertical="center" wrapText="1"/>
    </xf>
    <xf numFmtId="0" fontId="15" fillId="0" borderId="0" xfId="17" applyFont="1" applyFill="1" applyAlignment="1">
      <alignment horizontal="left" vertical="center" wrapText="1"/>
    </xf>
    <xf numFmtId="0" fontId="25" fillId="2" borderId="0" xfId="17" applyFont="1" applyFill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0" fontId="26" fillId="2" borderId="0" xfId="17" applyFont="1" applyFill="1" applyAlignment="1">
      <alignment horizontal="left" vertical="center" wrapText="1"/>
    </xf>
    <xf numFmtId="0" fontId="19" fillId="2" borderId="1" xfId="17" applyFont="1" applyFill="1" applyBorder="1" applyAlignment="1">
      <alignment horizontal="center" vertical="center" wrapText="1"/>
    </xf>
    <xf numFmtId="0" fontId="19" fillId="2" borderId="1" xfId="17" applyFont="1" applyFill="1" applyBorder="1" applyAlignment="1">
      <alignment horizontal="left" vertical="center" wrapText="1"/>
    </xf>
    <xf numFmtId="165" fontId="15" fillId="2" borderId="1" xfId="6" applyNumberFormat="1" applyFont="1" applyFill="1" applyBorder="1" applyAlignment="1">
      <alignment horizontal="right" vertical="center" wrapText="1"/>
    </xf>
    <xf numFmtId="165" fontId="19" fillId="2" borderId="1" xfId="6" applyNumberFormat="1" applyFont="1" applyFill="1" applyBorder="1" applyAlignment="1">
      <alignment horizontal="right" vertical="center" wrapText="1"/>
    </xf>
    <xf numFmtId="165" fontId="14" fillId="2" borderId="1" xfId="6" applyNumberFormat="1" applyFont="1" applyFill="1" applyBorder="1" applyAlignment="1">
      <alignment horizontal="right" vertical="center" wrapText="1"/>
    </xf>
    <xf numFmtId="0" fontId="15" fillId="0" borderId="1" xfId="17" applyFont="1" applyFill="1" applyBorder="1" applyAlignment="1">
      <alignment horizontal="left" vertical="center" wrapText="1"/>
    </xf>
    <xf numFmtId="165" fontId="15" fillId="0" borderId="1" xfId="6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167" fontId="15" fillId="0" borderId="1" xfId="34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168" fontId="14" fillId="0" borderId="1" xfId="0" applyNumberFormat="1" applyFont="1" applyBorder="1" applyAlignment="1">
      <alignment horizontal="center" vertical="center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left" vertical="center" wrapText="1"/>
    </xf>
    <xf numFmtId="170" fontId="15" fillId="0" borderId="1" xfId="0" applyNumberFormat="1" applyFont="1" applyFill="1" applyBorder="1" applyAlignment="1">
      <alignment horizontal="right" vertical="center" wrapText="1"/>
    </xf>
    <xf numFmtId="0" fontId="15" fillId="0" borderId="0" xfId="17" applyFont="1" applyAlignment="1">
      <alignment horizontal="left" vertical="center" wrapText="1"/>
    </xf>
    <xf numFmtId="0" fontId="15" fillId="0" borderId="0" xfId="17" applyFont="1" applyAlignment="1">
      <alignment horizontal="center" vertical="center" wrapText="1"/>
    </xf>
    <xf numFmtId="0" fontId="14" fillId="0" borderId="0" xfId="17" applyFont="1" applyAlignment="1">
      <alignment horizontal="left" vertical="center" wrapText="1"/>
    </xf>
    <xf numFmtId="0" fontId="19" fillId="0" borderId="0" xfId="17" applyFont="1" applyAlignment="1">
      <alignment horizontal="left" vertical="center" wrapText="1"/>
    </xf>
    <xf numFmtId="0" fontId="19" fillId="0" borderId="0" xfId="17" applyFont="1" applyAlignment="1">
      <alignment horizontal="center" vertical="center" wrapText="1"/>
    </xf>
    <xf numFmtId="49" fontId="15" fillId="0" borderId="1" xfId="17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17" applyFont="1" applyFill="1" applyBorder="1" applyAlignment="1">
      <alignment horizontal="center" vertical="center" wrapText="1"/>
    </xf>
    <xf numFmtId="0" fontId="19" fillId="0" borderId="1" xfId="17" applyFont="1" applyFill="1" applyBorder="1" applyAlignment="1">
      <alignment horizontal="left" vertical="center" wrapText="1"/>
    </xf>
    <xf numFmtId="0" fontId="14" fillId="0" borderId="0" xfId="17" applyFont="1" applyAlignment="1">
      <alignment horizontal="center" vertical="center" wrapText="1"/>
    </xf>
    <xf numFmtId="167" fontId="14" fillId="0" borderId="1" xfId="19" applyFont="1" applyFill="1" applyBorder="1">
      <alignment horizontal="right" vertical="top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0" xfId="3" applyFont="1" applyAlignment="1">
      <alignment vertical="center"/>
    </xf>
    <xf numFmtId="0" fontId="29" fillId="0" borderId="0" xfId="17" applyFont="1" applyFill="1" applyAlignment="1">
      <alignment horizontal="left" vertical="center" wrapText="1"/>
    </xf>
    <xf numFmtId="0" fontId="29" fillId="2" borderId="0" xfId="17" applyFont="1" applyFill="1" applyAlignment="1">
      <alignment horizontal="left" vertical="center" wrapText="1"/>
    </xf>
    <xf numFmtId="0" fontId="30" fillId="0" borderId="0" xfId="17" applyFont="1" applyFill="1" applyAlignment="1">
      <alignment horizontal="left" vertical="center" wrapText="1"/>
    </xf>
    <xf numFmtId="0" fontId="30" fillId="2" borderId="0" xfId="17" applyFont="1" applyFill="1" applyAlignment="1">
      <alignment horizontal="left" vertical="center" wrapText="1"/>
    </xf>
    <xf numFmtId="0" fontId="31" fillId="0" borderId="0" xfId="17" applyFont="1" applyFill="1" applyAlignment="1">
      <alignment horizontal="left" vertical="center" wrapText="1"/>
    </xf>
    <xf numFmtId="0" fontId="31" fillId="2" borderId="0" xfId="17" applyFont="1" applyFill="1" applyAlignment="1">
      <alignment horizontal="left" vertical="center" wrapText="1"/>
    </xf>
    <xf numFmtId="171" fontId="15" fillId="0" borderId="1" xfId="0" applyNumberFormat="1" applyFont="1" applyBorder="1" applyAlignment="1">
      <alignment horizontal="right" vertical="center" wrapText="1"/>
    </xf>
    <xf numFmtId="0" fontId="16" fillId="0" borderId="0" xfId="17" applyFont="1" applyFill="1" applyAlignment="1">
      <alignment horizontal="left" vertical="center" wrapText="1"/>
    </xf>
    <xf numFmtId="0" fontId="16" fillId="2" borderId="0" xfId="17" applyFont="1" applyFill="1" applyAlignment="1">
      <alignment horizontal="left" vertical="center" wrapText="1"/>
    </xf>
    <xf numFmtId="0" fontId="15" fillId="3" borderId="1" xfId="17" applyFont="1" applyFill="1" applyBorder="1" applyAlignment="1">
      <alignment horizontal="center" vertical="center" wrapText="1"/>
    </xf>
    <xf numFmtId="0" fontId="15" fillId="3" borderId="1" xfId="17" applyFont="1" applyFill="1" applyBorder="1" applyAlignment="1">
      <alignment horizontal="left" vertical="center" wrapText="1"/>
    </xf>
    <xf numFmtId="165" fontId="15" fillId="3" borderId="1" xfId="6" applyNumberFormat="1" applyFont="1" applyFill="1" applyBorder="1" applyAlignment="1">
      <alignment horizontal="right" vertical="center" wrapText="1"/>
    </xf>
    <xf numFmtId="0" fontId="32" fillId="0" borderId="1" xfId="0" applyFont="1" applyBorder="1" applyAlignment="1">
      <alignment horizontal="left" vertical="top" wrapText="1"/>
    </xf>
    <xf numFmtId="171" fontId="32" fillId="0" borderId="1" xfId="0" applyNumberFormat="1" applyFont="1" applyBorder="1" applyAlignment="1">
      <alignment horizontal="right" vertical="center" wrapText="1"/>
    </xf>
    <xf numFmtId="0" fontId="33" fillId="0" borderId="0" xfId="17" applyFont="1" applyFill="1" applyAlignment="1">
      <alignment horizontal="left" vertical="center" wrapText="1"/>
    </xf>
    <xf numFmtId="0" fontId="33" fillId="2" borderId="0" xfId="17" applyFont="1" applyFill="1" applyAlignment="1">
      <alignment horizontal="left" vertical="center" wrapText="1"/>
    </xf>
    <xf numFmtId="0" fontId="32" fillId="2" borderId="1" xfId="17" applyFont="1" applyFill="1" applyBorder="1" applyAlignment="1">
      <alignment horizontal="center" vertical="center" wrapText="1"/>
    </xf>
    <xf numFmtId="0" fontId="32" fillId="0" borderId="0" xfId="17" applyFont="1" applyAlignment="1">
      <alignment horizontal="left" vertical="center" wrapText="1"/>
    </xf>
    <xf numFmtId="0" fontId="32" fillId="0" borderId="0" xfId="17" applyFont="1" applyAlignment="1">
      <alignment horizontal="center" vertical="center" wrapText="1"/>
    </xf>
    <xf numFmtId="165" fontId="15" fillId="0" borderId="0" xfId="6" applyNumberFormat="1" applyFont="1" applyFill="1" applyAlignment="1">
      <alignment horizontal="center" vertical="center" wrapText="1"/>
    </xf>
    <xf numFmtId="0" fontId="27" fillId="0" borderId="0" xfId="17" applyFont="1" applyAlignment="1">
      <alignment horizontal="center" vertical="center" wrapText="1"/>
    </xf>
    <xf numFmtId="0" fontId="35" fillId="0" borderId="0" xfId="17" applyFont="1" applyFill="1" applyAlignment="1">
      <alignment horizontal="left" vertical="center" wrapText="1"/>
    </xf>
    <xf numFmtId="0" fontId="35" fillId="2" borderId="0" xfId="17" applyFont="1" applyFill="1" applyAlignment="1">
      <alignment horizontal="left" vertical="center" wrapText="1"/>
    </xf>
    <xf numFmtId="0" fontId="27" fillId="0" borderId="0" xfId="17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14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165" fontId="15" fillId="0" borderId="1" xfId="6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15" applyFont="1" applyBorder="1" applyAlignment="1">
      <alignment horizontal="center" vertical="center" wrapText="1"/>
    </xf>
    <xf numFmtId="0" fontId="14" fillId="0" borderId="1" xfId="37" applyFont="1" applyBorder="1" applyAlignment="1">
      <alignment horizontal="left" vertical="center" wrapText="1"/>
    </xf>
    <xf numFmtId="167" fontId="15" fillId="0" borderId="1" xfId="36" applyFont="1" applyBorder="1" applyAlignment="1">
      <alignment horizontal="right" vertical="center"/>
    </xf>
    <xf numFmtId="172" fontId="15" fillId="2" borderId="1" xfId="36" applyNumberFormat="1" applyFont="1" applyFill="1" applyBorder="1" applyAlignment="1">
      <alignment horizontal="right" vertical="center"/>
    </xf>
    <xf numFmtId="0" fontId="21" fillId="0" borderId="0" xfId="38" applyFont="1"/>
    <xf numFmtId="0" fontId="22" fillId="0" borderId="0" xfId="38" applyFont="1" applyAlignment="1">
      <alignment horizontal="right"/>
    </xf>
    <xf numFmtId="0" fontId="28" fillId="0" borderId="0" xfId="38" applyFont="1"/>
    <xf numFmtId="0" fontId="21" fillId="0" borderId="0" xfId="38" applyFont="1" applyAlignment="1">
      <alignment horizontal="center" vertical="center"/>
    </xf>
    <xf numFmtId="0" fontId="21" fillId="0" borderId="0" xfId="38" applyFont="1" applyAlignment="1">
      <alignment vertical="center"/>
    </xf>
    <xf numFmtId="0" fontId="34" fillId="0" borderId="0" xfId="0" applyFont="1" applyAlignment="1">
      <alignment horizontal="right" vertical="center" wrapText="1"/>
    </xf>
    <xf numFmtId="1" fontId="38" fillId="0" borderId="6" xfId="38" applyNumberFormat="1" applyFont="1" applyBorder="1" applyAlignment="1">
      <alignment horizontal="center" vertical="center"/>
    </xf>
    <xf numFmtId="1" fontId="38" fillId="0" borderId="5" xfId="38" applyNumberFormat="1" applyFont="1" applyBorder="1" applyAlignment="1">
      <alignment horizontal="center" vertical="center"/>
    </xf>
    <xf numFmtId="165" fontId="16" fillId="2" borderId="1" xfId="39" applyNumberFormat="1" applyFont="1" applyFill="1" applyBorder="1" applyAlignment="1">
      <alignment horizontal="center" vertical="center"/>
    </xf>
    <xf numFmtId="165" fontId="16" fillId="2" borderId="1" xfId="40" applyNumberFormat="1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4" fillId="0" borderId="2" xfId="38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3" fillId="2" borderId="1" xfId="40" applyNumberFormat="1" applyFont="1" applyFill="1" applyBorder="1" applyAlignment="1">
      <alignment horizontal="center" vertical="center"/>
    </xf>
    <xf numFmtId="0" fontId="14" fillId="0" borderId="0" xfId="41" applyFont="1">
      <alignment horizontal="left" vertical="top" wrapText="1"/>
    </xf>
    <xf numFmtId="0" fontId="22" fillId="0" borderId="0" xfId="38" applyFont="1" applyAlignment="1">
      <alignment horizontal="right" vertical="center"/>
    </xf>
    <xf numFmtId="0" fontId="22" fillId="0" borderId="0" xfId="38" applyFont="1" applyAlignment="1">
      <alignment horizontal="center" vertical="center" wrapText="1"/>
    </xf>
    <xf numFmtId="0" fontId="21" fillId="0" borderId="1" xfId="38" applyFont="1" applyBorder="1" applyAlignment="1">
      <alignment horizontal="center" vertical="center" wrapText="1"/>
    </xf>
    <xf numFmtId="168" fontId="21" fillId="0" borderId="1" xfId="38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4" fillId="2" borderId="1" xfId="17" applyFont="1" applyFill="1" applyBorder="1" applyAlignment="1">
      <alignment horizontal="left" vertical="center" wrapText="1"/>
    </xf>
    <xf numFmtId="0" fontId="14" fillId="0" borderId="1" xfId="35" applyFont="1" applyBorder="1">
      <alignment horizontal="left" vertical="top" wrapText="1"/>
    </xf>
    <xf numFmtId="171" fontId="14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left" vertical="top" wrapText="1"/>
    </xf>
    <xf numFmtId="0" fontId="15" fillId="0" borderId="1" xfId="35" applyFont="1" applyBorder="1">
      <alignment horizontal="left" vertical="top" wrapText="1"/>
    </xf>
    <xf numFmtId="0" fontId="39" fillId="0" borderId="0" xfId="17" applyFont="1" applyFill="1" applyAlignment="1">
      <alignment horizontal="left" vertical="center" wrapText="1"/>
    </xf>
    <xf numFmtId="0" fontId="39" fillId="2" borderId="0" xfId="17" applyFont="1" applyFill="1" applyAlignment="1">
      <alignment horizontal="left" vertical="center" wrapText="1"/>
    </xf>
    <xf numFmtId="0" fontId="40" fillId="0" borderId="0" xfId="17" applyFont="1" applyFill="1" applyAlignment="1">
      <alignment horizontal="left" vertical="center" wrapText="1"/>
    </xf>
    <xf numFmtId="0" fontId="40" fillId="2" borderId="0" xfId="17" applyFont="1" applyFill="1" applyAlignment="1">
      <alignment horizontal="left" vertical="center" wrapText="1"/>
    </xf>
    <xf numFmtId="0" fontId="41" fillId="0" borderId="0" xfId="17" applyFont="1" applyAlignment="1">
      <alignment horizontal="center" vertical="center" wrapText="1"/>
    </xf>
    <xf numFmtId="0" fontId="41" fillId="0" borderId="0" xfId="17" applyFont="1" applyFill="1" applyAlignment="1">
      <alignment horizontal="center" vertical="center" wrapText="1"/>
    </xf>
    <xf numFmtId="0" fontId="42" fillId="0" borderId="0" xfId="17" applyFont="1" applyFill="1" applyAlignment="1">
      <alignment horizontal="left" vertical="center" wrapText="1"/>
    </xf>
    <xf numFmtId="0" fontId="42" fillId="2" borderId="0" xfId="17" applyFont="1" applyFill="1" applyAlignment="1">
      <alignment horizontal="left" vertical="center" wrapText="1"/>
    </xf>
    <xf numFmtId="0" fontId="43" fillId="0" borderId="0" xfId="17" applyFont="1" applyFill="1" applyAlignment="1">
      <alignment horizontal="left" vertical="center" wrapText="1"/>
    </xf>
    <xf numFmtId="0" fontId="43" fillId="2" borderId="0" xfId="17" applyFont="1" applyFill="1" applyAlignment="1">
      <alignment horizontal="left" vertical="center" wrapText="1"/>
    </xf>
    <xf numFmtId="0" fontId="19" fillId="0" borderId="1" xfId="35" applyFont="1" applyBorder="1">
      <alignment horizontal="left" vertical="top" wrapText="1"/>
    </xf>
    <xf numFmtId="0" fontId="14" fillId="2" borderId="1" xfId="3" applyFont="1" applyFill="1" applyBorder="1" applyAlignment="1">
      <alignment vertical="center" wrapText="1"/>
    </xf>
    <xf numFmtId="0" fontId="14" fillId="2" borderId="4" xfId="3" applyFont="1" applyFill="1" applyBorder="1" applyAlignment="1">
      <alignment vertical="center" wrapText="1"/>
    </xf>
    <xf numFmtId="2" fontId="14" fillId="0" borderId="0" xfId="17" applyNumberFormat="1" applyFont="1" applyAlignment="1">
      <alignment horizontal="center" vertical="center" wrapText="1"/>
    </xf>
    <xf numFmtId="2" fontId="14" fillId="0" borderId="0" xfId="17" applyNumberFormat="1" applyFont="1" applyAlignment="1">
      <alignment horizontal="left" vertical="center" wrapText="1"/>
    </xf>
    <xf numFmtId="0" fontId="44" fillId="2" borderId="0" xfId="17" applyFont="1" applyFill="1" applyAlignment="1">
      <alignment horizontal="left" vertical="center" wrapText="1"/>
    </xf>
    <xf numFmtId="0" fontId="44" fillId="2" borderId="1" xfId="17" applyFont="1" applyFill="1" applyBorder="1" applyAlignment="1">
      <alignment horizontal="center" vertical="center" wrapText="1"/>
    </xf>
    <xf numFmtId="0" fontId="44" fillId="0" borderId="0" xfId="17" applyFont="1" applyAlignment="1">
      <alignment horizontal="left" vertical="center" wrapText="1"/>
    </xf>
    <xf numFmtId="0" fontId="14" fillId="0" borderId="0" xfId="2" applyFont="1" applyAlignment="1">
      <alignment horizontal="center" vertical="center" wrapText="1"/>
    </xf>
    <xf numFmtId="2" fontId="44" fillId="0" borderId="0" xfId="17" applyNumberFormat="1" applyFont="1" applyAlignment="1">
      <alignment horizontal="left" vertical="center" wrapText="1"/>
    </xf>
    <xf numFmtId="0" fontId="26" fillId="0" borderId="0" xfId="17" applyFont="1" applyAlignment="1">
      <alignment horizontal="left" vertical="center" wrapText="1"/>
    </xf>
    <xf numFmtId="2" fontId="26" fillId="0" borderId="0" xfId="17" applyNumberFormat="1" applyFont="1" applyAlignment="1">
      <alignment horizontal="left" vertical="center" wrapText="1"/>
    </xf>
    <xf numFmtId="0" fontId="25" fillId="0" borderId="0" xfId="17" applyFont="1" applyAlignment="1">
      <alignment horizontal="left" vertical="center" wrapText="1"/>
    </xf>
    <xf numFmtId="2" fontId="25" fillId="0" borderId="0" xfId="17" applyNumberFormat="1" applyFont="1" applyAlignment="1">
      <alignment horizontal="left" vertical="center" wrapText="1"/>
    </xf>
    <xf numFmtId="0" fontId="26" fillId="2" borderId="4" xfId="17" applyFont="1" applyFill="1" applyBorder="1" applyAlignment="1">
      <alignment horizontal="center" vertical="center" wrapText="1"/>
    </xf>
    <xf numFmtId="0" fontId="14" fillId="0" borderId="0" xfId="2" applyFont="1" applyFill="1" applyAlignment="1">
      <alignment horizontal="center" vertical="center" wrapText="1"/>
    </xf>
    <xf numFmtId="170" fontId="14" fillId="2" borderId="1" xfId="9" applyNumberFormat="1" applyFont="1" applyFill="1" applyBorder="1" applyAlignment="1">
      <alignment horizontal="right"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165" fontId="15" fillId="0" borderId="1" xfId="6" applyNumberFormat="1" applyFont="1" applyFill="1" applyBorder="1" applyAlignment="1">
      <alignment horizontal="center" vertical="top"/>
    </xf>
    <xf numFmtId="165" fontId="14" fillId="0" borderId="1" xfId="6" applyNumberFormat="1" applyFont="1" applyFill="1" applyBorder="1" applyAlignment="1">
      <alignment horizontal="center" vertical="top"/>
    </xf>
    <xf numFmtId="165" fontId="15" fillId="0" borderId="1" xfId="6" applyNumberFormat="1" applyFont="1" applyFill="1" applyBorder="1" applyAlignment="1">
      <alignment horizontal="left" vertical="top"/>
    </xf>
    <xf numFmtId="165" fontId="14" fillId="0" borderId="1" xfId="6" applyNumberFormat="1" applyFont="1" applyFill="1" applyBorder="1" applyAlignment="1">
      <alignment horizontal="left" vertical="top"/>
    </xf>
    <xf numFmtId="167" fontId="15" fillId="0" borderId="1" xfId="34" applyFont="1" applyFill="1" applyBorder="1">
      <alignment horizontal="right" vertical="top"/>
    </xf>
    <xf numFmtId="0" fontId="15" fillId="0" borderId="1" xfId="0" applyNumberFormat="1" applyFont="1" applyBorder="1" applyAlignment="1">
      <alignment horizontal="center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172" fontId="15" fillId="0" borderId="1" xfId="36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2" fillId="0" borderId="0" xfId="38" applyFont="1" applyAlignment="1">
      <alignment horizontal="right"/>
    </xf>
    <xf numFmtId="0" fontId="22" fillId="0" borderId="0" xfId="38" applyFont="1" applyAlignment="1">
      <alignment horizontal="right" vertical="center"/>
    </xf>
    <xf numFmtId="0" fontId="22" fillId="0" borderId="0" xfId="38" applyFont="1" applyAlignment="1">
      <alignment horizontal="center" vertical="center" wrapText="1"/>
    </xf>
    <xf numFmtId="0" fontId="21" fillId="0" borderId="3" xfId="38" applyFont="1" applyBorder="1" applyAlignment="1">
      <alignment horizontal="center" vertical="center" wrapText="1"/>
    </xf>
    <xf numFmtId="0" fontId="21" fillId="0" borderId="2" xfId="38" applyFont="1" applyBorder="1" applyAlignment="1">
      <alignment horizontal="center" vertical="center" wrapText="1"/>
    </xf>
    <xf numFmtId="0" fontId="21" fillId="0" borderId="1" xfId="38" applyFont="1" applyBorder="1" applyAlignment="1">
      <alignment horizontal="center" vertical="center" wrapText="1"/>
    </xf>
    <xf numFmtId="1" fontId="38" fillId="0" borderId="6" xfId="38" applyNumberFormat="1" applyFont="1" applyBorder="1" applyAlignment="1">
      <alignment horizontal="center" vertical="center"/>
    </xf>
    <xf numFmtId="1" fontId="22" fillId="0" borderId="1" xfId="38" applyNumberFormat="1" applyFont="1" applyBorder="1" applyAlignment="1">
      <alignment horizontal="left" vertical="center"/>
    </xf>
    <xf numFmtId="0" fontId="16" fillId="0" borderId="3" xfId="38" applyFont="1" applyFill="1" applyBorder="1" applyAlignment="1">
      <alignment horizontal="left" vertical="center"/>
    </xf>
    <xf numFmtId="0" fontId="16" fillId="0" borderId="7" xfId="38" applyFont="1" applyFill="1" applyBorder="1" applyAlignment="1">
      <alignment horizontal="left" vertical="center"/>
    </xf>
    <xf numFmtId="0" fontId="16" fillId="0" borderId="2" xfId="38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4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5" fillId="0" borderId="3" xfId="37" applyFont="1" applyBorder="1" applyAlignment="1">
      <alignment horizontal="left" vertical="center" wrapText="1"/>
    </xf>
    <xf numFmtId="0" fontId="15" fillId="0" borderId="7" xfId="37" applyFont="1" applyBorder="1" applyAlignment="1">
      <alignment horizontal="left" vertical="center" wrapText="1"/>
    </xf>
    <xf numFmtId="0" fontId="15" fillId="0" borderId="2" xfId="37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</cellXfs>
  <cellStyles count="42">
    <cellStyle name="_artabyuje" xfId="10" xr:uid="{00000000-0005-0000-0000-000000000000}"/>
    <cellStyle name="Comma" xfId="6" builtinId="3"/>
    <cellStyle name="Comma 11" xfId="28" xr:uid="{00000000-0005-0000-0000-000002000000}"/>
    <cellStyle name="Comma 15" xfId="23" xr:uid="{00000000-0005-0000-0000-000003000000}"/>
    <cellStyle name="Comma 2" xfId="8" xr:uid="{00000000-0005-0000-0000-000004000000}"/>
    <cellStyle name="Comma 2 2" xfId="11" xr:uid="{00000000-0005-0000-0000-000005000000}"/>
    <cellStyle name="Comma 2 8" xfId="40" xr:uid="{76A8C3B4-143D-48DF-8C25-2439BA94DAB8}"/>
    <cellStyle name="Comma 21 3" xfId="39" xr:uid="{81EE4ED3-E58A-4408-97BE-284634AF909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1" xr:uid="{00000000-0005-0000-0000-00000B000000}"/>
    <cellStyle name="Comma 9" xfId="30" xr:uid="{00000000-0005-0000-0000-00000C000000}"/>
    <cellStyle name="Normal" xfId="0" builtinId="0"/>
    <cellStyle name="Normal 10" xfId="32" xr:uid="{9517BB88-0AF9-4026-9A1C-4CF6C7FD78D3}"/>
    <cellStyle name="Normal 12" xfId="35" xr:uid="{2A9DD9B5-1D86-4652-8006-047140207E58}"/>
    <cellStyle name="Normal 15 2 2" xfId="26" xr:uid="{00000000-0005-0000-0000-00000F000000}"/>
    <cellStyle name="Normal 2" xfId="7" xr:uid="{00000000-0005-0000-0000-000010000000}"/>
    <cellStyle name="Normal 2 2" xfId="29" xr:uid="{00000000-0005-0000-0000-000011000000}"/>
    <cellStyle name="Normal 2 2 5" xfId="38" xr:uid="{6BADBF59-3EC5-40BF-9132-F9A67ECEBF58}"/>
    <cellStyle name="Normal 3" xfId="15" xr:uid="{00000000-0005-0000-0000-000012000000}"/>
    <cellStyle name="Normal 4" xfId="16" xr:uid="{00000000-0005-0000-0000-000013000000}"/>
    <cellStyle name="Normal 5" xfId="1" xr:uid="{00000000-0005-0000-0000-000014000000}"/>
    <cellStyle name="Normal 5 2" xfId="3" xr:uid="{00000000-0005-0000-0000-000015000000}"/>
    <cellStyle name="Normal 5 2 9" xfId="27" xr:uid="{00000000-0005-0000-0000-000016000000}"/>
    <cellStyle name="Normal 59" xfId="37" xr:uid="{DABF3334-204B-4BC1-B5A0-7296E111B074}"/>
    <cellStyle name="Normal 6" xfId="20" xr:uid="{00000000-0005-0000-0000-000017000000}"/>
    <cellStyle name="Normal 6 2" xfId="22" xr:uid="{00000000-0005-0000-0000-000018000000}"/>
    <cellStyle name="Normal 7" xfId="24" xr:uid="{00000000-0005-0000-0000-000019000000}"/>
    <cellStyle name="Normal 7 2" xfId="25" xr:uid="{00000000-0005-0000-0000-00001A000000}"/>
    <cellStyle name="Normal 7 2 2" xfId="33" xr:uid="{0F0CC422-5789-4C8E-8623-EEEA6B4DA08E}"/>
    <cellStyle name="Normal 8" xfId="17" xr:uid="{00000000-0005-0000-0000-00001B000000}"/>
    <cellStyle name="Normal 8 5" xfId="41" xr:uid="{9D0CF550-6F90-4D5C-A5E3-40CC78B1892C}"/>
    <cellStyle name="Normal 9" xfId="31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Percent 2" xfId="18" xr:uid="{00000000-0005-0000-0000-000020000000}"/>
    <cellStyle name="SN_241" xfId="19" xr:uid="{00000000-0005-0000-0000-000021000000}"/>
    <cellStyle name="SN_b" xfId="34" xr:uid="{4B75A6E7-50BB-4039-B6E0-ACF9DF7E51D3}"/>
    <cellStyle name="SN_b 2" xfId="36" xr:uid="{84792A4A-F834-4628-9CAB-178FEFFA7110}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9EC3-2958-4ACD-BFDD-B87B6EC44F2E}">
  <dimension ref="B1:J21"/>
  <sheetViews>
    <sheetView view="pageBreakPreview" zoomScaleNormal="100" zoomScaleSheetLayoutView="100" workbookViewId="0">
      <pane ySplit="11" topLeftCell="A12" activePane="bottomLeft" state="frozen"/>
      <selection pane="bottomLeft" activeCell="F15" sqref="F15"/>
    </sheetView>
  </sheetViews>
  <sheetFormatPr defaultColWidth="9.140625" defaultRowHeight="16.5" x14ac:dyDescent="0.25"/>
  <cols>
    <col min="1" max="1" width="0.85546875" style="10" customWidth="1"/>
    <col min="2" max="2" width="5.42578125" style="13" customWidth="1"/>
    <col min="3" max="3" width="9.140625" style="13" customWidth="1"/>
    <col min="4" max="4" width="14" style="10" customWidth="1"/>
    <col min="5" max="5" width="46.85546875" style="10" customWidth="1"/>
    <col min="6" max="6" width="58.140625" style="10" customWidth="1"/>
    <col min="7" max="7" width="33.5703125" style="10" customWidth="1"/>
    <col min="8" max="8" width="23.85546875" style="11" customWidth="1"/>
    <col min="9" max="9" width="0.85546875" style="11" customWidth="1"/>
    <col min="10" max="10" width="18.5703125" style="11" bestFit="1" customWidth="1"/>
    <col min="11" max="11" width="16.42578125" style="10" customWidth="1"/>
    <col min="12" max="16384" width="9.140625" style="10"/>
  </cols>
  <sheetData>
    <row r="1" spans="2:10" x14ac:dyDescent="0.25">
      <c r="C1" s="36"/>
      <c r="D1" s="36"/>
      <c r="E1" s="36"/>
      <c r="F1" s="36"/>
      <c r="G1" s="36"/>
      <c r="H1" s="38" t="s">
        <v>48</v>
      </c>
    </row>
    <row r="2" spans="2:10" x14ac:dyDescent="0.25">
      <c r="C2" s="37"/>
      <c r="D2" s="37"/>
      <c r="E2" s="37"/>
      <c r="F2" s="37"/>
      <c r="G2" s="37"/>
      <c r="H2" s="39" t="str">
        <f>'Հ-3 և Հ-4'!H2</f>
        <v>ՀՀ կառավարության 2025 թվականի</v>
      </c>
    </row>
    <row r="3" spans="2:10" x14ac:dyDescent="0.25">
      <c r="C3" s="37"/>
      <c r="D3" s="37"/>
      <c r="E3" s="37"/>
      <c r="F3" s="37"/>
      <c r="G3" s="37"/>
      <c r="H3" s="39" t="str">
        <f>'Հ-3 և Հ-4'!H3</f>
        <v>______________ ի N ___ -Ն որոշման</v>
      </c>
    </row>
    <row r="4" spans="2:10" x14ac:dyDescent="0.25">
      <c r="B4" s="196"/>
      <c r="C4" s="196"/>
      <c r="D4" s="196"/>
      <c r="E4" s="196"/>
      <c r="F4" s="196"/>
      <c r="G4" s="196"/>
    </row>
    <row r="5" spans="2:10" x14ac:dyDescent="0.25">
      <c r="B5" s="195" t="s">
        <v>46</v>
      </c>
      <c r="C5" s="195"/>
      <c r="D5" s="195"/>
      <c r="E5" s="195"/>
      <c r="F5" s="195"/>
      <c r="G5" s="195"/>
      <c r="H5" s="195"/>
    </row>
    <row r="6" spans="2:10" x14ac:dyDescent="0.25">
      <c r="B6" s="198" t="s">
        <v>47</v>
      </c>
      <c r="C6" s="198"/>
      <c r="D6" s="198"/>
      <c r="E6" s="198"/>
      <c r="F6" s="198"/>
      <c r="G6" s="198"/>
      <c r="H6" s="198"/>
    </row>
    <row r="7" spans="2:10" x14ac:dyDescent="0.25">
      <c r="B7" s="198" t="s">
        <v>26</v>
      </c>
      <c r="C7" s="198"/>
      <c r="D7" s="198"/>
      <c r="E7" s="198"/>
      <c r="F7" s="198"/>
      <c r="G7" s="198"/>
      <c r="H7" s="198"/>
    </row>
    <row r="8" spans="2:10" x14ac:dyDescent="0.25">
      <c r="B8" s="12"/>
      <c r="C8" s="12"/>
      <c r="D8" s="32"/>
      <c r="E8" s="32"/>
      <c r="F8" s="32"/>
      <c r="G8" s="32"/>
      <c r="H8" s="46" t="s">
        <v>53</v>
      </c>
    </row>
    <row r="9" spans="2:10" ht="88.5" customHeight="1" x14ac:dyDescent="0.25">
      <c r="B9" s="199" t="s">
        <v>33</v>
      </c>
      <c r="C9" s="199" t="s">
        <v>9</v>
      </c>
      <c r="D9" s="199"/>
      <c r="E9" s="199" t="s">
        <v>27</v>
      </c>
      <c r="F9" s="199" t="s">
        <v>32</v>
      </c>
      <c r="G9" s="199" t="s">
        <v>31</v>
      </c>
      <c r="H9" s="80" t="s">
        <v>55</v>
      </c>
    </row>
    <row r="10" spans="2:10" ht="29.25" customHeight="1" x14ac:dyDescent="0.25">
      <c r="B10" s="199"/>
      <c r="C10" s="25" t="s">
        <v>13</v>
      </c>
      <c r="D10" s="25" t="s">
        <v>60</v>
      </c>
      <c r="E10" s="199"/>
      <c r="F10" s="199"/>
      <c r="G10" s="199"/>
      <c r="H10" s="25" t="s">
        <v>24</v>
      </c>
    </row>
    <row r="11" spans="2:10" s="14" customFormat="1" x14ac:dyDescent="0.25">
      <c r="B11" s="192" t="s">
        <v>36</v>
      </c>
      <c r="C11" s="193"/>
      <c r="D11" s="193"/>
      <c r="E11" s="193"/>
      <c r="F11" s="193"/>
      <c r="G11" s="194"/>
      <c r="H11" s="73">
        <f>H18+H12</f>
        <v>0</v>
      </c>
      <c r="I11" s="15"/>
      <c r="J11" s="15"/>
    </row>
    <row r="12" spans="2:10" ht="16.5" customHeight="1" x14ac:dyDescent="0.25">
      <c r="B12" s="191" t="s">
        <v>64</v>
      </c>
      <c r="C12" s="191"/>
      <c r="D12" s="191"/>
      <c r="E12" s="191"/>
      <c r="F12" s="191"/>
      <c r="G12" s="191"/>
      <c r="H12" s="121">
        <f>+H13+H15</f>
        <v>-7000000</v>
      </c>
    </row>
    <row r="13" spans="2:10" ht="41.25" customHeight="1" x14ac:dyDescent="0.25">
      <c r="B13" s="41"/>
      <c r="C13" s="186">
        <v>1043</v>
      </c>
      <c r="D13" s="41"/>
      <c r="E13" s="114" t="s">
        <v>65</v>
      </c>
      <c r="F13" s="114" t="s">
        <v>66</v>
      </c>
      <c r="G13" s="114" t="s">
        <v>67</v>
      </c>
      <c r="H13" s="181">
        <f>H14</f>
        <v>-3800000</v>
      </c>
    </row>
    <row r="14" spans="2:10" ht="61.5" customHeight="1" x14ac:dyDescent="0.25">
      <c r="B14" s="41"/>
      <c r="C14" s="41"/>
      <c r="D14" s="45" t="s">
        <v>68</v>
      </c>
      <c r="E14" s="41" t="s">
        <v>69</v>
      </c>
      <c r="F14" s="41" t="s">
        <v>70</v>
      </c>
      <c r="G14" s="41" t="s">
        <v>59</v>
      </c>
      <c r="H14" s="182">
        <v>-3800000</v>
      </c>
    </row>
    <row r="15" spans="2:10" s="14" customFormat="1" ht="37.5" customHeight="1" x14ac:dyDescent="0.25">
      <c r="B15" s="114"/>
      <c r="C15" s="42">
        <v>1220</v>
      </c>
      <c r="D15" s="42"/>
      <c r="E15" s="114" t="s">
        <v>71</v>
      </c>
      <c r="F15" s="114" t="s">
        <v>72</v>
      </c>
      <c r="G15" s="114" t="s">
        <v>71</v>
      </c>
      <c r="H15" s="183">
        <f>H16+H17</f>
        <v>-3200000</v>
      </c>
      <c r="I15" s="15"/>
      <c r="J15" s="15"/>
    </row>
    <row r="16" spans="2:10" ht="71.25" customHeight="1" x14ac:dyDescent="0.25">
      <c r="B16" s="41"/>
      <c r="C16" s="42"/>
      <c r="D16" s="45" t="s">
        <v>73</v>
      </c>
      <c r="E16" s="41" t="s">
        <v>74</v>
      </c>
      <c r="F16" s="41" t="s">
        <v>75</v>
      </c>
      <c r="G16" s="41" t="s">
        <v>59</v>
      </c>
      <c r="H16" s="184">
        <v>-1800000</v>
      </c>
    </row>
    <row r="17" spans="2:8" ht="64.5" customHeight="1" x14ac:dyDescent="0.25">
      <c r="B17" s="41"/>
      <c r="C17" s="42"/>
      <c r="D17" s="45" t="s">
        <v>76</v>
      </c>
      <c r="E17" s="41" t="s">
        <v>77</v>
      </c>
      <c r="F17" s="41" t="s">
        <v>78</v>
      </c>
      <c r="G17" s="41" t="s">
        <v>59</v>
      </c>
      <c r="H17" s="184">
        <v>-1400000</v>
      </c>
    </row>
    <row r="18" spans="2:8" x14ac:dyDescent="0.25">
      <c r="B18" s="197" t="s">
        <v>28</v>
      </c>
      <c r="C18" s="197"/>
      <c r="D18" s="197"/>
      <c r="E18" s="197"/>
      <c r="F18" s="197"/>
      <c r="G18" s="197"/>
      <c r="H18" s="185">
        <f>H19</f>
        <v>7000000</v>
      </c>
    </row>
    <row r="19" spans="2:8" ht="60" customHeight="1" x14ac:dyDescent="0.25">
      <c r="B19" s="41"/>
      <c r="C19" s="42" t="s">
        <v>29</v>
      </c>
      <c r="D19" s="41"/>
      <c r="E19" s="43" t="s">
        <v>18</v>
      </c>
      <c r="F19" s="43" t="s">
        <v>30</v>
      </c>
      <c r="G19" s="43" t="s">
        <v>19</v>
      </c>
      <c r="H19" s="44">
        <f>SUM(H20:H20)</f>
        <v>7000000</v>
      </c>
    </row>
    <row r="20" spans="2:8" ht="30.75" customHeight="1" x14ac:dyDescent="0.25">
      <c r="B20" s="41"/>
      <c r="C20" s="41"/>
      <c r="D20" s="45" t="s">
        <v>133</v>
      </c>
      <c r="E20" s="41" t="s">
        <v>130</v>
      </c>
      <c r="F20" s="41" t="s">
        <v>134</v>
      </c>
      <c r="G20" s="41" t="s">
        <v>59</v>
      </c>
      <c r="H20" s="84">
        <f>+'Հ-3 և Հ-4'!H65</f>
        <v>7000000</v>
      </c>
    </row>
    <row r="21" spans="2:8" ht="6.75" customHeight="1" x14ac:dyDescent="0.25"/>
  </sheetData>
  <mergeCells count="12">
    <mergeCell ref="B12:G12"/>
    <mergeCell ref="B11:G11"/>
    <mergeCell ref="B5:H5"/>
    <mergeCell ref="B4:G4"/>
    <mergeCell ref="B18:G18"/>
    <mergeCell ref="B6:H6"/>
    <mergeCell ref="B7:H7"/>
    <mergeCell ref="B9:B10"/>
    <mergeCell ref="C9:D9"/>
    <mergeCell ref="E9:E10"/>
    <mergeCell ref="F9:F10"/>
    <mergeCell ref="G9:G10"/>
  </mergeCells>
  <printOptions horizontalCentered="1"/>
  <pageMargins left="0.25" right="0.25" top="0.75" bottom="0.25" header="0.25" footer="0.25"/>
  <pageSetup paperSize="9" scale="74" firstPageNumber="1047" orientation="landscape" useFirstPageNumber="1" r:id="rId1"/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72"/>
  <sheetViews>
    <sheetView view="pageBreakPreview" zoomScaleNormal="100" zoomScaleSheetLayoutView="100" workbookViewId="0">
      <pane ySplit="11" topLeftCell="A54" activePane="bottomLeft" state="frozen"/>
      <selection pane="bottomLeft" activeCell="J72" sqref="J72"/>
    </sheetView>
  </sheetViews>
  <sheetFormatPr defaultColWidth="9.140625" defaultRowHeight="17.25" x14ac:dyDescent="0.25"/>
  <cols>
    <col min="1" max="1" width="0.85546875" style="3" customWidth="1"/>
    <col min="2" max="4" width="6.7109375" style="4" customWidth="1"/>
    <col min="5" max="6" width="9.140625" style="4" customWidth="1"/>
    <col min="7" max="7" width="129.7109375" style="3" customWidth="1"/>
    <col min="8" max="8" width="42.42578125" style="3" customWidth="1"/>
    <col min="9" max="9" width="0.85546875" style="21" customWidth="1"/>
    <col min="10" max="10" width="6.7109375" style="22" customWidth="1"/>
    <col min="11" max="11" width="12.42578125" style="22" customWidth="1"/>
    <col min="12" max="12" width="10.28515625" style="21" customWidth="1"/>
    <col min="13" max="63" width="9.140625" style="21"/>
    <col min="64" max="16384" width="9.140625" style="3"/>
  </cols>
  <sheetData>
    <row r="1" spans="1:63" s="17" customFormat="1" x14ac:dyDescent="0.25">
      <c r="C1" s="40"/>
      <c r="D1" s="40"/>
      <c r="E1" s="40"/>
      <c r="F1" s="40"/>
      <c r="G1" s="40"/>
      <c r="H1" s="31" t="s">
        <v>49</v>
      </c>
      <c r="I1" s="33"/>
      <c r="J1" s="24"/>
      <c r="K1" s="24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</row>
    <row r="2" spans="1:63" s="1" customFormat="1" x14ac:dyDescent="0.25">
      <c r="C2" s="30"/>
      <c r="D2" s="30"/>
      <c r="E2" s="30"/>
      <c r="F2" s="30"/>
      <c r="G2" s="30"/>
      <c r="H2" s="29" t="s">
        <v>23</v>
      </c>
      <c r="I2" s="23"/>
      <c r="J2" s="24"/>
      <c r="K2" s="24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</row>
    <row r="3" spans="1:63" s="1" customFormat="1" x14ac:dyDescent="0.25">
      <c r="C3" s="30"/>
      <c r="D3" s="30"/>
      <c r="E3" s="30"/>
      <c r="F3" s="30"/>
      <c r="G3" s="30"/>
      <c r="H3" s="29" t="s">
        <v>21</v>
      </c>
      <c r="I3" s="23"/>
      <c r="J3" s="24"/>
      <c r="K3" s="24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</row>
    <row r="4" spans="1:63" s="17" customFormat="1" x14ac:dyDescent="0.25">
      <c r="B4" s="2"/>
      <c r="C4" s="2"/>
      <c r="D4" s="2"/>
      <c r="E4" s="200"/>
      <c r="F4" s="200"/>
      <c r="G4" s="200"/>
      <c r="H4" s="200"/>
      <c r="I4" s="33"/>
      <c r="J4" s="24"/>
      <c r="K4" s="2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</row>
    <row r="5" spans="1:63" s="17" customFormat="1" x14ac:dyDescent="0.25">
      <c r="B5" s="202" t="s">
        <v>25</v>
      </c>
      <c r="C5" s="202"/>
      <c r="D5" s="202"/>
      <c r="E5" s="202"/>
      <c r="F5" s="202"/>
      <c r="G5" s="202"/>
      <c r="H5" s="202"/>
      <c r="I5" s="33"/>
      <c r="J5" s="24"/>
      <c r="K5" s="24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</row>
    <row r="6" spans="1:63" s="17" customFormat="1" x14ac:dyDescent="0.25">
      <c r="B6" s="202" t="s">
        <v>56</v>
      </c>
      <c r="C6" s="202"/>
      <c r="D6" s="202"/>
      <c r="E6" s="202"/>
      <c r="F6" s="202"/>
      <c r="G6" s="202"/>
      <c r="H6" s="202"/>
      <c r="I6" s="33"/>
      <c r="J6" s="24"/>
      <c r="K6" s="24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</row>
    <row r="7" spans="1:63" x14ac:dyDescent="0.25">
      <c r="A7" s="21"/>
      <c r="B7" s="20"/>
      <c r="C7" s="20"/>
      <c r="D7" s="20"/>
      <c r="E7" s="20"/>
      <c r="F7" s="20"/>
      <c r="G7" s="21"/>
      <c r="H7" s="35" t="s">
        <v>53</v>
      </c>
    </row>
    <row r="8" spans="1:63" ht="51" customHeight="1" x14ac:dyDescent="0.25">
      <c r="B8" s="201" t="s">
        <v>10</v>
      </c>
      <c r="C8" s="201"/>
      <c r="D8" s="201"/>
      <c r="E8" s="201" t="s">
        <v>9</v>
      </c>
      <c r="F8" s="201"/>
      <c r="G8" s="201" t="s">
        <v>20</v>
      </c>
      <c r="H8" s="69" t="s">
        <v>55</v>
      </c>
    </row>
    <row r="9" spans="1:63" ht="30.75" customHeight="1" x14ac:dyDescent="0.25">
      <c r="B9" s="18" t="s">
        <v>14</v>
      </c>
      <c r="C9" s="18" t="s">
        <v>15</v>
      </c>
      <c r="D9" s="18" t="s">
        <v>16</v>
      </c>
      <c r="E9" s="18" t="s">
        <v>13</v>
      </c>
      <c r="F9" s="18" t="s">
        <v>35</v>
      </c>
      <c r="G9" s="201"/>
      <c r="H9" s="25" t="s">
        <v>24</v>
      </c>
    </row>
    <row r="10" spans="1:63" s="16" customFormat="1" ht="15" customHeight="1" x14ac:dyDescent="0.25">
      <c r="B10" s="34"/>
      <c r="C10" s="34"/>
      <c r="D10" s="34"/>
      <c r="E10" s="34"/>
      <c r="F10" s="34"/>
      <c r="G10" s="19" t="s">
        <v>4</v>
      </c>
      <c r="H10" s="9">
        <f>H55+H12</f>
        <v>0</v>
      </c>
      <c r="I10" s="28"/>
      <c r="J10" s="22"/>
      <c r="K10" s="22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</row>
    <row r="11" spans="1:63" s="16" customFormat="1" ht="15" customHeight="1" x14ac:dyDescent="0.25">
      <c r="B11" s="34"/>
      <c r="C11" s="34"/>
      <c r="D11" s="34"/>
      <c r="E11" s="34"/>
      <c r="F11" s="34"/>
      <c r="G11" s="5" t="s">
        <v>6</v>
      </c>
      <c r="H11" s="9"/>
      <c r="I11" s="28"/>
      <c r="J11" s="22"/>
      <c r="K11" s="22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</row>
    <row r="12" spans="1:63" ht="15" customHeight="1" x14ac:dyDescent="0.25">
      <c r="B12" s="97"/>
      <c r="C12" s="97"/>
      <c r="D12" s="97"/>
      <c r="E12" s="97"/>
      <c r="F12" s="97"/>
      <c r="G12" s="98" t="s">
        <v>64</v>
      </c>
      <c r="H12" s="99">
        <v>-7000000</v>
      </c>
      <c r="I12" s="74">
        <v>-7000000</v>
      </c>
      <c r="J12" s="75"/>
    </row>
    <row r="13" spans="1:63" ht="15" customHeight="1" x14ac:dyDescent="0.25">
      <c r="B13" s="113"/>
      <c r="C13" s="113"/>
      <c r="D13" s="113"/>
      <c r="E13" s="113"/>
      <c r="F13" s="113"/>
      <c r="G13" s="60" t="s">
        <v>6</v>
      </c>
      <c r="H13" s="63"/>
      <c r="I13" s="76"/>
      <c r="J13" s="75"/>
    </row>
    <row r="14" spans="1:63" s="21" customFormat="1" ht="15" customHeight="1" x14ac:dyDescent="0.25">
      <c r="B14" s="79" t="s">
        <v>7</v>
      </c>
      <c r="C14" s="27"/>
      <c r="D14" s="27"/>
      <c r="E14" s="27"/>
      <c r="F14" s="27"/>
      <c r="G14" s="64" t="s">
        <v>135</v>
      </c>
      <c r="H14" s="65">
        <v>-3800000</v>
      </c>
      <c r="I14" s="55">
        <v>-3800000</v>
      </c>
      <c r="J14" s="54"/>
      <c r="K14" s="22"/>
    </row>
    <row r="15" spans="1:63" ht="15" customHeight="1" x14ac:dyDescent="0.25">
      <c r="B15" s="81"/>
      <c r="C15" s="81"/>
      <c r="D15" s="81"/>
      <c r="E15" s="81"/>
      <c r="F15" s="81"/>
      <c r="G15" s="82" t="s">
        <v>6</v>
      </c>
      <c r="H15" s="62"/>
      <c r="I15" s="77"/>
      <c r="J15" s="78"/>
    </row>
    <row r="16" spans="1:63" ht="15" customHeight="1" x14ac:dyDescent="0.25">
      <c r="B16" s="27"/>
      <c r="C16" s="79" t="s">
        <v>108</v>
      </c>
      <c r="D16" s="27"/>
      <c r="E16" s="27"/>
      <c r="F16" s="27"/>
      <c r="G16" s="64" t="s">
        <v>109</v>
      </c>
      <c r="H16" s="61">
        <v>-3800000</v>
      </c>
      <c r="I16" s="74">
        <v>-3800000</v>
      </c>
      <c r="J16" s="75"/>
    </row>
    <row r="17" spans="2:63" ht="15" customHeight="1" x14ac:dyDescent="0.25">
      <c r="B17" s="81"/>
      <c r="C17" s="81"/>
      <c r="D17" s="81"/>
      <c r="E17" s="81"/>
      <c r="F17" s="81"/>
      <c r="G17" s="82" t="s">
        <v>6</v>
      </c>
      <c r="H17" s="62"/>
      <c r="I17" s="77"/>
      <c r="J17" s="78"/>
    </row>
    <row r="18" spans="2:63" ht="15" customHeight="1" x14ac:dyDescent="0.25">
      <c r="B18" s="27"/>
      <c r="C18" s="27"/>
      <c r="D18" s="79" t="s">
        <v>110</v>
      </c>
      <c r="E18" s="27"/>
      <c r="F18" s="27"/>
      <c r="G18" s="64" t="s">
        <v>111</v>
      </c>
      <c r="H18" s="61">
        <v>-3800000</v>
      </c>
      <c r="I18" s="74">
        <v>-3800000</v>
      </c>
      <c r="J18" s="75"/>
    </row>
    <row r="19" spans="2:63" ht="15" customHeight="1" x14ac:dyDescent="0.25">
      <c r="B19" s="81"/>
      <c r="C19" s="81"/>
      <c r="D19" s="81"/>
      <c r="E19" s="81"/>
      <c r="F19" s="81"/>
      <c r="G19" s="82" t="s">
        <v>6</v>
      </c>
      <c r="H19" s="62"/>
      <c r="I19" s="77"/>
      <c r="J19" s="78"/>
    </row>
    <row r="20" spans="2:63" ht="15" customHeight="1" x14ac:dyDescent="0.25">
      <c r="B20" s="7"/>
      <c r="C20" s="7"/>
      <c r="D20" s="7"/>
      <c r="E20" s="27">
        <v>1043</v>
      </c>
      <c r="F20" s="27"/>
      <c r="G20" s="64" t="s">
        <v>65</v>
      </c>
      <c r="H20" s="61">
        <v>-3800000</v>
      </c>
      <c r="I20" s="74">
        <v>-3800000</v>
      </c>
      <c r="J20" s="75"/>
    </row>
    <row r="21" spans="2:63" ht="15" customHeight="1" x14ac:dyDescent="0.25">
      <c r="B21" s="59"/>
      <c r="C21" s="59"/>
      <c r="D21" s="59"/>
      <c r="E21" s="81"/>
      <c r="F21" s="81"/>
      <c r="G21" s="82" t="s">
        <v>6</v>
      </c>
      <c r="H21" s="62"/>
      <c r="I21" s="77"/>
      <c r="J21" s="78"/>
    </row>
    <row r="22" spans="2:63" ht="28.5" x14ac:dyDescent="0.25">
      <c r="B22" s="7"/>
      <c r="C22" s="7"/>
      <c r="D22" s="7"/>
      <c r="E22" s="27"/>
      <c r="F22" s="27" t="s">
        <v>112</v>
      </c>
      <c r="G22" s="64" t="s">
        <v>105</v>
      </c>
      <c r="H22" s="61">
        <v>-3800000</v>
      </c>
      <c r="I22" s="74">
        <v>-3800000</v>
      </c>
      <c r="J22" s="75"/>
    </row>
    <row r="23" spans="2:63" ht="15" customHeight="1" x14ac:dyDescent="0.25">
      <c r="B23" s="59"/>
      <c r="C23" s="59"/>
      <c r="D23" s="59"/>
      <c r="E23" s="81"/>
      <c r="F23" s="81"/>
      <c r="G23" s="82" t="s">
        <v>3</v>
      </c>
      <c r="H23" s="62"/>
      <c r="I23" s="77"/>
      <c r="J23" s="78"/>
    </row>
    <row r="24" spans="2:63" ht="15" customHeight="1" x14ac:dyDescent="0.25">
      <c r="B24" s="7"/>
      <c r="C24" s="7"/>
      <c r="D24" s="7"/>
      <c r="E24" s="27"/>
      <c r="F24" s="27"/>
      <c r="G24" s="64" t="s">
        <v>113</v>
      </c>
      <c r="H24" s="61">
        <v>-3800000</v>
      </c>
      <c r="I24" s="74">
        <v>-3800000</v>
      </c>
      <c r="J24" s="75"/>
    </row>
    <row r="25" spans="2:63" ht="15" customHeight="1" x14ac:dyDescent="0.25">
      <c r="B25" s="59"/>
      <c r="C25" s="59"/>
      <c r="D25" s="59"/>
      <c r="E25" s="81"/>
      <c r="F25" s="81"/>
      <c r="G25" s="82" t="s">
        <v>2</v>
      </c>
      <c r="H25" s="62"/>
      <c r="I25" s="77"/>
      <c r="J25" s="78"/>
    </row>
    <row r="26" spans="2:63" s="96" customFormat="1" ht="15" customHeight="1" x14ac:dyDescent="0.25">
      <c r="B26" s="7"/>
      <c r="C26" s="7"/>
      <c r="D26" s="7"/>
      <c r="E26" s="27"/>
      <c r="F26" s="27"/>
      <c r="G26" s="64" t="s">
        <v>4</v>
      </c>
      <c r="H26" s="61">
        <v>-3800000</v>
      </c>
      <c r="I26" s="74">
        <v>-3800000</v>
      </c>
      <c r="J26" s="75"/>
      <c r="K26" s="54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</row>
    <row r="27" spans="2:63" ht="15" customHeight="1" x14ac:dyDescent="0.25">
      <c r="B27" s="118"/>
      <c r="C27" s="118"/>
      <c r="D27" s="118"/>
      <c r="E27" s="118"/>
      <c r="F27" s="118"/>
      <c r="G27" s="148" t="s">
        <v>22</v>
      </c>
      <c r="H27" s="63">
        <v>-3800000</v>
      </c>
      <c r="I27" s="76">
        <v>-3800000</v>
      </c>
      <c r="J27" s="78"/>
    </row>
    <row r="28" spans="2:63" ht="15" customHeight="1" x14ac:dyDescent="0.25">
      <c r="B28" s="113"/>
      <c r="C28" s="113"/>
      <c r="D28" s="113"/>
      <c r="E28" s="113"/>
      <c r="F28" s="113"/>
      <c r="G28" s="148" t="s">
        <v>114</v>
      </c>
      <c r="H28" s="63">
        <v>-3800000</v>
      </c>
      <c r="I28" s="76">
        <v>-3800000</v>
      </c>
      <c r="J28" s="78"/>
    </row>
    <row r="29" spans="2:63" s="91" customFormat="1" ht="15" customHeight="1" x14ac:dyDescent="0.25">
      <c r="B29" s="113"/>
      <c r="C29" s="113"/>
      <c r="D29" s="113"/>
      <c r="E29" s="113"/>
      <c r="F29" s="113"/>
      <c r="G29" s="149" t="s">
        <v>115</v>
      </c>
      <c r="H29" s="150">
        <v>-3800000</v>
      </c>
      <c r="I29" s="76">
        <v>-3800000</v>
      </c>
      <c r="J29" s="78"/>
      <c r="K29" s="22"/>
      <c r="L29" s="21"/>
      <c r="M29" s="21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</row>
    <row r="30" spans="2:63" s="93" customFormat="1" ht="15" customHeight="1" x14ac:dyDescent="0.25">
      <c r="B30" s="113"/>
      <c r="C30" s="113"/>
      <c r="D30" s="113"/>
      <c r="E30" s="113"/>
      <c r="F30" s="113"/>
      <c r="G30" s="149" t="s">
        <v>116</v>
      </c>
      <c r="H30" s="150">
        <v>-3800000</v>
      </c>
      <c r="I30" s="76">
        <v>-3800000</v>
      </c>
      <c r="J30" s="78"/>
      <c r="K30" s="22"/>
      <c r="L30" s="21"/>
      <c r="M30" s="21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</row>
    <row r="31" spans="2:63" s="154" customFormat="1" ht="15" customHeight="1" x14ac:dyDescent="0.25">
      <c r="B31" s="7" t="s">
        <v>110</v>
      </c>
      <c r="C31" s="7"/>
      <c r="D31" s="7"/>
      <c r="E31" s="7"/>
      <c r="F31" s="7"/>
      <c r="G31" s="152" t="s">
        <v>8</v>
      </c>
      <c r="H31" s="94">
        <v>-3200000</v>
      </c>
      <c r="I31" s="74">
        <v>-3200000</v>
      </c>
      <c r="J31" s="106"/>
      <c r="K31" s="54"/>
      <c r="L31" s="95"/>
      <c r="M31" s="95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  <c r="AY31" s="153"/>
      <c r="AZ31" s="153"/>
      <c r="BA31" s="153"/>
      <c r="BB31" s="153"/>
      <c r="BC31" s="153"/>
      <c r="BD31" s="153"/>
      <c r="BE31" s="153"/>
      <c r="BF31" s="153"/>
      <c r="BG31" s="153"/>
      <c r="BH31" s="153"/>
      <c r="BI31" s="153"/>
      <c r="BJ31" s="153"/>
      <c r="BK31" s="153"/>
    </row>
    <row r="32" spans="2:63" s="91" customFormat="1" ht="15" customHeight="1" x14ac:dyDescent="0.25">
      <c r="B32" s="113"/>
      <c r="C32" s="113"/>
      <c r="D32" s="113"/>
      <c r="E32" s="113"/>
      <c r="F32" s="113"/>
      <c r="G32" s="163" t="s">
        <v>6</v>
      </c>
      <c r="H32" s="150"/>
      <c r="I32" s="76"/>
      <c r="J32" s="78"/>
      <c r="K32" s="22"/>
      <c r="L32" s="21"/>
      <c r="M32" s="21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</row>
    <row r="33" spans="2:63" s="156" customFormat="1" ht="15" customHeight="1" x14ac:dyDescent="0.25">
      <c r="B33" s="7"/>
      <c r="C33" s="7" t="s">
        <v>117</v>
      </c>
      <c r="D33" s="7"/>
      <c r="E33" s="7"/>
      <c r="F33" s="7"/>
      <c r="G33" s="152" t="s">
        <v>118</v>
      </c>
      <c r="H33" s="94">
        <v>-3200000</v>
      </c>
      <c r="I33" s="74">
        <v>-3200000</v>
      </c>
      <c r="J33" s="106"/>
      <c r="K33" s="54"/>
      <c r="L33" s="95"/>
      <c r="M33" s="9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5"/>
      <c r="AT33" s="155"/>
      <c r="AU33" s="155"/>
      <c r="AV33" s="155"/>
      <c r="AW33" s="155"/>
      <c r="AX33" s="155"/>
      <c r="AY33" s="155"/>
      <c r="AZ33" s="155"/>
      <c r="BA33" s="155"/>
      <c r="BB33" s="155"/>
      <c r="BC33" s="155"/>
      <c r="BD33" s="155"/>
      <c r="BE33" s="155"/>
      <c r="BF33" s="155"/>
      <c r="BG33" s="155"/>
      <c r="BH33" s="155"/>
      <c r="BI33" s="155"/>
      <c r="BJ33" s="155"/>
      <c r="BK33" s="155"/>
    </row>
    <row r="34" spans="2:63" s="89" customFormat="1" ht="15" customHeight="1" x14ac:dyDescent="0.25">
      <c r="B34" s="113"/>
      <c r="C34" s="113"/>
      <c r="D34" s="113"/>
      <c r="E34" s="113"/>
      <c r="F34" s="113"/>
      <c r="G34" s="163" t="s">
        <v>6</v>
      </c>
      <c r="H34" s="150"/>
      <c r="I34" s="76"/>
      <c r="J34" s="78"/>
      <c r="K34" s="22"/>
      <c r="L34" s="21"/>
      <c r="M34" s="21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</row>
    <row r="35" spans="2:63" s="156" customFormat="1" ht="15" customHeight="1" x14ac:dyDescent="0.25">
      <c r="B35" s="7"/>
      <c r="C35" s="7"/>
      <c r="D35" s="7" t="s">
        <v>7</v>
      </c>
      <c r="E35" s="7"/>
      <c r="F35" s="7"/>
      <c r="G35" s="152" t="s">
        <v>118</v>
      </c>
      <c r="H35" s="94">
        <v>-3200000</v>
      </c>
      <c r="I35" s="74">
        <v>-3200000</v>
      </c>
      <c r="J35" s="106"/>
      <c r="K35" s="54"/>
      <c r="L35" s="95"/>
      <c r="M35" s="9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5"/>
      <c r="AU35" s="155"/>
      <c r="AV35" s="155"/>
      <c r="AW35" s="155"/>
      <c r="AX35" s="155"/>
      <c r="AY35" s="155"/>
      <c r="AZ35" s="155"/>
      <c r="BA35" s="155"/>
      <c r="BB35" s="155"/>
      <c r="BC35" s="155"/>
      <c r="BD35" s="155"/>
      <c r="BE35" s="155"/>
      <c r="BF35" s="155"/>
      <c r="BG35" s="155"/>
      <c r="BH35" s="155"/>
      <c r="BI35" s="155"/>
      <c r="BJ35" s="155"/>
      <c r="BK35" s="155"/>
    </row>
    <row r="36" spans="2:63" s="89" customFormat="1" ht="15" customHeight="1" x14ac:dyDescent="0.25">
      <c r="B36" s="113"/>
      <c r="C36" s="113"/>
      <c r="D36" s="113"/>
      <c r="E36" s="113"/>
      <c r="F36" s="113"/>
      <c r="G36" s="163" t="s">
        <v>6</v>
      </c>
      <c r="H36" s="150"/>
      <c r="I36" s="76"/>
      <c r="J36" s="78"/>
      <c r="K36" s="22"/>
      <c r="L36" s="21"/>
      <c r="M36" s="21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</row>
    <row r="37" spans="2:63" s="96" customFormat="1" ht="15" customHeight="1" x14ac:dyDescent="0.25">
      <c r="B37" s="7"/>
      <c r="C37" s="7"/>
      <c r="D37" s="7"/>
      <c r="E37" s="7" t="s">
        <v>119</v>
      </c>
      <c r="F37" s="42"/>
      <c r="G37" s="114" t="s">
        <v>120</v>
      </c>
      <c r="H37" s="94">
        <v>-3200000</v>
      </c>
      <c r="I37" s="74">
        <v>-3200000</v>
      </c>
      <c r="J37" s="78"/>
      <c r="K37" s="22"/>
      <c r="L37" s="21"/>
      <c r="M37" s="21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</row>
    <row r="38" spans="2:63" s="89" customFormat="1" ht="15" customHeight="1" x14ac:dyDescent="0.25">
      <c r="B38" s="113"/>
      <c r="C38" s="113"/>
      <c r="D38" s="113"/>
      <c r="E38" s="113"/>
      <c r="F38" s="45"/>
      <c r="G38" s="151" t="s">
        <v>6</v>
      </c>
      <c r="H38" s="150"/>
      <c r="I38" s="76"/>
      <c r="J38" s="78"/>
      <c r="K38" s="22"/>
      <c r="L38" s="21"/>
      <c r="M38" s="21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</row>
    <row r="39" spans="2:63" s="154" customFormat="1" ht="15" customHeight="1" x14ac:dyDescent="0.25">
      <c r="B39" s="7"/>
      <c r="C39" s="7"/>
      <c r="D39" s="7"/>
      <c r="E39" s="7"/>
      <c r="F39" s="42" t="s">
        <v>61</v>
      </c>
      <c r="G39" s="114" t="s">
        <v>121</v>
      </c>
      <c r="H39" s="94">
        <v>-1800000</v>
      </c>
      <c r="I39" s="74">
        <v>-1800000</v>
      </c>
      <c r="J39" s="75"/>
      <c r="K39" s="54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  <c r="AY39" s="153"/>
      <c r="AZ39" s="153"/>
      <c r="BA39" s="153"/>
      <c r="BB39" s="153"/>
      <c r="BC39" s="153"/>
      <c r="BD39" s="153"/>
      <c r="BE39" s="153"/>
      <c r="BF39" s="153"/>
      <c r="BG39" s="153"/>
      <c r="BH39" s="153"/>
      <c r="BI39" s="153"/>
      <c r="BJ39" s="153"/>
      <c r="BK39" s="153"/>
    </row>
    <row r="40" spans="2:63" s="89" customFormat="1" ht="15" customHeight="1" x14ac:dyDescent="0.25">
      <c r="B40" s="113"/>
      <c r="C40" s="113"/>
      <c r="D40" s="113"/>
      <c r="E40" s="113"/>
      <c r="F40" s="45"/>
      <c r="G40" s="151" t="s">
        <v>3</v>
      </c>
      <c r="H40" s="150"/>
      <c r="I40" s="76"/>
      <c r="J40" s="83"/>
      <c r="K40" s="22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</row>
    <row r="41" spans="2:63" s="96" customFormat="1" ht="15" customHeight="1" x14ac:dyDescent="0.25">
      <c r="B41" s="7"/>
      <c r="C41" s="7"/>
      <c r="D41" s="7"/>
      <c r="E41" s="7"/>
      <c r="F41" s="42"/>
      <c r="G41" s="114" t="s">
        <v>113</v>
      </c>
      <c r="H41" s="94">
        <v>-1800000</v>
      </c>
      <c r="I41" s="74">
        <v>-1800000</v>
      </c>
      <c r="J41" s="75"/>
      <c r="K41" s="54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</row>
    <row r="42" spans="2:63" s="110" customFormat="1" ht="15" customHeight="1" x14ac:dyDescent="0.25">
      <c r="B42" s="113"/>
      <c r="C42" s="113"/>
      <c r="D42" s="113"/>
      <c r="E42" s="113"/>
      <c r="F42" s="45"/>
      <c r="G42" s="151" t="s">
        <v>2</v>
      </c>
      <c r="H42" s="150"/>
      <c r="I42" s="76"/>
      <c r="J42" s="108"/>
      <c r="K42" s="111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109"/>
      <c r="BB42" s="109"/>
      <c r="BC42" s="109"/>
      <c r="BD42" s="109"/>
      <c r="BE42" s="109"/>
      <c r="BF42" s="109"/>
      <c r="BG42" s="109"/>
      <c r="BH42" s="109"/>
      <c r="BI42" s="109"/>
      <c r="BJ42" s="109"/>
      <c r="BK42" s="109"/>
    </row>
    <row r="43" spans="2:63" s="162" customFormat="1" ht="15" customHeight="1" x14ac:dyDescent="0.25">
      <c r="B43" s="7"/>
      <c r="C43" s="7"/>
      <c r="D43" s="7"/>
      <c r="E43" s="7"/>
      <c r="F43" s="42"/>
      <c r="G43" s="114" t="s">
        <v>4</v>
      </c>
      <c r="H43" s="94">
        <v>-1800000</v>
      </c>
      <c r="I43" s="74">
        <v>-1800000</v>
      </c>
      <c r="J43" s="157"/>
      <c r="K43" s="158"/>
      <c r="L43" s="159"/>
      <c r="M43" s="159"/>
      <c r="N43" s="159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</row>
    <row r="44" spans="2:63" s="93" customFormat="1" ht="15" customHeight="1" x14ac:dyDescent="0.25">
      <c r="B44" s="113"/>
      <c r="C44" s="113"/>
      <c r="D44" s="113"/>
      <c r="E44" s="113"/>
      <c r="F44" s="45"/>
      <c r="G44" s="41" t="s">
        <v>22</v>
      </c>
      <c r="H44" s="150">
        <v>-1800000</v>
      </c>
      <c r="I44" s="76">
        <v>-1800000</v>
      </c>
      <c r="J44" s="108"/>
      <c r="K44" s="111"/>
      <c r="L44" s="109"/>
      <c r="M44" s="109"/>
      <c r="N44" s="109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</row>
    <row r="45" spans="2:63" s="89" customFormat="1" ht="15" customHeight="1" x14ac:dyDescent="0.25">
      <c r="B45" s="113"/>
      <c r="C45" s="113"/>
      <c r="D45" s="113"/>
      <c r="E45" s="113"/>
      <c r="F45" s="45"/>
      <c r="G45" s="41" t="s">
        <v>127</v>
      </c>
      <c r="H45" s="150">
        <v>-1800000</v>
      </c>
      <c r="I45" s="76">
        <v>-1800000</v>
      </c>
      <c r="J45" s="108"/>
      <c r="K45" s="111"/>
      <c r="L45" s="109"/>
      <c r="M45" s="109"/>
      <c r="N45" s="109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</row>
    <row r="46" spans="2:63" ht="15" customHeight="1" x14ac:dyDescent="0.25">
      <c r="B46" s="118"/>
      <c r="C46" s="118"/>
      <c r="D46" s="118"/>
      <c r="E46" s="118"/>
      <c r="F46" s="45"/>
      <c r="G46" s="41" t="s">
        <v>122</v>
      </c>
      <c r="H46" s="150">
        <v>-1800000</v>
      </c>
      <c r="I46" s="76">
        <v>-1800000</v>
      </c>
      <c r="J46" s="108"/>
      <c r="K46" s="111"/>
      <c r="L46" s="109"/>
      <c r="M46" s="109"/>
      <c r="N46" s="109"/>
    </row>
    <row r="47" spans="2:63" s="154" customFormat="1" ht="15" customHeight="1" x14ac:dyDescent="0.25">
      <c r="B47" s="7"/>
      <c r="C47" s="7"/>
      <c r="D47" s="7"/>
      <c r="E47" s="7"/>
      <c r="F47" s="42" t="s">
        <v>123</v>
      </c>
      <c r="G47" s="114" t="s">
        <v>124</v>
      </c>
      <c r="H47" s="94">
        <v>-1400000</v>
      </c>
      <c r="I47" s="74">
        <v>-1400000</v>
      </c>
      <c r="J47" s="157"/>
      <c r="K47" s="158"/>
      <c r="L47" s="159"/>
      <c r="M47" s="159"/>
      <c r="N47" s="159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153"/>
      <c r="AY47" s="153"/>
      <c r="AZ47" s="153"/>
      <c r="BA47" s="153"/>
      <c r="BB47" s="153"/>
      <c r="BC47" s="153"/>
      <c r="BD47" s="153"/>
      <c r="BE47" s="153"/>
      <c r="BF47" s="153"/>
      <c r="BG47" s="153"/>
      <c r="BH47" s="153"/>
      <c r="BI47" s="153"/>
      <c r="BJ47" s="153"/>
      <c r="BK47" s="153"/>
    </row>
    <row r="48" spans="2:63" s="103" customFormat="1" ht="15" customHeight="1" x14ac:dyDescent="0.25">
      <c r="B48" s="104"/>
      <c r="C48" s="104"/>
      <c r="D48" s="104"/>
      <c r="E48" s="104"/>
      <c r="F48" s="100"/>
      <c r="G48" s="151" t="s">
        <v>3</v>
      </c>
      <c r="H48" s="101"/>
      <c r="I48" s="105"/>
      <c r="J48" s="108"/>
      <c r="K48" s="111"/>
      <c r="L48" s="109"/>
      <c r="M48" s="109"/>
      <c r="N48" s="109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2"/>
      <c r="BF48" s="102"/>
      <c r="BG48" s="102"/>
      <c r="BH48" s="102"/>
      <c r="BI48" s="102"/>
      <c r="BJ48" s="102"/>
      <c r="BK48" s="102"/>
    </row>
    <row r="49" spans="2:63" s="154" customFormat="1" ht="15" customHeight="1" x14ac:dyDescent="0.25">
      <c r="B49" s="7"/>
      <c r="C49" s="7"/>
      <c r="D49" s="7"/>
      <c r="E49" s="7"/>
      <c r="F49" s="114"/>
      <c r="G49" s="114" t="s">
        <v>113</v>
      </c>
      <c r="H49" s="94">
        <v>-1400000</v>
      </c>
      <c r="I49" s="74">
        <v>-1400000</v>
      </c>
      <c r="J49" s="157"/>
      <c r="K49" s="158"/>
      <c r="L49" s="159"/>
      <c r="M49" s="159"/>
      <c r="N49" s="159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  <c r="AT49" s="153"/>
      <c r="AU49" s="153"/>
      <c r="AV49" s="153"/>
      <c r="AW49" s="153"/>
      <c r="AX49" s="153"/>
      <c r="AY49" s="153"/>
      <c r="AZ49" s="153"/>
      <c r="BA49" s="153"/>
      <c r="BB49" s="153"/>
      <c r="BC49" s="153"/>
      <c r="BD49" s="153"/>
      <c r="BE49" s="153"/>
      <c r="BF49" s="153"/>
      <c r="BG49" s="153"/>
      <c r="BH49" s="153"/>
      <c r="BI49" s="153"/>
      <c r="BJ49" s="153"/>
      <c r="BK49" s="153"/>
    </row>
    <row r="50" spans="2:63" s="96" customFormat="1" ht="15" customHeight="1" x14ac:dyDescent="0.25">
      <c r="B50" s="7"/>
      <c r="C50" s="7"/>
      <c r="D50" s="7"/>
      <c r="E50" s="7"/>
      <c r="F50" s="114"/>
      <c r="G50" s="151" t="s">
        <v>2</v>
      </c>
      <c r="H50" s="94"/>
      <c r="I50" s="74"/>
      <c r="J50" s="108"/>
      <c r="K50" s="111"/>
      <c r="L50" s="109"/>
      <c r="M50" s="109"/>
      <c r="N50" s="109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</row>
    <row r="51" spans="2:63" s="160" customFormat="1" ht="15" customHeight="1" x14ac:dyDescent="0.25">
      <c r="B51" s="7"/>
      <c r="C51" s="7"/>
      <c r="D51" s="7"/>
      <c r="E51" s="7"/>
      <c r="F51" s="114"/>
      <c r="G51" s="114" t="s">
        <v>4</v>
      </c>
      <c r="H51" s="94">
        <v>-1400000</v>
      </c>
      <c r="I51" s="74">
        <v>-1400000</v>
      </c>
      <c r="J51" s="157"/>
      <c r="K51" s="158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</row>
    <row r="52" spans="2:63" s="91" customFormat="1" ht="15" customHeight="1" x14ac:dyDescent="0.25">
      <c r="B52" s="113"/>
      <c r="C52" s="113"/>
      <c r="D52" s="113"/>
      <c r="E52" s="113"/>
      <c r="F52" s="41"/>
      <c r="G52" s="41" t="s">
        <v>22</v>
      </c>
      <c r="H52" s="150">
        <v>-1400000</v>
      </c>
      <c r="I52" s="76">
        <v>-1400000</v>
      </c>
      <c r="J52" s="108"/>
      <c r="K52" s="111"/>
      <c r="L52" s="109"/>
      <c r="M52" s="109"/>
      <c r="N52" s="109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</row>
    <row r="53" spans="2:63" s="93" customFormat="1" ht="15" customHeight="1" x14ac:dyDescent="0.25">
      <c r="B53" s="113"/>
      <c r="C53" s="113"/>
      <c r="D53" s="113"/>
      <c r="E53" s="113"/>
      <c r="F53" s="41"/>
      <c r="G53" s="41" t="s">
        <v>127</v>
      </c>
      <c r="H53" s="150">
        <v>-1400000</v>
      </c>
      <c r="I53" s="76">
        <v>-1400000</v>
      </c>
      <c r="J53" s="108"/>
      <c r="K53" s="111"/>
      <c r="L53" s="109"/>
      <c r="M53" s="109"/>
      <c r="N53" s="109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</row>
    <row r="54" spans="2:63" s="89" customFormat="1" ht="15" customHeight="1" x14ac:dyDescent="0.25">
      <c r="B54" s="113"/>
      <c r="C54" s="113"/>
      <c r="D54" s="113"/>
      <c r="E54" s="113"/>
      <c r="F54" s="41"/>
      <c r="G54" s="149" t="s">
        <v>122</v>
      </c>
      <c r="H54" s="150">
        <v>-1400000</v>
      </c>
      <c r="I54" s="76">
        <v>-1400000</v>
      </c>
      <c r="J54" s="108"/>
      <c r="K54" s="111"/>
      <c r="L54" s="109"/>
      <c r="M54" s="109"/>
      <c r="N54" s="109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8"/>
      <c r="BK54" s="88"/>
    </row>
    <row r="55" spans="2:63" s="57" customFormat="1" ht="15" customHeight="1" x14ac:dyDescent="0.25">
      <c r="B55" s="27"/>
      <c r="C55" s="27"/>
      <c r="D55" s="27"/>
      <c r="E55" s="27"/>
      <c r="F55" s="27"/>
      <c r="G55" s="70" t="s">
        <v>17</v>
      </c>
      <c r="H55" s="71">
        <f>H57</f>
        <v>7000000</v>
      </c>
      <c r="I55" s="55"/>
      <c r="J55" s="54"/>
      <c r="K55" s="107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</row>
    <row r="56" spans="2:63" s="16" customFormat="1" ht="15" customHeight="1" x14ac:dyDescent="0.25">
      <c r="B56" s="47"/>
      <c r="C56" s="47"/>
      <c r="D56" s="47"/>
      <c r="E56" s="47"/>
      <c r="F56" s="47"/>
      <c r="G56" s="5" t="s">
        <v>6</v>
      </c>
      <c r="H56" s="9"/>
      <c r="I56" s="28"/>
      <c r="J56" s="22"/>
      <c r="K56" s="22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</row>
    <row r="57" spans="2:63" s="28" customFormat="1" ht="15" customHeight="1" x14ac:dyDescent="0.25">
      <c r="B57" s="79" t="s">
        <v>34</v>
      </c>
      <c r="C57" s="27"/>
      <c r="D57" s="27"/>
      <c r="E57" s="27"/>
      <c r="F57" s="27"/>
      <c r="G57" s="70" t="s">
        <v>8</v>
      </c>
      <c r="H57" s="71">
        <f>H59</f>
        <v>7000000</v>
      </c>
      <c r="J57" s="22"/>
      <c r="K57" s="22"/>
    </row>
    <row r="58" spans="2:63" s="16" customFormat="1" ht="15" customHeight="1" x14ac:dyDescent="0.25">
      <c r="B58" s="34"/>
      <c r="C58" s="34"/>
      <c r="D58" s="34"/>
      <c r="E58" s="34"/>
      <c r="F58" s="34"/>
      <c r="G58" s="5" t="s">
        <v>6</v>
      </c>
      <c r="H58" s="8"/>
      <c r="I58" s="28"/>
      <c r="J58" s="22"/>
      <c r="K58" s="22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</row>
    <row r="59" spans="2:63" s="16" customFormat="1" ht="15" customHeight="1" x14ac:dyDescent="0.25">
      <c r="B59" s="7"/>
      <c r="C59" s="7" t="s">
        <v>7</v>
      </c>
      <c r="D59" s="7"/>
      <c r="E59" s="7"/>
      <c r="F59" s="7"/>
      <c r="G59" s="6" t="s">
        <v>0</v>
      </c>
      <c r="H59" s="9">
        <f t="shared" ref="H59" si="0">H61</f>
        <v>7000000</v>
      </c>
      <c r="I59" s="28"/>
      <c r="J59" s="22"/>
      <c r="K59" s="22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</row>
    <row r="60" spans="2:63" s="16" customFormat="1" ht="15" customHeight="1" x14ac:dyDescent="0.25">
      <c r="B60" s="34"/>
      <c r="C60" s="34"/>
      <c r="D60" s="34"/>
      <c r="E60" s="34"/>
      <c r="F60" s="34"/>
      <c r="G60" s="5" t="s">
        <v>6</v>
      </c>
      <c r="H60" s="8"/>
      <c r="I60" s="28"/>
      <c r="J60" s="22"/>
      <c r="K60" s="22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</row>
    <row r="61" spans="2:63" s="16" customFormat="1" ht="15" customHeight="1" x14ac:dyDescent="0.25">
      <c r="B61" s="7"/>
      <c r="C61" s="7"/>
      <c r="D61" s="7" t="s">
        <v>7</v>
      </c>
      <c r="E61" s="7"/>
      <c r="F61" s="7"/>
      <c r="G61" s="6" t="s">
        <v>0</v>
      </c>
      <c r="H61" s="9">
        <f t="shared" ref="H61" si="1">H63</f>
        <v>7000000</v>
      </c>
      <c r="I61" s="28"/>
      <c r="J61" s="22"/>
      <c r="K61" s="22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</row>
    <row r="62" spans="2:63" s="16" customFormat="1" ht="15" customHeight="1" x14ac:dyDescent="0.25">
      <c r="B62" s="34"/>
      <c r="C62" s="34"/>
      <c r="D62" s="34"/>
      <c r="E62" s="34"/>
      <c r="F62" s="34"/>
      <c r="G62" s="5" t="s">
        <v>6</v>
      </c>
      <c r="H62" s="8"/>
      <c r="I62" s="28"/>
      <c r="J62" s="22"/>
      <c r="K62" s="22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</row>
    <row r="63" spans="2:63" s="16" customFormat="1" ht="15" customHeight="1" x14ac:dyDescent="0.25">
      <c r="B63" s="34"/>
      <c r="C63" s="34"/>
      <c r="D63" s="34"/>
      <c r="E63" s="7" t="s">
        <v>5</v>
      </c>
      <c r="F63" s="7"/>
      <c r="G63" s="6" t="s">
        <v>11</v>
      </c>
      <c r="H63" s="9">
        <f>H65</f>
        <v>7000000</v>
      </c>
      <c r="I63" s="28"/>
      <c r="J63" s="51"/>
      <c r="K63" s="51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</row>
    <row r="64" spans="2:63" s="16" customFormat="1" ht="14.25" x14ac:dyDescent="0.25">
      <c r="B64" s="118"/>
      <c r="C64" s="118"/>
      <c r="D64" s="118"/>
      <c r="E64" s="7"/>
      <c r="F64" s="7"/>
      <c r="G64" s="5" t="s">
        <v>6</v>
      </c>
      <c r="H64" s="9"/>
      <c r="I64" s="76"/>
      <c r="J64" s="166"/>
      <c r="K64" s="167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</row>
    <row r="65" spans="2:63" s="16" customFormat="1" ht="14.25" x14ac:dyDescent="0.25">
      <c r="B65" s="118"/>
      <c r="C65" s="118"/>
      <c r="D65" s="118"/>
      <c r="E65" s="7"/>
      <c r="F65" s="7" t="s">
        <v>61</v>
      </c>
      <c r="G65" s="6" t="s">
        <v>125</v>
      </c>
      <c r="H65" s="9">
        <f t="shared" ref="H65" si="2">H67</f>
        <v>7000000</v>
      </c>
      <c r="I65" s="76"/>
      <c r="J65" s="166"/>
      <c r="K65" s="167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</row>
    <row r="66" spans="2:63" s="16" customFormat="1" ht="14.25" x14ac:dyDescent="0.25">
      <c r="B66" s="118"/>
      <c r="C66" s="118"/>
      <c r="D66" s="118"/>
      <c r="E66" s="7"/>
      <c r="F66" s="118"/>
      <c r="G66" s="5" t="s">
        <v>3</v>
      </c>
      <c r="H66" s="8"/>
      <c r="I66" s="76"/>
      <c r="J66" s="166"/>
      <c r="K66" s="167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</row>
    <row r="67" spans="2:63" s="16" customFormat="1" ht="14.25" x14ac:dyDescent="0.25">
      <c r="B67" s="118"/>
      <c r="C67" s="118"/>
      <c r="D67" s="118"/>
      <c r="E67" s="7"/>
      <c r="F67" s="118"/>
      <c r="G67" s="6" t="s">
        <v>126</v>
      </c>
      <c r="H67" s="9">
        <f t="shared" ref="H67" si="3">H69</f>
        <v>7000000</v>
      </c>
      <c r="I67" s="76"/>
      <c r="J67" s="166"/>
      <c r="K67" s="167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</row>
    <row r="68" spans="2:63" s="16" customFormat="1" ht="14.25" x14ac:dyDescent="0.25">
      <c r="B68" s="118"/>
      <c r="C68" s="118"/>
      <c r="D68" s="118"/>
      <c r="E68" s="7"/>
      <c r="F68" s="118"/>
      <c r="G68" s="5" t="s">
        <v>2</v>
      </c>
      <c r="H68" s="8"/>
      <c r="I68" s="76"/>
      <c r="J68" s="166"/>
      <c r="K68" s="167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</row>
    <row r="69" spans="2:63" s="16" customFormat="1" ht="14.25" x14ac:dyDescent="0.25">
      <c r="B69" s="118"/>
      <c r="C69" s="118"/>
      <c r="D69" s="118"/>
      <c r="E69" s="7"/>
      <c r="F69" s="118"/>
      <c r="G69" s="6" t="s">
        <v>4</v>
      </c>
      <c r="H69" s="9">
        <f t="shared" ref="H69" si="4">H70</f>
        <v>7000000</v>
      </c>
      <c r="I69" s="76"/>
      <c r="J69" s="166"/>
      <c r="K69" s="167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</row>
    <row r="70" spans="2:63" s="168" customFormat="1" ht="13.5" x14ac:dyDescent="0.25">
      <c r="B70" s="169"/>
      <c r="C70" s="169"/>
      <c r="D70" s="169"/>
      <c r="E70" s="169"/>
      <c r="F70" s="169"/>
      <c r="G70" s="164" t="s">
        <v>22</v>
      </c>
      <c r="H70" s="179">
        <f>H71</f>
        <v>7000000</v>
      </c>
      <c r="I70" s="170"/>
      <c r="J70" s="171"/>
      <c r="K70" s="172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  <c r="AB70" s="170"/>
      <c r="AC70" s="170"/>
      <c r="AD70" s="170"/>
      <c r="AE70" s="170"/>
      <c r="AF70" s="170"/>
      <c r="AG70" s="170"/>
      <c r="AH70" s="170"/>
      <c r="AI70" s="170"/>
      <c r="AJ70" s="170"/>
      <c r="AK70" s="170"/>
      <c r="AL70" s="170"/>
      <c r="AM70" s="170"/>
      <c r="AN70" s="170"/>
      <c r="AO70" s="170"/>
      <c r="AP70" s="170"/>
      <c r="AQ70" s="170"/>
      <c r="AR70" s="170"/>
      <c r="AS70" s="170"/>
      <c r="AT70" s="170"/>
      <c r="AU70" s="170"/>
      <c r="AV70" s="170"/>
      <c r="AW70" s="170"/>
      <c r="AX70" s="170"/>
      <c r="AY70" s="170"/>
      <c r="AZ70" s="170"/>
      <c r="BA70" s="170"/>
      <c r="BB70" s="170"/>
      <c r="BC70" s="170"/>
      <c r="BD70" s="170"/>
      <c r="BE70" s="170"/>
      <c r="BF70" s="170"/>
      <c r="BG70" s="170"/>
      <c r="BH70" s="170"/>
      <c r="BI70" s="170"/>
      <c r="BJ70" s="170"/>
      <c r="BK70" s="170"/>
    </row>
    <row r="71" spans="2:63" s="58" customFormat="1" ht="13.5" x14ac:dyDescent="0.25">
      <c r="B71" s="52"/>
      <c r="C71" s="52"/>
      <c r="D71" s="52"/>
      <c r="E71" s="52"/>
      <c r="F71" s="177"/>
      <c r="G71" s="165" t="s">
        <v>127</v>
      </c>
      <c r="H71" s="179">
        <f t="shared" ref="H71" si="5">H72</f>
        <v>7000000</v>
      </c>
      <c r="I71" s="173"/>
      <c r="J71" s="171"/>
      <c r="K71" s="174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  <c r="AK71" s="173"/>
      <c r="AL71" s="173"/>
      <c r="AM71" s="173"/>
      <c r="AN71" s="173"/>
      <c r="AO71" s="173"/>
      <c r="AP71" s="173"/>
      <c r="AQ71" s="173"/>
      <c r="AR71" s="173"/>
      <c r="AS71" s="173"/>
      <c r="AT71" s="173"/>
      <c r="AU71" s="173"/>
      <c r="AV71" s="173"/>
      <c r="AW71" s="173"/>
      <c r="AX71" s="173"/>
      <c r="AY71" s="173"/>
      <c r="AZ71" s="173"/>
      <c r="BA71" s="173"/>
      <c r="BB71" s="173"/>
      <c r="BC71" s="173"/>
      <c r="BD71" s="173"/>
      <c r="BE71" s="173"/>
      <c r="BF71" s="173"/>
      <c r="BG71" s="173"/>
      <c r="BH71" s="173"/>
      <c r="BI71" s="173"/>
      <c r="BJ71" s="173"/>
      <c r="BK71" s="173"/>
    </row>
    <row r="72" spans="2:63" s="56" customFormat="1" ht="13.5" x14ac:dyDescent="0.25">
      <c r="B72" s="50"/>
      <c r="C72" s="50"/>
      <c r="D72" s="50"/>
      <c r="E72" s="50"/>
      <c r="F72" s="50"/>
      <c r="G72" s="164" t="s">
        <v>128</v>
      </c>
      <c r="H72" s="180">
        <v>7000000</v>
      </c>
      <c r="I72" s="175"/>
      <c r="J72" s="178"/>
      <c r="K72" s="176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175"/>
      <c r="AX72" s="175"/>
      <c r="AY72" s="175"/>
      <c r="AZ72" s="175"/>
      <c r="BA72" s="175"/>
      <c r="BB72" s="175"/>
      <c r="BC72" s="175"/>
      <c r="BD72" s="175"/>
      <c r="BE72" s="175"/>
      <c r="BF72" s="175"/>
      <c r="BG72" s="175"/>
      <c r="BH72" s="175"/>
      <c r="BI72" s="175"/>
      <c r="BJ72" s="175"/>
      <c r="BK72" s="175"/>
    </row>
  </sheetData>
  <mergeCells count="6">
    <mergeCell ref="E4:H4"/>
    <mergeCell ref="B8:D8"/>
    <mergeCell ref="E8:F8"/>
    <mergeCell ref="G8:G9"/>
    <mergeCell ref="B5:H5"/>
    <mergeCell ref="B6:H6"/>
  </mergeCells>
  <phoneticPr fontId="23" type="noConversion"/>
  <printOptions horizontalCentered="1"/>
  <pageMargins left="0.25" right="0.25" top="0.5" bottom="0.25" header="0.25" footer="0.25"/>
  <pageSetup paperSize="9" scale="60" fitToHeight="2" orientation="landscape" r:id="rId1"/>
  <rowBreaks count="1" manualBreakCount="1">
    <brk id="54" max="8" man="1"/>
  </rowBreaks>
  <ignoredErrors>
    <ignoredError sqref="B57:F65 C33:F47 B22:F31 B14:D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D332-C646-4DFE-B1F7-7FA5D5A4003E}">
  <dimension ref="A1:G15"/>
  <sheetViews>
    <sheetView tabSelected="1" view="pageBreakPreview" zoomScaleNormal="100" zoomScaleSheetLayoutView="100" workbookViewId="0">
      <selection activeCell="C15" sqref="C15:E15"/>
    </sheetView>
  </sheetViews>
  <sheetFormatPr defaultRowHeight="13.5" x14ac:dyDescent="0.25"/>
  <cols>
    <col min="1" max="1" width="11.85546875" style="142" customWidth="1"/>
    <col min="2" max="2" width="19.85546875" style="142" customWidth="1"/>
    <col min="3" max="3" width="10.5703125" style="142" customWidth="1"/>
    <col min="4" max="4" width="10.42578125" style="142" customWidth="1"/>
    <col min="5" max="5" width="57.85546875" style="142" customWidth="1"/>
    <col min="6" max="6" width="80.5703125" style="142" customWidth="1"/>
    <col min="7" max="7" width="28" style="142" customWidth="1"/>
    <col min="8" max="9" width="9.140625" style="142"/>
    <col min="10" max="10" width="10.7109375" style="142" bestFit="1" customWidth="1"/>
    <col min="11" max="256" width="9.140625" style="142"/>
    <col min="257" max="257" width="13.7109375" style="142" customWidth="1"/>
    <col min="258" max="258" width="25.28515625" style="142" customWidth="1"/>
    <col min="259" max="259" width="21.42578125" style="142" customWidth="1"/>
    <col min="260" max="260" width="16.42578125" style="142" customWidth="1"/>
    <col min="261" max="261" width="15.85546875" style="142" customWidth="1"/>
    <col min="262" max="262" width="45" style="142" customWidth="1"/>
    <col min="263" max="263" width="25" style="142" customWidth="1"/>
    <col min="264" max="512" width="9.140625" style="142"/>
    <col min="513" max="513" width="13.7109375" style="142" customWidth="1"/>
    <col min="514" max="514" width="25.28515625" style="142" customWidth="1"/>
    <col min="515" max="515" width="21.42578125" style="142" customWidth="1"/>
    <col min="516" max="516" width="16.42578125" style="142" customWidth="1"/>
    <col min="517" max="517" width="15.85546875" style="142" customWidth="1"/>
    <col min="518" max="518" width="45" style="142" customWidth="1"/>
    <col min="519" max="519" width="25" style="142" customWidth="1"/>
    <col min="520" max="768" width="9.140625" style="142"/>
    <col min="769" max="769" width="13.7109375" style="142" customWidth="1"/>
    <col min="770" max="770" width="25.28515625" style="142" customWidth="1"/>
    <col min="771" max="771" width="21.42578125" style="142" customWidth="1"/>
    <col min="772" max="772" width="16.42578125" style="142" customWidth="1"/>
    <col min="773" max="773" width="15.85546875" style="142" customWidth="1"/>
    <col min="774" max="774" width="45" style="142" customWidth="1"/>
    <col min="775" max="775" width="25" style="142" customWidth="1"/>
    <col min="776" max="1024" width="9.140625" style="142"/>
    <col min="1025" max="1025" width="13.7109375" style="142" customWidth="1"/>
    <col min="1026" max="1026" width="25.28515625" style="142" customWidth="1"/>
    <col min="1027" max="1027" width="21.42578125" style="142" customWidth="1"/>
    <col min="1028" max="1028" width="16.42578125" style="142" customWidth="1"/>
    <col min="1029" max="1029" width="15.85546875" style="142" customWidth="1"/>
    <col min="1030" max="1030" width="45" style="142" customWidth="1"/>
    <col min="1031" max="1031" width="25" style="142" customWidth="1"/>
    <col min="1032" max="1280" width="9.140625" style="142"/>
    <col min="1281" max="1281" width="13.7109375" style="142" customWidth="1"/>
    <col min="1282" max="1282" width="25.28515625" style="142" customWidth="1"/>
    <col min="1283" max="1283" width="21.42578125" style="142" customWidth="1"/>
    <col min="1284" max="1284" width="16.42578125" style="142" customWidth="1"/>
    <col min="1285" max="1285" width="15.85546875" style="142" customWidth="1"/>
    <col min="1286" max="1286" width="45" style="142" customWidth="1"/>
    <col min="1287" max="1287" width="25" style="142" customWidth="1"/>
    <col min="1288" max="1536" width="9.140625" style="142"/>
    <col min="1537" max="1537" width="13.7109375" style="142" customWidth="1"/>
    <col min="1538" max="1538" width="25.28515625" style="142" customWidth="1"/>
    <col min="1539" max="1539" width="21.42578125" style="142" customWidth="1"/>
    <col min="1540" max="1540" width="16.42578125" style="142" customWidth="1"/>
    <col min="1541" max="1541" width="15.85546875" style="142" customWidth="1"/>
    <col min="1542" max="1542" width="45" style="142" customWidth="1"/>
    <col min="1543" max="1543" width="25" style="142" customWidth="1"/>
    <col min="1544" max="1792" width="9.140625" style="142"/>
    <col min="1793" max="1793" width="13.7109375" style="142" customWidth="1"/>
    <col min="1794" max="1794" width="25.28515625" style="142" customWidth="1"/>
    <col min="1795" max="1795" width="21.42578125" style="142" customWidth="1"/>
    <col min="1796" max="1796" width="16.42578125" style="142" customWidth="1"/>
    <col min="1797" max="1797" width="15.85546875" style="142" customWidth="1"/>
    <col min="1798" max="1798" width="45" style="142" customWidth="1"/>
    <col min="1799" max="1799" width="25" style="142" customWidth="1"/>
    <col min="1800" max="2048" width="9.140625" style="142"/>
    <col min="2049" max="2049" width="13.7109375" style="142" customWidth="1"/>
    <col min="2050" max="2050" width="25.28515625" style="142" customWidth="1"/>
    <col min="2051" max="2051" width="21.42578125" style="142" customWidth="1"/>
    <col min="2052" max="2052" width="16.42578125" style="142" customWidth="1"/>
    <col min="2053" max="2053" width="15.85546875" style="142" customWidth="1"/>
    <col min="2054" max="2054" width="45" style="142" customWidth="1"/>
    <col min="2055" max="2055" width="25" style="142" customWidth="1"/>
    <col min="2056" max="2304" width="9.140625" style="142"/>
    <col min="2305" max="2305" width="13.7109375" style="142" customWidth="1"/>
    <col min="2306" max="2306" width="25.28515625" style="142" customWidth="1"/>
    <col min="2307" max="2307" width="21.42578125" style="142" customWidth="1"/>
    <col min="2308" max="2308" width="16.42578125" style="142" customWidth="1"/>
    <col min="2309" max="2309" width="15.85546875" style="142" customWidth="1"/>
    <col min="2310" max="2310" width="45" style="142" customWidth="1"/>
    <col min="2311" max="2311" width="25" style="142" customWidth="1"/>
    <col min="2312" max="2560" width="9.140625" style="142"/>
    <col min="2561" max="2561" width="13.7109375" style="142" customWidth="1"/>
    <col min="2562" max="2562" width="25.28515625" style="142" customWidth="1"/>
    <col min="2563" max="2563" width="21.42578125" style="142" customWidth="1"/>
    <col min="2564" max="2564" width="16.42578125" style="142" customWidth="1"/>
    <col min="2565" max="2565" width="15.85546875" style="142" customWidth="1"/>
    <col min="2566" max="2566" width="45" style="142" customWidth="1"/>
    <col min="2567" max="2567" width="25" style="142" customWidth="1"/>
    <col min="2568" max="2816" width="9.140625" style="142"/>
    <col min="2817" max="2817" width="13.7109375" style="142" customWidth="1"/>
    <col min="2818" max="2818" width="25.28515625" style="142" customWidth="1"/>
    <col min="2819" max="2819" width="21.42578125" style="142" customWidth="1"/>
    <col min="2820" max="2820" width="16.42578125" style="142" customWidth="1"/>
    <col min="2821" max="2821" width="15.85546875" style="142" customWidth="1"/>
    <col min="2822" max="2822" width="45" style="142" customWidth="1"/>
    <col min="2823" max="2823" width="25" style="142" customWidth="1"/>
    <col min="2824" max="3072" width="9.140625" style="142"/>
    <col min="3073" max="3073" width="13.7109375" style="142" customWidth="1"/>
    <col min="3074" max="3074" width="25.28515625" style="142" customWidth="1"/>
    <col min="3075" max="3075" width="21.42578125" style="142" customWidth="1"/>
    <col min="3076" max="3076" width="16.42578125" style="142" customWidth="1"/>
    <col min="3077" max="3077" width="15.85546875" style="142" customWidth="1"/>
    <col min="3078" max="3078" width="45" style="142" customWidth="1"/>
    <col min="3079" max="3079" width="25" style="142" customWidth="1"/>
    <col min="3080" max="3328" width="9.140625" style="142"/>
    <col min="3329" max="3329" width="13.7109375" style="142" customWidth="1"/>
    <col min="3330" max="3330" width="25.28515625" style="142" customWidth="1"/>
    <col min="3331" max="3331" width="21.42578125" style="142" customWidth="1"/>
    <col min="3332" max="3332" width="16.42578125" style="142" customWidth="1"/>
    <col min="3333" max="3333" width="15.85546875" style="142" customWidth="1"/>
    <col min="3334" max="3334" width="45" style="142" customWidth="1"/>
    <col min="3335" max="3335" width="25" style="142" customWidth="1"/>
    <col min="3336" max="3584" width="9.140625" style="142"/>
    <col min="3585" max="3585" width="13.7109375" style="142" customWidth="1"/>
    <col min="3586" max="3586" width="25.28515625" style="142" customWidth="1"/>
    <col min="3587" max="3587" width="21.42578125" style="142" customWidth="1"/>
    <col min="3588" max="3588" width="16.42578125" style="142" customWidth="1"/>
    <col min="3589" max="3589" width="15.85546875" style="142" customWidth="1"/>
    <col min="3590" max="3590" width="45" style="142" customWidth="1"/>
    <col min="3591" max="3591" width="25" style="142" customWidth="1"/>
    <col min="3592" max="3840" width="9.140625" style="142"/>
    <col min="3841" max="3841" width="13.7109375" style="142" customWidth="1"/>
    <col min="3842" max="3842" width="25.28515625" style="142" customWidth="1"/>
    <col min="3843" max="3843" width="21.42578125" style="142" customWidth="1"/>
    <col min="3844" max="3844" width="16.42578125" style="142" customWidth="1"/>
    <col min="3845" max="3845" width="15.85546875" style="142" customWidth="1"/>
    <col min="3846" max="3846" width="45" style="142" customWidth="1"/>
    <col min="3847" max="3847" width="25" style="142" customWidth="1"/>
    <col min="3848" max="4096" width="9.140625" style="142"/>
    <col min="4097" max="4097" width="13.7109375" style="142" customWidth="1"/>
    <col min="4098" max="4098" width="25.28515625" style="142" customWidth="1"/>
    <col min="4099" max="4099" width="21.42578125" style="142" customWidth="1"/>
    <col min="4100" max="4100" width="16.42578125" style="142" customWidth="1"/>
    <col min="4101" max="4101" width="15.85546875" style="142" customWidth="1"/>
    <col min="4102" max="4102" width="45" style="142" customWidth="1"/>
    <col min="4103" max="4103" width="25" style="142" customWidth="1"/>
    <col min="4104" max="4352" width="9.140625" style="142"/>
    <col min="4353" max="4353" width="13.7109375" style="142" customWidth="1"/>
    <col min="4354" max="4354" width="25.28515625" style="142" customWidth="1"/>
    <col min="4355" max="4355" width="21.42578125" style="142" customWidth="1"/>
    <col min="4356" max="4356" width="16.42578125" style="142" customWidth="1"/>
    <col min="4357" max="4357" width="15.85546875" style="142" customWidth="1"/>
    <col min="4358" max="4358" width="45" style="142" customWidth="1"/>
    <col min="4359" max="4359" width="25" style="142" customWidth="1"/>
    <col min="4360" max="4608" width="9.140625" style="142"/>
    <col min="4609" max="4609" width="13.7109375" style="142" customWidth="1"/>
    <col min="4610" max="4610" width="25.28515625" style="142" customWidth="1"/>
    <col min="4611" max="4611" width="21.42578125" style="142" customWidth="1"/>
    <col min="4612" max="4612" width="16.42578125" style="142" customWidth="1"/>
    <col min="4613" max="4613" width="15.85546875" style="142" customWidth="1"/>
    <col min="4614" max="4614" width="45" style="142" customWidth="1"/>
    <col min="4615" max="4615" width="25" style="142" customWidth="1"/>
    <col min="4616" max="4864" width="9.140625" style="142"/>
    <col min="4865" max="4865" width="13.7109375" style="142" customWidth="1"/>
    <col min="4866" max="4866" width="25.28515625" style="142" customWidth="1"/>
    <col min="4867" max="4867" width="21.42578125" style="142" customWidth="1"/>
    <col min="4868" max="4868" width="16.42578125" style="142" customWidth="1"/>
    <col min="4869" max="4869" width="15.85546875" style="142" customWidth="1"/>
    <col min="4870" max="4870" width="45" style="142" customWidth="1"/>
    <col min="4871" max="4871" width="25" style="142" customWidth="1"/>
    <col min="4872" max="5120" width="9.140625" style="142"/>
    <col min="5121" max="5121" width="13.7109375" style="142" customWidth="1"/>
    <col min="5122" max="5122" width="25.28515625" style="142" customWidth="1"/>
    <col min="5123" max="5123" width="21.42578125" style="142" customWidth="1"/>
    <col min="5124" max="5124" width="16.42578125" style="142" customWidth="1"/>
    <col min="5125" max="5125" width="15.85546875" style="142" customWidth="1"/>
    <col min="5126" max="5126" width="45" style="142" customWidth="1"/>
    <col min="5127" max="5127" width="25" style="142" customWidth="1"/>
    <col min="5128" max="5376" width="9.140625" style="142"/>
    <col min="5377" max="5377" width="13.7109375" style="142" customWidth="1"/>
    <col min="5378" max="5378" width="25.28515625" style="142" customWidth="1"/>
    <col min="5379" max="5379" width="21.42578125" style="142" customWidth="1"/>
    <col min="5380" max="5380" width="16.42578125" style="142" customWidth="1"/>
    <col min="5381" max="5381" width="15.85546875" style="142" customWidth="1"/>
    <col min="5382" max="5382" width="45" style="142" customWidth="1"/>
    <col min="5383" max="5383" width="25" style="142" customWidth="1"/>
    <col min="5384" max="5632" width="9.140625" style="142"/>
    <col min="5633" max="5633" width="13.7109375" style="142" customWidth="1"/>
    <col min="5634" max="5634" width="25.28515625" style="142" customWidth="1"/>
    <col min="5635" max="5635" width="21.42578125" style="142" customWidth="1"/>
    <col min="5636" max="5636" width="16.42578125" style="142" customWidth="1"/>
    <col min="5637" max="5637" width="15.85546875" style="142" customWidth="1"/>
    <col min="5638" max="5638" width="45" style="142" customWidth="1"/>
    <col min="5639" max="5639" width="25" style="142" customWidth="1"/>
    <col min="5640" max="5888" width="9.140625" style="142"/>
    <col min="5889" max="5889" width="13.7109375" style="142" customWidth="1"/>
    <col min="5890" max="5890" width="25.28515625" style="142" customWidth="1"/>
    <col min="5891" max="5891" width="21.42578125" style="142" customWidth="1"/>
    <col min="5892" max="5892" width="16.42578125" style="142" customWidth="1"/>
    <col min="5893" max="5893" width="15.85546875" style="142" customWidth="1"/>
    <col min="5894" max="5894" width="45" style="142" customWidth="1"/>
    <col min="5895" max="5895" width="25" style="142" customWidth="1"/>
    <col min="5896" max="6144" width="9.140625" style="142"/>
    <col min="6145" max="6145" width="13.7109375" style="142" customWidth="1"/>
    <col min="6146" max="6146" width="25.28515625" style="142" customWidth="1"/>
    <col min="6147" max="6147" width="21.42578125" style="142" customWidth="1"/>
    <col min="6148" max="6148" width="16.42578125" style="142" customWidth="1"/>
    <col min="6149" max="6149" width="15.85546875" style="142" customWidth="1"/>
    <col min="6150" max="6150" width="45" style="142" customWidth="1"/>
    <col min="6151" max="6151" width="25" style="142" customWidth="1"/>
    <col min="6152" max="6400" width="9.140625" style="142"/>
    <col min="6401" max="6401" width="13.7109375" style="142" customWidth="1"/>
    <col min="6402" max="6402" width="25.28515625" style="142" customWidth="1"/>
    <col min="6403" max="6403" width="21.42578125" style="142" customWidth="1"/>
    <col min="6404" max="6404" width="16.42578125" style="142" customWidth="1"/>
    <col min="6405" max="6405" width="15.85546875" style="142" customWidth="1"/>
    <col min="6406" max="6406" width="45" style="142" customWidth="1"/>
    <col min="6407" max="6407" width="25" style="142" customWidth="1"/>
    <col min="6408" max="6656" width="9.140625" style="142"/>
    <col min="6657" max="6657" width="13.7109375" style="142" customWidth="1"/>
    <col min="6658" max="6658" width="25.28515625" style="142" customWidth="1"/>
    <col min="6659" max="6659" width="21.42578125" style="142" customWidth="1"/>
    <col min="6660" max="6660" width="16.42578125" style="142" customWidth="1"/>
    <col min="6661" max="6661" width="15.85546875" style="142" customWidth="1"/>
    <col min="6662" max="6662" width="45" style="142" customWidth="1"/>
    <col min="6663" max="6663" width="25" style="142" customWidth="1"/>
    <col min="6664" max="6912" width="9.140625" style="142"/>
    <col min="6913" max="6913" width="13.7109375" style="142" customWidth="1"/>
    <col min="6914" max="6914" width="25.28515625" style="142" customWidth="1"/>
    <col min="6915" max="6915" width="21.42578125" style="142" customWidth="1"/>
    <col min="6916" max="6916" width="16.42578125" style="142" customWidth="1"/>
    <col min="6917" max="6917" width="15.85546875" style="142" customWidth="1"/>
    <col min="6918" max="6918" width="45" style="142" customWidth="1"/>
    <col min="6919" max="6919" width="25" style="142" customWidth="1"/>
    <col min="6920" max="7168" width="9.140625" style="142"/>
    <col min="7169" max="7169" width="13.7109375" style="142" customWidth="1"/>
    <col min="7170" max="7170" width="25.28515625" style="142" customWidth="1"/>
    <col min="7171" max="7171" width="21.42578125" style="142" customWidth="1"/>
    <col min="7172" max="7172" width="16.42578125" style="142" customWidth="1"/>
    <col min="7173" max="7173" width="15.85546875" style="142" customWidth="1"/>
    <col min="7174" max="7174" width="45" style="142" customWidth="1"/>
    <col min="7175" max="7175" width="25" style="142" customWidth="1"/>
    <col min="7176" max="7424" width="9.140625" style="142"/>
    <col min="7425" max="7425" width="13.7109375" style="142" customWidth="1"/>
    <col min="7426" max="7426" width="25.28515625" style="142" customWidth="1"/>
    <col min="7427" max="7427" width="21.42578125" style="142" customWidth="1"/>
    <col min="7428" max="7428" width="16.42578125" style="142" customWidth="1"/>
    <col min="7429" max="7429" width="15.85546875" style="142" customWidth="1"/>
    <col min="7430" max="7430" width="45" style="142" customWidth="1"/>
    <col min="7431" max="7431" width="25" style="142" customWidth="1"/>
    <col min="7432" max="7680" width="9.140625" style="142"/>
    <col min="7681" max="7681" width="13.7109375" style="142" customWidth="1"/>
    <col min="7682" max="7682" width="25.28515625" style="142" customWidth="1"/>
    <col min="7683" max="7683" width="21.42578125" style="142" customWidth="1"/>
    <col min="7684" max="7684" width="16.42578125" style="142" customWidth="1"/>
    <col min="7685" max="7685" width="15.85546875" style="142" customWidth="1"/>
    <col min="7686" max="7686" width="45" style="142" customWidth="1"/>
    <col min="7687" max="7687" width="25" style="142" customWidth="1"/>
    <col min="7688" max="7936" width="9.140625" style="142"/>
    <col min="7937" max="7937" width="13.7109375" style="142" customWidth="1"/>
    <col min="7938" max="7938" width="25.28515625" style="142" customWidth="1"/>
    <col min="7939" max="7939" width="21.42578125" style="142" customWidth="1"/>
    <col min="7940" max="7940" width="16.42578125" style="142" customWidth="1"/>
    <col min="7941" max="7941" width="15.85546875" style="142" customWidth="1"/>
    <col min="7942" max="7942" width="45" style="142" customWidth="1"/>
    <col min="7943" max="7943" width="25" style="142" customWidth="1"/>
    <col min="7944" max="8192" width="9.140625" style="142"/>
    <col min="8193" max="8193" width="13.7109375" style="142" customWidth="1"/>
    <col min="8194" max="8194" width="25.28515625" style="142" customWidth="1"/>
    <col min="8195" max="8195" width="21.42578125" style="142" customWidth="1"/>
    <col min="8196" max="8196" width="16.42578125" style="142" customWidth="1"/>
    <col min="8197" max="8197" width="15.85546875" style="142" customWidth="1"/>
    <col min="8198" max="8198" width="45" style="142" customWidth="1"/>
    <col min="8199" max="8199" width="25" style="142" customWidth="1"/>
    <col min="8200" max="8448" width="9.140625" style="142"/>
    <col min="8449" max="8449" width="13.7109375" style="142" customWidth="1"/>
    <col min="8450" max="8450" width="25.28515625" style="142" customWidth="1"/>
    <col min="8451" max="8451" width="21.42578125" style="142" customWidth="1"/>
    <col min="8452" max="8452" width="16.42578125" style="142" customWidth="1"/>
    <col min="8453" max="8453" width="15.85546875" style="142" customWidth="1"/>
    <col min="8454" max="8454" width="45" style="142" customWidth="1"/>
    <col min="8455" max="8455" width="25" style="142" customWidth="1"/>
    <col min="8456" max="8704" width="9.140625" style="142"/>
    <col min="8705" max="8705" width="13.7109375" style="142" customWidth="1"/>
    <col min="8706" max="8706" width="25.28515625" style="142" customWidth="1"/>
    <col min="8707" max="8707" width="21.42578125" style="142" customWidth="1"/>
    <col min="8708" max="8708" width="16.42578125" style="142" customWidth="1"/>
    <col min="8709" max="8709" width="15.85546875" style="142" customWidth="1"/>
    <col min="8710" max="8710" width="45" style="142" customWidth="1"/>
    <col min="8711" max="8711" width="25" style="142" customWidth="1"/>
    <col min="8712" max="8960" width="9.140625" style="142"/>
    <col min="8961" max="8961" width="13.7109375" style="142" customWidth="1"/>
    <col min="8962" max="8962" width="25.28515625" style="142" customWidth="1"/>
    <col min="8963" max="8963" width="21.42578125" style="142" customWidth="1"/>
    <col min="8964" max="8964" width="16.42578125" style="142" customWidth="1"/>
    <col min="8965" max="8965" width="15.85546875" style="142" customWidth="1"/>
    <col min="8966" max="8966" width="45" style="142" customWidth="1"/>
    <col min="8967" max="8967" width="25" style="142" customWidth="1"/>
    <col min="8968" max="9216" width="9.140625" style="142"/>
    <col min="9217" max="9217" width="13.7109375" style="142" customWidth="1"/>
    <col min="9218" max="9218" width="25.28515625" style="142" customWidth="1"/>
    <col min="9219" max="9219" width="21.42578125" style="142" customWidth="1"/>
    <col min="9220" max="9220" width="16.42578125" style="142" customWidth="1"/>
    <col min="9221" max="9221" width="15.85546875" style="142" customWidth="1"/>
    <col min="9222" max="9222" width="45" style="142" customWidth="1"/>
    <col min="9223" max="9223" width="25" style="142" customWidth="1"/>
    <col min="9224" max="9472" width="9.140625" style="142"/>
    <col min="9473" max="9473" width="13.7109375" style="142" customWidth="1"/>
    <col min="9474" max="9474" width="25.28515625" style="142" customWidth="1"/>
    <col min="9475" max="9475" width="21.42578125" style="142" customWidth="1"/>
    <col min="9476" max="9476" width="16.42578125" style="142" customWidth="1"/>
    <col min="9477" max="9477" width="15.85546875" style="142" customWidth="1"/>
    <col min="9478" max="9478" width="45" style="142" customWidth="1"/>
    <col min="9479" max="9479" width="25" style="142" customWidth="1"/>
    <col min="9480" max="9728" width="9.140625" style="142"/>
    <col min="9729" max="9729" width="13.7109375" style="142" customWidth="1"/>
    <col min="9730" max="9730" width="25.28515625" style="142" customWidth="1"/>
    <col min="9731" max="9731" width="21.42578125" style="142" customWidth="1"/>
    <col min="9732" max="9732" width="16.42578125" style="142" customWidth="1"/>
    <col min="9733" max="9733" width="15.85546875" style="142" customWidth="1"/>
    <col min="9734" max="9734" width="45" style="142" customWidth="1"/>
    <col min="9735" max="9735" width="25" style="142" customWidth="1"/>
    <col min="9736" max="9984" width="9.140625" style="142"/>
    <col min="9985" max="9985" width="13.7109375" style="142" customWidth="1"/>
    <col min="9986" max="9986" width="25.28515625" style="142" customWidth="1"/>
    <col min="9987" max="9987" width="21.42578125" style="142" customWidth="1"/>
    <col min="9988" max="9988" width="16.42578125" style="142" customWidth="1"/>
    <col min="9989" max="9989" width="15.85546875" style="142" customWidth="1"/>
    <col min="9990" max="9990" width="45" style="142" customWidth="1"/>
    <col min="9991" max="9991" width="25" style="142" customWidth="1"/>
    <col min="9992" max="10240" width="9.140625" style="142"/>
    <col min="10241" max="10241" width="13.7109375" style="142" customWidth="1"/>
    <col min="10242" max="10242" width="25.28515625" style="142" customWidth="1"/>
    <col min="10243" max="10243" width="21.42578125" style="142" customWidth="1"/>
    <col min="10244" max="10244" width="16.42578125" style="142" customWidth="1"/>
    <col min="10245" max="10245" width="15.85546875" style="142" customWidth="1"/>
    <col min="10246" max="10246" width="45" style="142" customWidth="1"/>
    <col min="10247" max="10247" width="25" style="142" customWidth="1"/>
    <col min="10248" max="10496" width="9.140625" style="142"/>
    <col min="10497" max="10497" width="13.7109375" style="142" customWidth="1"/>
    <col min="10498" max="10498" width="25.28515625" style="142" customWidth="1"/>
    <col min="10499" max="10499" width="21.42578125" style="142" customWidth="1"/>
    <col min="10500" max="10500" width="16.42578125" style="142" customWidth="1"/>
    <col min="10501" max="10501" width="15.85546875" style="142" customWidth="1"/>
    <col min="10502" max="10502" width="45" style="142" customWidth="1"/>
    <col min="10503" max="10503" width="25" style="142" customWidth="1"/>
    <col min="10504" max="10752" width="9.140625" style="142"/>
    <col min="10753" max="10753" width="13.7109375" style="142" customWidth="1"/>
    <col min="10754" max="10754" width="25.28515625" style="142" customWidth="1"/>
    <col min="10755" max="10755" width="21.42578125" style="142" customWidth="1"/>
    <col min="10756" max="10756" width="16.42578125" style="142" customWidth="1"/>
    <col min="10757" max="10757" width="15.85546875" style="142" customWidth="1"/>
    <col min="10758" max="10758" width="45" style="142" customWidth="1"/>
    <col min="10759" max="10759" width="25" style="142" customWidth="1"/>
    <col min="10760" max="11008" width="9.140625" style="142"/>
    <col min="11009" max="11009" width="13.7109375" style="142" customWidth="1"/>
    <col min="11010" max="11010" width="25.28515625" style="142" customWidth="1"/>
    <col min="11011" max="11011" width="21.42578125" style="142" customWidth="1"/>
    <col min="11012" max="11012" width="16.42578125" style="142" customWidth="1"/>
    <col min="11013" max="11013" width="15.85546875" style="142" customWidth="1"/>
    <col min="11014" max="11014" width="45" style="142" customWidth="1"/>
    <col min="11015" max="11015" width="25" style="142" customWidth="1"/>
    <col min="11016" max="11264" width="9.140625" style="142"/>
    <col min="11265" max="11265" width="13.7109375" style="142" customWidth="1"/>
    <col min="11266" max="11266" width="25.28515625" style="142" customWidth="1"/>
    <col min="11267" max="11267" width="21.42578125" style="142" customWidth="1"/>
    <col min="11268" max="11268" width="16.42578125" style="142" customWidth="1"/>
    <col min="11269" max="11269" width="15.85546875" style="142" customWidth="1"/>
    <col min="11270" max="11270" width="45" style="142" customWidth="1"/>
    <col min="11271" max="11271" width="25" style="142" customWidth="1"/>
    <col min="11272" max="11520" width="9.140625" style="142"/>
    <col min="11521" max="11521" width="13.7109375" style="142" customWidth="1"/>
    <col min="11522" max="11522" width="25.28515625" style="142" customWidth="1"/>
    <col min="11523" max="11523" width="21.42578125" style="142" customWidth="1"/>
    <col min="11524" max="11524" width="16.42578125" style="142" customWidth="1"/>
    <col min="11525" max="11525" width="15.85546875" style="142" customWidth="1"/>
    <col min="11526" max="11526" width="45" style="142" customWidth="1"/>
    <col min="11527" max="11527" width="25" style="142" customWidth="1"/>
    <col min="11528" max="11776" width="9.140625" style="142"/>
    <col min="11777" max="11777" width="13.7109375" style="142" customWidth="1"/>
    <col min="11778" max="11778" width="25.28515625" style="142" customWidth="1"/>
    <col min="11779" max="11779" width="21.42578125" style="142" customWidth="1"/>
    <col min="11780" max="11780" width="16.42578125" style="142" customWidth="1"/>
    <col min="11781" max="11781" width="15.85546875" style="142" customWidth="1"/>
    <col min="11782" max="11782" width="45" style="142" customWidth="1"/>
    <col min="11783" max="11783" width="25" style="142" customWidth="1"/>
    <col min="11784" max="12032" width="9.140625" style="142"/>
    <col min="12033" max="12033" width="13.7109375" style="142" customWidth="1"/>
    <col min="12034" max="12034" width="25.28515625" style="142" customWidth="1"/>
    <col min="12035" max="12035" width="21.42578125" style="142" customWidth="1"/>
    <col min="12036" max="12036" width="16.42578125" style="142" customWidth="1"/>
    <col min="12037" max="12037" width="15.85546875" style="142" customWidth="1"/>
    <col min="12038" max="12038" width="45" style="142" customWidth="1"/>
    <col min="12039" max="12039" width="25" style="142" customWidth="1"/>
    <col min="12040" max="12288" width="9.140625" style="142"/>
    <col min="12289" max="12289" width="13.7109375" style="142" customWidth="1"/>
    <col min="12290" max="12290" width="25.28515625" style="142" customWidth="1"/>
    <col min="12291" max="12291" width="21.42578125" style="142" customWidth="1"/>
    <col min="12292" max="12292" width="16.42578125" style="142" customWidth="1"/>
    <col min="12293" max="12293" width="15.85546875" style="142" customWidth="1"/>
    <col min="12294" max="12294" width="45" style="142" customWidth="1"/>
    <col min="12295" max="12295" width="25" style="142" customWidth="1"/>
    <col min="12296" max="12544" width="9.140625" style="142"/>
    <col min="12545" max="12545" width="13.7109375" style="142" customWidth="1"/>
    <col min="12546" max="12546" width="25.28515625" style="142" customWidth="1"/>
    <col min="12547" max="12547" width="21.42578125" style="142" customWidth="1"/>
    <col min="12548" max="12548" width="16.42578125" style="142" customWidth="1"/>
    <col min="12549" max="12549" width="15.85546875" style="142" customWidth="1"/>
    <col min="12550" max="12550" width="45" style="142" customWidth="1"/>
    <col min="12551" max="12551" width="25" style="142" customWidth="1"/>
    <col min="12552" max="12800" width="9.140625" style="142"/>
    <col min="12801" max="12801" width="13.7109375" style="142" customWidth="1"/>
    <col min="12802" max="12802" width="25.28515625" style="142" customWidth="1"/>
    <col min="12803" max="12803" width="21.42578125" style="142" customWidth="1"/>
    <col min="12804" max="12804" width="16.42578125" style="142" customWidth="1"/>
    <col min="12805" max="12805" width="15.85546875" style="142" customWidth="1"/>
    <col min="12806" max="12806" width="45" style="142" customWidth="1"/>
    <col min="12807" max="12807" width="25" style="142" customWidth="1"/>
    <col min="12808" max="13056" width="9.140625" style="142"/>
    <col min="13057" max="13057" width="13.7109375" style="142" customWidth="1"/>
    <col min="13058" max="13058" width="25.28515625" style="142" customWidth="1"/>
    <col min="13059" max="13059" width="21.42578125" style="142" customWidth="1"/>
    <col min="13060" max="13060" width="16.42578125" style="142" customWidth="1"/>
    <col min="13061" max="13061" width="15.85546875" style="142" customWidth="1"/>
    <col min="13062" max="13062" width="45" style="142" customWidth="1"/>
    <col min="13063" max="13063" width="25" style="142" customWidth="1"/>
    <col min="13064" max="13312" width="9.140625" style="142"/>
    <col min="13313" max="13313" width="13.7109375" style="142" customWidth="1"/>
    <col min="13314" max="13314" width="25.28515625" style="142" customWidth="1"/>
    <col min="13315" max="13315" width="21.42578125" style="142" customWidth="1"/>
    <col min="13316" max="13316" width="16.42578125" style="142" customWidth="1"/>
    <col min="13317" max="13317" width="15.85546875" style="142" customWidth="1"/>
    <col min="13318" max="13318" width="45" style="142" customWidth="1"/>
    <col min="13319" max="13319" width="25" style="142" customWidth="1"/>
    <col min="13320" max="13568" width="9.140625" style="142"/>
    <col min="13569" max="13569" width="13.7109375" style="142" customWidth="1"/>
    <col min="13570" max="13570" width="25.28515625" style="142" customWidth="1"/>
    <col min="13571" max="13571" width="21.42578125" style="142" customWidth="1"/>
    <col min="13572" max="13572" width="16.42578125" style="142" customWidth="1"/>
    <col min="13573" max="13573" width="15.85546875" style="142" customWidth="1"/>
    <col min="13574" max="13574" width="45" style="142" customWidth="1"/>
    <col min="13575" max="13575" width="25" style="142" customWidth="1"/>
    <col min="13576" max="13824" width="9.140625" style="142"/>
    <col min="13825" max="13825" width="13.7109375" style="142" customWidth="1"/>
    <col min="13826" max="13826" width="25.28515625" style="142" customWidth="1"/>
    <col min="13827" max="13827" width="21.42578125" style="142" customWidth="1"/>
    <col min="13828" max="13828" width="16.42578125" style="142" customWidth="1"/>
    <col min="13829" max="13829" width="15.85546875" style="142" customWidth="1"/>
    <col min="13830" max="13830" width="45" style="142" customWidth="1"/>
    <col min="13831" max="13831" width="25" style="142" customWidth="1"/>
    <col min="13832" max="14080" width="9.140625" style="142"/>
    <col min="14081" max="14081" width="13.7109375" style="142" customWidth="1"/>
    <col min="14082" max="14082" width="25.28515625" style="142" customWidth="1"/>
    <col min="14083" max="14083" width="21.42578125" style="142" customWidth="1"/>
    <col min="14084" max="14084" width="16.42578125" style="142" customWidth="1"/>
    <col min="14085" max="14085" width="15.85546875" style="142" customWidth="1"/>
    <col min="14086" max="14086" width="45" style="142" customWidth="1"/>
    <col min="14087" max="14087" width="25" style="142" customWidth="1"/>
    <col min="14088" max="14336" width="9.140625" style="142"/>
    <col min="14337" max="14337" width="13.7109375" style="142" customWidth="1"/>
    <col min="14338" max="14338" width="25.28515625" style="142" customWidth="1"/>
    <col min="14339" max="14339" width="21.42578125" style="142" customWidth="1"/>
    <col min="14340" max="14340" width="16.42578125" style="142" customWidth="1"/>
    <col min="14341" max="14341" width="15.85546875" style="142" customWidth="1"/>
    <col min="14342" max="14342" width="45" style="142" customWidth="1"/>
    <col min="14343" max="14343" width="25" style="142" customWidth="1"/>
    <col min="14344" max="14592" width="9.140625" style="142"/>
    <col min="14593" max="14593" width="13.7109375" style="142" customWidth="1"/>
    <col min="14594" max="14594" width="25.28515625" style="142" customWidth="1"/>
    <col min="14595" max="14595" width="21.42578125" style="142" customWidth="1"/>
    <col min="14596" max="14596" width="16.42578125" style="142" customWidth="1"/>
    <col min="14597" max="14597" width="15.85546875" style="142" customWidth="1"/>
    <col min="14598" max="14598" width="45" style="142" customWidth="1"/>
    <col min="14599" max="14599" width="25" style="142" customWidth="1"/>
    <col min="14600" max="14848" width="9.140625" style="142"/>
    <col min="14849" max="14849" width="13.7109375" style="142" customWidth="1"/>
    <col min="14850" max="14850" width="25.28515625" style="142" customWidth="1"/>
    <col min="14851" max="14851" width="21.42578125" style="142" customWidth="1"/>
    <col min="14852" max="14852" width="16.42578125" style="142" customWidth="1"/>
    <col min="14853" max="14853" width="15.85546875" style="142" customWidth="1"/>
    <col min="14854" max="14854" width="45" style="142" customWidth="1"/>
    <col min="14855" max="14855" width="25" style="142" customWidth="1"/>
    <col min="14856" max="15104" width="9.140625" style="142"/>
    <col min="15105" max="15105" width="13.7109375" style="142" customWidth="1"/>
    <col min="15106" max="15106" width="25.28515625" style="142" customWidth="1"/>
    <col min="15107" max="15107" width="21.42578125" style="142" customWidth="1"/>
    <col min="15108" max="15108" width="16.42578125" style="142" customWidth="1"/>
    <col min="15109" max="15109" width="15.85546875" style="142" customWidth="1"/>
    <col min="15110" max="15110" width="45" style="142" customWidth="1"/>
    <col min="15111" max="15111" width="25" style="142" customWidth="1"/>
    <col min="15112" max="15360" width="9.140625" style="142"/>
    <col min="15361" max="15361" width="13.7109375" style="142" customWidth="1"/>
    <col min="15362" max="15362" width="25.28515625" style="142" customWidth="1"/>
    <col min="15363" max="15363" width="21.42578125" style="142" customWidth="1"/>
    <col min="15364" max="15364" width="16.42578125" style="142" customWidth="1"/>
    <col min="15365" max="15365" width="15.85546875" style="142" customWidth="1"/>
    <col min="15366" max="15366" width="45" style="142" customWidth="1"/>
    <col min="15367" max="15367" width="25" style="142" customWidth="1"/>
    <col min="15368" max="15616" width="9.140625" style="142"/>
    <col min="15617" max="15617" width="13.7109375" style="142" customWidth="1"/>
    <col min="15618" max="15618" width="25.28515625" style="142" customWidth="1"/>
    <col min="15619" max="15619" width="21.42578125" style="142" customWidth="1"/>
    <col min="15620" max="15620" width="16.42578125" style="142" customWidth="1"/>
    <col min="15621" max="15621" width="15.85546875" style="142" customWidth="1"/>
    <col min="15622" max="15622" width="45" style="142" customWidth="1"/>
    <col min="15623" max="15623" width="25" style="142" customWidth="1"/>
    <col min="15624" max="15872" width="9.140625" style="142"/>
    <col min="15873" max="15873" width="13.7109375" style="142" customWidth="1"/>
    <col min="15874" max="15874" width="25.28515625" style="142" customWidth="1"/>
    <col min="15875" max="15875" width="21.42578125" style="142" customWidth="1"/>
    <col min="15876" max="15876" width="16.42578125" style="142" customWidth="1"/>
    <col min="15877" max="15877" width="15.85546875" style="142" customWidth="1"/>
    <col min="15878" max="15878" width="45" style="142" customWidth="1"/>
    <col min="15879" max="15879" width="25" style="142" customWidth="1"/>
    <col min="15880" max="16128" width="9.140625" style="142"/>
    <col min="16129" max="16129" width="13.7109375" style="142" customWidth="1"/>
    <col min="16130" max="16130" width="25.28515625" style="142" customWidth="1"/>
    <col min="16131" max="16131" width="21.42578125" style="142" customWidth="1"/>
    <col min="16132" max="16132" width="16.42578125" style="142" customWidth="1"/>
    <col min="16133" max="16133" width="15.85546875" style="142" customWidth="1"/>
    <col min="16134" max="16134" width="45" style="142" customWidth="1"/>
    <col min="16135" max="16135" width="25" style="142" customWidth="1"/>
    <col min="16136" max="16384" width="9.140625" style="142"/>
  </cols>
  <sheetData>
    <row r="1" spans="1:7" s="129" customFormat="1" ht="17.25" x14ac:dyDescent="0.3">
      <c r="A1" s="127"/>
      <c r="B1" s="127"/>
      <c r="C1" s="128"/>
      <c r="D1" s="206" t="s">
        <v>50</v>
      </c>
      <c r="E1" s="206"/>
      <c r="F1" s="206"/>
      <c r="G1" s="206"/>
    </row>
    <row r="2" spans="1:7" s="129" customFormat="1" ht="17.25" x14ac:dyDescent="0.3">
      <c r="A2" s="127"/>
      <c r="B2" s="127"/>
      <c r="C2" s="206" t="s">
        <v>62</v>
      </c>
      <c r="D2" s="206"/>
      <c r="E2" s="206"/>
      <c r="F2" s="206"/>
      <c r="G2" s="206"/>
    </row>
    <row r="3" spans="1:7" s="129" customFormat="1" ht="17.25" x14ac:dyDescent="0.3">
      <c r="A3" s="127"/>
      <c r="B3" s="127"/>
      <c r="C3" s="207" t="s">
        <v>98</v>
      </c>
      <c r="D3" s="207"/>
      <c r="E3" s="207"/>
      <c r="F3" s="207"/>
      <c r="G3" s="207"/>
    </row>
    <row r="4" spans="1:7" s="129" customFormat="1" ht="17.25" x14ac:dyDescent="0.3">
      <c r="A4" s="127"/>
      <c r="B4" s="127"/>
      <c r="C4" s="143"/>
      <c r="D4" s="143"/>
      <c r="E4" s="143"/>
      <c r="F4" s="143"/>
      <c r="G4" s="143"/>
    </row>
    <row r="5" spans="1:7" s="129" customFormat="1" ht="24.75" customHeight="1" x14ac:dyDescent="0.25">
      <c r="A5" s="208" t="s">
        <v>99</v>
      </c>
      <c r="B5" s="208"/>
      <c r="C5" s="208"/>
      <c r="D5" s="208"/>
      <c r="E5" s="208"/>
      <c r="F5" s="208"/>
      <c r="G5" s="208"/>
    </row>
    <row r="6" spans="1:7" s="129" customFormat="1" ht="17.25" x14ac:dyDescent="0.25">
      <c r="A6" s="144"/>
      <c r="B6" s="144"/>
      <c r="C6" s="144"/>
      <c r="D6" s="144"/>
      <c r="E6" s="144"/>
      <c r="F6" s="144"/>
      <c r="G6" s="144"/>
    </row>
    <row r="7" spans="1:7" s="129" customFormat="1" ht="17.25" x14ac:dyDescent="0.25">
      <c r="A7" s="130"/>
      <c r="B7" s="130"/>
      <c r="C7" s="131"/>
      <c r="D7" s="131"/>
      <c r="E7" s="131"/>
      <c r="F7" s="130"/>
      <c r="G7" s="132" t="s">
        <v>100</v>
      </c>
    </row>
    <row r="8" spans="1:7" s="129" customFormat="1" ht="81" customHeight="1" x14ac:dyDescent="0.25">
      <c r="A8" s="209" t="s">
        <v>12</v>
      </c>
      <c r="B8" s="210"/>
      <c r="C8" s="211" t="s">
        <v>101</v>
      </c>
      <c r="D8" s="211"/>
      <c r="E8" s="211"/>
      <c r="F8" s="211" t="s">
        <v>102</v>
      </c>
      <c r="G8" s="145" t="s">
        <v>103</v>
      </c>
    </row>
    <row r="9" spans="1:7" s="129" customFormat="1" ht="17.25" x14ac:dyDescent="0.25">
      <c r="A9" s="145" t="s">
        <v>13</v>
      </c>
      <c r="B9" s="145" t="s">
        <v>60</v>
      </c>
      <c r="C9" s="211"/>
      <c r="D9" s="211"/>
      <c r="E9" s="211"/>
      <c r="F9" s="211"/>
      <c r="G9" s="146" t="s">
        <v>107</v>
      </c>
    </row>
    <row r="10" spans="1:7" s="129" customFormat="1" ht="17.25" x14ac:dyDescent="0.25">
      <c r="A10" s="133">
        <v>1</v>
      </c>
      <c r="B10" s="133">
        <v>2</v>
      </c>
      <c r="C10" s="212">
        <v>3</v>
      </c>
      <c r="D10" s="212"/>
      <c r="E10" s="212"/>
      <c r="F10" s="133">
        <v>4</v>
      </c>
      <c r="G10" s="134">
        <v>5</v>
      </c>
    </row>
    <row r="11" spans="1:7" s="129" customFormat="1" ht="24" customHeight="1" x14ac:dyDescent="0.25">
      <c r="A11" s="213" t="s">
        <v>104</v>
      </c>
      <c r="B11" s="213"/>
      <c r="C11" s="213"/>
      <c r="D11" s="213"/>
      <c r="E11" s="213"/>
      <c r="F11" s="213"/>
      <c r="G11" s="135">
        <f>+G12</f>
        <v>-3800000</v>
      </c>
    </row>
    <row r="12" spans="1:7" s="129" customFormat="1" ht="24" customHeight="1" x14ac:dyDescent="0.25">
      <c r="A12" s="214" t="s">
        <v>64</v>
      </c>
      <c r="B12" s="215"/>
      <c r="C12" s="215"/>
      <c r="D12" s="215"/>
      <c r="E12" s="215"/>
      <c r="F12" s="216"/>
      <c r="G12" s="136">
        <f>SUM(G13)</f>
        <v>-3800000</v>
      </c>
    </row>
    <row r="13" spans="1:7" s="129" customFormat="1" ht="40.5" customHeight="1" x14ac:dyDescent="0.25">
      <c r="A13" s="137">
        <v>1043</v>
      </c>
      <c r="B13" s="217" t="s">
        <v>65</v>
      </c>
      <c r="C13" s="218"/>
      <c r="D13" s="218"/>
      <c r="E13" s="219"/>
      <c r="F13" s="138"/>
      <c r="G13" s="136">
        <f>SUM(G14)</f>
        <v>-3800000</v>
      </c>
    </row>
    <row r="14" spans="1:7" s="129" customFormat="1" ht="63" customHeight="1" x14ac:dyDescent="0.25">
      <c r="A14" s="137"/>
      <c r="B14" s="139">
        <v>11018</v>
      </c>
      <c r="C14" s="217" t="s">
        <v>105</v>
      </c>
      <c r="D14" s="218"/>
      <c r="E14" s="219"/>
      <c r="F14" s="147" t="s">
        <v>64</v>
      </c>
      <c r="G14" s="136">
        <f>G15</f>
        <v>-3800000</v>
      </c>
    </row>
    <row r="15" spans="1:7" s="129" customFormat="1" ht="27" customHeight="1" x14ac:dyDescent="0.25">
      <c r="A15" s="137"/>
      <c r="B15" s="139"/>
      <c r="C15" s="203"/>
      <c r="D15" s="204"/>
      <c r="E15" s="205"/>
      <c r="F15" s="140" t="s">
        <v>106</v>
      </c>
      <c r="G15" s="141">
        <v>-3800000</v>
      </c>
    </row>
  </sheetData>
  <mergeCells count="13">
    <mergeCell ref="C15:E15"/>
    <mergeCell ref="D1:G1"/>
    <mergeCell ref="C2:G2"/>
    <mergeCell ref="C3:G3"/>
    <mergeCell ref="A5:G5"/>
    <mergeCell ref="A8:B8"/>
    <mergeCell ref="C8:E9"/>
    <mergeCell ref="F8:F9"/>
    <mergeCell ref="C10:E10"/>
    <mergeCell ref="A11:F11"/>
    <mergeCell ref="A12:F12"/>
    <mergeCell ref="B13:E13"/>
    <mergeCell ref="C14:E14"/>
  </mergeCells>
  <printOptions horizontalCentered="1"/>
  <pageMargins left="0.2" right="0.2" top="0.75" bottom="0.75" header="0.3" footer="0.3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77D1-1B66-41AB-BCA3-D621F39AAC9F}">
  <dimension ref="B1:K35"/>
  <sheetViews>
    <sheetView view="pageBreakPreview" zoomScaleNormal="100" zoomScaleSheetLayoutView="100" workbookViewId="0">
      <pane ySplit="11" topLeftCell="A18" activePane="bottomLeft" state="frozen"/>
      <selection pane="bottomLeft" activeCell="K23" sqref="K23"/>
    </sheetView>
  </sheetViews>
  <sheetFormatPr defaultColWidth="9.140625" defaultRowHeight="13.5" x14ac:dyDescent="0.25"/>
  <cols>
    <col min="1" max="1" width="0.85546875" style="87" customWidth="1"/>
    <col min="2" max="2" width="6.42578125" style="87" customWidth="1"/>
    <col min="3" max="3" width="9.28515625" style="87" customWidth="1"/>
    <col min="4" max="4" width="9.140625" style="87" customWidth="1"/>
    <col min="5" max="5" width="13" style="87" customWidth="1"/>
    <col min="6" max="6" width="8.5703125" style="87" customWidth="1"/>
    <col min="7" max="7" width="13.42578125" style="87" customWidth="1"/>
    <col min="8" max="8" width="9.28515625" style="87" customWidth="1"/>
    <col min="9" max="9" width="22.42578125" style="87" customWidth="1"/>
    <col min="10" max="10" width="81.5703125" style="87" customWidth="1"/>
    <col min="11" max="11" width="24.85546875" style="87" customWidth="1"/>
    <col min="12" max="12" width="0.85546875" style="87" customWidth="1"/>
    <col min="13" max="16384" width="9.140625" style="87"/>
  </cols>
  <sheetData>
    <row r="1" spans="2:11" ht="17.25" x14ac:dyDescent="0.25">
      <c r="C1" s="48"/>
      <c r="D1" s="48"/>
      <c r="E1" s="48"/>
      <c r="F1" s="48"/>
      <c r="G1" s="48"/>
      <c r="K1" s="48" t="s">
        <v>51</v>
      </c>
    </row>
    <row r="2" spans="2:11" ht="17.25" x14ac:dyDescent="0.25">
      <c r="C2" s="49"/>
      <c r="D2" s="49"/>
      <c r="E2" s="49"/>
      <c r="F2" s="49"/>
      <c r="G2" s="49"/>
      <c r="K2" s="49" t="str">
        <f>'Հ-3 և Հ-4'!H2</f>
        <v>ՀՀ կառավարության 2025 թվականի</v>
      </c>
    </row>
    <row r="3" spans="2:11" ht="17.25" x14ac:dyDescent="0.25">
      <c r="C3" s="49"/>
      <c r="D3" s="49"/>
      <c r="E3" s="49"/>
      <c r="F3" s="49"/>
      <c r="G3" s="49"/>
      <c r="K3" s="49" t="str">
        <f>'Հ-3 և Հ-4'!H3</f>
        <v>______________ ի N ___ -Ն որոշման</v>
      </c>
    </row>
    <row r="4" spans="2:11" x14ac:dyDescent="0.25">
      <c r="C4" s="221"/>
      <c r="D4" s="221"/>
      <c r="E4" s="221"/>
      <c r="F4" s="221"/>
      <c r="G4" s="221"/>
    </row>
    <row r="6" spans="2:11" ht="17.25" x14ac:dyDescent="0.25">
      <c r="B6" s="222" t="str">
        <f>+'Հ-3 և Հ-4'!B5:H5</f>
        <v xml:space="preserve">ՀԱՅԱՍՏԱՆԻ ՀԱՆՐԱՊԵՏՈՒԹՅԱՆ ԿԱՌԱՎԱՐՈՒԹՅԱՆ 2024 ԹՎԱԿԱՆԻ ԴԵԿՏԵՄԲԵՐԻ 27-Ի N 2060-Ն ՈՐՈՇՄԱՆ </v>
      </c>
      <c r="C6" s="222"/>
      <c r="D6" s="222"/>
      <c r="E6" s="222"/>
      <c r="F6" s="222"/>
      <c r="G6" s="222"/>
      <c r="H6" s="222"/>
      <c r="I6" s="222"/>
      <c r="J6" s="222"/>
      <c r="K6" s="222"/>
    </row>
    <row r="7" spans="2:11" ht="17.25" x14ac:dyDescent="0.25">
      <c r="B7" s="222" t="s">
        <v>58</v>
      </c>
      <c r="C7" s="222"/>
      <c r="D7" s="222"/>
      <c r="E7" s="222"/>
      <c r="F7" s="222"/>
      <c r="G7" s="222"/>
      <c r="H7" s="222"/>
      <c r="I7" s="222"/>
      <c r="J7" s="222"/>
      <c r="K7" s="222"/>
    </row>
    <row r="8" spans="2:11" ht="16.5" x14ac:dyDescent="0.25">
      <c r="K8" s="66" t="s">
        <v>53</v>
      </c>
    </row>
    <row r="9" spans="2:11" ht="92.25" customHeight="1" x14ac:dyDescent="0.25">
      <c r="B9" s="199" t="s">
        <v>37</v>
      </c>
      <c r="C9" s="199" t="s">
        <v>38</v>
      </c>
      <c r="D9" s="199"/>
      <c r="E9" s="199" t="s">
        <v>39</v>
      </c>
      <c r="F9" s="199"/>
      <c r="G9" s="199"/>
      <c r="H9" s="199"/>
      <c r="I9" s="199" t="s">
        <v>40</v>
      </c>
      <c r="J9" s="199" t="s">
        <v>41</v>
      </c>
      <c r="K9" s="85" t="s">
        <v>55</v>
      </c>
    </row>
    <row r="10" spans="2:11" ht="33" customHeight="1" x14ac:dyDescent="0.25">
      <c r="B10" s="199"/>
      <c r="C10" s="85" t="s">
        <v>94</v>
      </c>
      <c r="D10" s="85" t="s">
        <v>95</v>
      </c>
      <c r="E10" s="85" t="s">
        <v>94</v>
      </c>
      <c r="F10" s="85" t="s">
        <v>95</v>
      </c>
      <c r="G10" s="85" t="s">
        <v>96</v>
      </c>
      <c r="H10" s="85" t="s">
        <v>97</v>
      </c>
      <c r="I10" s="199"/>
      <c r="J10" s="199"/>
      <c r="K10" s="85" t="s">
        <v>45</v>
      </c>
    </row>
    <row r="11" spans="2:11" ht="14.25" x14ac:dyDescent="0.25">
      <c r="B11" s="220" t="s">
        <v>42</v>
      </c>
      <c r="C11" s="220"/>
      <c r="D11" s="220"/>
      <c r="E11" s="220"/>
      <c r="F11" s="220"/>
      <c r="G11" s="220"/>
      <c r="H11" s="220"/>
      <c r="I11" s="220"/>
      <c r="J11" s="220"/>
      <c r="K11" s="67">
        <f>K29+K12</f>
        <v>0</v>
      </c>
    </row>
    <row r="12" spans="2:11" ht="14.25" x14ac:dyDescent="0.25">
      <c r="B12" s="220" t="s">
        <v>79</v>
      </c>
      <c r="C12" s="220"/>
      <c r="D12" s="220"/>
      <c r="E12" s="220"/>
      <c r="F12" s="220"/>
      <c r="G12" s="220"/>
      <c r="H12" s="220"/>
      <c r="I12" s="220"/>
      <c r="J12" s="220"/>
      <c r="K12" s="125">
        <f>SUM(K13+K18)</f>
        <v>-7000000</v>
      </c>
    </row>
    <row r="13" spans="2:11" ht="14.25" x14ac:dyDescent="0.25">
      <c r="B13" s="123"/>
      <c r="C13" s="122" t="s">
        <v>80</v>
      </c>
      <c r="D13" s="192" t="s">
        <v>81</v>
      </c>
      <c r="E13" s="193"/>
      <c r="F13" s="193"/>
      <c r="G13" s="193"/>
      <c r="H13" s="193"/>
      <c r="I13" s="193"/>
      <c r="J13" s="194"/>
      <c r="K13" s="125">
        <f>SUM(K14)</f>
        <v>-3800000</v>
      </c>
    </row>
    <row r="14" spans="2:11" ht="33" customHeight="1" x14ac:dyDescent="0.25">
      <c r="B14" s="123"/>
      <c r="C14" s="122"/>
      <c r="D14" s="86"/>
      <c r="E14" s="86" t="s">
        <v>82</v>
      </c>
      <c r="F14" s="191" t="s">
        <v>69</v>
      </c>
      <c r="G14" s="191"/>
      <c r="H14" s="191"/>
      <c r="I14" s="191"/>
      <c r="J14" s="191"/>
      <c r="K14" s="125">
        <v>-3800000</v>
      </c>
    </row>
    <row r="15" spans="2:11" s="116" customFormat="1" ht="33" customHeight="1" x14ac:dyDescent="0.25">
      <c r="B15" s="123"/>
      <c r="C15" s="122"/>
      <c r="D15" s="86"/>
      <c r="E15" s="86"/>
      <c r="F15" s="86"/>
      <c r="G15" s="192" t="s">
        <v>83</v>
      </c>
      <c r="H15" s="193"/>
      <c r="I15" s="193"/>
      <c r="J15" s="193"/>
      <c r="K15" s="194"/>
    </row>
    <row r="16" spans="2:11" s="116" customFormat="1" ht="14.25" x14ac:dyDescent="0.25">
      <c r="B16" s="123"/>
      <c r="C16" s="122"/>
      <c r="D16" s="86"/>
      <c r="E16" s="86"/>
      <c r="F16" s="86"/>
      <c r="G16" s="86"/>
      <c r="H16" s="192" t="s">
        <v>63</v>
      </c>
      <c r="I16" s="193"/>
      <c r="J16" s="193"/>
      <c r="K16" s="194"/>
    </row>
    <row r="17" spans="2:11" ht="14.25" x14ac:dyDescent="0.25">
      <c r="B17" s="123"/>
      <c r="C17" s="122"/>
      <c r="D17" s="86"/>
      <c r="E17" s="86"/>
      <c r="F17" s="86"/>
      <c r="G17" s="86"/>
      <c r="H17" s="86"/>
      <c r="I17" s="192" t="s">
        <v>84</v>
      </c>
      <c r="J17" s="193"/>
      <c r="K17" s="194"/>
    </row>
    <row r="18" spans="2:11" ht="20.100000000000001" customHeight="1" x14ac:dyDescent="0.25">
      <c r="B18" s="115"/>
      <c r="C18" s="122" t="s">
        <v>85</v>
      </c>
      <c r="D18" s="191" t="s">
        <v>86</v>
      </c>
      <c r="E18" s="191"/>
      <c r="F18" s="191"/>
      <c r="G18" s="191"/>
      <c r="H18" s="191"/>
      <c r="I18" s="191"/>
      <c r="J18" s="191"/>
      <c r="K18" s="125">
        <f>K19+K24</f>
        <v>-3200000</v>
      </c>
    </row>
    <row r="19" spans="2:11" ht="20.100000000000001" customHeight="1" x14ac:dyDescent="0.25">
      <c r="B19" s="115"/>
      <c r="C19" s="115"/>
      <c r="D19" s="115"/>
      <c r="E19" s="86" t="s">
        <v>87</v>
      </c>
      <c r="F19" s="191" t="s">
        <v>74</v>
      </c>
      <c r="G19" s="191"/>
      <c r="H19" s="191"/>
      <c r="I19" s="191"/>
      <c r="J19" s="191"/>
      <c r="K19" s="125">
        <v>-1800000</v>
      </c>
    </row>
    <row r="20" spans="2:11" ht="33" customHeight="1" x14ac:dyDescent="0.25">
      <c r="B20" s="115"/>
      <c r="C20" s="115"/>
      <c r="D20" s="115"/>
      <c r="E20" s="112"/>
      <c r="F20" s="112"/>
      <c r="G20" s="192" t="s">
        <v>88</v>
      </c>
      <c r="H20" s="193"/>
      <c r="I20" s="193"/>
      <c r="J20" s="193"/>
      <c r="K20" s="194"/>
    </row>
    <row r="21" spans="2:11" ht="14.25" x14ac:dyDescent="0.25">
      <c r="B21" s="115"/>
      <c r="C21" s="115"/>
      <c r="D21" s="115"/>
      <c r="E21" s="112"/>
      <c r="F21" s="112"/>
      <c r="G21" s="112"/>
      <c r="H21" s="192" t="s">
        <v>63</v>
      </c>
      <c r="I21" s="193"/>
      <c r="J21" s="193"/>
      <c r="K21" s="194"/>
    </row>
    <row r="22" spans="2:11" ht="14.25" x14ac:dyDescent="0.25">
      <c r="B22" s="115"/>
      <c r="C22" s="115"/>
      <c r="D22" s="115"/>
      <c r="E22" s="112"/>
      <c r="F22" s="112"/>
      <c r="G22" s="112"/>
      <c r="H22" s="112"/>
      <c r="I22" s="192" t="s">
        <v>89</v>
      </c>
      <c r="J22" s="193"/>
      <c r="K22" s="194"/>
    </row>
    <row r="23" spans="2:11" ht="14.25" x14ac:dyDescent="0.25">
      <c r="B23" s="115"/>
      <c r="C23" s="115"/>
      <c r="D23" s="115"/>
      <c r="E23" s="112"/>
      <c r="F23" s="112"/>
      <c r="G23" s="112"/>
      <c r="H23" s="112"/>
      <c r="I23" s="86"/>
      <c r="J23" s="189" t="s">
        <v>93</v>
      </c>
      <c r="K23" s="190">
        <v>-1</v>
      </c>
    </row>
    <row r="24" spans="2:11" ht="14.25" x14ac:dyDescent="0.25">
      <c r="B24" s="115"/>
      <c r="C24" s="115"/>
      <c r="D24" s="115"/>
      <c r="E24" s="86" t="s">
        <v>90</v>
      </c>
      <c r="F24" s="191" t="s">
        <v>77</v>
      </c>
      <c r="G24" s="191"/>
      <c r="H24" s="191"/>
      <c r="I24" s="191"/>
      <c r="J24" s="191"/>
      <c r="K24" s="125">
        <v>-1400000</v>
      </c>
    </row>
    <row r="25" spans="2:11" ht="33" customHeight="1" x14ac:dyDescent="0.25">
      <c r="B25" s="115"/>
      <c r="C25" s="115"/>
      <c r="D25" s="115"/>
      <c r="E25" s="124"/>
      <c r="F25" s="124"/>
      <c r="G25" s="223" t="s">
        <v>91</v>
      </c>
      <c r="H25" s="224"/>
      <c r="I25" s="224"/>
      <c r="J25" s="224"/>
      <c r="K25" s="225"/>
    </row>
    <row r="26" spans="2:11" ht="14.25" x14ac:dyDescent="0.25">
      <c r="B26" s="115"/>
      <c r="C26" s="115"/>
      <c r="D26" s="115"/>
      <c r="E26" s="124"/>
      <c r="F26" s="124"/>
      <c r="G26" s="124"/>
      <c r="H26" s="192" t="s">
        <v>63</v>
      </c>
      <c r="I26" s="193"/>
      <c r="J26" s="193"/>
      <c r="K26" s="194"/>
    </row>
    <row r="27" spans="2:11" ht="14.25" x14ac:dyDescent="0.25">
      <c r="B27" s="115"/>
      <c r="C27" s="115"/>
      <c r="D27" s="115"/>
      <c r="E27" s="124"/>
      <c r="F27" s="124"/>
      <c r="G27" s="124"/>
      <c r="H27" s="112"/>
      <c r="I27" s="192" t="s">
        <v>89</v>
      </c>
      <c r="J27" s="193"/>
      <c r="K27" s="194"/>
    </row>
    <row r="28" spans="2:11" ht="14.25" x14ac:dyDescent="0.25">
      <c r="B28" s="115"/>
      <c r="C28" s="115"/>
      <c r="D28" s="115"/>
      <c r="E28" s="124"/>
      <c r="F28" s="124"/>
      <c r="G28" s="124"/>
      <c r="H28" s="124"/>
      <c r="I28" s="191" t="s">
        <v>92</v>
      </c>
      <c r="J28" s="191"/>
      <c r="K28" s="126">
        <v>-3</v>
      </c>
    </row>
    <row r="29" spans="2:11" s="26" customFormat="1" ht="14.25" x14ac:dyDescent="0.25">
      <c r="B29" s="227" t="s">
        <v>43</v>
      </c>
      <c r="C29" s="227"/>
      <c r="D29" s="227"/>
      <c r="E29" s="227"/>
      <c r="F29" s="227"/>
      <c r="G29" s="227"/>
      <c r="H29" s="227"/>
      <c r="I29" s="227"/>
      <c r="J29" s="227"/>
      <c r="K29" s="67">
        <f>K30</f>
        <v>7000000</v>
      </c>
    </row>
    <row r="30" spans="2:11" s="26" customFormat="1" ht="14.25" x14ac:dyDescent="0.25">
      <c r="B30" s="68"/>
      <c r="C30" s="53" t="s">
        <v>1</v>
      </c>
      <c r="D30" s="228" t="s">
        <v>44</v>
      </c>
      <c r="E30" s="228"/>
      <c r="F30" s="228"/>
      <c r="G30" s="228"/>
      <c r="H30" s="228"/>
      <c r="I30" s="228"/>
      <c r="J30" s="228"/>
      <c r="K30" s="67">
        <f>K31</f>
        <v>7000000</v>
      </c>
    </row>
    <row r="31" spans="2:11" s="119" customFormat="1" ht="14.25" x14ac:dyDescent="0.25">
      <c r="B31" s="72"/>
      <c r="C31" s="117"/>
      <c r="D31" s="72"/>
      <c r="E31" s="122" t="s">
        <v>129</v>
      </c>
      <c r="F31" s="191" t="s">
        <v>130</v>
      </c>
      <c r="G31" s="191"/>
      <c r="H31" s="191"/>
      <c r="I31" s="191"/>
      <c r="J31" s="191"/>
      <c r="K31" s="67">
        <f>+'Հ-3 և Հ-4'!H65</f>
        <v>7000000</v>
      </c>
    </row>
    <row r="32" spans="2:11" s="119" customFormat="1" x14ac:dyDescent="0.25">
      <c r="B32" s="72"/>
      <c r="C32" s="117"/>
      <c r="D32" s="72"/>
      <c r="E32" s="117"/>
      <c r="F32" s="72"/>
      <c r="G32" s="226" t="s">
        <v>131</v>
      </c>
      <c r="H32" s="226"/>
      <c r="I32" s="226"/>
      <c r="J32" s="226"/>
      <c r="K32" s="226"/>
    </row>
    <row r="33" spans="2:11" s="119" customFormat="1" x14ac:dyDescent="0.25">
      <c r="B33" s="72"/>
      <c r="C33" s="117"/>
      <c r="D33" s="72"/>
      <c r="E33" s="117"/>
      <c r="F33" s="72"/>
      <c r="G33" s="72"/>
      <c r="H33" s="226" t="s">
        <v>63</v>
      </c>
      <c r="I33" s="226"/>
      <c r="J33" s="226"/>
      <c r="K33" s="226"/>
    </row>
    <row r="34" spans="2:11" s="119" customFormat="1" x14ac:dyDescent="0.25">
      <c r="B34" s="72"/>
      <c r="C34" s="117"/>
      <c r="D34" s="72"/>
      <c r="E34" s="117"/>
      <c r="F34" s="72"/>
      <c r="G34" s="72"/>
      <c r="H34" s="72"/>
      <c r="I34" s="226" t="s">
        <v>132</v>
      </c>
      <c r="J34" s="226"/>
      <c r="K34" s="226"/>
    </row>
    <row r="35" spans="2:11" ht="9" customHeight="1" x14ac:dyDescent="0.25"/>
  </sheetData>
  <mergeCells count="31">
    <mergeCell ref="I34:K34"/>
    <mergeCell ref="B29:J29"/>
    <mergeCell ref="D30:J30"/>
    <mergeCell ref="F31:J31"/>
    <mergeCell ref="G32:K32"/>
    <mergeCell ref="H33:K33"/>
    <mergeCell ref="H21:K21"/>
    <mergeCell ref="H16:K16"/>
    <mergeCell ref="I17:K17"/>
    <mergeCell ref="D18:J18"/>
    <mergeCell ref="F19:J19"/>
    <mergeCell ref="G20:K20"/>
    <mergeCell ref="I28:J28"/>
    <mergeCell ref="I22:K22"/>
    <mergeCell ref="F24:J24"/>
    <mergeCell ref="G25:K25"/>
    <mergeCell ref="H26:K26"/>
    <mergeCell ref="I27:K27"/>
    <mergeCell ref="C4:G4"/>
    <mergeCell ref="B6:K6"/>
    <mergeCell ref="B7:K7"/>
    <mergeCell ref="B9:B10"/>
    <mergeCell ref="C9:D9"/>
    <mergeCell ref="E9:H9"/>
    <mergeCell ref="I9:I10"/>
    <mergeCell ref="J9:J10"/>
    <mergeCell ref="D13:J13"/>
    <mergeCell ref="F14:J14"/>
    <mergeCell ref="G15:K15"/>
    <mergeCell ref="B11:J11"/>
    <mergeCell ref="B12:J12"/>
  </mergeCells>
  <printOptions horizontalCentered="1"/>
  <pageMargins left="0.25" right="0.25" top="0.75" bottom="0.25" header="0.25" footer="0.25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8C13-33BE-4F58-946F-DAD8299CD07D}">
  <dimension ref="B1:K35"/>
  <sheetViews>
    <sheetView view="pageBreakPreview" zoomScaleNormal="100" zoomScaleSheetLayoutView="100" workbookViewId="0">
      <pane ySplit="11" topLeftCell="A12" activePane="bottomLeft" state="frozen"/>
      <selection pane="bottomLeft" activeCell="F16" sqref="F16"/>
    </sheetView>
  </sheetViews>
  <sheetFormatPr defaultColWidth="9.140625" defaultRowHeight="13.5" x14ac:dyDescent="0.25"/>
  <cols>
    <col min="1" max="1" width="0.85546875" style="119" customWidth="1"/>
    <col min="2" max="2" width="6.42578125" style="119" customWidth="1"/>
    <col min="3" max="3" width="9.28515625" style="119" customWidth="1"/>
    <col min="4" max="4" width="9.140625" style="119" customWidth="1"/>
    <col min="5" max="5" width="13" style="119" customWidth="1"/>
    <col min="6" max="6" width="8.5703125" style="119" customWidth="1"/>
    <col min="7" max="7" width="13.42578125" style="119" customWidth="1"/>
    <col min="8" max="8" width="9.28515625" style="119" customWidth="1"/>
    <col min="9" max="9" width="22.42578125" style="119" customWidth="1"/>
    <col min="10" max="10" width="81.5703125" style="119" customWidth="1"/>
    <col min="11" max="11" width="24.85546875" style="119" customWidth="1"/>
    <col min="12" max="12" width="0.85546875" style="119" customWidth="1"/>
    <col min="13" max="16384" width="9.140625" style="119"/>
  </cols>
  <sheetData>
    <row r="1" spans="2:11" ht="17.25" x14ac:dyDescent="0.25">
      <c r="C1" s="48"/>
      <c r="D1" s="48"/>
      <c r="E1" s="48"/>
      <c r="F1" s="48"/>
      <c r="G1" s="48"/>
      <c r="K1" s="48" t="s">
        <v>52</v>
      </c>
    </row>
    <row r="2" spans="2:11" ht="17.25" x14ac:dyDescent="0.25">
      <c r="C2" s="49"/>
      <c r="D2" s="49"/>
      <c r="E2" s="49"/>
      <c r="F2" s="49"/>
      <c r="G2" s="49"/>
      <c r="K2" s="49" t="str">
        <f>'Հ-3 և Հ-4'!H2</f>
        <v>ՀՀ կառավարության 2025 թվականի</v>
      </c>
    </row>
    <row r="3" spans="2:11" ht="17.25" x14ac:dyDescent="0.25">
      <c r="C3" s="49"/>
      <c r="D3" s="49"/>
      <c r="E3" s="49"/>
      <c r="F3" s="49"/>
      <c r="G3" s="49"/>
      <c r="K3" s="49" t="str">
        <f>'Հ-3 և Հ-4'!H3</f>
        <v>______________ ի N ___ -Ն որոշման</v>
      </c>
    </row>
    <row r="4" spans="2:11" x14ac:dyDescent="0.25">
      <c r="C4" s="221"/>
      <c r="D4" s="221"/>
      <c r="E4" s="221"/>
      <c r="F4" s="221"/>
      <c r="G4" s="221"/>
    </row>
    <row r="6" spans="2:11" ht="17.25" x14ac:dyDescent="0.25">
      <c r="B6" s="222" t="str">
        <f>+'Հ-3 և Հ-4'!B5:H5</f>
        <v xml:space="preserve">ՀԱՅԱՍՏԱՆԻ ՀԱՆՐԱՊԵՏՈՒԹՅԱՆ ԿԱՌԱՎԱՐՈՒԹՅԱՆ 2024 ԹՎԱԿԱՆԻ ԴԵԿՏԵՄԲԵՐԻ 27-Ի N 2060-Ն ՈՐՈՇՄԱՆ </v>
      </c>
      <c r="C6" s="222"/>
      <c r="D6" s="222"/>
      <c r="E6" s="222"/>
      <c r="F6" s="222"/>
      <c r="G6" s="222"/>
      <c r="H6" s="222"/>
      <c r="I6" s="222"/>
      <c r="J6" s="222"/>
      <c r="K6" s="222"/>
    </row>
    <row r="7" spans="2:11" ht="17.25" x14ac:dyDescent="0.25">
      <c r="B7" s="222" t="s">
        <v>57</v>
      </c>
      <c r="C7" s="222"/>
      <c r="D7" s="222"/>
      <c r="E7" s="222"/>
      <c r="F7" s="222"/>
      <c r="G7" s="222"/>
      <c r="H7" s="222"/>
      <c r="I7" s="222"/>
      <c r="J7" s="222"/>
      <c r="K7" s="222"/>
    </row>
    <row r="8" spans="2:11" ht="16.5" x14ac:dyDescent="0.25">
      <c r="K8" s="66" t="s">
        <v>53</v>
      </c>
    </row>
    <row r="9" spans="2:11" ht="92.25" customHeight="1" x14ac:dyDescent="0.25">
      <c r="B9" s="199" t="s">
        <v>54</v>
      </c>
      <c r="C9" s="199" t="s">
        <v>38</v>
      </c>
      <c r="D9" s="199"/>
      <c r="E9" s="199" t="s">
        <v>39</v>
      </c>
      <c r="F9" s="199"/>
      <c r="G9" s="199"/>
      <c r="H9" s="199"/>
      <c r="I9" s="199" t="s">
        <v>40</v>
      </c>
      <c r="J9" s="199" t="s">
        <v>41</v>
      </c>
      <c r="K9" s="117" t="s">
        <v>55</v>
      </c>
    </row>
    <row r="10" spans="2:11" ht="33" customHeight="1" x14ac:dyDescent="0.25">
      <c r="B10" s="199"/>
      <c r="C10" s="117" t="s">
        <v>94</v>
      </c>
      <c r="D10" s="117" t="s">
        <v>95</v>
      </c>
      <c r="E10" s="117" t="s">
        <v>94</v>
      </c>
      <c r="F10" s="117" t="s">
        <v>95</v>
      </c>
      <c r="G10" s="117" t="s">
        <v>96</v>
      </c>
      <c r="H10" s="117" t="s">
        <v>97</v>
      </c>
      <c r="I10" s="199"/>
      <c r="J10" s="199"/>
      <c r="K10" s="117" t="s">
        <v>45</v>
      </c>
    </row>
    <row r="11" spans="2:11" ht="14.25" x14ac:dyDescent="0.25">
      <c r="B11" s="220" t="s">
        <v>42</v>
      </c>
      <c r="C11" s="220"/>
      <c r="D11" s="220"/>
      <c r="E11" s="220"/>
      <c r="F11" s="220"/>
      <c r="G11" s="220"/>
      <c r="H11" s="220"/>
      <c r="I11" s="220"/>
      <c r="J11" s="220"/>
      <c r="K11" s="67">
        <f>K29+K12</f>
        <v>0</v>
      </c>
    </row>
    <row r="12" spans="2:11" ht="14.25" x14ac:dyDescent="0.25">
      <c r="B12" s="220" t="s">
        <v>79</v>
      </c>
      <c r="C12" s="220"/>
      <c r="D12" s="220"/>
      <c r="E12" s="220"/>
      <c r="F12" s="220"/>
      <c r="G12" s="220"/>
      <c r="H12" s="220"/>
      <c r="I12" s="220"/>
      <c r="J12" s="220"/>
      <c r="K12" s="125">
        <f>SUM(K13+K18)</f>
        <v>-7000000</v>
      </c>
    </row>
    <row r="13" spans="2:11" ht="14.25" x14ac:dyDescent="0.25">
      <c r="B13" s="123"/>
      <c r="C13" s="187">
        <v>1043</v>
      </c>
      <c r="D13" s="192" t="s">
        <v>81</v>
      </c>
      <c r="E13" s="193"/>
      <c r="F13" s="193"/>
      <c r="G13" s="193"/>
      <c r="H13" s="193"/>
      <c r="I13" s="193"/>
      <c r="J13" s="194"/>
      <c r="K13" s="125">
        <f>SUM(K14)</f>
        <v>-3800000</v>
      </c>
    </row>
    <row r="14" spans="2:11" ht="33" customHeight="1" x14ac:dyDescent="0.25">
      <c r="B14" s="123"/>
      <c r="C14" s="122"/>
      <c r="D14" s="120"/>
      <c r="E14" s="120" t="s">
        <v>82</v>
      </c>
      <c r="F14" s="191" t="s">
        <v>69</v>
      </c>
      <c r="G14" s="191"/>
      <c r="H14" s="191"/>
      <c r="I14" s="191"/>
      <c r="J14" s="191"/>
      <c r="K14" s="125">
        <v>-3800000</v>
      </c>
    </row>
    <row r="15" spans="2:11" ht="33" customHeight="1" x14ac:dyDescent="0.25">
      <c r="B15" s="123"/>
      <c r="C15" s="122"/>
      <c r="D15" s="120"/>
      <c r="E15" s="120"/>
      <c r="F15" s="120"/>
      <c r="G15" s="192" t="s">
        <v>83</v>
      </c>
      <c r="H15" s="193"/>
      <c r="I15" s="193"/>
      <c r="J15" s="193"/>
      <c r="K15" s="194"/>
    </row>
    <row r="16" spans="2:11" ht="14.25" x14ac:dyDescent="0.25">
      <c r="B16" s="123"/>
      <c r="C16" s="122"/>
      <c r="D16" s="120"/>
      <c r="E16" s="120"/>
      <c r="F16" s="120"/>
      <c r="G16" s="120"/>
      <c r="H16" s="192" t="s">
        <v>63</v>
      </c>
      <c r="I16" s="193"/>
      <c r="J16" s="193"/>
      <c r="K16" s="194"/>
    </row>
    <row r="17" spans="2:11" ht="14.25" x14ac:dyDescent="0.25">
      <c r="B17" s="123"/>
      <c r="C17" s="122"/>
      <c r="D17" s="120"/>
      <c r="E17" s="120"/>
      <c r="F17" s="120"/>
      <c r="G17" s="120"/>
      <c r="H17" s="120"/>
      <c r="I17" s="192" t="s">
        <v>84</v>
      </c>
      <c r="J17" s="193"/>
      <c r="K17" s="194"/>
    </row>
    <row r="18" spans="2:11" ht="20.100000000000001" customHeight="1" x14ac:dyDescent="0.25">
      <c r="B18" s="115"/>
      <c r="C18" s="187">
        <v>1220</v>
      </c>
      <c r="D18" s="191" t="s">
        <v>86</v>
      </c>
      <c r="E18" s="191"/>
      <c r="F18" s="191"/>
      <c r="G18" s="191"/>
      <c r="H18" s="191"/>
      <c r="I18" s="191"/>
      <c r="J18" s="191"/>
      <c r="K18" s="125">
        <f>K19+K24</f>
        <v>-3200000</v>
      </c>
    </row>
    <row r="19" spans="2:11" ht="20.100000000000001" customHeight="1" x14ac:dyDescent="0.25">
      <c r="B19" s="115"/>
      <c r="C19" s="115"/>
      <c r="D19" s="115"/>
      <c r="E19" s="120" t="s">
        <v>87</v>
      </c>
      <c r="F19" s="191" t="s">
        <v>74</v>
      </c>
      <c r="G19" s="191"/>
      <c r="H19" s="191"/>
      <c r="I19" s="191"/>
      <c r="J19" s="191"/>
      <c r="K19" s="125">
        <v>-1800000</v>
      </c>
    </row>
    <row r="20" spans="2:11" ht="33" customHeight="1" x14ac:dyDescent="0.25">
      <c r="B20" s="115"/>
      <c r="C20" s="115"/>
      <c r="D20" s="115"/>
      <c r="E20" s="117"/>
      <c r="F20" s="117"/>
      <c r="G20" s="192" t="s">
        <v>88</v>
      </c>
      <c r="H20" s="193"/>
      <c r="I20" s="193"/>
      <c r="J20" s="193"/>
      <c r="K20" s="194"/>
    </row>
    <row r="21" spans="2:11" ht="14.25" x14ac:dyDescent="0.25">
      <c r="B21" s="115"/>
      <c r="C21" s="115"/>
      <c r="D21" s="115"/>
      <c r="E21" s="117"/>
      <c r="F21" s="117"/>
      <c r="G21" s="117"/>
      <c r="H21" s="192" t="s">
        <v>63</v>
      </c>
      <c r="I21" s="193"/>
      <c r="J21" s="193"/>
      <c r="K21" s="194"/>
    </row>
    <row r="22" spans="2:11" ht="14.25" x14ac:dyDescent="0.25">
      <c r="B22" s="115"/>
      <c r="C22" s="115"/>
      <c r="D22" s="115"/>
      <c r="E22" s="117"/>
      <c r="F22" s="117"/>
      <c r="G22" s="117"/>
      <c r="H22" s="117"/>
      <c r="I22" s="192" t="s">
        <v>89</v>
      </c>
      <c r="J22" s="193"/>
      <c r="K22" s="194"/>
    </row>
    <row r="23" spans="2:11" ht="14.25" x14ac:dyDescent="0.25">
      <c r="B23" s="115"/>
      <c r="C23" s="115"/>
      <c r="D23" s="115"/>
      <c r="E23" s="117"/>
      <c r="F23" s="117"/>
      <c r="G23" s="117"/>
      <c r="H23" s="117"/>
      <c r="I23" s="120"/>
      <c r="J23" s="189" t="s">
        <v>93</v>
      </c>
      <c r="K23" s="190">
        <v>-1</v>
      </c>
    </row>
    <row r="24" spans="2:11" ht="14.25" x14ac:dyDescent="0.25">
      <c r="B24" s="115"/>
      <c r="C24" s="115"/>
      <c r="D24" s="115"/>
      <c r="E24" s="120" t="s">
        <v>90</v>
      </c>
      <c r="F24" s="191" t="s">
        <v>77</v>
      </c>
      <c r="G24" s="191"/>
      <c r="H24" s="191"/>
      <c r="I24" s="191"/>
      <c r="J24" s="191"/>
      <c r="K24" s="125">
        <v>-1400000</v>
      </c>
    </row>
    <row r="25" spans="2:11" ht="33" customHeight="1" x14ac:dyDescent="0.25">
      <c r="B25" s="115"/>
      <c r="C25" s="115"/>
      <c r="D25" s="115"/>
      <c r="E25" s="124"/>
      <c r="F25" s="124"/>
      <c r="G25" s="223" t="s">
        <v>91</v>
      </c>
      <c r="H25" s="224"/>
      <c r="I25" s="224"/>
      <c r="J25" s="224"/>
      <c r="K25" s="225"/>
    </row>
    <row r="26" spans="2:11" ht="14.25" x14ac:dyDescent="0.25">
      <c r="B26" s="115"/>
      <c r="C26" s="115"/>
      <c r="D26" s="115"/>
      <c r="E26" s="124"/>
      <c r="F26" s="124"/>
      <c r="G26" s="124"/>
      <c r="H26" s="192" t="s">
        <v>63</v>
      </c>
      <c r="I26" s="193"/>
      <c r="J26" s="193"/>
      <c r="K26" s="194"/>
    </row>
    <row r="27" spans="2:11" ht="14.25" x14ac:dyDescent="0.25">
      <c r="B27" s="115"/>
      <c r="C27" s="115"/>
      <c r="D27" s="115"/>
      <c r="E27" s="124"/>
      <c r="F27" s="124"/>
      <c r="G27" s="124"/>
      <c r="H27" s="117"/>
      <c r="I27" s="192" t="s">
        <v>89</v>
      </c>
      <c r="J27" s="193"/>
      <c r="K27" s="194"/>
    </row>
    <row r="28" spans="2:11" ht="14.25" x14ac:dyDescent="0.25">
      <c r="B28" s="115"/>
      <c r="C28" s="115"/>
      <c r="D28" s="115"/>
      <c r="E28" s="124"/>
      <c r="F28" s="124"/>
      <c r="G28" s="124"/>
      <c r="H28" s="124"/>
      <c r="I28" s="191" t="s">
        <v>92</v>
      </c>
      <c r="J28" s="191"/>
      <c r="K28" s="126">
        <v>-3</v>
      </c>
    </row>
    <row r="29" spans="2:11" s="26" customFormat="1" ht="14.25" x14ac:dyDescent="0.25">
      <c r="B29" s="227" t="s">
        <v>43</v>
      </c>
      <c r="C29" s="227"/>
      <c r="D29" s="227"/>
      <c r="E29" s="227"/>
      <c r="F29" s="227"/>
      <c r="G29" s="227"/>
      <c r="H29" s="227"/>
      <c r="I29" s="227"/>
      <c r="J29" s="227"/>
      <c r="K29" s="67">
        <f>K30</f>
        <v>7000000</v>
      </c>
    </row>
    <row r="30" spans="2:11" s="26" customFormat="1" ht="14.25" x14ac:dyDescent="0.25">
      <c r="B30" s="68"/>
      <c r="C30" s="188">
        <v>1169</v>
      </c>
      <c r="D30" s="228" t="s">
        <v>44</v>
      </c>
      <c r="E30" s="228"/>
      <c r="F30" s="228"/>
      <c r="G30" s="228"/>
      <c r="H30" s="228"/>
      <c r="I30" s="228"/>
      <c r="J30" s="228"/>
      <c r="K30" s="67">
        <f>K31</f>
        <v>7000000</v>
      </c>
    </row>
    <row r="31" spans="2:11" ht="14.25" x14ac:dyDescent="0.25">
      <c r="B31" s="72"/>
      <c r="C31" s="117"/>
      <c r="D31" s="72"/>
      <c r="E31" s="122" t="s">
        <v>129</v>
      </c>
      <c r="F31" s="191" t="s">
        <v>130</v>
      </c>
      <c r="G31" s="191"/>
      <c r="H31" s="191"/>
      <c r="I31" s="191"/>
      <c r="J31" s="191"/>
      <c r="K31" s="67">
        <f>+'Հ-3 և Հ-4'!H65</f>
        <v>7000000</v>
      </c>
    </row>
    <row r="32" spans="2:11" x14ac:dyDescent="0.25">
      <c r="B32" s="72"/>
      <c r="C32" s="117"/>
      <c r="D32" s="72"/>
      <c r="E32" s="117"/>
      <c r="F32" s="72"/>
      <c r="G32" s="226" t="s">
        <v>131</v>
      </c>
      <c r="H32" s="226"/>
      <c r="I32" s="226"/>
      <c r="J32" s="226"/>
      <c r="K32" s="226"/>
    </row>
    <row r="33" spans="2:11" x14ac:dyDescent="0.25">
      <c r="B33" s="72"/>
      <c r="C33" s="117"/>
      <c r="D33" s="72"/>
      <c r="E33" s="117"/>
      <c r="F33" s="72"/>
      <c r="G33" s="72"/>
      <c r="H33" s="226" t="s">
        <v>63</v>
      </c>
      <c r="I33" s="226"/>
      <c r="J33" s="226"/>
      <c r="K33" s="226"/>
    </row>
    <row r="34" spans="2:11" x14ac:dyDescent="0.25">
      <c r="B34" s="72"/>
      <c r="C34" s="117"/>
      <c r="D34" s="72"/>
      <c r="E34" s="117"/>
      <c r="F34" s="72"/>
      <c r="G34" s="72"/>
      <c r="H34" s="72"/>
      <c r="I34" s="226" t="s">
        <v>132</v>
      </c>
      <c r="J34" s="226"/>
      <c r="K34" s="226"/>
    </row>
    <row r="35" spans="2:11" ht="9" customHeight="1" x14ac:dyDescent="0.25"/>
  </sheetData>
  <mergeCells count="31">
    <mergeCell ref="H16:K16"/>
    <mergeCell ref="C4:G4"/>
    <mergeCell ref="B6:K6"/>
    <mergeCell ref="B7:K7"/>
    <mergeCell ref="B9:B10"/>
    <mergeCell ref="C9:D9"/>
    <mergeCell ref="E9:H9"/>
    <mergeCell ref="I9:I10"/>
    <mergeCell ref="J9:J10"/>
    <mergeCell ref="B11:J11"/>
    <mergeCell ref="B12:J12"/>
    <mergeCell ref="D13:J13"/>
    <mergeCell ref="F14:J14"/>
    <mergeCell ref="G15:K15"/>
    <mergeCell ref="B29:J29"/>
    <mergeCell ref="I17:K17"/>
    <mergeCell ref="D18:J18"/>
    <mergeCell ref="F19:J19"/>
    <mergeCell ref="G20:K20"/>
    <mergeCell ref="H21:K21"/>
    <mergeCell ref="I22:K22"/>
    <mergeCell ref="F24:J24"/>
    <mergeCell ref="G25:K25"/>
    <mergeCell ref="H26:K26"/>
    <mergeCell ref="I27:K27"/>
    <mergeCell ref="I28:J28"/>
    <mergeCell ref="D30:J30"/>
    <mergeCell ref="F31:J31"/>
    <mergeCell ref="G32:K32"/>
    <mergeCell ref="H33:K33"/>
    <mergeCell ref="I34:K34"/>
  </mergeCells>
  <printOptions horizontalCentered="1"/>
  <pageMargins left="0.25" right="0.25" top="0.75" bottom="0.25" header="0.25" footer="0.25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ՕՀ-1 Ա 2 և Հ-5 Ա-1</vt:lpstr>
      <vt:lpstr>Հ-3 և Հ-4</vt:lpstr>
      <vt:lpstr>Հ-5 Ա-7</vt:lpstr>
      <vt:lpstr>Հ-9</vt:lpstr>
      <vt:lpstr>Հ-9.1</vt:lpstr>
      <vt:lpstr>'Հ-3 և Հ-4'!Print_Area</vt:lpstr>
      <vt:lpstr>'Հ-5 Ա-7'!Print_Area</vt:lpstr>
      <vt:lpstr>'Հ-9'!Print_Area</vt:lpstr>
      <vt:lpstr>'Հ-9.1'!Print_Area</vt:lpstr>
      <vt:lpstr>'ՕՀ-1 Ա 2 և Հ-5 Ա-1'!Print_Area</vt:lpstr>
      <vt:lpstr>'Հ-3 և Հ-4'!Print_Titles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2025-11-19T05:36:32Z</cp:lastPrinted>
  <dcterms:created xsi:type="dcterms:W3CDTF">2019-11-26T09:27:58Z</dcterms:created>
  <dcterms:modified xsi:type="dcterms:W3CDTF">2025-11-20T04:12:38Z</dcterms:modified>
</cp:coreProperties>
</file>