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erriS\Desktop\Գործեր\2025\october\ԲՏԱՆ 65001\71526 nor\"/>
    </mc:Choice>
  </mc:AlternateContent>
  <bookViews>
    <workbookView xWindow="-120" yWindow="-120" windowWidth="29040" windowHeight="15720" activeTab="5"/>
  </bookViews>
  <sheets>
    <sheet name="havelvac 1" sheetId="7" r:id="rId1"/>
    <sheet name="Հավելված 2" sheetId="1" r:id="rId2"/>
    <sheet name="Հավելված 3" sheetId="6" r:id="rId3"/>
    <sheet name="Հավելված 4" sheetId="2" r:id="rId4"/>
    <sheet name="havelvac 5" sheetId="8" r:id="rId5"/>
    <sheet name="havelvac 6" sheetId="9" r:id="rId6"/>
    <sheet name="Հավելված 7" sheetId="5" r:id="rId7"/>
  </sheets>
  <externalReferences>
    <externalReference r:id="rId8"/>
    <externalReference r:id="rId9"/>
    <externalReference r:id="rId10"/>
  </externalReferences>
  <definedNames>
    <definedName name="\A" localSheetId="0">#REF!</definedName>
    <definedName name="\A" localSheetId="4">#REF!</definedName>
    <definedName name="\A" localSheetId="5">#REF!</definedName>
    <definedName name="\A">#REF!</definedName>
    <definedName name="_1__հայտարարվել_է_նախ_մրցույթ" localSheetId="0">#REF!</definedName>
    <definedName name="_1__հայտարարվել_է_նախ_մրցույթ" localSheetId="4">#REF!</definedName>
    <definedName name="_1__հայտարարվել_է_նախ_մրցույթ" localSheetId="5">#REF!</definedName>
    <definedName name="_1__հայտարարվել_է_նախ_մրցույթ">#REF!</definedName>
    <definedName name="_xlnm._FilterDatabase" localSheetId="2" hidden="1">'Հավելված 3'!$A$1:$A$12</definedName>
    <definedName name="_tab10" localSheetId="0">#REF!</definedName>
    <definedName name="_tab10" localSheetId="4">#REF!</definedName>
    <definedName name="_tab10" localSheetId="5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0">#REF!</definedName>
    <definedName name="AgencyCode" localSheetId="4">#REF!</definedName>
    <definedName name="AgencyCode" localSheetId="5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ampop_krchat">#REF!</definedName>
    <definedName name="Armata">#REF!</definedName>
    <definedName name="asd">#REF!</definedName>
    <definedName name="åû" localSheetId="2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 localSheetId="0">#REF!</definedName>
    <definedName name="DebtGG" localSheetId="4">#REF!</definedName>
    <definedName name="DebtGG" localSheetId="5">#REF!</definedName>
    <definedName name="DebtGG">#REF!</definedName>
    <definedName name="fff" localSheetId="0">#REF!</definedName>
    <definedName name="fff" localSheetId="4">#REF!</definedName>
    <definedName name="fff" localSheetId="5">#REF!</definedName>
    <definedName name="fff">#REF!</definedName>
    <definedName name="Functional1" localSheetId="2">#REF!</definedName>
    <definedName name="Functional1">#REF!</definedName>
    <definedName name="ggg">#REF!</definedName>
    <definedName name="h">#REF!</definedName>
    <definedName name="Hav" localSheetId="0">#REF!,#REF!</definedName>
    <definedName name="Hav" localSheetId="4">#REF!,#REF!</definedName>
    <definedName name="Hav" localSheetId="5">#REF!,#REF!</definedName>
    <definedName name="hav" localSheetId="2">#REF!</definedName>
    <definedName name="Hav">#REF!,#REF!</definedName>
    <definedName name="mas" localSheetId="2">#REF!</definedName>
    <definedName name="mas">#REF!</definedName>
    <definedName name="mass" localSheetId="2">#REF!</definedName>
    <definedName name="mass">#REF!</definedName>
    <definedName name="MonExo">#REF!</definedName>
    <definedName name="MonGrow">[2]BM!#REF!</definedName>
    <definedName name="PANature" localSheetId="0">#REF!</definedName>
    <definedName name="PANature" localSheetId="4">#REF!</definedName>
    <definedName name="PANature" localSheetId="5">#REF!</definedName>
    <definedName name="PANature" localSheetId="2">#REF!</definedName>
    <definedName name="PANature">#REF!</definedName>
    <definedName name="par_count" localSheetId="0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4">#REF!,#REF!,#REF!,#REF!,#REF!</definedName>
    <definedName name="par_qual" localSheetId="5">#REF!,#REF!,#REF!,#REF!,#REF!</definedName>
    <definedName name="par_qual">#REF!,#REF!,#REF!,#REF!,#REF!</definedName>
    <definedName name="par_time" localSheetId="0">#REF!,#REF!,#REF!,#REF!</definedName>
    <definedName name="par_time" localSheetId="4">#REF!,#REF!,#REF!,#REF!</definedName>
    <definedName name="par_time" localSheetId="5">#REF!,#REF!,#REF!,#REF!</definedName>
    <definedName name="par_time">#REF!,#REF!,#REF!,#REF!</definedName>
    <definedName name="par2.12s" localSheetId="0">#REF!</definedName>
    <definedName name="par2.12s" localSheetId="4">#REF!</definedName>
    <definedName name="par2.12s" localSheetId="5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4">#REF!,#REF!</definedName>
    <definedName name="par2.5s" localSheetId="5">#REF!,#REF!</definedName>
    <definedName name="par2.5s">#REF!,#REF!</definedName>
    <definedName name="par2.6s" localSheetId="0">#REF!,#REF!,#REF!,#REF!</definedName>
    <definedName name="par2.6s" localSheetId="4">#REF!,#REF!,#REF!,#REF!</definedName>
    <definedName name="par2.6s" localSheetId="5">#REF!,#REF!,#REF!,#REF!</definedName>
    <definedName name="par2.6s">#REF!,#REF!,#REF!,#REF!</definedName>
    <definedName name="par2.7s" localSheetId="0">#REF!,#REF!</definedName>
    <definedName name="par2.7s" localSheetId="4">#REF!,#REF!</definedName>
    <definedName name="par2.7s" localSheetId="5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4">#REF!,#REF!</definedName>
    <definedName name="par4.10s" localSheetId="5">#REF!,#REF!</definedName>
    <definedName name="par4.10s">#REF!,#REF!</definedName>
    <definedName name="par4.11d" localSheetId="0">#REF!,#REF!,#REF!,#REF!,#REF!</definedName>
    <definedName name="par4.11d" localSheetId="4">#REF!,#REF!,#REF!,#REF!,#REF!</definedName>
    <definedName name="par4.11d" localSheetId="5">#REF!,#REF!,#REF!,#REF!,#REF!</definedName>
    <definedName name="par4.11d">#REF!,#REF!,#REF!,#REF!,#REF!</definedName>
    <definedName name="par4.12d" localSheetId="0">#REF!</definedName>
    <definedName name="par4.12d" localSheetId="4">#REF!</definedName>
    <definedName name="par4.12d" localSheetId="5">#REF!</definedName>
    <definedName name="par4.12d">#REF!</definedName>
    <definedName name="par4.13s" localSheetId="0">#REF!</definedName>
    <definedName name="par4.13s" localSheetId="4">#REF!</definedName>
    <definedName name="par4.13s" localSheetId="5">#REF!</definedName>
    <definedName name="par4.13s">#REF!</definedName>
    <definedName name="par4.14" localSheetId="0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>#REF!,#REF!,#REF!,#REF!,#REF!,#REF!</definedName>
    <definedName name="par4.15" localSheetId="0">#REF!,#REF!,#REF!</definedName>
    <definedName name="par4.15" localSheetId="4">#REF!,#REF!,#REF!</definedName>
    <definedName name="par4.15" localSheetId="5">#REF!,#REF!,#REF!</definedName>
    <definedName name="par4.15">#REF!,#REF!,#REF!</definedName>
    <definedName name="par4.16" localSheetId="0">#REF!,#REF!,#REF!</definedName>
    <definedName name="par4.16" localSheetId="4">#REF!,#REF!,#REF!</definedName>
    <definedName name="par4.16" localSheetId="5">#REF!,#REF!,#REF!</definedName>
    <definedName name="par4.16">#REF!,#REF!,#REF!</definedName>
    <definedName name="par4.17" localSheetId="0">#REF!,#REF!,#REF!,#REF!</definedName>
    <definedName name="par4.17" localSheetId="4">#REF!,#REF!,#REF!,#REF!</definedName>
    <definedName name="par4.17" localSheetId="5">#REF!,#REF!,#REF!,#REF!</definedName>
    <definedName name="par4.17">#REF!,#REF!,#REF!,#REF!</definedName>
    <definedName name="par4.18d" localSheetId="0">#REF!,#REF!</definedName>
    <definedName name="par4.18d" localSheetId="4">#REF!,#REF!</definedName>
    <definedName name="par4.18d" localSheetId="5">#REF!,#REF!</definedName>
    <definedName name="par4.18d">#REF!,#REF!</definedName>
    <definedName name="par4.19s" localSheetId="0">#REF!</definedName>
    <definedName name="par4.19s" localSheetId="4">#REF!</definedName>
    <definedName name="par4.19s" localSheetId="5">#REF!</definedName>
    <definedName name="par4.19s">#REF!</definedName>
    <definedName name="par4.20f" localSheetId="0">#REF!</definedName>
    <definedName name="par4.20f" localSheetId="4">#REF!</definedName>
    <definedName name="par4.20f" localSheetId="5">#REF!</definedName>
    <definedName name="par4.20f">#REF!</definedName>
    <definedName name="par4.21f" localSheetId="0">#REF!</definedName>
    <definedName name="par4.21f" localSheetId="4">#REF!</definedName>
    <definedName name="par4.21f" localSheetId="5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0">#REF!,#REF!,#REF!,#REF!,#REF!</definedName>
    <definedName name="par4.8" localSheetId="4">#REF!,#REF!,#REF!,#REF!,#REF!</definedName>
    <definedName name="par4.8" localSheetId="5">#REF!,#REF!,#REF!,#REF!,#REF!</definedName>
    <definedName name="par4.8">#REF!,#REF!,#REF!,#REF!,#REF!</definedName>
    <definedName name="par4.9" localSheetId="0">#REF!,#REF!,#REF!,#REF!,#REF!,#REF!</definedName>
    <definedName name="par4.9" localSheetId="4">#REF!,#REF!,#REF!,#REF!,#REF!,#REF!</definedName>
    <definedName name="par4.9" localSheetId="5">#REF!,#REF!,#REF!,#REF!,#REF!,#REF!</definedName>
    <definedName name="par4.9">#REF!,#REF!,#REF!,#REF!,#REF!,#REF!</definedName>
    <definedName name="par5.1" localSheetId="0">#REF!,#REF!</definedName>
    <definedName name="par5.1" localSheetId="4">#REF!,#REF!</definedName>
    <definedName name="par5.1" localSheetId="5">#REF!,#REF!</definedName>
    <definedName name="par5.1">#REF!,#REF!</definedName>
    <definedName name="par5.3" localSheetId="0">#REF!,#REF!,#REF!,#REF!,#REF!,#REF!</definedName>
    <definedName name="par5.3" localSheetId="4">#REF!,#REF!,#REF!,#REF!,#REF!,#REF!</definedName>
    <definedName name="par5.3" localSheetId="5">#REF!,#REF!,#REF!,#REF!,#REF!,#REF!</definedName>
    <definedName name="par5.3">#REF!,#REF!,#REF!,#REF!,#REF!,#REF!</definedName>
    <definedName name="par5.4" localSheetId="0">#REF!,#REF!,#REF!,#REF!,#REF!</definedName>
    <definedName name="par5.4" localSheetId="4">#REF!,#REF!,#REF!,#REF!,#REF!</definedName>
    <definedName name="par5.4" localSheetId="5">#REF!,#REF!,#REF!,#REF!,#REF!</definedName>
    <definedName name="par5.4">#REF!,#REF!,#REF!,#REF!,#REF!</definedName>
    <definedName name="par5.5" localSheetId="0">#REF!</definedName>
    <definedName name="par5.5" localSheetId="4">#REF!</definedName>
    <definedName name="par5.5" localSheetId="5">#REF!</definedName>
    <definedName name="par5.5">#REF!</definedName>
    <definedName name="par5.6" localSheetId="0">#REF!,#REF!</definedName>
    <definedName name="par5.6" localSheetId="4">#REF!,#REF!</definedName>
    <definedName name="par5.6" localSheetId="5">#REF!,#REF!</definedName>
    <definedName name="par5.6">#REF!,#REF!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>#REF!</definedName>
    <definedName name="_xlnm.Print_Area" localSheetId="1">'Հավելված 2'!$A$1:$G$55</definedName>
    <definedName name="_xlnm.Print_Area" localSheetId="6">'Հավելված 7'!$A$1:$G$17</definedName>
    <definedName name="_xlnm.Print_Titles">[3]BP!$C:$C,[3]BP!$1:$3</definedName>
    <definedName name="program" localSheetId="0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0">#REF!</definedName>
    <definedName name="RealExo" localSheetId="4">#REF!</definedName>
    <definedName name="RealExo" localSheetId="5">#REF!</definedName>
    <definedName name="RealExo">#REF!</definedName>
    <definedName name="RealPercent" localSheetId="0">#REF!</definedName>
    <definedName name="RealPercent" localSheetId="4">#REF!</definedName>
    <definedName name="RealPercent" localSheetId="5">#REF!</definedName>
    <definedName name="RealPercent">#REF!</definedName>
    <definedName name="Table_2._Turkey__Exogenous_assumptions" localSheetId="0">#REF!</definedName>
    <definedName name="Table_2._Turkey__Exogenous_assumptions" localSheetId="4">#REF!</definedName>
    <definedName name="Table_2._Turkey__Exogenous_assumptions" localSheetId="5">#REF!</definedName>
    <definedName name="Table_2._Turkey__Exogenous_assumptions">#REF!</definedName>
    <definedName name="x" localSheetId="2">#REF!</definedName>
    <definedName name="x">#REF!</definedName>
    <definedName name="Z_248BE2BA_E445_11D3_BFE0_00003960F508_.wvu.Cols" localSheetId="0" hidden="1">[3]Finprog!$D:$AJ,[3]Finprog!#REF!</definedName>
    <definedName name="Z_248BE2BA_E445_11D3_BFE0_00003960F508_.wvu.Cols" localSheetId="4" hidden="1">[3]Finprog!$D:$AJ,[3]Finprog!#REF!</definedName>
    <definedName name="Z_248BE2BA_E445_11D3_BFE0_00003960F508_.wvu.Cols" localSheetId="5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0">[2]BM!#REF!</definedName>
    <definedName name="է" localSheetId="4">[2]BM!#REF!</definedName>
    <definedName name="է" localSheetId="5">[2]BM!#REF!</definedName>
    <definedName name="է">[2]BM!#REF!</definedName>
    <definedName name="Հավել" localSheetId="0">#REF!</definedName>
    <definedName name="Հավել" localSheetId="4">#REF!</definedName>
    <definedName name="Հավել" localSheetId="5">#REF!</definedName>
    <definedName name="Հավել">#REF!</definedName>
    <definedName name="Հավելված" localSheetId="0">#REF!</definedName>
    <definedName name="Հավելված" localSheetId="4">#REF!</definedName>
    <definedName name="Հավելված" localSheetId="5">#REF!</definedName>
    <definedName name="Հավելված" localSheetId="2">#REF!</definedName>
    <definedName name="Հավելված">#REF!</definedName>
    <definedName name="ՀՀՀՀՀ">#REF!</definedName>
    <definedName name="Մաս" localSheetId="2">#REF!</definedName>
    <definedName name="Մաս">#REF!</definedName>
    <definedName name="շախմատիստ">#REF!</definedName>
    <definedName name="վֆյգյգ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6" i="5" l="1"/>
  <c r="J33" i="9"/>
  <c r="L31" i="9"/>
  <c r="L30" i="9"/>
  <c r="L29" i="9"/>
  <c r="L27" i="9"/>
  <c r="L26" i="9"/>
  <c r="L25" i="9"/>
  <c r="G17" i="5"/>
  <c r="G15" i="5" s="1"/>
  <c r="G37" i="1" s="1"/>
  <c r="G12" i="5"/>
  <c r="G13" i="5"/>
  <c r="G14" i="5"/>
  <c r="G11" i="5"/>
  <c r="G9" i="5" s="1"/>
  <c r="G28" i="1" s="1"/>
  <c r="G10" i="5" l="1"/>
  <c r="G8" i="5"/>
  <c r="L36" i="8"/>
  <c r="L35" i="8"/>
  <c r="L34" i="8"/>
  <c r="L32" i="8"/>
  <c r="L31" i="8"/>
  <c r="L30" i="8"/>
  <c r="J7" i="8"/>
  <c r="D12" i="6" l="1"/>
  <c r="G16" i="7"/>
  <c r="G17" i="7"/>
  <c r="G12" i="7"/>
  <c r="G13" i="7"/>
  <c r="G11" i="7" l="1"/>
  <c r="H12" i="6"/>
  <c r="G27" i="1"/>
  <c r="G26" i="1" s="1"/>
  <c r="G25" i="1" s="1"/>
  <c r="G24" i="1" s="1"/>
  <c r="G22" i="1" s="1"/>
  <c r="G20" i="1" s="1"/>
  <c r="J10" i="9" s="1"/>
  <c r="G36" i="1"/>
  <c r="G35" i="1" s="1"/>
  <c r="G34" i="1" s="1"/>
  <c r="G33" i="1" s="1"/>
  <c r="G31" i="1" s="1"/>
  <c r="G29" i="1" s="1"/>
  <c r="J17" i="9" s="1"/>
  <c r="G15" i="7"/>
  <c r="G14" i="7" s="1"/>
  <c r="G7" i="7" s="1"/>
  <c r="G80" i="1"/>
  <c r="G79" i="1" s="1"/>
  <c r="G78" i="1" s="1"/>
  <c r="G76" i="1" s="1"/>
  <c r="G72" i="1"/>
  <c r="G71" i="1" s="1"/>
  <c r="G70" i="1" s="1"/>
  <c r="G68" i="1" s="1"/>
  <c r="G66" i="1" s="1"/>
  <c r="J8" i="9" l="1"/>
  <c r="J9" i="9"/>
  <c r="J29" i="8"/>
  <c r="J24" i="9"/>
  <c r="G74" i="1"/>
  <c r="J32" i="9"/>
  <c r="G18" i="1"/>
  <c r="J22" i="8"/>
  <c r="D20" i="2"/>
  <c r="D18" i="2" s="1"/>
  <c r="D13" i="6"/>
  <c r="L29" i="8"/>
  <c r="J15" i="8"/>
  <c r="J14" i="8" s="1"/>
  <c r="D17" i="2"/>
  <c r="D15" i="2" s="1"/>
  <c r="G16" i="1"/>
  <c r="G64" i="1"/>
  <c r="G62" i="1" s="1"/>
  <c r="G60" i="1" s="1"/>
  <c r="G58" i="1" s="1"/>
  <c r="G56" i="1" s="1"/>
  <c r="L24" i="9" l="1"/>
  <c r="J33" i="8"/>
  <c r="J28" i="9"/>
  <c r="J22" i="9" s="1"/>
  <c r="H13" i="6"/>
  <c r="G14" i="1"/>
  <c r="G12" i="1" s="1"/>
  <c r="G10" i="7"/>
  <c r="L28" i="9" l="1"/>
  <c r="J23" i="9"/>
  <c r="L23" i="9" s="1"/>
  <c r="L33" i="8"/>
  <c r="J28" i="8"/>
  <c r="L28" i="8" s="1"/>
  <c r="J27" i="8"/>
  <c r="L27" i="8" s="1"/>
  <c r="G8" i="7"/>
  <c r="G9" i="7"/>
  <c r="G9" i="6"/>
  <c r="G8" i="6" s="1"/>
  <c r="F9" i="6"/>
  <c r="F8" i="6" s="1"/>
  <c r="E9" i="6"/>
  <c r="E8" i="6" s="1"/>
  <c r="J7" i="9" l="1"/>
  <c r="L22" i="9"/>
  <c r="G7" i="5"/>
  <c r="G54" i="1" l="1"/>
  <c r="G53" i="1" s="1"/>
  <c r="G52" i="1" s="1"/>
  <c r="G51" i="1" l="1"/>
  <c r="G50" i="1" s="1"/>
  <c r="G49" i="1" s="1"/>
  <c r="G47" i="1" s="1"/>
  <c r="J10" i="8" l="1"/>
  <c r="J9" i="8" s="1"/>
  <c r="J8" i="8" s="1"/>
  <c r="D14" i="2"/>
  <c r="D12" i="2" s="1"/>
  <c r="D10" i="2" s="1"/>
  <c r="D8" i="2" s="1"/>
  <c r="D11" i="6"/>
  <c r="G45" i="1"/>
  <c r="G44" i="1" s="1"/>
  <c r="G42" i="1" s="1"/>
  <c r="G40" i="1" s="1"/>
  <c r="G38" i="1" s="1"/>
  <c r="G11" i="1" s="1"/>
  <c r="G9" i="1" s="1"/>
  <c r="H11" i="6" l="1"/>
  <c r="H9" i="6" s="1"/>
  <c r="H8" i="6" s="1"/>
  <c r="D9" i="6"/>
  <c r="D8" i="6" s="1"/>
</calcChain>
</file>

<file path=xl/sharedStrings.xml><?xml version="1.0" encoding="utf-8"?>
<sst xmlns="http://schemas.openxmlformats.org/spreadsheetml/2006/main" count="343" uniqueCount="174">
  <si>
    <t>ՀԱՅԱՍՏԱՆԻ ՀԱՆՐԱՊԵՏՈՒԹՅԱՆ ԿԱՌԱՎԱՐՈՒԹՅԱՆ 2024 ԹՎԱԿԱՆԻ ԴԵԿՏԵՄԲԵՐԻ 27-Ի N 2060-Ն ՈՐՈՇՄԱՆ N 3 ԵՎ 4 ՀԱՎԵԼՎԱԾՆԵՐՈՒՄ ԿԱՏԱՐՎՈՂ ՓՈՓՈԽՈՒԹՅՈՒՆՆԵՐԸ ԵՎ ԼՐԱՑՈՒՄՆԵՐԸ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</si>
  <si>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</si>
  <si>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</si>
  <si>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 նշված են դրական նշանով, իսկ նվազեցումները՝ փակագծերում)</t>
  </si>
  <si>
    <t xml:space="preserve"> Տարի</t>
  </si>
  <si>
    <t xml:space="preserve"> Դաս</t>
  </si>
  <si>
    <t xml:space="preserve"> Ծրագիր</t>
  </si>
  <si>
    <t xml:space="preserve"> ԸՆԴԱՄԵՆԸ ԾԱԽՍԵՐ</t>
  </si>
  <si>
    <t>ՀՀ ԲԱՐՁՐ ՏԵԽՆՈԼՈԳԻԱԿԱՆ ԱՐԴՅՈՒՆԱԲԵՐՈՒԹՅԱՆ ՆԱԽԱՐԱՐՈՒԹՅՈՒՆ</t>
  </si>
  <si>
    <t xml:space="preserve"> 01</t>
  </si>
  <si>
    <t xml:space="preserve"> ԸՆԴՀԱՆՈՒՐ ԲՆՈՒՅԹԻ ՀԱՆՐԱՅԻՆ ԾԱՌԱՅՈՒԹՅՈՒՆՆԵՐ</t>
  </si>
  <si>
    <t xml:space="preserve"> այդ թվում`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</si>
  <si>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</si>
  <si>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</si>
  <si>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</si>
  <si>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</si>
  <si>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</si>
  <si>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</si>
  <si>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</si>
  <si>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</si>
  <si>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</si>
  <si>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</si>
  <si>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</si>
  <si>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Թվային փոխակերպման գործընթացի իրականացում</t>
  </si>
  <si>
    <t xml:space="preserve"> 31001</t>
  </si>
  <si>
    <t xml:space="preserve"> Միասնական թվային միջավայրի ձևավորում</t>
  </si>
  <si>
    <t xml:space="preserve"> ԱՅԼ ՀԻՄՆԱԿԱՆ ՄԻՋՈՑՆԵՐ</t>
  </si>
  <si>
    <t xml:space="preserve"> ՀՀ կառավարություն</t>
  </si>
  <si>
    <t xml:space="preserve"> - Ոչ նյութական հիմնական միջոցներ</t>
  </si>
  <si>
    <t xml:space="preserve"> Ծրագրային դասիչ</t>
  </si>
  <si>
    <t xml:space="preserve"> Միջոց առում</t>
  </si>
  <si>
    <t xml:space="preserve"> այդ թվում՛</t>
  </si>
  <si>
    <t>Բյուջետային գլխավոր կարգադրիչների, ծրագրերի, միջոցառումների և ուղղությունների անվանումները</t>
  </si>
  <si>
    <t>ՀՀ կառավարություն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</si>
  <si>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</si>
  <si>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</si>
  <si>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</si>
  <si>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</si>
  <si>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</si>
  <si>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</si>
  <si>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</si>
  <si>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</si>
  <si>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 ԸՆԴԱՄԵՆԸ </t>
  </si>
  <si>
    <t xml:space="preserve"> Պետական մարմինների կողմից օգտագործվող ոչ ֆինանսական ակտիվների հետ գործառնություններ </t>
  </si>
  <si>
    <t>Միասնական թվային միջավայրի ձևավորում</t>
  </si>
  <si>
    <t xml:space="preserve"> Թվային փոխակերպման գործընթացի շրջանակներում թվայնացման համակարգերի ներդրում և կայքերի արդիականացում </t>
  </si>
  <si>
    <t xml:space="preserve"> Ակտիվն օգտագործող կազմակերպության անվանումը` Հանրային իշխանության մարմիններ </t>
  </si>
  <si>
    <t xml:space="preserve"> ՀՀ կառավարություն </t>
  </si>
  <si>
    <t>ՀՀ կառավարության  2025 թվականի</t>
  </si>
  <si>
    <t>______________ ի    ___Ն որոշման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</si>
  <si>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</si>
  <si>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</si>
  <si>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</si>
  <si>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</si>
  <si>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</si>
  <si>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</si>
  <si>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</si>
  <si>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 xml:space="preserve"> ՄԱՍ I. ԱՊՐԱՆՔՆԵՐ</t>
  </si>
  <si>
    <t>Ցանցային բաժանարար</t>
  </si>
  <si>
    <t>հատ</t>
  </si>
  <si>
    <t xml:space="preserve"> ՀԱՅԱՍՏԱՆԻ  ՀԱՆՐԱՊԵՏՈՒԹՅԱՆ ԿԱՌԱՎԱՐՈՒԹՅԱՆ 2024 ԹՎԱԿԱՆԻ ԴԵԿՏԵՄԲԵՐԻ 27-Ի N 2060-Ն ՈՐՈՇՄԱՆ N 5 ՀԱՎԵԼՎԱԾԻ N2  ԱՂՅՈՒՍԱԿՈՒՄ ԿԱՏԱՐՎՈՂ ՓՈՓՈԽՈՒԹՅՈՒՆՆԵՐԸ ԵՎ ԼՐԱՑՈՒՄՆԵՐԸ</t>
  </si>
  <si>
    <t>ՀԱՅԱՍՏԱՆԻ ՀԱՆՐԱՊԵՏՈՒԹՅԱՆ ԿԱՌԱՎԱՐՈՒԹՅԱՆ 2024 ԹՎԱԿԱՆԻ ԴԵԿՏԵՄԲԵՐԻ 27-Ի N 2060-Ն ՈՐՈՇՄԱՆ N 10 ՀԱՎԵԼՎԱԾՈՒՄ ԿԱՏԱՐՎՈՂ ՓՈՓՈԽՈՒԹՅՈՒՆՆԵՐԸ ԵՎ ԼՐԱՑՈՒՄՆԵՐԸ</t>
  </si>
  <si>
    <t>Ցուցանիշների փոփոխությունը  (ավելացումները նշված են դրական նշանով)</t>
  </si>
  <si>
    <t>Ծրագրային դասիչը</t>
  </si>
  <si>
    <t>Բաժին</t>
  </si>
  <si>
    <t>Խումբ</t>
  </si>
  <si>
    <t>Ծրագիր</t>
  </si>
  <si>
    <t>Միջոցառում</t>
  </si>
  <si>
    <t>ՀՀ բարձր տեխնոլոգիական արդյունաբերության նախարարություն</t>
  </si>
  <si>
    <t>Սեղանի համակարգիչներ</t>
  </si>
  <si>
    <t>Դյուրակիր համակարգիչներ</t>
  </si>
  <si>
    <t>ԷԱՃ</t>
  </si>
  <si>
    <t xml:space="preserve"> Հավելված N 4</t>
  </si>
  <si>
    <t xml:space="preserve">ՀՀ կառավարության  2025 թվականի </t>
  </si>
  <si>
    <t xml:space="preserve"> հազար դրամներով </t>
  </si>
  <si>
    <t xml:space="preserve"> Բյուջետային գլխավոր կարգադրիչների, ծրագրերի, միջոցառումների և ուղղությունների անվանումները</t>
  </si>
  <si>
    <t xml:space="preserve"> Ընդամենը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</si>
  <si>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</si>
  <si>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</si>
  <si>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</si>
  <si>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</si>
  <si>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 xml:space="preserve"> ԸՆԴԱՄԵՆԸ</t>
  </si>
  <si>
    <t xml:space="preserve">հազար դրամներով </t>
  </si>
  <si>
    <t xml:space="preserve"> Հավելված N 3</t>
  </si>
  <si>
    <t>ԸՆԴԱՄԵՆԸ</t>
  </si>
  <si>
    <t>ՀԻՄՆԱԿԱՆ ԲԱԺԻՆՆԵՐԻՆ ՉԴԱՍՎՈՂ ՊԱՀՈՒՍՏԱՅԻՆ ՖՈՆԴԵՐ</t>
  </si>
  <si>
    <t>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</si>
  <si>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</si>
  <si>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</si>
  <si>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</si>
  <si>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</si>
  <si>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</si>
  <si>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</si>
  <si>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</si>
  <si>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04</t>
  </si>
  <si>
    <t xml:space="preserve"> ՏՆՏԵՍԱԿԱՆ ՀԱՐԱԲԵՐՈՒԹՅՈՒՆՆԵՐ</t>
  </si>
  <si>
    <t xml:space="preserve"> 09</t>
  </si>
  <si>
    <t xml:space="preserve"> Տնտեսական հարաբերություններ (այլ դասերին չպատկանող)</t>
  </si>
  <si>
    <t xml:space="preserve"> Բարձր տեխնոլոգիական արդյունաբերության նախարարության
կարողությունների զարգացում և տեխնիկական հագեցվածության ապահովում </t>
  </si>
  <si>
    <t>այդ թվում` ըստ կատարողների</t>
  </si>
  <si>
    <t xml:space="preserve"> 32001</t>
  </si>
  <si>
    <t xml:space="preserve"> Այլ պետական մարմնի կարողությունների զարգացում, տեխնիկական հագեցվածության ապահովում</t>
  </si>
  <si>
    <t>Հավելված 1
ՀՀ կառավարության
2025 թվականի____________ի  N _____-Ն որոշման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</si>
  <si>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</si>
  <si>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</si>
  <si>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</si>
  <si>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</si>
  <si>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</si>
  <si>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Միջոցառում</t>
  </si>
  <si>
    <t>Թվային փոխակերպման գործընթացի իրականացում</t>
  </si>
  <si>
    <t>Պետական մարմինների կողմից իրականացվող թվային փոխակերպման միջոցառումների ֆինանսավորում</t>
  </si>
  <si>
    <t>Թվային ծառայությունների և համակարգերի ներդրում</t>
  </si>
  <si>
    <t>Ծառայությունների մատուցում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</si>
  <si>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</si>
  <si>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</si>
  <si>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</si>
  <si>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</si>
  <si>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</si>
  <si>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</si>
  <si>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1235</t>
  </si>
  <si>
    <t>1235 - 31001</t>
  </si>
  <si>
    <t>Թվային փոխակերպման գործընթացի շրջանակներում թվայնացման համակարգերի ներդրում և կայքերի արդիականացում</t>
  </si>
  <si>
    <t>Պետական մարմինների կողմից օգտագործվող ոչ ֆինանսական ակտիվների հետ գործառնություններ</t>
  </si>
  <si>
    <t>1100</t>
  </si>
  <si>
    <t>Բարձր տեխնոլոգիական արդյունաբերության բնագավառում պետական քաղաքականության մշակում, ծրագրերի համակարգում և մոնիտորինգ</t>
  </si>
  <si>
    <t>Բարձր տեխնոլոգիական ոլորտում պետական քաղաքականության մշակում, ծրագրերի համակարգում</t>
  </si>
  <si>
    <t>Բարձր տեխնոլոգիական արդյունաբերության բնագավառում  իրականացվող ծրագրերի ազդեցության և արդյունավետության բարելավում</t>
  </si>
  <si>
    <t>1100-31001</t>
  </si>
  <si>
    <t>1100-32001</t>
  </si>
  <si>
    <t>Բարձր տեխնոլոգիական արդյունաբերության նախարարության աշխատանքային
պայմանների բարելավման համար վարչական սարքավորումների
ձեռքբերում</t>
  </si>
  <si>
    <t>Պետական մարմինների կողմից օգտագործվող ոչ ֆինանսական ակտիվների
հետ գործառնություններ</t>
  </si>
  <si>
    <t xml:space="preserve"> Բարձր տեխնոլոգիական արդյունաբերության նախարարության
կարողությունների զարգացում և տեխնիկական հագեցվածության ապահովում</t>
  </si>
  <si>
    <t>Այլ պետական մարմնի կարողությունների զարգացում, տեխնիկական հագեցվածության ապահովում</t>
  </si>
  <si>
    <t>1100 - 32001</t>
  </si>
  <si>
    <t xml:space="preserve"> Վարչական սարքավորումների ձեռքբերում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</si>
  <si>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</si>
  <si>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Անվա-նումը </t>
  </si>
  <si>
    <t xml:space="preserve"> Նկարագրու-թյունը </t>
  </si>
  <si>
    <t xml:space="preserve">Թվային փոխակերպման գործընթացի իրականացում </t>
  </si>
  <si>
    <t xml:space="preserve"> Ծառայությունների մատուցում </t>
  </si>
  <si>
    <t xml:space="preserve">Ծառայությունը մատուցողի անվանումը` Մասնագիտացված կազմակերպություն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</si>
  <si>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</si>
  <si>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</si>
  <si>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</si>
  <si>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</si>
  <si>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</si>
  <si>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1235 - 31001</t>
  </si>
  <si>
    <t>Վարչական սարքավորումների ձեռքբերում</t>
  </si>
  <si>
    <t xml:space="preserve">  Այլ պետական կազմակերպությունների կողմից օգտագործվող ոչ ֆինանսական ակտիվների հետ գործառնություններ</t>
  </si>
  <si>
    <t xml:space="preserve"> Հավելված N 2 </t>
  </si>
  <si>
    <t>Հավելված 5
ՀՀ կառավարության
2025 թվականի____________ի  N _____-Ն որոշման</t>
  </si>
  <si>
    <t>Բաժին N 04</t>
  </si>
  <si>
    <t>Խումբ N 09</t>
  </si>
  <si>
    <t>Դաս N 01</t>
  </si>
  <si>
    <t>1100    31001</t>
  </si>
  <si>
    <t>1100    32001</t>
  </si>
  <si>
    <t xml:space="preserve">Բարձր տեխնոլոգիական արդյունաբերության նախարարության
կարողությունների զարգացում և տեխնիկական հագեցվածության ապահովում </t>
  </si>
  <si>
    <t>«ՀԱՅԱՍՏԱՆԻ ՀԱՆՐԱՊԵՏՈՒԹՅԱՆ 2025 ԹՎԱԿԱՆԻ ՊԵՏԱԿԱՆ ԲՅՈՒՋԵԻ ՄԱՍԻՆ» ՀԱՅԱՍՏԱՆԻ ՀԱՆՐԱՊԵՏՈՒԹՅԱՆ
ՕՐԵՆՔԻ N 1 ՀԱՎԵԼՎԱԾԻ N 3 ԱՂՅՈՒՍԱԿՈՒՄ ԿԱՏԱՐՎՈՂ ՓՈՓՈԽՈՒԹՅՈՒՆՆԵՐԸ ԵՎ ԼՐԱՑՈՒՄՆԵՐԸ</t>
  </si>
  <si>
    <t xml:space="preserve"> 1235</t>
  </si>
  <si>
    <t>Ցանցային բաժանարար /հատ/</t>
  </si>
  <si>
    <t>Սեղանի համակարգիչներ /հատ/</t>
  </si>
  <si>
    <t>Դյուրակիր համակարգիչներ/հատ/</t>
  </si>
  <si>
    <t>ՀԲՄ</t>
  </si>
  <si>
    <t>30211220/503</t>
  </si>
  <si>
    <t>32421300/501</t>
  </si>
  <si>
    <t>32421300/502</t>
  </si>
  <si>
    <t>30211200/501</t>
  </si>
  <si>
    <t xml:space="preserve"> ՀՀ Բարձր տեխնոլոգիական արդյունաբերության նախարարություն</t>
  </si>
  <si>
    <t>Հավելված 6
ՀՀ կառավարության
2025 թվականի____________ի  N _____-Ն որոշման</t>
  </si>
  <si>
    <t>Հավելված  N 7</t>
  </si>
  <si>
    <t xml:space="preserve">  ԲՍԿ</t>
  </si>
  <si>
    <t>ՀԱՅԱՍՏԱՆԻ ՀԱՆՐԱՊԵՏՈՒԹՅԱՆ ԿԱՌԱՎԱՐՈՒԹՅԱՆ   2024   ԹՎԱԿԱՆԻ  ԴԵԿՏԵՄԲԵՐԻ  27-Ի   N 2060-Ն  ՈՐՈՇՄԱՆ  N 9  ՀԱՎԵԼՎԱԾՈՒՄ  ԿԱՏԱՐՎՈՂ ՓՈՓՈԽՈՒԹՅՈՒՆՆԵՐԸ ԵՎ ԼՐԱՑՈՒՄՆԵՐԸ</t>
  </si>
  <si>
    <t>ՀԱՅԱՍՏԱՆԻ ՀԱՆՐԱՊԵՏՈՒԹՅԱՆ ԿԱՌԱՎԱՐՈՒԹՅԱՆ   2024   ԹՎԱԿԱՆԻ  ԴԵԿՏԵՄԲԵՐԻ  27-Ի   N 2060-Ն  ՈՐՈՇՄԱՆ  N 9.1 ՀԱՎԵԼՎԱԾՈՒՄ  ԿԱՏԱՐՎՈՂ ՓՈՓՈԽՈՒԹՅՈՒՆՆԵՐԸ ԵՎ ԼՐԱՑՈՒՄՆԵՐԸ</t>
  </si>
  <si>
    <t>«ՀԱՅԱՍՏԱՆԻ ՀԱՆՐԱՊԵՏՈՒԹՅԱՆ 2025 ԹՎԱԿԱՆԻ ՊԵՏԱԿԱՆ ԲՅՈՒՋԵԻ ՄԱՍԻՆ» ՕՐԵՆՔԻ N 1 ՀԱՎԵԼՎԱԾԻ N 2 ԱՂՅՈՒՍԱԿՈՒՄ ԿԱՏԱՐՎՈՂ ՎԵՐԱԲԱՇԽՈՒՄԸ, ՓՈՓՈԽՈՒԹՅՈՒՆՆԵՐԸ ԵՎ ԼՐԱՑՈՒՄՆԵՐԸ ԵՎ ՀԱՅԱՍՏԱՆԻ ՀԱՆՐԱՊԵՏՈՒԹՅԱՆ ԿԱՌԱՎԱՐՈՒԹՅԱՆ 2024 ԹՎԱԿԱՆԻ ԴԵԿՏԵՄԲԵՐԻ 27-Ի N 2060-Ն ՈՐՈՇՄԱՆ N 5 ՀԱՎԵԼՎԱԾԻ  N 1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</si>
</sst>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#,##0.0_);\(#,##0.0\)"/>
    <numFmt numFmtId="165" formatCode="_(* #,##0.0_);_(* \(#,##0.0\);_(* &quot;-&quot;?_);_(@_)"/>
    <numFmt numFmtId="166" formatCode="##,##0.0;\(##,##0.0\);\-"/>
    <numFmt numFmtId="167" formatCode="#,##0.0"/>
    <numFmt numFmtId="168" formatCode="_-* #,##0.00\ _₽_-;\-* #,##0.00\ _₽_-;_-* \-??\ _₽_-;_-@_-"/>
    <numFmt numFmtId="169" formatCode="_(* #,##0.0_);_(* \(#,##0.0\);_(* \-??_);_(@_)"/>
    <numFmt numFmtId="170" formatCode="_(* #,##0_);_(* \(#,##0\);_(* \-??_);_(@_)"/>
    <numFmt numFmtId="171" formatCode="_(* #,##0.0_);_(* \(#,##0.0\);_(* &quot;-&quot;??_);_(@_)"/>
  </numFmts>
  <fonts count="51" x14ac:knownFonts="1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  <charset val="1"/>
    </font>
    <font>
      <sz val="12"/>
      <name val="GHEA Grapalat"/>
      <family val="3"/>
    </font>
    <font>
      <b/>
      <sz val="12"/>
      <name val="GHEA Grapalat"/>
      <family val="3"/>
    </font>
    <font>
      <sz val="12"/>
      <color theme="1"/>
      <name val="GHEA Grapalat"/>
      <family val="3"/>
    </font>
    <font>
      <sz val="11"/>
      <name val="Times Armenian"/>
      <family val="1"/>
    </font>
    <font>
      <sz val="12"/>
      <name val="Arial Armenian"/>
      <family val="2"/>
      <charset val="1"/>
    </font>
    <font>
      <sz val="8"/>
      <name val="GHEA Grapalat"/>
      <family val="2"/>
      <charset val="1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  <charset val="1"/>
    </font>
    <font>
      <b/>
      <sz val="9"/>
      <name val="GHEA Grapalat"/>
      <family val="2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  <charset val="1"/>
    </font>
    <font>
      <sz val="12"/>
      <color rgb="FF000000"/>
      <name val="GHEA Grapalat"/>
      <family val="3"/>
    </font>
    <font>
      <b/>
      <sz val="11"/>
      <color rgb="FF000000"/>
      <name val="GHEA Grapalat"/>
      <family val="3"/>
      <charset val="1"/>
    </font>
    <font>
      <sz val="11"/>
      <color rgb="FF000000"/>
      <name val="GHEA Grapalat"/>
      <family val="3"/>
      <charset val="1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b/>
      <u/>
      <sz val="12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2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name val="GHEA Grapalat"/>
      <family val="3"/>
    </font>
    <font>
      <sz val="10"/>
      <color theme="1"/>
      <name val="GHEA Grapalat"/>
      <family val="3"/>
    </font>
    <font>
      <b/>
      <sz val="10"/>
      <name val="GHEA Grapalat"/>
      <family val="2"/>
    </font>
    <font>
      <b/>
      <sz val="8"/>
      <name val="GHEA Grapalat"/>
      <family val="2"/>
    </font>
    <font>
      <b/>
      <sz val="11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sz val="11"/>
      <color theme="0"/>
      <name val="GHEA Grapalat"/>
      <family val="3"/>
    </font>
    <font>
      <sz val="10"/>
      <name val="Times Armenian"/>
      <family val="1"/>
    </font>
  </fonts>
  <fills count="36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theme="0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0">
    <xf numFmtId="0" fontId="0" fillId="0" borderId="0"/>
    <xf numFmtId="0" fontId="7" fillId="0" borderId="0"/>
    <xf numFmtId="166" fontId="9" fillId="0" borderId="0" applyBorder="0" applyProtection="0">
      <alignment horizontal="right" vertical="top"/>
    </xf>
    <xf numFmtId="0" fontId="10" fillId="0" borderId="0">
      <alignment horizontal="left" vertical="top" wrapText="1"/>
    </xf>
    <xf numFmtId="0" fontId="10" fillId="0" borderId="0">
      <alignment horizontal="left" vertical="top" wrapText="1"/>
    </xf>
    <xf numFmtId="43" fontId="11" fillId="0" borderId="0" applyFont="0" applyFill="0" applyBorder="0" applyAlignment="0" applyProtection="0"/>
    <xf numFmtId="166" fontId="13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168" fontId="3" fillId="0" borderId="0" applyBorder="0" applyProtection="0"/>
    <xf numFmtId="43" fontId="3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25" fillId="0" borderId="0" applyNumberFormat="0" applyFill="0" applyBorder="0" applyAlignment="0" applyProtection="0"/>
    <xf numFmtId="0" fontId="26" fillId="5" borderId="0" applyNumberFormat="0" applyBorder="0" applyAlignment="0" applyProtection="0"/>
    <xf numFmtId="0" fontId="27" fillId="6" borderId="0" applyNumberFormat="0" applyBorder="0" applyAlignment="0" applyProtection="0"/>
    <xf numFmtId="0" fontId="28" fillId="7" borderId="0" applyNumberFormat="0" applyBorder="0" applyAlignment="0" applyProtection="0"/>
    <xf numFmtId="0" fontId="29" fillId="8" borderId="9" applyNumberFormat="0" applyAlignment="0" applyProtection="0"/>
    <xf numFmtId="0" fontId="30" fillId="9" borderId="10" applyNumberFormat="0" applyAlignment="0" applyProtection="0"/>
    <xf numFmtId="0" fontId="31" fillId="9" borderId="9" applyNumberFormat="0" applyAlignment="0" applyProtection="0"/>
    <xf numFmtId="0" fontId="32" fillId="0" borderId="11" applyNumberFormat="0" applyFill="0" applyAlignment="0" applyProtection="0"/>
    <xf numFmtId="0" fontId="33" fillId="10" borderId="12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14" applyNumberFormat="0" applyFill="0" applyAlignment="0" applyProtection="0"/>
    <xf numFmtId="0" fontId="37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7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7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7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7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7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11" borderId="13" applyNumberFormat="0" applyFont="0" applyAlignment="0" applyProtection="0"/>
    <xf numFmtId="0" fontId="39" fillId="0" borderId="0"/>
    <xf numFmtId="0" fontId="39" fillId="0" borderId="0"/>
    <xf numFmtId="166" fontId="42" fillId="0" borderId="0" applyFill="0" applyBorder="0" applyProtection="0">
      <alignment horizontal="right" vertical="top"/>
    </xf>
    <xf numFmtId="166" fontId="43" fillId="0" borderId="0" applyFill="0" applyBorder="0" applyProtection="0">
      <alignment horizontal="right" vertical="top"/>
    </xf>
    <xf numFmtId="166" fontId="10" fillId="0" borderId="0" applyFill="0" applyBorder="0" applyProtection="0">
      <alignment horizontal="right" vertical="top"/>
    </xf>
    <xf numFmtId="0" fontId="1" fillId="0" borderId="0"/>
    <xf numFmtId="43" fontId="1" fillId="0" borderId="0" applyFont="0" applyFill="0" applyBorder="0" applyAlignment="0" applyProtection="0"/>
    <xf numFmtId="0" fontId="50" fillId="0" borderId="0"/>
    <xf numFmtId="0" fontId="10" fillId="0" borderId="0">
      <alignment horizontal="left" vertical="top" wrapText="1"/>
    </xf>
  </cellStyleXfs>
  <cellXfs count="205">
    <xf numFmtId="0" fontId="0" fillId="0" borderId="0" xfId="0"/>
    <xf numFmtId="0" fontId="4" fillId="2" borderId="0" xfId="0" applyFont="1" applyFill="1"/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0" borderId="0" xfId="0" applyFont="1"/>
    <xf numFmtId="0" fontId="4" fillId="2" borderId="2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left" vertical="top" wrapText="1"/>
    </xf>
    <xf numFmtId="165" fontId="5" fillId="0" borderId="2" xfId="1" applyNumberFormat="1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164" fontId="5" fillId="3" borderId="2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top" wrapText="1"/>
    </xf>
    <xf numFmtId="0" fontId="4" fillId="2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8" fillId="0" borderId="0" xfId="0" applyFont="1"/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top" wrapText="1"/>
    </xf>
    <xf numFmtId="0" fontId="4" fillId="0" borderId="2" xfId="0" applyFont="1" applyBorder="1"/>
    <xf numFmtId="166" fontId="5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/>
    </xf>
    <xf numFmtId="166" fontId="4" fillId="0" borderId="2" xfId="2" applyFont="1" applyBorder="1" applyAlignment="1">
      <alignment horizontal="center" vertical="center"/>
    </xf>
    <xf numFmtId="0" fontId="12" fillId="0" borderId="0" xfId="7" applyFont="1">
      <alignment horizontal="left" vertical="top" wrapText="1"/>
    </xf>
    <xf numFmtId="0" fontId="15" fillId="0" borderId="0" xfId="0" applyFont="1" applyAlignment="1">
      <alignment vertical="center" wrapText="1"/>
    </xf>
    <xf numFmtId="169" fontId="16" fillId="0" borderId="2" xfId="8" applyNumberFormat="1" applyFont="1" applyBorder="1" applyAlignment="1" applyProtection="1">
      <alignment horizontal="center" vertical="center" wrapText="1"/>
    </xf>
    <xf numFmtId="170" fontId="16" fillId="0" borderId="2" xfId="8" applyNumberFormat="1" applyFont="1" applyBorder="1" applyAlignment="1" applyProtection="1">
      <alignment horizontal="center" vertical="center" wrapText="1"/>
    </xf>
    <xf numFmtId="164" fontId="5" fillId="4" borderId="2" xfId="8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19" fillId="3" borderId="2" xfId="0" applyFont="1" applyFill="1" applyBorder="1" applyAlignment="1">
      <alignment horizontal="left" vertical="center"/>
    </xf>
    <xf numFmtId="0" fontId="15" fillId="0" borderId="2" xfId="0" applyFont="1" applyBorder="1" applyAlignment="1">
      <alignment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 vertical="center" wrapText="1"/>
    </xf>
    <xf numFmtId="0" fontId="15" fillId="0" borderId="0" xfId="0" applyFont="1" applyAlignment="1">
      <alignment horizontal="center" vertical="center" wrapText="1"/>
    </xf>
    <xf numFmtId="169" fontId="15" fillId="0" borderId="0" xfId="8" applyNumberFormat="1" applyFont="1" applyBorder="1" applyAlignment="1" applyProtection="1">
      <alignment vertical="center" wrapText="1"/>
    </xf>
    <xf numFmtId="166" fontId="4" fillId="0" borderId="2" xfId="2" applyNumberFormat="1" applyFont="1" applyBorder="1" applyAlignment="1">
      <alignment horizontal="center" vertical="center"/>
    </xf>
    <xf numFmtId="0" fontId="16" fillId="0" borderId="2" xfId="0" applyFont="1" applyBorder="1" applyAlignment="1">
      <alignment vertical="center" wrapText="1"/>
    </xf>
    <xf numFmtId="164" fontId="4" fillId="4" borderId="2" xfId="8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top" wrapText="1"/>
    </xf>
    <xf numFmtId="0" fontId="21" fillId="0" borderId="2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top" wrapText="1"/>
    </xf>
    <xf numFmtId="167" fontId="4" fillId="4" borderId="2" xfId="5" applyNumberFormat="1" applyFont="1" applyFill="1" applyBorder="1" applyAlignment="1">
      <alignment horizontal="right" vertical="top"/>
    </xf>
    <xf numFmtId="0" fontId="4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38" fillId="0" borderId="2" xfId="0" applyFont="1" applyBorder="1" applyAlignment="1">
      <alignment horizontal="left" vertical="top" wrapText="1"/>
    </xf>
    <xf numFmtId="0" fontId="4" fillId="0" borderId="0" xfId="0" applyFont="1" applyBorder="1"/>
    <xf numFmtId="0" fontId="20" fillId="0" borderId="0" xfId="0" applyFont="1" applyBorder="1" applyAlignment="1">
      <alignment vertical="center"/>
    </xf>
    <xf numFmtId="0" fontId="20" fillId="0" borderId="1" xfId="0" applyFont="1" applyBorder="1" applyAlignment="1">
      <alignment vertical="center"/>
    </xf>
    <xf numFmtId="0" fontId="20" fillId="0" borderId="1" xfId="0" applyFont="1" applyBorder="1" applyAlignment="1">
      <alignment horizontal="right" vertical="center"/>
    </xf>
    <xf numFmtId="0" fontId="5" fillId="0" borderId="2" xfId="4" applyFont="1" applyBorder="1" applyAlignment="1">
      <alignment horizontal="center" vertical="center" wrapText="1"/>
    </xf>
    <xf numFmtId="0" fontId="4" fillId="0" borderId="2" xfId="4" applyFont="1" applyBorder="1" applyAlignment="1">
      <alignment horizontal="center" vertical="center" wrapText="1"/>
    </xf>
    <xf numFmtId="0" fontId="5" fillId="0" borderId="2" xfId="4" applyFont="1" applyBorder="1" applyAlignment="1">
      <alignment horizontal="center" vertical="center" wrapText="1"/>
    </xf>
    <xf numFmtId="0" fontId="41" fillId="4" borderId="0" xfId="51" applyFont="1" applyFill="1" applyAlignment="1">
      <alignment horizontal="left" vertical="top" wrapText="1"/>
    </xf>
    <xf numFmtId="166" fontId="41" fillId="4" borderId="0" xfId="51" applyNumberFormat="1" applyFont="1" applyFill="1" applyAlignment="1">
      <alignment horizontal="left" vertical="top" wrapText="1"/>
    </xf>
    <xf numFmtId="164" fontId="41" fillId="4" borderId="0" xfId="51" applyNumberFormat="1" applyFont="1" applyFill="1" applyAlignment="1">
      <alignment horizontal="left" vertical="top" wrapText="1"/>
    </xf>
    <xf numFmtId="0" fontId="41" fillId="4" borderId="0" xfId="51" applyFont="1" applyFill="1" applyAlignment="1">
      <alignment horizontal="left" vertical="center" wrapText="1"/>
    </xf>
    <xf numFmtId="166" fontId="5" fillId="4" borderId="2" xfId="54" applyFont="1" applyFill="1" applyBorder="1" applyAlignment="1">
      <alignment horizontal="right" vertical="center"/>
    </xf>
    <xf numFmtId="0" fontId="40" fillId="4" borderId="0" xfId="51" applyFont="1" applyFill="1" applyAlignment="1">
      <alignment vertical="center" wrapText="1"/>
    </xf>
    <xf numFmtId="0" fontId="40" fillId="4" borderId="0" xfId="52" applyFont="1" applyFill="1" applyAlignment="1">
      <alignment vertical="center"/>
    </xf>
    <xf numFmtId="0" fontId="4" fillId="4" borderId="0" xfId="51" applyFont="1" applyFill="1" applyAlignment="1">
      <alignment horizontal="right" vertical="center" wrapText="1"/>
    </xf>
    <xf numFmtId="0" fontId="5" fillId="4" borderId="2" xfId="51" applyFont="1" applyFill="1" applyBorder="1" applyAlignment="1">
      <alignment horizontal="center" vertical="center" wrapText="1"/>
    </xf>
    <xf numFmtId="0" fontId="6" fillId="4" borderId="2" xfId="51" applyFont="1" applyFill="1" applyBorder="1" applyAlignment="1">
      <alignment horizontal="left" vertical="center" wrapText="1"/>
    </xf>
    <xf numFmtId="0" fontId="21" fillId="4" borderId="2" xfId="51" applyFont="1" applyFill="1" applyBorder="1" applyAlignment="1">
      <alignment horizontal="center" vertical="center" wrapText="1"/>
    </xf>
    <xf numFmtId="0" fontId="6" fillId="4" borderId="2" xfId="51" applyFont="1" applyFill="1" applyBorder="1" applyAlignment="1">
      <alignment horizontal="center" vertical="top" wrapText="1"/>
    </xf>
    <xf numFmtId="166" fontId="4" fillId="4" borderId="2" xfId="55" applyFont="1" applyFill="1" applyBorder="1" applyAlignment="1">
      <alignment horizontal="right" vertical="center"/>
    </xf>
    <xf numFmtId="0" fontId="4" fillId="4" borderId="0" xfId="52" applyFont="1" applyFill="1" applyAlignment="1">
      <alignment horizontal="right" vertical="center"/>
    </xf>
    <xf numFmtId="0" fontId="4" fillId="4" borderId="0" xfId="52" applyFont="1" applyFill="1" applyAlignment="1">
      <alignment vertical="center"/>
    </xf>
    <xf numFmtId="0" fontId="4" fillId="4" borderId="0" xfId="51" applyFont="1" applyFill="1" applyAlignment="1">
      <alignment vertical="center" wrapText="1"/>
    </xf>
    <xf numFmtId="0" fontId="4" fillId="0" borderId="0" xfId="7" applyFont="1" applyAlignment="1">
      <alignment vertical="center" wrapText="1"/>
    </xf>
    <xf numFmtId="0" fontId="4" fillId="0" borderId="0" xfId="0" applyFont="1" applyAlignment="1">
      <alignment horizontal="left" vertical="center"/>
    </xf>
    <xf numFmtId="166" fontId="5" fillId="4" borderId="2" xfId="54" applyFont="1" applyFill="1" applyBorder="1" applyAlignment="1">
      <alignment horizontal="center" vertical="center"/>
    </xf>
    <xf numFmtId="166" fontId="4" fillId="4" borderId="2" xfId="54" applyFont="1" applyFill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top" wrapText="1"/>
    </xf>
    <xf numFmtId="0" fontId="4" fillId="2" borderId="2" xfId="0" applyFont="1" applyFill="1" applyBorder="1"/>
    <xf numFmtId="0" fontId="4" fillId="2" borderId="2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center"/>
    </xf>
    <xf numFmtId="0" fontId="44" fillId="0" borderId="2" xfId="0" applyFont="1" applyBorder="1" applyAlignment="1">
      <alignment horizontal="center" vertical="center" wrapText="1"/>
    </xf>
    <xf numFmtId="0" fontId="45" fillId="0" borderId="2" xfId="0" applyFont="1" applyBorder="1" applyAlignment="1">
      <alignment horizontal="center" vertical="center" wrapText="1"/>
    </xf>
    <xf numFmtId="0" fontId="44" fillId="0" borderId="2" xfId="0" applyFont="1" applyBorder="1" applyAlignment="1">
      <alignment horizontal="left" vertical="top" wrapText="1"/>
    </xf>
    <xf numFmtId="0" fontId="45" fillId="0" borderId="2" xfId="0" applyFont="1" applyBorder="1" applyAlignment="1">
      <alignment horizontal="left" vertical="top" wrapText="1"/>
    </xf>
    <xf numFmtId="0" fontId="46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center" vertical="center" wrapText="1"/>
    </xf>
    <xf numFmtId="0" fontId="6" fillId="0" borderId="0" xfId="56" applyFont="1"/>
    <xf numFmtId="0" fontId="4" fillId="0" borderId="0" xfId="56" applyFont="1" applyAlignment="1">
      <alignment horizontal="left" vertical="top" wrapText="1"/>
    </xf>
    <xf numFmtId="43" fontId="6" fillId="0" borderId="0" xfId="56" applyNumberFormat="1" applyFont="1"/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43" fontId="4" fillId="0" borderId="0" xfId="9" applyFont="1"/>
    <xf numFmtId="43" fontId="4" fillId="0" borderId="0" xfId="0" applyNumberFormat="1" applyFont="1"/>
    <xf numFmtId="166" fontId="4" fillId="0" borderId="2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48" fillId="0" borderId="0" xfId="56" applyFont="1" applyAlignment="1">
      <alignment horizontal="left" vertical="top" wrapText="1"/>
    </xf>
    <xf numFmtId="0" fontId="49" fillId="0" borderId="0" xfId="56" applyFont="1" applyAlignment="1">
      <alignment horizontal="left" vertical="top" wrapText="1"/>
    </xf>
    <xf numFmtId="0" fontId="48" fillId="0" borderId="0" xfId="56" applyFont="1"/>
    <xf numFmtId="0" fontId="48" fillId="0" borderId="0" xfId="56" applyFont="1" applyAlignment="1">
      <alignment horizontal="right"/>
    </xf>
    <xf numFmtId="0" fontId="49" fillId="0" borderId="0" xfId="56" applyFont="1"/>
    <xf numFmtId="0" fontId="44" fillId="0" borderId="2" xfId="56" applyFont="1" applyBorder="1" applyAlignment="1">
      <alignment horizontal="center" vertical="center" wrapText="1"/>
    </xf>
    <xf numFmtId="0" fontId="45" fillId="0" borderId="15" xfId="56" applyFont="1" applyBorder="1" applyAlignment="1">
      <alignment horizontal="center" vertical="center" wrapText="1"/>
    </xf>
    <xf numFmtId="166" fontId="44" fillId="0" borderId="2" xfId="6" applyFont="1" applyBorder="1" applyAlignment="1">
      <alignment horizontal="center" vertical="center"/>
    </xf>
    <xf numFmtId="0" fontId="5" fillId="0" borderId="2" xfId="58" applyFont="1" applyBorder="1" applyAlignment="1">
      <alignment horizontal="center" vertical="center" wrapText="1"/>
    </xf>
    <xf numFmtId="0" fontId="44" fillId="0" borderId="0" xfId="56" applyFont="1" applyAlignment="1">
      <alignment horizontal="center" vertical="center"/>
    </xf>
    <xf numFmtId="0" fontId="5" fillId="0" borderId="2" xfId="56" applyFont="1" applyBorder="1" applyAlignment="1">
      <alignment horizontal="left" vertical="center" wrapText="1"/>
    </xf>
    <xf numFmtId="0" fontId="4" fillId="0" borderId="2" xfId="59" applyFont="1" applyBorder="1" applyAlignment="1">
      <alignment horizontal="left" vertical="center" wrapText="1"/>
    </xf>
    <xf numFmtId="0" fontId="44" fillId="4" borderId="2" xfId="59" applyFont="1" applyFill="1" applyBorder="1" applyAlignment="1">
      <alignment horizontal="left" vertical="center" wrapText="1"/>
    </xf>
    <xf numFmtId="0" fontId="10" fillId="4" borderId="0" xfId="59" applyFill="1" applyAlignment="1">
      <alignment horizontal="left" vertical="center" wrapText="1"/>
    </xf>
    <xf numFmtId="0" fontId="44" fillId="0" borderId="2" xfId="59" applyFont="1" applyBorder="1" applyAlignment="1">
      <alignment horizontal="center" vertical="center" wrapText="1"/>
    </xf>
    <xf numFmtId="0" fontId="10" fillId="0" borderId="0" xfId="59" applyAlignment="1">
      <alignment horizontal="left" vertical="center" wrapText="1"/>
    </xf>
    <xf numFmtId="0" fontId="10" fillId="0" borderId="0" xfId="59" applyAlignment="1">
      <alignment vertical="center" wrapText="1"/>
    </xf>
    <xf numFmtId="0" fontId="44" fillId="0" borderId="2" xfId="56" applyFont="1" applyBorder="1" applyAlignment="1">
      <alignment vertical="center" wrapText="1"/>
    </xf>
    <xf numFmtId="166" fontId="47" fillId="0" borderId="2" xfId="56" applyNumberFormat="1" applyFont="1" applyBorder="1" applyAlignment="1">
      <alignment horizontal="center" vertical="center"/>
    </xf>
    <xf numFmtId="0" fontId="48" fillId="0" borderId="0" xfId="56" applyFont="1" applyAlignment="1">
      <alignment vertical="center"/>
    </xf>
    <xf numFmtId="0" fontId="44" fillId="0" borderId="2" xfId="56" applyFont="1" applyBorder="1" applyAlignment="1">
      <alignment horizontal="left" vertical="center" wrapText="1"/>
    </xf>
    <xf numFmtId="166" fontId="44" fillId="0" borderId="2" xfId="54" applyFont="1" applyBorder="1" applyAlignment="1">
      <alignment horizontal="center" vertical="center"/>
    </xf>
    <xf numFmtId="166" fontId="44" fillId="4" borderId="2" xfId="54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44" fillId="0" borderId="2" xfId="56" applyFont="1" applyBorder="1" applyAlignment="1">
      <alignment horizontal="left" vertical="center" wrapText="1"/>
    </xf>
    <xf numFmtId="0" fontId="48" fillId="0" borderId="0" xfId="56" applyFont="1" applyAlignment="1">
      <alignment horizontal="left" vertical="center"/>
    </xf>
    <xf numFmtId="0" fontId="44" fillId="0" borderId="3" xfId="56" applyFont="1" applyBorder="1" applyAlignment="1">
      <alignment vertical="center" wrapText="1"/>
    </xf>
    <xf numFmtId="171" fontId="48" fillId="0" borderId="0" xfId="57" applyNumberFormat="1" applyFont="1"/>
    <xf numFmtId="0" fontId="47" fillId="0" borderId="0" xfId="56" applyFont="1" applyAlignment="1">
      <alignment horizontal="center" vertical="center" wrapText="1"/>
    </xf>
    <xf numFmtId="0" fontId="48" fillId="0" borderId="1" xfId="56" applyFont="1" applyBorder="1" applyAlignment="1">
      <alignment horizontal="right" wrapText="1"/>
    </xf>
    <xf numFmtId="171" fontId="47" fillId="0" borderId="2" xfId="57" applyNumberFormat="1" applyFont="1" applyBorder="1" applyAlignment="1">
      <alignment horizontal="center" vertical="center" wrapText="1"/>
    </xf>
    <xf numFmtId="171" fontId="44" fillId="0" borderId="2" xfId="57" applyNumberFormat="1" applyFont="1" applyBorder="1" applyAlignment="1">
      <alignment horizontal="center" vertical="center" wrapText="1"/>
    </xf>
    <xf numFmtId="171" fontId="44" fillId="4" borderId="2" xfId="57" applyNumberFormat="1" applyFont="1" applyFill="1" applyBorder="1" applyAlignment="1">
      <alignment horizontal="center" vertical="center"/>
    </xf>
    <xf numFmtId="171" fontId="44" fillId="0" borderId="2" xfId="57" applyNumberFormat="1" applyFont="1" applyBorder="1" applyAlignment="1">
      <alignment horizontal="center" vertical="center"/>
    </xf>
    <xf numFmtId="0" fontId="45" fillId="0" borderId="2" xfId="0" applyFont="1" applyBorder="1" applyAlignment="1">
      <alignment horizontal="left" vertical="center" wrapText="1"/>
    </xf>
    <xf numFmtId="0" fontId="44" fillId="0" borderId="2" xfId="0" applyFont="1" applyBorder="1" applyAlignment="1">
      <alignment horizontal="left" vertical="center" wrapText="1"/>
    </xf>
    <xf numFmtId="0" fontId="45" fillId="0" borderId="0" xfId="56" applyFont="1" applyAlignment="1">
      <alignment horizontal="left" vertical="top" wrapText="1"/>
    </xf>
    <xf numFmtId="0" fontId="45" fillId="2" borderId="2" xfId="0" applyFont="1" applyFill="1" applyBorder="1" applyAlignment="1">
      <alignment horizontal="center" vertical="center"/>
    </xf>
    <xf numFmtId="0" fontId="45" fillId="0" borderId="2" xfId="56" applyFont="1" applyBorder="1" applyAlignment="1">
      <alignment horizontal="left" vertical="top" wrapText="1"/>
    </xf>
    <xf numFmtId="171" fontId="44" fillId="4" borderId="2" xfId="57" applyNumberFormat="1" applyFont="1" applyFill="1" applyBorder="1" applyAlignment="1">
      <alignment horizontal="right" vertical="top"/>
    </xf>
    <xf numFmtId="0" fontId="45" fillId="4" borderId="2" xfId="56" applyFont="1" applyFill="1" applyBorder="1" applyAlignment="1">
      <alignment horizontal="left" vertical="center" wrapText="1"/>
    </xf>
    <xf numFmtId="0" fontId="44" fillId="4" borderId="2" xfId="56" applyFont="1" applyFill="1" applyBorder="1" applyAlignment="1">
      <alignment horizontal="center" vertical="center" wrapText="1"/>
    </xf>
    <xf numFmtId="0" fontId="44" fillId="4" borderId="2" xfId="56" applyFont="1" applyFill="1" applyBorder="1" applyAlignment="1">
      <alignment horizontal="left" vertical="center" wrapText="1"/>
    </xf>
    <xf numFmtId="0" fontId="45" fillId="4" borderId="2" xfId="56" applyFont="1" applyFill="1" applyBorder="1" applyAlignment="1">
      <alignment horizontal="center" vertical="center" wrapText="1"/>
    </xf>
    <xf numFmtId="171" fontId="45" fillId="4" borderId="2" xfId="57" applyNumberFormat="1" applyFont="1" applyFill="1" applyBorder="1" applyAlignment="1">
      <alignment horizontal="center" vertical="center"/>
    </xf>
    <xf numFmtId="171" fontId="48" fillId="4" borderId="2" xfId="57" applyNumberFormat="1" applyFont="1" applyFill="1" applyBorder="1" applyAlignment="1">
      <alignment horizontal="center" vertical="center"/>
    </xf>
    <xf numFmtId="0" fontId="4" fillId="0" borderId="2" xfId="56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44" fillId="0" borderId="2" xfId="56" applyFont="1" applyBorder="1" applyAlignment="1">
      <alignment horizontal="left" vertical="center" wrapText="1"/>
    </xf>
    <xf numFmtId="0" fontId="44" fillId="0" borderId="2" xfId="56" applyFont="1" applyBorder="1" applyAlignment="1">
      <alignment horizontal="center" vertical="center" wrapText="1"/>
    </xf>
    <xf numFmtId="0" fontId="44" fillId="4" borderId="2" xfId="59" applyFont="1" applyFill="1" applyBorder="1" applyAlignment="1">
      <alignment horizontal="left" vertical="center" wrapText="1"/>
    </xf>
    <xf numFmtId="0" fontId="44" fillId="0" borderId="3" xfId="56" applyFont="1" applyBorder="1" applyAlignment="1">
      <alignment vertical="center" wrapText="1"/>
    </xf>
    <xf numFmtId="0" fontId="45" fillId="0" borderId="15" xfId="56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171" fontId="6" fillId="3" borderId="4" xfId="9" applyNumberFormat="1" applyFont="1" applyFill="1" applyBorder="1" applyAlignment="1">
      <alignment horizontal="center" vertical="center" wrapText="1"/>
    </xf>
    <xf numFmtId="0" fontId="44" fillId="0" borderId="3" xfId="56" applyFont="1" applyBorder="1" applyAlignment="1">
      <alignment horizontal="left" vertical="center" wrapText="1"/>
    </xf>
    <xf numFmtId="0" fontId="44" fillId="0" borderId="4" xfId="56" applyFont="1" applyBorder="1" applyAlignment="1">
      <alignment horizontal="left" vertical="center" wrapText="1"/>
    </xf>
    <xf numFmtId="0" fontId="44" fillId="0" borderId="5" xfId="56" applyFont="1" applyBorder="1" applyAlignment="1">
      <alignment horizontal="left" vertical="center" wrapText="1"/>
    </xf>
    <xf numFmtId="0" fontId="44" fillId="0" borderId="2" xfId="56" applyFont="1" applyBorder="1" applyAlignment="1">
      <alignment horizontal="left" vertical="center" wrapText="1"/>
    </xf>
    <xf numFmtId="0" fontId="44" fillId="4" borderId="3" xfId="56" applyFont="1" applyFill="1" applyBorder="1" applyAlignment="1">
      <alignment horizontal="left" vertical="center" wrapText="1"/>
    </xf>
    <xf numFmtId="0" fontId="44" fillId="4" borderId="4" xfId="56" applyFont="1" applyFill="1" applyBorder="1" applyAlignment="1">
      <alignment horizontal="left" vertical="center" wrapText="1"/>
    </xf>
    <xf numFmtId="0" fontId="44" fillId="4" borderId="5" xfId="56" applyFont="1" applyFill="1" applyBorder="1" applyAlignment="1">
      <alignment horizontal="left" vertical="center" wrapText="1"/>
    </xf>
    <xf numFmtId="0" fontId="47" fillId="0" borderId="0" xfId="56" applyFont="1" applyAlignment="1">
      <alignment horizontal="right" vertical="center" wrapText="1"/>
    </xf>
    <xf numFmtId="0" fontId="47" fillId="0" borderId="0" xfId="56" applyFont="1" applyAlignment="1">
      <alignment horizontal="center" vertical="center" wrapText="1"/>
    </xf>
    <xf numFmtId="0" fontId="44" fillId="0" borderId="2" xfId="56" applyFont="1" applyBorder="1" applyAlignment="1">
      <alignment horizontal="center" vertical="center" wrapText="1"/>
    </xf>
    <xf numFmtId="0" fontId="4" fillId="0" borderId="2" xfId="4" applyFont="1" applyBorder="1" applyAlignment="1">
      <alignment horizontal="center" vertical="center" wrapText="1"/>
    </xf>
    <xf numFmtId="0" fontId="4" fillId="4" borderId="0" xfId="51" applyFont="1" applyFill="1" applyAlignment="1">
      <alignment horizontal="right" vertical="center" wrapText="1"/>
    </xf>
    <xf numFmtId="0" fontId="4" fillId="4" borderId="0" xfId="52" applyFont="1" applyFill="1" applyAlignment="1">
      <alignment horizontal="right" vertical="center"/>
    </xf>
    <xf numFmtId="2" fontId="5" fillId="2" borderId="0" xfId="0" applyNumberFormat="1" applyFont="1" applyFill="1" applyAlignment="1">
      <alignment horizontal="right" vertical="center" wrapText="1"/>
    </xf>
    <xf numFmtId="0" fontId="5" fillId="2" borderId="0" xfId="0" applyFont="1" applyFill="1" applyAlignment="1">
      <alignment horizontal="center" wrapText="1"/>
    </xf>
    <xf numFmtId="0" fontId="4" fillId="4" borderId="0" xfId="51" applyFont="1" applyFill="1" applyAlignment="1">
      <alignment horizontal="center" vertical="center" wrapText="1"/>
    </xf>
    <xf numFmtId="0" fontId="20" fillId="4" borderId="0" xfId="51" applyFont="1" applyFill="1" applyAlignment="1">
      <alignment horizontal="right" vertical="top" wrapText="1"/>
    </xf>
    <xf numFmtId="0" fontId="5" fillId="4" borderId="2" xfId="5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4" applyFont="1" applyBorder="1" applyAlignment="1">
      <alignment horizontal="center" vertical="center" wrapText="1"/>
    </xf>
    <xf numFmtId="0" fontId="45" fillId="0" borderId="0" xfId="56" applyFont="1" applyAlignment="1">
      <alignment horizontal="center" vertical="top" wrapText="1"/>
    </xf>
    <xf numFmtId="0" fontId="5" fillId="0" borderId="0" xfId="56" applyFont="1" applyAlignment="1">
      <alignment horizontal="center" vertical="center" wrapText="1"/>
    </xf>
    <xf numFmtId="0" fontId="45" fillId="0" borderId="2" xfId="56" applyFont="1" applyBorder="1" applyAlignment="1">
      <alignment horizontal="center" vertical="center" wrapText="1"/>
    </xf>
    <xf numFmtId="0" fontId="45" fillId="0" borderId="15" xfId="56" applyFont="1" applyBorder="1" applyAlignment="1">
      <alignment horizontal="center" vertical="center" wrapText="1"/>
    </xf>
    <xf numFmtId="0" fontId="44" fillId="0" borderId="2" xfId="56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top" wrapText="1"/>
    </xf>
    <xf numFmtId="0" fontId="48" fillId="0" borderId="0" xfId="56" applyFont="1" applyAlignment="1">
      <alignment horizontal="left" vertical="center"/>
    </xf>
    <xf numFmtId="0" fontId="44" fillId="4" borderId="2" xfId="59" applyFont="1" applyFill="1" applyBorder="1" applyAlignment="1">
      <alignment horizontal="left" vertical="center" wrapText="1"/>
    </xf>
    <xf numFmtId="0" fontId="44" fillId="4" borderId="3" xfId="59" applyFont="1" applyFill="1" applyBorder="1" applyAlignment="1">
      <alignment vertical="center" wrapText="1"/>
    </xf>
    <xf numFmtId="0" fontId="44" fillId="4" borderId="4" xfId="59" applyFont="1" applyFill="1" applyBorder="1" applyAlignment="1">
      <alignment vertical="center" wrapText="1"/>
    </xf>
    <xf numFmtId="0" fontId="44" fillId="4" borderId="5" xfId="59" applyFont="1" applyFill="1" applyBorder="1" applyAlignment="1">
      <alignment vertical="center" wrapText="1"/>
    </xf>
    <xf numFmtId="0" fontId="44" fillId="0" borderId="3" xfId="56" applyFont="1" applyBorder="1" applyAlignment="1">
      <alignment vertical="center" wrapText="1"/>
    </xf>
    <xf numFmtId="0" fontId="44" fillId="0" borderId="4" xfId="56" applyFont="1" applyBorder="1" applyAlignment="1">
      <alignment vertical="center" wrapText="1"/>
    </xf>
    <xf numFmtId="0" fontId="44" fillId="0" borderId="3" xfId="56" applyFont="1" applyBorder="1" applyAlignment="1">
      <alignment horizontal="left" vertical="center"/>
    </xf>
    <xf numFmtId="0" fontId="44" fillId="0" borderId="4" xfId="56" applyFont="1" applyBorder="1" applyAlignment="1">
      <alignment horizontal="left" vertical="center"/>
    </xf>
    <xf numFmtId="0" fontId="44" fillId="0" borderId="5" xfId="56" applyFont="1" applyBorder="1" applyAlignment="1">
      <alignment horizontal="left" vertical="center"/>
    </xf>
    <xf numFmtId="0" fontId="48" fillId="0" borderId="0" xfId="56" applyFont="1" applyAlignment="1">
      <alignment horizontal="center" vertical="center"/>
    </xf>
    <xf numFmtId="0" fontId="19" fillId="3" borderId="3" xfId="0" applyFont="1" applyFill="1" applyBorder="1" applyAlignment="1">
      <alignment horizontal="left" vertical="center" wrapText="1"/>
    </xf>
    <xf numFmtId="0" fontId="19" fillId="3" borderId="4" xfId="0" applyFont="1" applyFill="1" applyBorder="1" applyAlignment="1">
      <alignment horizontal="left" vertical="center" wrapText="1"/>
    </xf>
    <xf numFmtId="0" fontId="19" fillId="3" borderId="5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vertical="center" wrapText="1"/>
    </xf>
    <xf numFmtId="0" fontId="14" fillId="4" borderId="4" xfId="0" applyFont="1" applyFill="1" applyBorder="1" applyAlignment="1">
      <alignment vertical="center" wrapText="1"/>
    </xf>
    <xf numFmtId="0" fontId="14" fillId="4" borderId="5" xfId="0" applyFont="1" applyFill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4" borderId="0" xfId="7" applyFont="1" applyFill="1" applyAlignment="1">
      <alignment horizontal="right" vertical="center" wrapText="1"/>
    </xf>
    <xf numFmtId="0" fontId="4" fillId="0" borderId="0" xfId="7" applyFont="1" applyAlignment="1">
      <alignment horizontal="right" vertical="center" wrapText="1"/>
    </xf>
    <xf numFmtId="0" fontId="14" fillId="0" borderId="0" xfId="0" applyFont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169" fontId="16" fillId="0" borderId="2" xfId="8" applyNumberFormat="1" applyFont="1" applyBorder="1" applyAlignment="1" applyProtection="1">
      <alignment horizontal="center" vertical="center" wrapText="1"/>
    </xf>
  </cellXfs>
  <cellStyles count="60">
    <cellStyle name="20% - Accent1" xfId="27" builtinId="30" customBuiltin="1"/>
    <cellStyle name="20% - Accent2" xfId="31" builtinId="34" customBuiltin="1"/>
    <cellStyle name="20% - Accent3" xfId="35" builtinId="38" customBuiltin="1"/>
    <cellStyle name="20% - Accent4" xfId="39" builtinId="42" customBuiltin="1"/>
    <cellStyle name="20% - Accent5" xfId="43" builtinId="46" customBuiltin="1"/>
    <cellStyle name="20% - Accent6" xfId="47" builtinId="50" customBuiltin="1"/>
    <cellStyle name="40% - Accent1" xfId="28" builtinId="31" customBuiltin="1"/>
    <cellStyle name="40% - Accent2" xfId="32" builtinId="35" customBuiltin="1"/>
    <cellStyle name="40% - Accent3" xfId="36" builtinId="39" customBuiltin="1"/>
    <cellStyle name="40% - Accent4" xfId="40" builtinId="43" customBuiltin="1"/>
    <cellStyle name="40% - Accent5" xfId="44" builtinId="47" customBuiltin="1"/>
    <cellStyle name="40% - Accent6" xfId="48" builtinId="51" customBuiltin="1"/>
    <cellStyle name="60% - Accent1" xfId="29" builtinId="32" customBuiltin="1"/>
    <cellStyle name="60% - Accent2" xfId="33" builtinId="36" customBuiltin="1"/>
    <cellStyle name="60% - Accent3" xfId="37" builtinId="40" customBuiltin="1"/>
    <cellStyle name="60% - Accent4" xfId="41" builtinId="44" customBuiltin="1"/>
    <cellStyle name="60% - Accent5" xfId="45" builtinId="48" customBuiltin="1"/>
    <cellStyle name="60% - Accent6" xfId="49" builtinId="52" customBuiltin="1"/>
    <cellStyle name="Accent1" xfId="26" builtinId="29" customBuiltin="1"/>
    <cellStyle name="Accent2" xfId="30" builtinId="33" customBuiltin="1"/>
    <cellStyle name="Accent3" xfId="34" builtinId="37" customBuiltin="1"/>
    <cellStyle name="Accent4" xfId="38" builtinId="41" customBuiltin="1"/>
    <cellStyle name="Accent5" xfId="42" builtinId="45" customBuiltin="1"/>
    <cellStyle name="Accent6" xfId="46" builtinId="49" customBuiltin="1"/>
    <cellStyle name="Bad" xfId="16" builtinId="27" customBuiltin="1"/>
    <cellStyle name="Calculation" xfId="20" builtinId="22" customBuiltin="1"/>
    <cellStyle name="Check Cell" xfId="22" builtinId="23" customBuiltin="1"/>
    <cellStyle name="Comma" xfId="9" builtinId="3"/>
    <cellStyle name="Comma 15" xfId="5"/>
    <cellStyle name="Comma 2" xfId="8"/>
    <cellStyle name="Comma 3" xfId="57"/>
    <cellStyle name="Explanatory Text" xfId="24" builtinId="53" customBuiltin="1"/>
    <cellStyle name="Good" xfId="15" builtinId="26" customBuiltin="1"/>
    <cellStyle name="Heading 1" xfId="11" builtinId="16" customBuiltin="1"/>
    <cellStyle name="Heading 2" xfId="12" builtinId="17" customBuiltin="1"/>
    <cellStyle name="Heading 3" xfId="13" builtinId="18" customBuiltin="1"/>
    <cellStyle name="Heading 4" xfId="14" builtinId="19" customBuiltin="1"/>
    <cellStyle name="Input" xfId="18" builtinId="20" customBuiltin="1"/>
    <cellStyle name="Linked Cell" xfId="21" builtinId="24" customBuiltin="1"/>
    <cellStyle name="Neutral" xfId="17" builtinId="28" customBuiltin="1"/>
    <cellStyle name="Normal" xfId="0" builtinId="0"/>
    <cellStyle name="Normal 10 3 3" xfId="51"/>
    <cellStyle name="Normal 2" xfId="56"/>
    <cellStyle name="Normal 3" xfId="4"/>
    <cellStyle name="Normal 3 2" xfId="58"/>
    <cellStyle name="Normal 59" xfId="59"/>
    <cellStyle name="Normal 8" xfId="7"/>
    <cellStyle name="Normal_Book2" xfId="1"/>
    <cellStyle name="Note 2" xfId="50"/>
    <cellStyle name="Output" xfId="19" builtinId="21" customBuiltin="1"/>
    <cellStyle name="SN_241" xfId="2"/>
    <cellStyle name="SN_241 2" xfId="55"/>
    <cellStyle name="SN_b 2" xfId="6"/>
    <cellStyle name="SN_b 2 2" xfId="54"/>
    <cellStyle name="SN10_bold" xfId="53"/>
    <cellStyle name="Title" xfId="10" builtinId="15" customBuiltin="1"/>
    <cellStyle name="Total" xfId="25" builtinId="25" customBuiltin="1"/>
    <cellStyle name="Warning Text" xfId="23" builtinId="11" customBuiltin="1"/>
    <cellStyle name="Обычный 32" xfId="52"/>
    <cellStyle name="Обычный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K17"/>
  <sheetViews>
    <sheetView zoomScale="90" zoomScaleNormal="90" workbookViewId="0">
      <selection activeCell="I3" sqref="I3"/>
    </sheetView>
  </sheetViews>
  <sheetFormatPr defaultColWidth="9.140625" defaultRowHeight="17.25" x14ac:dyDescent="0.3"/>
  <cols>
    <col min="1" max="1" width="6.85546875" style="100" customWidth="1"/>
    <col min="2" max="2" width="10.85546875" style="100" customWidth="1"/>
    <col min="3" max="3" width="21.5703125" style="100" customWidth="1"/>
    <col min="4" max="4" width="37.85546875" style="100" customWidth="1"/>
    <col min="5" max="5" width="47.7109375" style="100" customWidth="1"/>
    <col min="6" max="6" width="31" style="100" customWidth="1"/>
    <col min="7" max="7" width="34.140625" style="125" customWidth="1"/>
    <col min="8" max="8" width="26.5703125" style="89" customWidth="1"/>
    <col min="9" max="9" width="16.42578125" style="89" customWidth="1"/>
    <col min="10" max="10" width="17.42578125" style="89" customWidth="1"/>
    <col min="11" max="11" width="18.42578125" style="89" customWidth="1"/>
    <col min="12" max="16384" width="9.140625" style="89"/>
  </cols>
  <sheetData>
    <row r="1" spans="1:11" ht="58.5" customHeight="1" x14ac:dyDescent="0.3">
      <c r="A1" s="160" t="s">
        <v>102</v>
      </c>
      <c r="B1" s="160"/>
      <c r="C1" s="160"/>
      <c r="D1" s="160"/>
      <c r="E1" s="160"/>
      <c r="F1" s="160"/>
      <c r="G1" s="160"/>
    </row>
    <row r="2" spans="1:11" x14ac:dyDescent="0.3">
      <c r="A2" s="123"/>
    </row>
    <row r="3" spans="1:11" ht="81" customHeight="1" x14ac:dyDescent="0.3">
      <c r="A3" s="161" t="s">
        <v>173</v>
      </c>
      <c r="B3" s="161"/>
      <c r="C3" s="161"/>
      <c r="D3" s="161"/>
      <c r="E3" s="161"/>
      <c r="F3" s="161"/>
      <c r="G3" s="161"/>
    </row>
    <row r="4" spans="1:11" ht="21" customHeight="1" x14ac:dyDescent="0.3">
      <c r="A4" s="126"/>
      <c r="B4" s="126"/>
      <c r="C4" s="126"/>
      <c r="D4" s="127"/>
      <c r="E4" s="126"/>
      <c r="F4" s="126"/>
      <c r="G4" s="52" t="s">
        <v>82</v>
      </c>
    </row>
    <row r="5" spans="1:11" ht="105" customHeight="1" x14ac:dyDescent="0.3">
      <c r="A5" s="162" t="s">
        <v>103</v>
      </c>
      <c r="B5" s="162" t="s">
        <v>104</v>
      </c>
      <c r="C5" s="162"/>
      <c r="D5" s="162" t="s">
        <v>105</v>
      </c>
      <c r="E5" s="162" t="s">
        <v>106</v>
      </c>
      <c r="F5" s="162" t="s">
        <v>107</v>
      </c>
      <c r="G5" s="128" t="s">
        <v>3</v>
      </c>
    </row>
    <row r="6" spans="1:11" x14ac:dyDescent="0.3">
      <c r="A6" s="162"/>
      <c r="B6" s="103" t="s">
        <v>6</v>
      </c>
      <c r="C6" s="103" t="s">
        <v>108</v>
      </c>
      <c r="D6" s="162"/>
      <c r="E6" s="162"/>
      <c r="F6" s="162"/>
      <c r="G6" s="129" t="s">
        <v>4</v>
      </c>
    </row>
    <row r="7" spans="1:11" ht="25.5" customHeight="1" x14ac:dyDescent="0.3">
      <c r="A7" s="153" t="s">
        <v>84</v>
      </c>
      <c r="B7" s="154"/>
      <c r="C7" s="154"/>
      <c r="D7" s="154"/>
      <c r="E7" s="154"/>
      <c r="F7" s="155"/>
      <c r="G7" s="130">
        <f>SUM(G14)</f>
        <v>0</v>
      </c>
    </row>
    <row r="8" spans="1:11" s="90" customFormat="1" ht="48" customHeight="1" x14ac:dyDescent="0.2">
      <c r="A8" s="156" t="s">
        <v>68</v>
      </c>
      <c r="B8" s="156"/>
      <c r="C8" s="156"/>
      <c r="D8" s="156"/>
      <c r="E8" s="156"/>
      <c r="F8" s="156"/>
      <c r="G8" s="131">
        <f>SUM(G10+G11)</f>
        <v>0</v>
      </c>
    </row>
    <row r="9" spans="1:11" s="90" customFormat="1" ht="60.75" customHeight="1" x14ac:dyDescent="0.2">
      <c r="A9" s="122"/>
      <c r="B9" s="83" t="s">
        <v>119</v>
      </c>
      <c r="C9" s="132"/>
      <c r="D9" s="133" t="s">
        <v>109</v>
      </c>
      <c r="E9" s="133" t="s">
        <v>110</v>
      </c>
      <c r="F9" s="133" t="s">
        <v>111</v>
      </c>
      <c r="G9" s="131">
        <f>G10</f>
        <v>-74005.200000000012</v>
      </c>
    </row>
    <row r="10" spans="1:11" s="90" customFormat="1" ht="66.75" customHeight="1" x14ac:dyDescent="0.2">
      <c r="A10" s="122"/>
      <c r="B10" s="134"/>
      <c r="C10" s="84" t="s">
        <v>120</v>
      </c>
      <c r="D10" s="132" t="s">
        <v>44</v>
      </c>
      <c r="E10" s="132" t="s">
        <v>121</v>
      </c>
      <c r="F10" s="132" t="s">
        <v>122</v>
      </c>
      <c r="G10" s="131">
        <f>-'Հավելված 2'!G16</f>
        <v>-74005.200000000012</v>
      </c>
    </row>
    <row r="11" spans="1:11" s="90" customFormat="1" ht="70.5" customHeight="1" x14ac:dyDescent="0.2">
      <c r="A11" s="122"/>
      <c r="B11" s="83" t="s">
        <v>123</v>
      </c>
      <c r="C11" s="86"/>
      <c r="D11" s="85" t="s">
        <v>124</v>
      </c>
      <c r="E11" s="85" t="s">
        <v>125</v>
      </c>
      <c r="F11" s="85" t="s">
        <v>126</v>
      </c>
      <c r="G11" s="131">
        <f>SUM(G12:G13)</f>
        <v>74005.200000000012</v>
      </c>
    </row>
    <row r="12" spans="1:11" s="90" customFormat="1" ht="115.5" customHeight="1" x14ac:dyDescent="0.2">
      <c r="A12" s="122"/>
      <c r="B12" s="122"/>
      <c r="C12" s="135" t="s">
        <v>127</v>
      </c>
      <c r="D12" s="132" t="s">
        <v>131</v>
      </c>
      <c r="E12" s="132" t="s">
        <v>129</v>
      </c>
      <c r="F12" s="132" t="s">
        <v>130</v>
      </c>
      <c r="G12" s="131">
        <f>'Հավելված 2'!G28</f>
        <v>63186.200000000004</v>
      </c>
    </row>
    <row r="13" spans="1:11" ht="91.5" customHeight="1" x14ac:dyDescent="0.3">
      <c r="A13" s="136"/>
      <c r="B13" s="103"/>
      <c r="C13" s="84" t="s">
        <v>133</v>
      </c>
      <c r="D13" s="132" t="s">
        <v>101</v>
      </c>
      <c r="E13" s="132" t="s">
        <v>134</v>
      </c>
      <c r="F13" s="132" t="s">
        <v>135</v>
      </c>
      <c r="G13" s="130">
        <f>'Հավելված 2'!G37</f>
        <v>10819</v>
      </c>
      <c r="H13" s="91"/>
      <c r="I13" s="91"/>
      <c r="J13" s="91"/>
      <c r="K13" s="91"/>
    </row>
    <row r="14" spans="1:11" ht="25.5" customHeight="1" x14ac:dyDescent="0.3">
      <c r="A14" s="157" t="s">
        <v>33</v>
      </c>
      <c r="B14" s="158"/>
      <c r="C14" s="158"/>
      <c r="D14" s="158"/>
      <c r="E14" s="158"/>
      <c r="F14" s="159"/>
      <c r="G14" s="137">
        <f t="shared" ref="G14" si="0">+G15</f>
        <v>0</v>
      </c>
    </row>
    <row r="15" spans="1:11" ht="82.5" x14ac:dyDescent="0.3">
      <c r="A15" s="138"/>
      <c r="B15" s="139" t="s">
        <v>113</v>
      </c>
      <c r="C15" s="138"/>
      <c r="D15" s="140" t="s">
        <v>114</v>
      </c>
      <c r="E15" s="140" t="s">
        <v>115</v>
      </c>
      <c r="F15" s="140" t="s">
        <v>116</v>
      </c>
      <c r="G15" s="130">
        <f>+G16+G17</f>
        <v>0</v>
      </c>
    </row>
    <row r="16" spans="1:11" ht="82.5" x14ac:dyDescent="0.3">
      <c r="A16" s="138"/>
      <c r="B16" s="138"/>
      <c r="C16" s="141" t="s">
        <v>117</v>
      </c>
      <c r="D16" s="138" t="s">
        <v>114</v>
      </c>
      <c r="E16" s="138" t="s">
        <v>118</v>
      </c>
      <c r="F16" s="138" t="s">
        <v>112</v>
      </c>
      <c r="G16" s="142">
        <f>'Հավելված 2'!G73</f>
        <v>63186.2</v>
      </c>
    </row>
    <row r="17" spans="1:7" ht="82.5" x14ac:dyDescent="0.3">
      <c r="A17" s="138"/>
      <c r="B17" s="138"/>
      <c r="C17" s="141" t="s">
        <v>117</v>
      </c>
      <c r="D17" s="138" t="s">
        <v>114</v>
      </c>
      <c r="E17" s="138" t="s">
        <v>118</v>
      </c>
      <c r="F17" s="138" t="s">
        <v>112</v>
      </c>
      <c r="G17" s="143">
        <f>'Հավելված 2'!G81</f>
        <v>-63186.2</v>
      </c>
    </row>
  </sheetData>
  <mergeCells count="10">
    <mergeCell ref="A7:F7"/>
    <mergeCell ref="A8:F8"/>
    <mergeCell ref="A14:F14"/>
    <mergeCell ref="A1:G1"/>
    <mergeCell ref="A3:G3"/>
    <mergeCell ref="A5:A6"/>
    <mergeCell ref="B5:C5"/>
    <mergeCell ref="D5:D6"/>
    <mergeCell ref="E5:E6"/>
    <mergeCell ref="F5:F6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ignoredErrors>
    <ignoredError sqref="B11 B9 B1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zoomScaleNormal="100" zoomScaleSheetLayoutView="100" zoomScalePageLayoutView="120" workbookViewId="0">
      <selection activeCell="F16" sqref="F16"/>
    </sheetView>
  </sheetViews>
  <sheetFormatPr defaultColWidth="9.140625" defaultRowHeight="17.25" x14ac:dyDescent="0.3"/>
  <cols>
    <col min="1" max="3" width="9.140625" style="1"/>
    <col min="4" max="4" width="11.42578125" style="2" customWidth="1"/>
    <col min="5" max="5" width="14.42578125" style="3" customWidth="1"/>
    <col min="6" max="6" width="80.28515625" style="1" customWidth="1"/>
    <col min="7" max="7" width="42" style="4" customWidth="1"/>
    <col min="8" max="8" width="18.85546875" style="4" bestFit="1" customWidth="1"/>
    <col min="9" max="16384" width="9.140625" style="4"/>
  </cols>
  <sheetData>
    <row r="1" spans="1:9" ht="21" customHeight="1" x14ac:dyDescent="0.3">
      <c r="A1" s="164" t="s">
        <v>149</v>
      </c>
      <c r="B1" s="164"/>
      <c r="C1" s="164"/>
      <c r="D1" s="164"/>
      <c r="E1" s="164"/>
      <c r="F1" s="164"/>
      <c r="G1" s="164"/>
      <c r="H1" s="61"/>
    </row>
    <row r="2" spans="1:9" ht="21" customHeight="1" x14ac:dyDescent="0.3">
      <c r="A2" s="165" t="s">
        <v>73</v>
      </c>
      <c r="B2" s="165"/>
      <c r="C2" s="165"/>
      <c r="D2" s="165"/>
      <c r="E2" s="165"/>
      <c r="F2" s="165"/>
      <c r="G2" s="165"/>
      <c r="H2" s="62"/>
    </row>
    <row r="3" spans="1:9" ht="27" customHeight="1" x14ac:dyDescent="0.3">
      <c r="A3" s="165" t="s">
        <v>49</v>
      </c>
      <c r="B3" s="165"/>
      <c r="C3" s="165"/>
      <c r="D3" s="165"/>
      <c r="E3" s="165"/>
      <c r="F3" s="165"/>
      <c r="G3" s="165"/>
      <c r="H3" s="62"/>
    </row>
    <row r="4" spans="1:9" ht="21.75" customHeight="1" x14ac:dyDescent="0.3">
      <c r="F4" s="166"/>
      <c r="G4" s="166"/>
    </row>
    <row r="5" spans="1:9" ht="37.5" customHeight="1" x14ac:dyDescent="0.3">
      <c r="A5" s="167" t="s">
        <v>0</v>
      </c>
      <c r="B5" s="167"/>
      <c r="C5" s="167"/>
      <c r="D5" s="167"/>
      <c r="E5" s="167"/>
      <c r="F5" s="167"/>
      <c r="G5" s="167"/>
    </row>
    <row r="6" spans="1:9" ht="18" customHeight="1" x14ac:dyDescent="0.3">
      <c r="G6" s="52" t="s">
        <v>82</v>
      </c>
      <c r="H6" s="50"/>
      <c r="I6" s="49"/>
    </row>
    <row r="7" spans="1:9" ht="108" customHeight="1" x14ac:dyDescent="0.3">
      <c r="A7" s="163" t="s">
        <v>1</v>
      </c>
      <c r="B7" s="163"/>
      <c r="C7" s="163"/>
      <c r="D7" s="163" t="s">
        <v>63</v>
      </c>
      <c r="E7" s="163"/>
      <c r="F7" s="163" t="s">
        <v>2</v>
      </c>
      <c r="G7" s="47" t="s">
        <v>3</v>
      </c>
    </row>
    <row r="8" spans="1:9" ht="36" customHeight="1" x14ac:dyDescent="0.3">
      <c r="A8" s="54" t="s">
        <v>64</v>
      </c>
      <c r="B8" s="54" t="s">
        <v>65</v>
      </c>
      <c r="C8" s="54" t="s">
        <v>5</v>
      </c>
      <c r="D8" s="54" t="s">
        <v>66</v>
      </c>
      <c r="E8" s="54" t="s">
        <v>67</v>
      </c>
      <c r="F8" s="163"/>
      <c r="G8" s="45" t="s">
        <v>4</v>
      </c>
    </row>
    <row r="9" spans="1:9" ht="21.75" customHeight="1" x14ac:dyDescent="0.3">
      <c r="A9" s="5"/>
      <c r="B9" s="5"/>
      <c r="C9" s="5"/>
      <c r="D9" s="5"/>
      <c r="E9" s="6"/>
      <c r="F9" s="7" t="s">
        <v>7</v>
      </c>
      <c r="G9" s="19">
        <f>G11</f>
        <v>1.4551915228366852E-11</v>
      </c>
    </row>
    <row r="10" spans="1:9" ht="21.75" customHeight="1" x14ac:dyDescent="0.3">
      <c r="A10" s="5"/>
      <c r="B10" s="5"/>
      <c r="C10" s="5"/>
      <c r="D10" s="5"/>
      <c r="E10" s="6"/>
      <c r="F10" s="13" t="s">
        <v>11</v>
      </c>
      <c r="G10" s="19"/>
    </row>
    <row r="11" spans="1:9" ht="53.25" customHeight="1" x14ac:dyDescent="0.3">
      <c r="A11" s="5"/>
      <c r="B11" s="5"/>
      <c r="C11" s="5"/>
      <c r="D11" s="5"/>
      <c r="E11" s="6"/>
      <c r="F11" s="8" t="s">
        <v>8</v>
      </c>
      <c r="G11" s="19">
        <f>SUM(G12+G38)</f>
        <v>1.4551915228366852E-11</v>
      </c>
    </row>
    <row r="12" spans="1:9" x14ac:dyDescent="0.3">
      <c r="A12" s="83" t="s">
        <v>94</v>
      </c>
      <c r="B12" s="84"/>
      <c r="C12" s="84"/>
      <c r="D12" s="84"/>
      <c r="E12" s="84"/>
      <c r="F12" s="85" t="s">
        <v>95</v>
      </c>
      <c r="G12" s="19">
        <f>G14</f>
        <v>74005.200000000012</v>
      </c>
    </row>
    <row r="13" spans="1:9" x14ac:dyDescent="0.3">
      <c r="A13" s="80"/>
      <c r="B13" s="80"/>
      <c r="C13" s="80"/>
      <c r="D13" s="81"/>
      <c r="E13" s="82"/>
      <c r="F13" s="86" t="s">
        <v>11</v>
      </c>
      <c r="G13" s="18"/>
    </row>
    <row r="14" spans="1:9" x14ac:dyDescent="0.3">
      <c r="A14" s="80"/>
      <c r="B14" s="83" t="s">
        <v>96</v>
      </c>
      <c r="C14" s="83"/>
      <c r="D14" s="83"/>
      <c r="E14" s="84"/>
      <c r="F14" s="85" t="s">
        <v>97</v>
      </c>
      <c r="G14" s="19">
        <f>G16</f>
        <v>74005.200000000012</v>
      </c>
    </row>
    <row r="15" spans="1:9" x14ac:dyDescent="0.3">
      <c r="A15" s="80"/>
      <c r="B15" s="83"/>
      <c r="C15" s="83"/>
      <c r="D15" s="83"/>
      <c r="E15" s="82"/>
      <c r="F15" s="86" t="s">
        <v>11</v>
      </c>
      <c r="G15" s="18"/>
    </row>
    <row r="16" spans="1:9" x14ac:dyDescent="0.3">
      <c r="A16" s="80"/>
      <c r="B16" s="83"/>
      <c r="C16" s="83" t="s">
        <v>9</v>
      </c>
      <c r="D16" s="83"/>
      <c r="E16" s="84"/>
      <c r="F16" s="85" t="s">
        <v>97</v>
      </c>
      <c r="G16" s="19">
        <f>G20+G29</f>
        <v>74005.200000000012</v>
      </c>
    </row>
    <row r="17" spans="1:8" x14ac:dyDescent="0.3">
      <c r="A17" s="80"/>
      <c r="B17" s="83"/>
      <c r="C17" s="83"/>
      <c r="D17" s="83"/>
      <c r="E17" s="84"/>
      <c r="F17" s="86" t="s">
        <v>11</v>
      </c>
      <c r="G17" s="18"/>
    </row>
    <row r="18" spans="1:8" ht="42" customHeight="1" x14ac:dyDescent="0.3">
      <c r="A18" s="80"/>
      <c r="B18" s="83"/>
      <c r="C18" s="83"/>
      <c r="D18" s="83">
        <v>1100</v>
      </c>
      <c r="E18" s="84"/>
      <c r="F18" s="85" t="s">
        <v>124</v>
      </c>
      <c r="G18" s="19">
        <f>SUM(G20+G29)</f>
        <v>74005.200000000012</v>
      </c>
    </row>
    <row r="19" spans="1:8" ht="31.5" customHeight="1" x14ac:dyDescent="0.3">
      <c r="A19" s="80"/>
      <c r="B19" s="80"/>
      <c r="C19" s="84"/>
      <c r="D19" s="83"/>
      <c r="E19" s="84"/>
      <c r="F19" s="13" t="s">
        <v>11</v>
      </c>
      <c r="G19" s="18"/>
    </row>
    <row r="20" spans="1:8" ht="49.5" x14ac:dyDescent="0.3">
      <c r="A20" s="80"/>
      <c r="B20" s="80"/>
      <c r="C20" s="80"/>
      <c r="D20" s="92"/>
      <c r="E20" s="97">
        <v>31001</v>
      </c>
      <c r="F20" s="85" t="s">
        <v>98</v>
      </c>
      <c r="G20" s="19">
        <f>G22</f>
        <v>63186.200000000004</v>
      </c>
    </row>
    <row r="21" spans="1:8" x14ac:dyDescent="0.3">
      <c r="A21" s="80"/>
      <c r="B21" s="80"/>
      <c r="C21" s="80"/>
      <c r="D21" s="81"/>
      <c r="E21" s="82"/>
      <c r="F21" s="93" t="s">
        <v>99</v>
      </c>
      <c r="G21" s="18"/>
    </row>
    <row r="22" spans="1:8" x14ac:dyDescent="0.3">
      <c r="A22" s="80"/>
      <c r="B22" s="80"/>
      <c r="C22" s="80"/>
      <c r="D22" s="81"/>
      <c r="E22" s="82"/>
      <c r="F22" s="93" t="s">
        <v>68</v>
      </c>
      <c r="G22" s="96">
        <f>G24</f>
        <v>63186.200000000004</v>
      </c>
    </row>
    <row r="23" spans="1:8" ht="34.5" x14ac:dyDescent="0.3">
      <c r="A23" s="80"/>
      <c r="B23" s="80"/>
      <c r="C23" s="80"/>
      <c r="D23" s="81"/>
      <c r="E23" s="82"/>
      <c r="F23" s="21" t="s">
        <v>18</v>
      </c>
      <c r="G23" s="96"/>
    </row>
    <row r="24" spans="1:8" x14ac:dyDescent="0.3">
      <c r="A24" s="80"/>
      <c r="B24" s="80"/>
      <c r="C24" s="80"/>
      <c r="D24" s="81"/>
      <c r="E24" s="82"/>
      <c r="F24" s="21" t="s">
        <v>7</v>
      </c>
      <c r="G24" s="96">
        <f>G25</f>
        <v>63186.200000000004</v>
      </c>
    </row>
    <row r="25" spans="1:8" x14ac:dyDescent="0.3">
      <c r="A25" s="80"/>
      <c r="B25" s="80"/>
      <c r="C25" s="80"/>
      <c r="D25" s="81"/>
      <c r="E25" s="82"/>
      <c r="F25" s="21" t="s">
        <v>19</v>
      </c>
      <c r="G25" s="96">
        <f>G26</f>
        <v>63186.200000000004</v>
      </c>
    </row>
    <row r="26" spans="1:8" x14ac:dyDescent="0.3">
      <c r="A26" s="80"/>
      <c r="B26" s="80"/>
      <c r="C26" s="80"/>
      <c r="D26" s="81"/>
      <c r="E26" s="82"/>
      <c r="F26" s="21" t="s">
        <v>20</v>
      </c>
      <c r="G26" s="96">
        <f>G27</f>
        <v>63186.200000000004</v>
      </c>
    </row>
    <row r="27" spans="1:8" ht="23.25" customHeight="1" x14ac:dyDescent="0.3">
      <c r="A27" s="80"/>
      <c r="B27" s="80"/>
      <c r="C27" s="80"/>
      <c r="D27" s="81"/>
      <c r="E27" s="82"/>
      <c r="F27" s="21" t="s">
        <v>21</v>
      </c>
      <c r="G27" s="96">
        <f>G28</f>
        <v>63186.200000000004</v>
      </c>
    </row>
    <row r="28" spans="1:8" ht="26.25" customHeight="1" x14ac:dyDescent="0.3">
      <c r="A28" s="80"/>
      <c r="B28" s="80"/>
      <c r="C28" s="80"/>
      <c r="D28" s="81"/>
      <c r="E28" s="82"/>
      <c r="F28" s="21" t="s">
        <v>22</v>
      </c>
      <c r="G28" s="96">
        <f>'Հավելված 7'!G9</f>
        <v>63186.200000000004</v>
      </c>
      <c r="H28" s="94"/>
    </row>
    <row r="29" spans="1:8" ht="33" x14ac:dyDescent="0.3">
      <c r="A29" s="80"/>
      <c r="B29" s="80"/>
      <c r="C29" s="80"/>
      <c r="D29" s="84"/>
      <c r="E29" s="97" t="s">
        <v>100</v>
      </c>
      <c r="F29" s="85" t="s">
        <v>101</v>
      </c>
      <c r="G29" s="19">
        <f>G31</f>
        <v>10819</v>
      </c>
      <c r="H29" s="94"/>
    </row>
    <row r="30" spans="1:8" x14ac:dyDescent="0.3">
      <c r="A30" s="80"/>
      <c r="B30" s="80"/>
      <c r="C30" s="80"/>
      <c r="D30" s="81"/>
      <c r="E30" s="82"/>
      <c r="F30" s="86" t="s">
        <v>16</v>
      </c>
      <c r="G30" s="18"/>
      <c r="H30" s="94"/>
    </row>
    <row r="31" spans="1:8" x14ac:dyDescent="0.3">
      <c r="A31" s="80"/>
      <c r="B31" s="80"/>
      <c r="C31" s="80"/>
      <c r="D31" s="81"/>
      <c r="E31" s="82"/>
      <c r="F31" s="87" t="s">
        <v>17</v>
      </c>
      <c r="G31" s="96">
        <f>G33</f>
        <v>10819</v>
      </c>
    </row>
    <row r="32" spans="1:8" ht="33" x14ac:dyDescent="0.3">
      <c r="A32" s="80"/>
      <c r="B32" s="80"/>
      <c r="C32" s="80"/>
      <c r="D32" s="81"/>
      <c r="E32" s="82"/>
      <c r="F32" s="86" t="s">
        <v>18</v>
      </c>
      <c r="G32" s="96"/>
      <c r="H32" s="95"/>
    </row>
    <row r="33" spans="1:8" x14ac:dyDescent="0.3">
      <c r="A33" s="80"/>
      <c r="B33" s="80"/>
      <c r="C33" s="80"/>
      <c r="D33" s="81"/>
      <c r="E33" s="82"/>
      <c r="F33" s="86" t="s">
        <v>7</v>
      </c>
      <c r="G33" s="96">
        <f>G34</f>
        <v>10819</v>
      </c>
    </row>
    <row r="34" spans="1:8" x14ac:dyDescent="0.3">
      <c r="A34" s="80"/>
      <c r="B34" s="80"/>
      <c r="C34" s="80"/>
      <c r="D34" s="81"/>
      <c r="E34" s="82"/>
      <c r="F34" s="86" t="s">
        <v>19</v>
      </c>
      <c r="G34" s="96">
        <f>G35</f>
        <v>10819</v>
      </c>
    </row>
    <row r="35" spans="1:8" x14ac:dyDescent="0.3">
      <c r="A35" s="80"/>
      <c r="B35" s="80"/>
      <c r="C35" s="80"/>
      <c r="D35" s="81"/>
      <c r="E35" s="82"/>
      <c r="F35" s="86" t="s">
        <v>20</v>
      </c>
      <c r="G35" s="96">
        <f>G36</f>
        <v>10819</v>
      </c>
    </row>
    <row r="36" spans="1:8" x14ac:dyDescent="0.3">
      <c r="A36" s="80"/>
      <c r="B36" s="80"/>
      <c r="C36" s="80"/>
      <c r="D36" s="81"/>
      <c r="E36" s="82"/>
      <c r="F36" s="86" t="s">
        <v>21</v>
      </c>
      <c r="G36" s="96">
        <f>G37</f>
        <v>10819</v>
      </c>
    </row>
    <row r="37" spans="1:8" x14ac:dyDescent="0.3">
      <c r="A37" s="80"/>
      <c r="B37" s="80"/>
      <c r="C37" s="80"/>
      <c r="D37" s="81"/>
      <c r="E37" s="82"/>
      <c r="F37" s="86" t="s">
        <v>22</v>
      </c>
      <c r="G37" s="96">
        <f>'Հավելված 7'!G15</f>
        <v>10819</v>
      </c>
      <c r="H37" s="94"/>
    </row>
    <row r="38" spans="1:8" s="12" customFormat="1" ht="30.75" customHeight="1" x14ac:dyDescent="0.2">
      <c r="A38" s="9" t="s">
        <v>9</v>
      </c>
      <c r="B38" s="47"/>
      <c r="C38" s="47"/>
      <c r="D38" s="47"/>
      <c r="E38" s="47"/>
      <c r="F38" s="10" t="s">
        <v>10</v>
      </c>
      <c r="G38" s="19">
        <f>G40</f>
        <v>-74005.2</v>
      </c>
    </row>
    <row r="39" spans="1:8" s="12" customFormat="1" x14ac:dyDescent="0.2">
      <c r="A39" s="47"/>
      <c r="B39" s="47"/>
      <c r="C39" s="47"/>
      <c r="D39" s="47"/>
      <c r="E39" s="47"/>
      <c r="F39" s="13" t="s">
        <v>11</v>
      </c>
      <c r="G39" s="19"/>
    </row>
    <row r="40" spans="1:8" s="15" customFormat="1" ht="21.75" customHeight="1" x14ac:dyDescent="0.2">
      <c r="A40" s="47"/>
      <c r="B40" s="9" t="s">
        <v>12</v>
      </c>
      <c r="C40" s="47"/>
      <c r="D40" s="47"/>
      <c r="E40" s="47"/>
      <c r="F40" s="14" t="s">
        <v>13</v>
      </c>
      <c r="G40" s="19">
        <f>G42</f>
        <v>-74005.2</v>
      </c>
    </row>
    <row r="41" spans="1:8" s="15" customFormat="1" ht="21.75" customHeight="1" x14ac:dyDescent="0.2">
      <c r="A41" s="47"/>
      <c r="B41" s="47"/>
      <c r="C41" s="47"/>
      <c r="D41" s="47"/>
      <c r="E41" s="47"/>
      <c r="F41" s="13" t="s">
        <v>11</v>
      </c>
      <c r="G41" s="19"/>
    </row>
    <row r="42" spans="1:8" s="15" customFormat="1" ht="37.5" customHeight="1" x14ac:dyDescent="0.2">
      <c r="A42" s="47"/>
      <c r="B42" s="47"/>
      <c r="C42" s="9" t="s">
        <v>14</v>
      </c>
      <c r="D42" s="47"/>
      <c r="E42" s="47"/>
      <c r="F42" s="14" t="s">
        <v>15</v>
      </c>
      <c r="G42" s="19">
        <f>G44</f>
        <v>-74005.2</v>
      </c>
    </row>
    <row r="43" spans="1:8" s="15" customFormat="1" ht="21.75" customHeight="1" x14ac:dyDescent="0.2">
      <c r="A43" s="47"/>
      <c r="B43" s="47"/>
      <c r="C43" s="47"/>
      <c r="D43" s="47"/>
      <c r="E43" s="47"/>
      <c r="F43" s="13" t="s">
        <v>11</v>
      </c>
      <c r="G43" s="19"/>
    </row>
    <row r="44" spans="1:8" s="15" customFormat="1" ht="51" customHeight="1" x14ac:dyDescent="0.2">
      <c r="A44" s="47"/>
      <c r="B44" s="47"/>
      <c r="C44" s="47"/>
      <c r="D44" s="47"/>
      <c r="E44" s="47"/>
      <c r="F44" s="8" t="s">
        <v>8</v>
      </c>
      <c r="G44" s="19">
        <f>G45</f>
        <v>-74005.2</v>
      </c>
    </row>
    <row r="45" spans="1:8" s="17" customFormat="1" ht="23.25" customHeight="1" x14ac:dyDescent="0.2">
      <c r="A45" s="47"/>
      <c r="B45" s="47"/>
      <c r="C45" s="47"/>
      <c r="D45" s="9">
        <v>1235</v>
      </c>
      <c r="E45" s="16"/>
      <c r="F45" s="14" t="s">
        <v>23</v>
      </c>
      <c r="G45" s="19">
        <f>G47</f>
        <v>-74005.2</v>
      </c>
    </row>
    <row r="46" spans="1:8" s="17" customFormat="1" ht="23.25" customHeight="1" x14ac:dyDescent="0.2">
      <c r="A46" s="47"/>
      <c r="B46" s="47"/>
      <c r="C46" s="47"/>
      <c r="D46" s="47"/>
      <c r="E46" s="47"/>
      <c r="F46" s="13" t="s">
        <v>11</v>
      </c>
      <c r="G46" s="11"/>
    </row>
    <row r="47" spans="1:8" ht="55.5" customHeight="1" x14ac:dyDescent="0.3">
      <c r="A47" s="18"/>
      <c r="B47" s="18"/>
      <c r="C47" s="18"/>
      <c r="D47" s="18"/>
      <c r="E47" s="9" t="s">
        <v>24</v>
      </c>
      <c r="F47" s="14" t="s">
        <v>25</v>
      </c>
      <c r="G47" s="19">
        <f>G49</f>
        <v>-74005.2</v>
      </c>
    </row>
    <row r="48" spans="1:8" x14ac:dyDescent="0.3">
      <c r="A48" s="18"/>
      <c r="B48" s="18"/>
      <c r="C48" s="18"/>
      <c r="D48" s="18"/>
      <c r="E48" s="20"/>
      <c r="F48" s="20" t="s">
        <v>16</v>
      </c>
      <c r="G48" s="22"/>
    </row>
    <row r="49" spans="1:7" x14ac:dyDescent="0.3">
      <c r="A49" s="18"/>
      <c r="B49" s="18"/>
      <c r="C49" s="18"/>
      <c r="D49" s="18"/>
      <c r="E49" s="20"/>
      <c r="F49" s="48" t="s">
        <v>27</v>
      </c>
      <c r="G49" s="23">
        <f t="shared" ref="G49:G51" si="0">G50</f>
        <v>-74005.2</v>
      </c>
    </row>
    <row r="50" spans="1:7" ht="34.5" x14ac:dyDescent="0.3">
      <c r="A50" s="18"/>
      <c r="B50" s="18"/>
      <c r="C50" s="18"/>
      <c r="D50" s="18"/>
      <c r="E50" s="20"/>
      <c r="F50" s="20" t="s">
        <v>18</v>
      </c>
      <c r="G50" s="23">
        <f t="shared" si="0"/>
        <v>-74005.2</v>
      </c>
    </row>
    <row r="51" spans="1:7" x14ac:dyDescent="0.3">
      <c r="A51" s="18"/>
      <c r="B51" s="18"/>
      <c r="C51" s="18"/>
      <c r="D51" s="18"/>
      <c r="E51" s="20"/>
      <c r="F51" s="20" t="s">
        <v>7</v>
      </c>
      <c r="G51" s="23">
        <f t="shared" si="0"/>
        <v>-74005.2</v>
      </c>
    </row>
    <row r="52" spans="1:7" x14ac:dyDescent="0.3">
      <c r="A52" s="18"/>
      <c r="B52" s="18"/>
      <c r="C52" s="18"/>
      <c r="D52" s="18"/>
      <c r="E52" s="20"/>
      <c r="F52" s="20" t="s">
        <v>19</v>
      </c>
      <c r="G52" s="23">
        <f>G53</f>
        <v>-74005.2</v>
      </c>
    </row>
    <row r="53" spans="1:7" x14ac:dyDescent="0.3">
      <c r="A53" s="18"/>
      <c r="B53" s="18"/>
      <c r="C53" s="18"/>
      <c r="D53" s="18"/>
      <c r="E53" s="20"/>
      <c r="F53" s="20" t="s">
        <v>20</v>
      </c>
      <c r="G53" s="23">
        <f t="shared" ref="G53" si="1">G54</f>
        <v>-74005.2</v>
      </c>
    </row>
    <row r="54" spans="1:7" x14ac:dyDescent="0.3">
      <c r="A54" s="18"/>
      <c r="B54" s="18"/>
      <c r="C54" s="18"/>
      <c r="D54" s="18"/>
      <c r="E54" s="20"/>
      <c r="F54" s="20" t="s">
        <v>26</v>
      </c>
      <c r="G54" s="23">
        <f>G55</f>
        <v>-74005.2</v>
      </c>
    </row>
    <row r="55" spans="1:7" x14ac:dyDescent="0.3">
      <c r="A55" s="18"/>
      <c r="B55" s="18"/>
      <c r="C55" s="18"/>
      <c r="D55" s="18"/>
      <c r="E55" s="20"/>
      <c r="F55" s="20" t="s">
        <v>28</v>
      </c>
      <c r="G55" s="38">
        <v>-74005.2</v>
      </c>
    </row>
    <row r="56" spans="1:7" s="76" customFormat="1" ht="32.25" customHeight="1" x14ac:dyDescent="0.2">
      <c r="A56" s="77">
        <v>11</v>
      </c>
      <c r="B56" s="77"/>
      <c r="C56" s="77"/>
      <c r="D56" s="77"/>
      <c r="E56" s="77"/>
      <c r="F56" s="14" t="s">
        <v>85</v>
      </c>
      <c r="G56" s="74">
        <f>G58</f>
        <v>0</v>
      </c>
    </row>
    <row r="57" spans="1:7" s="76" customFormat="1" ht="24.75" customHeight="1" x14ac:dyDescent="0.2">
      <c r="A57" s="77"/>
      <c r="B57" s="77"/>
      <c r="C57" s="77"/>
      <c r="D57" s="77"/>
      <c r="E57" s="77"/>
      <c r="F57" s="21" t="s">
        <v>11</v>
      </c>
      <c r="G57" s="74"/>
    </row>
    <row r="58" spans="1:7" s="76" customFormat="1" ht="24.75" customHeight="1" x14ac:dyDescent="0.2">
      <c r="A58" s="77"/>
      <c r="B58" s="78" t="s">
        <v>86</v>
      </c>
      <c r="C58" s="77"/>
      <c r="D58" s="77"/>
      <c r="E58" s="77"/>
      <c r="F58" s="14" t="s">
        <v>87</v>
      </c>
      <c r="G58" s="74">
        <f>G60</f>
        <v>0</v>
      </c>
    </row>
    <row r="59" spans="1:7" s="76" customFormat="1" ht="24.75" customHeight="1" x14ac:dyDescent="0.2">
      <c r="A59" s="77"/>
      <c r="B59" s="78"/>
      <c r="C59" s="77"/>
      <c r="D59" s="77"/>
      <c r="E59" s="77"/>
      <c r="F59" s="21" t="s">
        <v>11</v>
      </c>
      <c r="G59" s="74"/>
    </row>
    <row r="60" spans="1:7" s="76" customFormat="1" ht="24.75" customHeight="1" x14ac:dyDescent="0.2">
      <c r="A60" s="77"/>
      <c r="B60" s="78"/>
      <c r="C60" s="78" t="s">
        <v>86</v>
      </c>
      <c r="D60" s="77"/>
      <c r="E60" s="77"/>
      <c r="F60" s="14" t="s">
        <v>88</v>
      </c>
      <c r="G60" s="74">
        <f>G62</f>
        <v>0</v>
      </c>
    </row>
    <row r="61" spans="1:7" s="76" customFormat="1" ht="24.75" customHeight="1" x14ac:dyDescent="0.2">
      <c r="A61" s="77"/>
      <c r="B61" s="78"/>
      <c r="C61" s="78"/>
      <c r="D61" s="77"/>
      <c r="E61" s="77"/>
      <c r="F61" s="21" t="s">
        <v>11</v>
      </c>
      <c r="G61" s="74"/>
    </row>
    <row r="62" spans="1:7" s="76" customFormat="1" ht="24.75" customHeight="1" x14ac:dyDescent="0.2">
      <c r="A62" s="77"/>
      <c r="B62" s="78"/>
      <c r="C62" s="78"/>
      <c r="D62" s="77"/>
      <c r="E62" s="77"/>
      <c r="F62" s="14" t="s">
        <v>27</v>
      </c>
      <c r="G62" s="74">
        <f>G64</f>
        <v>0</v>
      </c>
    </row>
    <row r="63" spans="1:7" s="76" customFormat="1" ht="24.75" customHeight="1" x14ac:dyDescent="0.2">
      <c r="A63" s="77"/>
      <c r="B63" s="78"/>
      <c r="C63" s="78"/>
      <c r="D63" s="77"/>
      <c r="E63" s="77"/>
      <c r="F63" s="21" t="s">
        <v>11</v>
      </c>
      <c r="G63" s="74"/>
    </row>
    <row r="64" spans="1:7" s="76" customFormat="1" ht="24.75" customHeight="1" x14ac:dyDescent="0.2">
      <c r="A64" s="77"/>
      <c r="B64" s="78"/>
      <c r="C64" s="78"/>
      <c r="D64" s="77" t="s">
        <v>89</v>
      </c>
      <c r="E64" s="45"/>
      <c r="F64" s="20" t="s">
        <v>88</v>
      </c>
      <c r="G64" s="75">
        <f t="shared" ref="G64" si="2">+G66+G74</f>
        <v>0</v>
      </c>
    </row>
    <row r="65" spans="1:7" s="76" customFormat="1" ht="24.75" customHeight="1" x14ac:dyDescent="0.2">
      <c r="A65" s="77"/>
      <c r="B65" s="78"/>
      <c r="C65" s="78"/>
      <c r="D65" s="45"/>
      <c r="E65" s="45"/>
      <c r="F65" s="20" t="s">
        <v>11</v>
      </c>
      <c r="G65" s="75"/>
    </row>
    <row r="66" spans="1:7" s="76" customFormat="1" ht="24.75" customHeight="1" x14ac:dyDescent="0.2">
      <c r="A66" s="77"/>
      <c r="B66" s="78"/>
      <c r="C66" s="78"/>
      <c r="D66" s="45"/>
      <c r="E66" s="14" t="s">
        <v>90</v>
      </c>
      <c r="F66" s="20" t="s">
        <v>88</v>
      </c>
      <c r="G66" s="75">
        <f>G68</f>
        <v>63186.2</v>
      </c>
    </row>
    <row r="67" spans="1:7" s="76" customFormat="1" ht="24.75" customHeight="1" x14ac:dyDescent="0.2">
      <c r="A67" s="77"/>
      <c r="B67" s="78"/>
      <c r="C67" s="78"/>
      <c r="D67" s="45"/>
      <c r="E67" s="45"/>
      <c r="F67" s="20" t="s">
        <v>16</v>
      </c>
      <c r="G67" s="75"/>
    </row>
    <row r="68" spans="1:7" s="76" customFormat="1" ht="19.5" customHeight="1" x14ac:dyDescent="0.2">
      <c r="A68" s="77"/>
      <c r="B68" s="78"/>
      <c r="C68" s="78"/>
      <c r="D68" s="45"/>
      <c r="E68" s="45"/>
      <c r="F68" s="79" t="s">
        <v>27</v>
      </c>
      <c r="G68" s="75">
        <f>G70</f>
        <v>63186.2</v>
      </c>
    </row>
    <row r="69" spans="1:7" s="76" customFormat="1" ht="38.25" customHeight="1" x14ac:dyDescent="0.2">
      <c r="A69" s="77"/>
      <c r="B69" s="78"/>
      <c r="C69" s="78"/>
      <c r="D69" s="45"/>
      <c r="E69" s="45"/>
      <c r="F69" s="20" t="s">
        <v>18</v>
      </c>
      <c r="G69" s="75"/>
    </row>
    <row r="70" spans="1:7" s="76" customFormat="1" ht="21.75" customHeight="1" x14ac:dyDescent="0.2">
      <c r="A70" s="77"/>
      <c r="B70" s="78"/>
      <c r="C70" s="78"/>
      <c r="D70" s="45"/>
      <c r="E70" s="45"/>
      <c r="F70" s="20" t="s">
        <v>7</v>
      </c>
      <c r="G70" s="75">
        <f>G71</f>
        <v>63186.2</v>
      </c>
    </row>
    <row r="71" spans="1:7" s="76" customFormat="1" ht="21.75" customHeight="1" x14ac:dyDescent="0.2">
      <c r="A71" s="77"/>
      <c r="B71" s="78"/>
      <c r="C71" s="78"/>
      <c r="D71" s="45"/>
      <c r="E71" s="45"/>
      <c r="F71" s="20" t="s">
        <v>91</v>
      </c>
      <c r="G71" s="75">
        <f>G72</f>
        <v>63186.2</v>
      </c>
    </row>
    <row r="72" spans="1:7" s="76" customFormat="1" ht="21.75" customHeight="1" x14ac:dyDescent="0.2">
      <c r="A72" s="77"/>
      <c r="B72" s="78"/>
      <c r="C72" s="78"/>
      <c r="D72" s="45"/>
      <c r="E72" s="45"/>
      <c r="F72" s="20" t="s">
        <v>92</v>
      </c>
      <c r="G72" s="75">
        <f t="shared" ref="G72" si="3">G73</f>
        <v>63186.2</v>
      </c>
    </row>
    <row r="73" spans="1:7" s="76" customFormat="1" ht="24.75" customHeight="1" x14ac:dyDescent="0.2">
      <c r="A73" s="77"/>
      <c r="B73" s="78"/>
      <c r="C73" s="78"/>
      <c r="D73" s="45"/>
      <c r="E73" s="45"/>
      <c r="F73" s="20" t="s">
        <v>93</v>
      </c>
      <c r="G73" s="75">
        <v>63186.2</v>
      </c>
    </row>
    <row r="74" spans="1:7" s="76" customFormat="1" ht="24.75" customHeight="1" x14ac:dyDescent="0.2">
      <c r="A74" s="77"/>
      <c r="B74" s="78"/>
      <c r="C74" s="78"/>
      <c r="D74" s="45"/>
      <c r="E74" s="14" t="s">
        <v>90</v>
      </c>
      <c r="F74" s="20" t="s">
        <v>88</v>
      </c>
      <c r="G74" s="75">
        <f>G76</f>
        <v>-63186.2</v>
      </c>
    </row>
    <row r="75" spans="1:7" s="76" customFormat="1" ht="24.75" customHeight="1" x14ac:dyDescent="0.2">
      <c r="A75" s="77"/>
      <c r="B75" s="78"/>
      <c r="C75" s="78"/>
      <c r="D75" s="45"/>
      <c r="E75" s="45"/>
      <c r="F75" s="20" t="s">
        <v>16</v>
      </c>
      <c r="G75" s="75"/>
    </row>
    <row r="76" spans="1:7" s="76" customFormat="1" ht="24.75" customHeight="1" x14ac:dyDescent="0.2">
      <c r="A76" s="77"/>
      <c r="B76" s="78"/>
      <c r="C76" s="78"/>
      <c r="D76" s="45"/>
      <c r="E76" s="45"/>
      <c r="F76" s="79" t="s">
        <v>27</v>
      </c>
      <c r="G76" s="75">
        <f>G78</f>
        <v>-63186.2</v>
      </c>
    </row>
    <row r="77" spans="1:7" s="76" customFormat="1" ht="38.25" customHeight="1" x14ac:dyDescent="0.2">
      <c r="A77" s="77"/>
      <c r="B77" s="78"/>
      <c r="C77" s="78"/>
      <c r="D77" s="45"/>
      <c r="E77" s="45"/>
      <c r="F77" s="20" t="s">
        <v>18</v>
      </c>
      <c r="G77" s="75"/>
    </row>
    <row r="78" spans="1:7" s="76" customFormat="1" ht="24.75" customHeight="1" x14ac:dyDescent="0.2">
      <c r="A78" s="77"/>
      <c r="B78" s="78"/>
      <c r="C78" s="78"/>
      <c r="D78" s="45"/>
      <c r="E78" s="45"/>
      <c r="F78" s="20" t="s">
        <v>7</v>
      </c>
      <c r="G78" s="75">
        <f>G79</f>
        <v>-63186.2</v>
      </c>
    </row>
    <row r="79" spans="1:7" s="76" customFormat="1" ht="24.75" customHeight="1" x14ac:dyDescent="0.2">
      <c r="A79" s="77"/>
      <c r="B79" s="78"/>
      <c r="C79" s="78"/>
      <c r="D79" s="45"/>
      <c r="E79" s="45"/>
      <c r="F79" s="20" t="s">
        <v>91</v>
      </c>
      <c r="G79" s="75">
        <f>G80</f>
        <v>-63186.2</v>
      </c>
    </row>
    <row r="80" spans="1:7" s="76" customFormat="1" ht="24.75" customHeight="1" x14ac:dyDescent="0.2">
      <c r="A80" s="77"/>
      <c r="B80" s="78"/>
      <c r="C80" s="78"/>
      <c r="D80" s="45"/>
      <c r="E80" s="45"/>
      <c r="F80" s="20" t="s">
        <v>92</v>
      </c>
      <c r="G80" s="75">
        <f t="shared" ref="G80" si="4">G81</f>
        <v>-63186.2</v>
      </c>
    </row>
    <row r="81" spans="1:7" s="76" customFormat="1" ht="24.75" customHeight="1" x14ac:dyDescent="0.2">
      <c r="A81" s="77"/>
      <c r="B81" s="78"/>
      <c r="C81" s="78"/>
      <c r="D81" s="45"/>
      <c r="E81" s="45"/>
      <c r="F81" s="20" t="s">
        <v>93</v>
      </c>
      <c r="G81" s="75">
        <v>-63186.2</v>
      </c>
    </row>
  </sheetData>
  <mergeCells count="8">
    <mergeCell ref="A7:C7"/>
    <mergeCell ref="D7:E7"/>
    <mergeCell ref="F7:F8"/>
    <mergeCell ref="A1:G1"/>
    <mergeCell ref="A2:G2"/>
    <mergeCell ref="A3:G3"/>
    <mergeCell ref="F4:G4"/>
    <mergeCell ref="A5:G5"/>
  </mergeCells>
  <pageMargins left="0.25" right="0.25" top="0.75" bottom="0.75" header="0.51180555555555496" footer="0.51180555555555496"/>
  <pageSetup paperSize="9" scale="61" firstPageNumber="0" orientation="portrait" r:id="rId1"/>
  <ignoredErrors>
    <ignoredError sqref="E47 A38:C43 E29 C16 B14 A12 E74 B58:E6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C12" sqref="C12"/>
    </sheetView>
  </sheetViews>
  <sheetFormatPr defaultRowHeight="13.5" x14ac:dyDescent="0.2"/>
  <cols>
    <col min="1" max="1" width="11" style="59" customWidth="1"/>
    <col min="2" max="2" width="9.5703125" style="59" customWidth="1"/>
    <col min="3" max="3" width="35.140625" style="56" customWidth="1"/>
    <col min="4" max="4" width="15" style="56" customWidth="1"/>
    <col min="5" max="5" width="19.85546875" style="56" customWidth="1"/>
    <col min="6" max="6" width="21.28515625" style="56" customWidth="1"/>
    <col min="7" max="7" width="21.140625" style="56" customWidth="1"/>
    <col min="8" max="8" width="18.7109375" style="56" customWidth="1"/>
    <col min="9" max="9" width="21.85546875" style="56" customWidth="1"/>
    <col min="10" max="10" width="11.7109375" style="56" bestFit="1" customWidth="1"/>
    <col min="11" max="11" width="10" style="56" bestFit="1" customWidth="1"/>
    <col min="12" max="16384" width="9.140625" style="56"/>
  </cols>
  <sheetData>
    <row r="1" spans="1:10" ht="29.25" customHeight="1" x14ac:dyDescent="0.2">
      <c r="A1" s="164" t="s">
        <v>83</v>
      </c>
      <c r="B1" s="164"/>
      <c r="C1" s="164"/>
      <c r="D1" s="164"/>
      <c r="E1" s="164"/>
      <c r="F1" s="164"/>
      <c r="G1" s="164"/>
      <c r="H1" s="164"/>
    </row>
    <row r="2" spans="1:10" ht="17.25" x14ac:dyDescent="0.2">
      <c r="A2" s="63"/>
      <c r="B2" s="63"/>
      <c r="C2" s="63"/>
      <c r="D2" s="63"/>
      <c r="E2" s="63"/>
      <c r="F2" s="165" t="s">
        <v>73</v>
      </c>
      <c r="G2" s="165"/>
      <c r="H2" s="165"/>
    </row>
    <row r="3" spans="1:10" ht="30" customHeight="1" x14ac:dyDescent="0.2">
      <c r="A3" s="63"/>
      <c r="B3" s="63"/>
      <c r="C3" s="63"/>
      <c r="D3" s="63"/>
      <c r="E3" s="63"/>
      <c r="F3" s="63"/>
      <c r="G3" s="165" t="s">
        <v>49</v>
      </c>
      <c r="H3" s="165"/>
    </row>
    <row r="4" spans="1:10" ht="38.25" customHeight="1" x14ac:dyDescent="0.2">
      <c r="A4" s="168" t="s">
        <v>157</v>
      </c>
      <c r="B4" s="168"/>
      <c r="C4" s="168"/>
      <c r="D4" s="168"/>
      <c r="E4" s="168"/>
      <c r="F4" s="168"/>
      <c r="G4" s="168"/>
      <c r="H4" s="168"/>
    </row>
    <row r="5" spans="1:10" ht="17.25" x14ac:dyDescent="0.2">
      <c r="A5" s="169" t="s">
        <v>74</v>
      </c>
      <c r="B5" s="169"/>
      <c r="C5" s="169"/>
      <c r="D5" s="169"/>
      <c r="E5" s="169"/>
      <c r="F5" s="169"/>
      <c r="G5" s="169"/>
      <c r="H5" s="169"/>
    </row>
    <row r="6" spans="1:10" ht="41.25" customHeight="1" x14ac:dyDescent="0.2">
      <c r="A6" s="170" t="s">
        <v>29</v>
      </c>
      <c r="B6" s="170"/>
      <c r="C6" s="170" t="s">
        <v>75</v>
      </c>
      <c r="D6" s="170" t="s">
        <v>76</v>
      </c>
      <c r="E6" s="170" t="s">
        <v>3</v>
      </c>
      <c r="F6" s="170"/>
      <c r="G6" s="170"/>
      <c r="H6" s="170"/>
    </row>
    <row r="7" spans="1:10" ht="86.25" x14ac:dyDescent="0.2">
      <c r="A7" s="64" t="s">
        <v>6</v>
      </c>
      <c r="B7" s="64" t="s">
        <v>30</v>
      </c>
      <c r="C7" s="170"/>
      <c r="D7" s="170"/>
      <c r="E7" s="64" t="s">
        <v>77</v>
      </c>
      <c r="F7" s="64" t="s">
        <v>78</v>
      </c>
      <c r="G7" s="64" t="s">
        <v>79</v>
      </c>
      <c r="H7" s="64" t="s">
        <v>80</v>
      </c>
      <c r="J7" s="57"/>
    </row>
    <row r="8" spans="1:10" ht="17.25" x14ac:dyDescent="0.2">
      <c r="A8" s="65"/>
      <c r="B8" s="65"/>
      <c r="C8" s="64" t="s">
        <v>81</v>
      </c>
      <c r="D8" s="60">
        <f>D9</f>
        <v>0</v>
      </c>
      <c r="E8" s="60">
        <f t="shared" ref="E8:H8" si="0">E9</f>
        <v>0</v>
      </c>
      <c r="F8" s="60">
        <f t="shared" si="0"/>
        <v>0</v>
      </c>
      <c r="G8" s="60">
        <f t="shared" si="0"/>
        <v>0</v>
      </c>
      <c r="H8" s="60">
        <f t="shared" si="0"/>
        <v>0</v>
      </c>
      <c r="I8" s="58"/>
    </row>
    <row r="9" spans="1:10" ht="51.75" x14ac:dyDescent="0.2">
      <c r="A9" s="65"/>
      <c r="B9" s="65"/>
      <c r="C9" s="66" t="s">
        <v>17</v>
      </c>
      <c r="D9" s="60">
        <f>D11+D12+D13</f>
        <v>0</v>
      </c>
      <c r="E9" s="60">
        <f t="shared" ref="E9:G9" si="1">+E12</f>
        <v>0</v>
      </c>
      <c r="F9" s="60">
        <f t="shared" si="1"/>
        <v>0</v>
      </c>
      <c r="G9" s="60">
        <f t="shared" si="1"/>
        <v>0</v>
      </c>
      <c r="H9" s="60">
        <f>H11+H12+H13</f>
        <v>0</v>
      </c>
    </row>
    <row r="10" spans="1:10" ht="17.25" x14ac:dyDescent="0.2">
      <c r="A10" s="65"/>
      <c r="B10" s="65"/>
      <c r="C10" s="67" t="s">
        <v>31</v>
      </c>
      <c r="D10" s="65"/>
      <c r="E10" s="65"/>
      <c r="F10" s="65"/>
      <c r="G10" s="65"/>
      <c r="H10" s="65"/>
    </row>
    <row r="11" spans="1:10" ht="33" x14ac:dyDescent="0.2">
      <c r="A11" s="97" t="s">
        <v>158</v>
      </c>
      <c r="B11" s="97" t="s">
        <v>24</v>
      </c>
      <c r="C11" s="85" t="s">
        <v>25</v>
      </c>
      <c r="D11" s="60">
        <f>'Հավելված 2'!G47</f>
        <v>-74005.2</v>
      </c>
      <c r="E11" s="65"/>
      <c r="F11" s="65"/>
      <c r="G11" s="65"/>
      <c r="H11" s="60">
        <f>D11</f>
        <v>-74005.2</v>
      </c>
    </row>
    <row r="12" spans="1:10" ht="99" x14ac:dyDescent="0.2">
      <c r="A12" s="97">
        <v>1100</v>
      </c>
      <c r="B12" s="97">
        <v>31001</v>
      </c>
      <c r="C12" s="85" t="s">
        <v>98</v>
      </c>
      <c r="D12" s="60">
        <f>'Հավելված 2'!G28</f>
        <v>63186.200000000004</v>
      </c>
      <c r="E12" s="68">
        <v>0</v>
      </c>
      <c r="F12" s="68">
        <v>0</v>
      </c>
      <c r="G12" s="68">
        <v>0</v>
      </c>
      <c r="H12" s="60">
        <f>D12</f>
        <v>63186.200000000004</v>
      </c>
    </row>
    <row r="13" spans="1:10" ht="66" x14ac:dyDescent="0.2">
      <c r="A13" s="97">
        <v>1100</v>
      </c>
      <c r="B13" s="97">
        <v>32001</v>
      </c>
      <c r="C13" s="85" t="s">
        <v>101</v>
      </c>
      <c r="D13" s="60">
        <f>'Հավելված 2'!G29</f>
        <v>10819</v>
      </c>
      <c r="E13" s="68">
        <v>0</v>
      </c>
      <c r="F13" s="68">
        <v>0</v>
      </c>
      <c r="G13" s="68">
        <v>0</v>
      </c>
      <c r="H13" s="60">
        <f>D13</f>
        <v>10819</v>
      </c>
    </row>
  </sheetData>
  <mergeCells count="9">
    <mergeCell ref="A1:H1"/>
    <mergeCell ref="G3:H3"/>
    <mergeCell ref="A4:H4"/>
    <mergeCell ref="A5:H5"/>
    <mergeCell ref="A6:B6"/>
    <mergeCell ref="C6:C7"/>
    <mergeCell ref="D6:D7"/>
    <mergeCell ref="E6:H6"/>
    <mergeCell ref="F2:H2"/>
  </mergeCells>
  <pageMargins left="0.7" right="0.7" top="0.75" bottom="0.75" header="0.3" footer="0.3"/>
  <pageSetup paperSize="9" orientation="portrait" r:id="rId1"/>
  <ignoredErrors>
    <ignoredError sqref="A11:B1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C15" sqref="C15"/>
    </sheetView>
  </sheetViews>
  <sheetFormatPr defaultRowHeight="12.75" x14ac:dyDescent="0.2"/>
  <cols>
    <col min="1" max="1" width="10.85546875" customWidth="1"/>
    <col min="2" max="2" width="11.140625" customWidth="1"/>
    <col min="3" max="3" width="53.85546875" customWidth="1"/>
    <col min="4" max="4" width="36.28515625" customWidth="1"/>
  </cols>
  <sheetData>
    <row r="1" spans="1:8" ht="21.75" customHeight="1" x14ac:dyDescent="0.2">
      <c r="A1" s="164" t="s">
        <v>72</v>
      </c>
      <c r="B1" s="164"/>
      <c r="C1" s="164"/>
      <c r="D1" s="164"/>
      <c r="E1" s="71"/>
      <c r="F1" s="71"/>
      <c r="G1" s="71"/>
      <c r="H1" s="71"/>
    </row>
    <row r="2" spans="1:8" ht="21.75" customHeight="1" x14ac:dyDescent="0.2">
      <c r="A2" s="165" t="s">
        <v>73</v>
      </c>
      <c r="B2" s="165"/>
      <c r="C2" s="165"/>
      <c r="D2" s="165"/>
      <c r="E2" s="69"/>
      <c r="F2" s="69"/>
    </row>
    <row r="3" spans="1:8" ht="23.25" customHeight="1" x14ac:dyDescent="0.2">
      <c r="A3" s="165" t="s">
        <v>49</v>
      </c>
      <c r="B3" s="165"/>
      <c r="C3" s="165"/>
      <c r="D3" s="165"/>
      <c r="E3" s="70"/>
      <c r="F3" s="63"/>
    </row>
    <row r="4" spans="1:8" ht="56.25" customHeight="1" x14ac:dyDescent="0.2">
      <c r="A4" s="171" t="s">
        <v>60</v>
      </c>
      <c r="B4" s="171"/>
      <c r="C4" s="171"/>
      <c r="D4" s="171"/>
    </row>
    <row r="5" spans="1:8" ht="17.25" x14ac:dyDescent="0.3">
      <c r="A5" s="4"/>
      <c r="B5" s="4"/>
      <c r="C5" s="4"/>
      <c r="D5" s="52" t="s">
        <v>82</v>
      </c>
      <c r="E5" s="51"/>
    </row>
    <row r="6" spans="1:8" ht="97.5" customHeight="1" x14ac:dyDescent="0.2">
      <c r="A6" s="172" t="s">
        <v>29</v>
      </c>
      <c r="B6" s="172"/>
      <c r="C6" s="172" t="s">
        <v>32</v>
      </c>
      <c r="D6" s="53" t="s">
        <v>3</v>
      </c>
    </row>
    <row r="7" spans="1:8" ht="40.5" customHeight="1" x14ac:dyDescent="0.2">
      <c r="A7" s="53" t="s">
        <v>6</v>
      </c>
      <c r="B7" s="53" t="s">
        <v>30</v>
      </c>
      <c r="C7" s="172"/>
      <c r="D7" s="19" t="s">
        <v>4</v>
      </c>
    </row>
    <row r="8" spans="1:8" ht="29.25" customHeight="1" x14ac:dyDescent="0.2">
      <c r="A8" s="55"/>
      <c r="B8" s="55"/>
      <c r="C8" s="73" t="s">
        <v>84</v>
      </c>
      <c r="D8" s="19">
        <f>D10</f>
        <v>0</v>
      </c>
    </row>
    <row r="9" spans="1:8" ht="26.25" customHeight="1" x14ac:dyDescent="0.2">
      <c r="A9" s="55"/>
      <c r="B9" s="55"/>
      <c r="C9" s="21" t="s">
        <v>31</v>
      </c>
      <c r="D9" s="19"/>
    </row>
    <row r="10" spans="1:8" ht="34.5" x14ac:dyDescent="0.2">
      <c r="A10" s="41"/>
      <c r="B10" s="41"/>
      <c r="C10" s="42" t="s">
        <v>17</v>
      </c>
      <c r="D10" s="23">
        <f>D12+D15+D18</f>
        <v>0</v>
      </c>
    </row>
    <row r="11" spans="1:8" ht="17.25" x14ac:dyDescent="0.2">
      <c r="A11" s="43"/>
      <c r="B11" s="43"/>
      <c r="C11" s="20" t="s">
        <v>31</v>
      </c>
      <c r="D11" s="44"/>
    </row>
    <row r="12" spans="1:8" ht="17.25" x14ac:dyDescent="0.2">
      <c r="A12" s="45" t="s">
        <v>158</v>
      </c>
      <c r="B12" s="97" t="s">
        <v>24</v>
      </c>
      <c r="C12" s="85" t="s">
        <v>25</v>
      </c>
      <c r="D12" s="19">
        <f>D14</f>
        <v>-74005.2</v>
      </c>
    </row>
    <row r="13" spans="1:8" ht="17.25" x14ac:dyDescent="0.2">
      <c r="A13" s="84"/>
      <c r="B13" s="84"/>
      <c r="C13" s="46" t="s">
        <v>16</v>
      </c>
      <c r="D13" s="44"/>
    </row>
    <row r="14" spans="1:8" ht="25.5" customHeight="1" x14ac:dyDescent="0.2">
      <c r="A14" s="84"/>
      <c r="B14" s="84"/>
      <c r="C14" s="46" t="s">
        <v>33</v>
      </c>
      <c r="D14" s="19">
        <f>'Հավելված 2'!G47</f>
        <v>-74005.2</v>
      </c>
    </row>
    <row r="15" spans="1:8" ht="66" x14ac:dyDescent="0.2">
      <c r="A15" s="45">
        <v>1100</v>
      </c>
      <c r="B15" s="97">
        <v>31001</v>
      </c>
      <c r="C15" s="85" t="s">
        <v>98</v>
      </c>
      <c r="D15" s="23">
        <f>D17</f>
        <v>63186.200000000004</v>
      </c>
    </row>
    <row r="16" spans="1:8" ht="25.5" customHeight="1" x14ac:dyDescent="0.2">
      <c r="A16" s="45"/>
      <c r="B16" s="45"/>
      <c r="C16" s="46" t="s">
        <v>16</v>
      </c>
      <c r="D16" s="23"/>
    </row>
    <row r="17" spans="1:4" ht="40.5" customHeight="1" x14ac:dyDescent="0.2">
      <c r="A17" s="45"/>
      <c r="B17" s="45"/>
      <c r="C17" s="46" t="s">
        <v>68</v>
      </c>
      <c r="D17" s="23">
        <f>'Հավելված 2'!G20</f>
        <v>63186.200000000004</v>
      </c>
    </row>
    <row r="18" spans="1:4" ht="49.5" x14ac:dyDescent="0.2">
      <c r="A18" s="45">
        <v>1100</v>
      </c>
      <c r="B18" s="97">
        <v>32001</v>
      </c>
      <c r="C18" s="85" t="s">
        <v>101</v>
      </c>
      <c r="D18" s="23">
        <f t="shared" ref="D18" si="0">+D20+D21</f>
        <v>10819</v>
      </c>
    </row>
    <row r="19" spans="1:4" ht="26.25" customHeight="1" x14ac:dyDescent="0.2">
      <c r="A19" s="45"/>
      <c r="B19" s="45"/>
      <c r="C19" s="46" t="s">
        <v>16</v>
      </c>
      <c r="D19" s="23"/>
    </row>
    <row r="20" spans="1:4" ht="34.5" x14ac:dyDescent="0.2">
      <c r="A20" s="45"/>
      <c r="B20" s="45"/>
      <c r="C20" s="46" t="s">
        <v>68</v>
      </c>
      <c r="D20" s="23">
        <f>'Հավելված 2'!G29</f>
        <v>10819</v>
      </c>
    </row>
  </sheetData>
  <mergeCells count="6">
    <mergeCell ref="A4:D4"/>
    <mergeCell ref="A6:B6"/>
    <mergeCell ref="C6:C7"/>
    <mergeCell ref="A1:D1"/>
    <mergeCell ref="A2:D2"/>
    <mergeCell ref="A3:D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  <pageSetUpPr fitToPage="1"/>
  </sheetPr>
  <dimension ref="A1:L36"/>
  <sheetViews>
    <sheetView topLeftCell="A16" zoomScaleNormal="100" workbookViewId="0">
      <selection activeCell="G26" sqref="G26"/>
    </sheetView>
  </sheetViews>
  <sheetFormatPr defaultRowHeight="16.5" x14ac:dyDescent="0.3"/>
  <cols>
    <col min="1" max="1" width="9.140625" style="100"/>
    <col min="2" max="3" width="11.28515625" style="100" customWidth="1"/>
    <col min="4" max="4" width="16.140625" style="100" customWidth="1"/>
    <col min="5" max="5" width="12.7109375" style="100" customWidth="1"/>
    <col min="6" max="6" width="14.140625" style="100" customWidth="1"/>
    <col min="7" max="7" width="9.140625" style="100"/>
    <col min="8" max="8" width="24.85546875" style="100" customWidth="1"/>
    <col min="9" max="9" width="66.5703125" style="100" customWidth="1"/>
    <col min="10" max="10" width="34.42578125" style="100" customWidth="1"/>
    <col min="11" max="11" width="24.28515625" style="100" customWidth="1"/>
    <col min="12" max="12" width="26.42578125" style="102" customWidth="1"/>
    <col min="13" max="16384" width="9.140625" style="100"/>
  </cols>
  <sheetData>
    <row r="1" spans="1:12" s="98" customFormat="1" ht="65.25" customHeight="1" x14ac:dyDescent="0.2">
      <c r="A1" s="160" t="s">
        <v>150</v>
      </c>
      <c r="B1" s="160"/>
      <c r="C1" s="160"/>
      <c r="D1" s="160"/>
      <c r="E1" s="160"/>
      <c r="F1" s="160"/>
      <c r="G1" s="160"/>
      <c r="H1" s="160"/>
      <c r="I1" s="160"/>
      <c r="J1" s="160"/>
      <c r="L1" s="99"/>
    </row>
    <row r="2" spans="1:12" s="98" customFormat="1" ht="17.25" customHeight="1" x14ac:dyDescent="0.2">
      <c r="D2" s="173"/>
      <c r="E2" s="173"/>
      <c r="F2" s="173"/>
      <c r="G2" s="173"/>
      <c r="H2" s="173"/>
      <c r="I2" s="173"/>
      <c r="L2" s="99"/>
    </row>
    <row r="3" spans="1:12" s="98" customFormat="1" ht="47.25" customHeight="1" x14ac:dyDescent="0.2">
      <c r="A3" s="174" t="s">
        <v>171</v>
      </c>
      <c r="B3" s="174"/>
      <c r="C3" s="174"/>
      <c r="D3" s="174"/>
      <c r="E3" s="174"/>
      <c r="F3" s="174"/>
      <c r="G3" s="174"/>
      <c r="H3" s="174"/>
      <c r="I3" s="174"/>
      <c r="J3" s="174"/>
      <c r="L3" s="99"/>
    </row>
    <row r="4" spans="1:12" ht="20.25" customHeight="1" x14ac:dyDescent="0.3">
      <c r="J4" s="101" t="s">
        <v>34</v>
      </c>
    </row>
    <row r="5" spans="1:12" ht="108.75" customHeight="1" x14ac:dyDescent="0.3">
      <c r="A5" s="175" t="s">
        <v>103</v>
      </c>
      <c r="B5" s="175" t="s">
        <v>35</v>
      </c>
      <c r="C5" s="175"/>
      <c r="D5" s="175" t="s">
        <v>36</v>
      </c>
      <c r="E5" s="175"/>
      <c r="F5" s="175"/>
      <c r="G5" s="175"/>
      <c r="H5" s="175" t="s">
        <v>37</v>
      </c>
      <c r="I5" s="175" t="s">
        <v>38</v>
      </c>
      <c r="J5" s="103" t="s">
        <v>3</v>
      </c>
    </row>
    <row r="6" spans="1:12" ht="41.25" customHeight="1" x14ac:dyDescent="0.3">
      <c r="A6" s="176"/>
      <c r="B6" s="104" t="s">
        <v>39</v>
      </c>
      <c r="C6" s="104" t="s">
        <v>136</v>
      </c>
      <c r="D6" s="104" t="s">
        <v>39</v>
      </c>
      <c r="E6" s="104" t="s">
        <v>136</v>
      </c>
      <c r="F6" s="104" t="s">
        <v>137</v>
      </c>
      <c r="G6" s="104" t="s">
        <v>40</v>
      </c>
      <c r="H6" s="176"/>
      <c r="I6" s="176"/>
      <c r="J6" s="104" t="s">
        <v>41</v>
      </c>
    </row>
    <row r="7" spans="1:12" ht="33" customHeight="1" x14ac:dyDescent="0.3">
      <c r="A7" s="177" t="s">
        <v>42</v>
      </c>
      <c r="B7" s="177"/>
      <c r="C7" s="177"/>
      <c r="D7" s="177"/>
      <c r="E7" s="177"/>
      <c r="F7" s="177"/>
      <c r="G7" s="177"/>
      <c r="H7" s="177"/>
      <c r="I7" s="177"/>
      <c r="J7" s="105">
        <f>-K10-K15</f>
        <v>0</v>
      </c>
    </row>
    <row r="8" spans="1:12" ht="30" customHeight="1" x14ac:dyDescent="0.3">
      <c r="A8" s="177" t="s">
        <v>167</v>
      </c>
      <c r="B8" s="177"/>
      <c r="C8" s="177"/>
      <c r="D8" s="177"/>
      <c r="E8" s="177"/>
      <c r="F8" s="177"/>
      <c r="G8" s="177"/>
      <c r="H8" s="177"/>
      <c r="I8" s="177"/>
      <c r="J8" s="105">
        <f>J9+J15+J22</f>
        <v>0</v>
      </c>
    </row>
    <row r="9" spans="1:12" ht="36" customHeight="1" x14ac:dyDescent="0.3">
      <c r="A9" s="106"/>
      <c r="B9" s="103">
        <v>1235</v>
      </c>
      <c r="C9" s="156" t="s">
        <v>138</v>
      </c>
      <c r="D9" s="156"/>
      <c r="E9" s="156"/>
      <c r="F9" s="156"/>
      <c r="G9" s="156"/>
      <c r="H9" s="156"/>
      <c r="I9" s="156"/>
      <c r="J9" s="105">
        <f>J10</f>
        <v>-74005.2</v>
      </c>
    </row>
    <row r="10" spans="1:12" ht="38.25" customHeight="1" x14ac:dyDescent="0.3">
      <c r="A10" s="107"/>
      <c r="B10" s="107"/>
      <c r="C10" s="107"/>
      <c r="D10" s="108" t="s">
        <v>146</v>
      </c>
      <c r="E10" s="178" t="s">
        <v>44</v>
      </c>
      <c r="F10" s="178"/>
      <c r="G10" s="178"/>
      <c r="H10" s="178"/>
      <c r="I10" s="178"/>
      <c r="J10" s="105">
        <f>'Հավելված 2'!G47</f>
        <v>-74005.2</v>
      </c>
    </row>
    <row r="11" spans="1:12" ht="41.25" customHeight="1" x14ac:dyDescent="0.3">
      <c r="A11" s="107"/>
      <c r="B11" s="107"/>
      <c r="C11" s="107"/>
      <c r="D11" s="109"/>
      <c r="E11" s="20"/>
      <c r="F11" s="179" t="s">
        <v>45</v>
      </c>
      <c r="G11" s="179"/>
      <c r="H11" s="179"/>
      <c r="I11" s="179"/>
      <c r="J11" s="105"/>
    </row>
    <row r="12" spans="1:12" ht="38.25" customHeight="1" x14ac:dyDescent="0.3">
      <c r="A12" s="107"/>
      <c r="B12" s="107"/>
      <c r="C12" s="107"/>
      <c r="D12" s="109"/>
      <c r="E12" s="20"/>
      <c r="F12" s="20"/>
      <c r="G12" s="179" t="s">
        <v>43</v>
      </c>
      <c r="H12" s="179"/>
      <c r="I12" s="179"/>
      <c r="J12" s="105"/>
    </row>
    <row r="13" spans="1:12" ht="33.75" customHeight="1" x14ac:dyDescent="0.3">
      <c r="A13" s="107"/>
      <c r="B13" s="107"/>
      <c r="C13" s="107"/>
      <c r="D13" s="109"/>
      <c r="E13" s="20"/>
      <c r="F13" s="20"/>
      <c r="G13" s="20"/>
      <c r="H13" s="178" t="s">
        <v>46</v>
      </c>
      <c r="I13" s="178"/>
      <c r="J13" s="105"/>
    </row>
    <row r="14" spans="1:12" ht="33.75" customHeight="1" x14ac:dyDescent="0.3">
      <c r="A14" s="106"/>
      <c r="B14" s="103">
        <v>1100</v>
      </c>
      <c r="C14" s="156" t="s">
        <v>124</v>
      </c>
      <c r="D14" s="156"/>
      <c r="E14" s="156"/>
      <c r="F14" s="156"/>
      <c r="G14" s="156"/>
      <c r="H14" s="156"/>
      <c r="I14" s="156"/>
      <c r="J14" s="105">
        <f>J15+J22</f>
        <v>74005.200000000012</v>
      </c>
    </row>
    <row r="15" spans="1:12" ht="42" customHeight="1" x14ac:dyDescent="0.3">
      <c r="A15" s="107"/>
      <c r="B15" s="107"/>
      <c r="C15" s="107"/>
      <c r="D15" s="110" t="s">
        <v>127</v>
      </c>
      <c r="E15" s="181" t="s">
        <v>98</v>
      </c>
      <c r="F15" s="181"/>
      <c r="G15" s="181"/>
      <c r="H15" s="181"/>
      <c r="I15" s="181"/>
      <c r="J15" s="105">
        <f>'Հավելված 2'!G20</f>
        <v>63186.200000000004</v>
      </c>
    </row>
    <row r="16" spans="1:12" ht="50.25" customHeight="1" x14ac:dyDescent="0.3">
      <c r="A16" s="107"/>
      <c r="B16" s="107"/>
      <c r="C16" s="107"/>
      <c r="D16" s="111"/>
      <c r="E16" s="111"/>
      <c r="F16" s="182" t="s">
        <v>129</v>
      </c>
      <c r="G16" s="183"/>
      <c r="H16" s="183"/>
      <c r="I16" s="184"/>
      <c r="J16" s="112"/>
    </row>
    <row r="17" spans="1:12" ht="36.75" customHeight="1" x14ac:dyDescent="0.3">
      <c r="A17" s="107"/>
      <c r="B17" s="107"/>
      <c r="C17" s="107"/>
      <c r="D17" s="113"/>
      <c r="E17" s="113"/>
      <c r="F17" s="114"/>
      <c r="G17" s="185" t="s">
        <v>130</v>
      </c>
      <c r="H17" s="186"/>
      <c r="I17" s="186"/>
      <c r="J17" s="115"/>
    </row>
    <row r="18" spans="1:12" ht="38.25" customHeight="1" x14ac:dyDescent="0.3">
      <c r="A18" s="107"/>
      <c r="B18" s="107"/>
      <c r="C18" s="107"/>
      <c r="D18" s="113"/>
      <c r="E18" s="113"/>
      <c r="F18" s="114"/>
      <c r="G18" s="114"/>
      <c r="H18" s="185" t="s">
        <v>140</v>
      </c>
      <c r="I18" s="186"/>
      <c r="J18" s="115"/>
    </row>
    <row r="19" spans="1:12" ht="38.25" customHeight="1" x14ac:dyDescent="0.3">
      <c r="A19" s="107"/>
      <c r="B19" s="107"/>
      <c r="C19" s="107"/>
      <c r="D19" s="113"/>
      <c r="E19" s="113"/>
      <c r="F19" s="114"/>
      <c r="G19" s="114"/>
      <c r="H19" s="124"/>
      <c r="I19" s="145" t="s">
        <v>160</v>
      </c>
      <c r="J19" s="144">
        <v>139</v>
      </c>
    </row>
    <row r="20" spans="1:12" ht="38.25" customHeight="1" x14ac:dyDescent="0.3">
      <c r="A20" s="107"/>
      <c r="B20" s="107"/>
      <c r="C20" s="107"/>
      <c r="D20" s="113"/>
      <c r="E20" s="113"/>
      <c r="F20" s="114"/>
      <c r="G20" s="114"/>
      <c r="H20" s="124"/>
      <c r="I20" s="145" t="s">
        <v>159</v>
      </c>
      <c r="J20" s="144">
        <v>2</v>
      </c>
    </row>
    <row r="21" spans="1:12" ht="38.25" customHeight="1" x14ac:dyDescent="0.3">
      <c r="A21" s="107"/>
      <c r="B21" s="107"/>
      <c r="C21" s="107"/>
      <c r="D21" s="113"/>
      <c r="E21" s="113"/>
      <c r="F21" s="114"/>
      <c r="G21" s="114"/>
      <c r="H21" s="124"/>
      <c r="I21" s="145" t="s">
        <v>161</v>
      </c>
      <c r="J21" s="144">
        <v>5</v>
      </c>
    </row>
    <row r="22" spans="1:12" ht="38.25" customHeight="1" x14ac:dyDescent="0.3">
      <c r="A22" s="107"/>
      <c r="B22" s="107"/>
      <c r="C22" s="107"/>
      <c r="D22" s="110" t="s">
        <v>128</v>
      </c>
      <c r="E22" s="181" t="s">
        <v>132</v>
      </c>
      <c r="F22" s="181"/>
      <c r="G22" s="181"/>
      <c r="H22" s="181"/>
      <c r="I22" s="181"/>
      <c r="J22" s="105">
        <f>'Հավելված 2'!G29</f>
        <v>10819</v>
      </c>
    </row>
    <row r="23" spans="1:12" ht="38.25" customHeight="1" x14ac:dyDescent="0.3">
      <c r="A23" s="107"/>
      <c r="B23" s="107"/>
      <c r="C23" s="107"/>
      <c r="D23" s="111"/>
      <c r="E23" s="111"/>
      <c r="F23" s="182" t="s">
        <v>147</v>
      </c>
      <c r="G23" s="183"/>
      <c r="H23" s="183"/>
      <c r="I23" s="184"/>
      <c r="J23" s="112"/>
    </row>
    <row r="24" spans="1:12" ht="38.25" customHeight="1" x14ac:dyDescent="0.3">
      <c r="A24" s="107"/>
      <c r="B24" s="107"/>
      <c r="C24" s="107"/>
      <c r="D24" s="113"/>
      <c r="E24" s="113"/>
      <c r="F24" s="114"/>
      <c r="G24" s="185" t="s">
        <v>148</v>
      </c>
      <c r="H24" s="186"/>
      <c r="I24" s="186"/>
      <c r="J24" s="115"/>
    </row>
    <row r="25" spans="1:12" ht="38.25" customHeight="1" x14ac:dyDescent="0.3">
      <c r="A25" s="107"/>
      <c r="B25" s="107"/>
      <c r="C25" s="107"/>
      <c r="D25" s="113"/>
      <c r="E25" s="113"/>
      <c r="F25" s="114"/>
      <c r="G25" s="114"/>
      <c r="H25" s="185" t="s">
        <v>140</v>
      </c>
      <c r="I25" s="186"/>
      <c r="J25" s="115"/>
    </row>
    <row r="26" spans="1:12" ht="38.25" customHeight="1" x14ac:dyDescent="0.3">
      <c r="A26" s="107"/>
      <c r="B26" s="107"/>
      <c r="C26" s="107"/>
      <c r="D26" s="113"/>
      <c r="E26" s="113"/>
      <c r="F26" s="114"/>
      <c r="G26" s="114"/>
      <c r="H26" s="124"/>
      <c r="I26" s="145" t="s">
        <v>160</v>
      </c>
      <c r="J26" s="144">
        <v>31</v>
      </c>
    </row>
    <row r="27" spans="1:12" ht="25.5" customHeight="1" x14ac:dyDescent="0.3">
      <c r="A27" s="187" t="s">
        <v>47</v>
      </c>
      <c r="B27" s="188"/>
      <c r="C27" s="188"/>
      <c r="D27" s="188"/>
      <c r="E27" s="188"/>
      <c r="F27" s="188"/>
      <c r="G27" s="188"/>
      <c r="H27" s="188"/>
      <c r="I27" s="189"/>
      <c r="J27" s="116">
        <f t="shared" ref="J27" si="0">+J29+J33</f>
        <v>0</v>
      </c>
      <c r="L27" s="102">
        <f t="shared" ref="L27:L36" si="1">+J27*1000*K27</f>
        <v>0</v>
      </c>
    </row>
    <row r="28" spans="1:12" ht="39" customHeight="1" x14ac:dyDescent="0.3">
      <c r="A28" s="117"/>
      <c r="B28" s="118" t="s">
        <v>141</v>
      </c>
      <c r="C28" s="156" t="s">
        <v>142</v>
      </c>
      <c r="D28" s="156"/>
      <c r="E28" s="156"/>
      <c r="F28" s="156"/>
      <c r="G28" s="156"/>
      <c r="H28" s="156"/>
      <c r="I28" s="156"/>
      <c r="J28" s="119">
        <f t="shared" ref="J28" si="2">J29+J33</f>
        <v>0</v>
      </c>
      <c r="L28" s="102">
        <f t="shared" si="1"/>
        <v>0</v>
      </c>
    </row>
    <row r="29" spans="1:12" ht="36.75" customHeight="1" x14ac:dyDescent="0.3">
      <c r="A29" s="190"/>
      <c r="B29" s="190"/>
      <c r="C29" s="190"/>
      <c r="D29" s="118" t="s">
        <v>143</v>
      </c>
      <c r="E29" s="156" t="s">
        <v>114</v>
      </c>
      <c r="F29" s="156"/>
      <c r="G29" s="156"/>
      <c r="H29" s="156"/>
      <c r="I29" s="156"/>
      <c r="J29" s="120">
        <f>'Հավելված 2'!G66</f>
        <v>63186.2</v>
      </c>
      <c r="L29" s="102">
        <f t="shared" si="1"/>
        <v>0</v>
      </c>
    </row>
    <row r="30" spans="1:12" ht="51.75" customHeight="1" x14ac:dyDescent="0.3">
      <c r="A30" s="180"/>
      <c r="B30" s="180"/>
      <c r="C30" s="180"/>
      <c r="D30" s="180"/>
      <c r="E30" s="180"/>
      <c r="F30" s="153" t="s">
        <v>144</v>
      </c>
      <c r="G30" s="154"/>
      <c r="H30" s="154"/>
      <c r="I30" s="155"/>
      <c r="J30" s="115"/>
      <c r="L30" s="102">
        <f t="shared" si="1"/>
        <v>0</v>
      </c>
    </row>
    <row r="31" spans="1:12" ht="29.25" customHeight="1" x14ac:dyDescent="0.3">
      <c r="A31" s="180"/>
      <c r="B31" s="180"/>
      <c r="C31" s="180"/>
      <c r="D31" s="180"/>
      <c r="E31" s="180"/>
      <c r="F31" s="180"/>
      <c r="G31" s="153" t="s">
        <v>139</v>
      </c>
      <c r="H31" s="154"/>
      <c r="I31" s="155"/>
      <c r="J31" s="115"/>
      <c r="L31" s="102">
        <f t="shared" si="1"/>
        <v>0</v>
      </c>
    </row>
    <row r="32" spans="1:12" ht="30" customHeight="1" x14ac:dyDescent="0.3">
      <c r="A32" s="180"/>
      <c r="B32" s="180"/>
      <c r="C32" s="180"/>
      <c r="D32" s="180"/>
      <c r="E32" s="180"/>
      <c r="F32" s="180"/>
      <c r="G32" s="180"/>
      <c r="H32" s="153" t="s">
        <v>145</v>
      </c>
      <c r="I32" s="155"/>
      <c r="J32" s="115"/>
      <c r="L32" s="102">
        <f t="shared" si="1"/>
        <v>0</v>
      </c>
    </row>
    <row r="33" spans="1:12" ht="32.25" customHeight="1" x14ac:dyDescent="0.3">
      <c r="A33" s="190"/>
      <c r="B33" s="190"/>
      <c r="C33" s="190"/>
      <c r="D33" s="118" t="s">
        <v>143</v>
      </c>
      <c r="E33" s="156" t="s">
        <v>114</v>
      </c>
      <c r="F33" s="156"/>
      <c r="G33" s="156"/>
      <c r="H33" s="156"/>
      <c r="I33" s="156"/>
      <c r="J33" s="120">
        <f>'Հավելված 2'!G74</f>
        <v>-63186.2</v>
      </c>
      <c r="L33" s="102">
        <f t="shared" si="1"/>
        <v>0</v>
      </c>
    </row>
    <row r="34" spans="1:12" ht="50.25" customHeight="1" x14ac:dyDescent="0.3">
      <c r="A34" s="180"/>
      <c r="B34" s="180"/>
      <c r="C34" s="180"/>
      <c r="D34" s="180"/>
      <c r="E34" s="180"/>
      <c r="F34" s="153" t="s">
        <v>144</v>
      </c>
      <c r="G34" s="154"/>
      <c r="H34" s="154"/>
      <c r="I34" s="155"/>
      <c r="J34" s="115"/>
      <c r="L34" s="102">
        <f t="shared" si="1"/>
        <v>0</v>
      </c>
    </row>
    <row r="35" spans="1:12" ht="29.25" customHeight="1" x14ac:dyDescent="0.3">
      <c r="A35" s="180"/>
      <c r="B35" s="180"/>
      <c r="C35" s="180"/>
      <c r="D35" s="180"/>
      <c r="E35" s="180"/>
      <c r="F35" s="180"/>
      <c r="G35" s="153" t="s">
        <v>139</v>
      </c>
      <c r="H35" s="154"/>
      <c r="I35" s="155"/>
      <c r="J35" s="115"/>
      <c r="L35" s="102">
        <f t="shared" si="1"/>
        <v>0</v>
      </c>
    </row>
    <row r="36" spans="1:12" ht="28.5" customHeight="1" x14ac:dyDescent="0.3">
      <c r="A36" s="180"/>
      <c r="B36" s="180"/>
      <c r="C36" s="180"/>
      <c r="D36" s="180"/>
      <c r="E36" s="180"/>
      <c r="F36" s="180"/>
      <c r="G36" s="180"/>
      <c r="H36" s="153" t="s">
        <v>145</v>
      </c>
      <c r="I36" s="155"/>
      <c r="J36" s="115"/>
      <c r="L36" s="102">
        <f t="shared" si="1"/>
        <v>0</v>
      </c>
    </row>
  </sheetData>
  <mergeCells count="42">
    <mergeCell ref="A35:F35"/>
    <mergeCell ref="G35:I35"/>
    <mergeCell ref="A36:G36"/>
    <mergeCell ref="H36:I36"/>
    <mergeCell ref="A32:G32"/>
    <mergeCell ref="H32:I32"/>
    <mergeCell ref="A33:C33"/>
    <mergeCell ref="E33:I33"/>
    <mergeCell ref="A34:E34"/>
    <mergeCell ref="F34:I34"/>
    <mergeCell ref="G12:I12"/>
    <mergeCell ref="H13:I13"/>
    <mergeCell ref="E22:I22"/>
    <mergeCell ref="F23:I23"/>
    <mergeCell ref="G24:I24"/>
    <mergeCell ref="C14:I14"/>
    <mergeCell ref="A31:F31"/>
    <mergeCell ref="G31:I31"/>
    <mergeCell ref="E15:I15"/>
    <mergeCell ref="F16:I16"/>
    <mergeCell ref="G17:I17"/>
    <mergeCell ref="H18:I18"/>
    <mergeCell ref="H25:I25"/>
    <mergeCell ref="A27:I27"/>
    <mergeCell ref="C28:I28"/>
    <mergeCell ref="A29:C29"/>
    <mergeCell ref="E29:I29"/>
    <mergeCell ref="A30:E30"/>
    <mergeCell ref="F30:I30"/>
    <mergeCell ref="A7:I7"/>
    <mergeCell ref="A8:I8"/>
    <mergeCell ref="C9:I9"/>
    <mergeCell ref="E10:I10"/>
    <mergeCell ref="F11:I11"/>
    <mergeCell ref="A1:J1"/>
    <mergeCell ref="D2:I2"/>
    <mergeCell ref="A3:J3"/>
    <mergeCell ref="A5:A6"/>
    <mergeCell ref="B5:C5"/>
    <mergeCell ref="D5:G5"/>
    <mergeCell ref="H5:H6"/>
    <mergeCell ref="I5:I6"/>
  </mergeCells>
  <pageMargins left="0.7" right="0.7" top="0.75" bottom="0.75" header="0.3" footer="0.3"/>
  <pageSetup paperSize="9" scale="3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  <pageSetUpPr fitToPage="1"/>
  </sheetPr>
  <dimension ref="A1:L36"/>
  <sheetViews>
    <sheetView tabSelected="1" zoomScaleNormal="100" workbookViewId="0">
      <selection activeCell="J9" sqref="J9"/>
    </sheetView>
  </sheetViews>
  <sheetFormatPr defaultRowHeight="16.5" x14ac:dyDescent="0.3"/>
  <cols>
    <col min="1" max="1" width="9.140625" style="100"/>
    <col min="2" max="3" width="11.28515625" style="100" customWidth="1"/>
    <col min="4" max="4" width="16.140625" style="100" customWidth="1"/>
    <col min="5" max="5" width="12.7109375" style="100" customWidth="1"/>
    <col min="6" max="6" width="14.140625" style="100" customWidth="1"/>
    <col min="7" max="7" width="9.140625" style="100"/>
    <col min="8" max="8" width="24.85546875" style="100" customWidth="1"/>
    <col min="9" max="9" width="66.5703125" style="100" customWidth="1"/>
    <col min="10" max="10" width="34.42578125" style="100" customWidth="1"/>
    <col min="11" max="11" width="24.28515625" style="100" customWidth="1"/>
    <col min="12" max="12" width="26.42578125" style="102" customWidth="1"/>
    <col min="13" max="16384" width="9.140625" style="100"/>
  </cols>
  <sheetData>
    <row r="1" spans="1:12" s="98" customFormat="1" ht="65.25" customHeight="1" x14ac:dyDescent="0.2">
      <c r="A1" s="160" t="s">
        <v>168</v>
      </c>
      <c r="B1" s="160"/>
      <c r="C1" s="160"/>
      <c r="D1" s="160"/>
      <c r="E1" s="160"/>
      <c r="F1" s="160"/>
      <c r="G1" s="160"/>
      <c r="H1" s="160"/>
      <c r="I1" s="160"/>
      <c r="J1" s="160"/>
      <c r="L1" s="99"/>
    </row>
    <row r="2" spans="1:12" s="98" customFormat="1" ht="17.25" customHeight="1" x14ac:dyDescent="0.2">
      <c r="D2" s="173"/>
      <c r="E2" s="173"/>
      <c r="F2" s="173"/>
      <c r="G2" s="173"/>
      <c r="H2" s="173"/>
      <c r="I2" s="173"/>
      <c r="L2" s="99"/>
    </row>
    <row r="3" spans="1:12" s="98" customFormat="1" ht="47.25" customHeight="1" x14ac:dyDescent="0.2">
      <c r="A3" s="174" t="s">
        <v>172</v>
      </c>
      <c r="B3" s="174"/>
      <c r="C3" s="174"/>
      <c r="D3" s="174"/>
      <c r="E3" s="174"/>
      <c r="F3" s="174"/>
      <c r="G3" s="174"/>
      <c r="H3" s="174"/>
      <c r="I3" s="174"/>
      <c r="J3" s="174"/>
      <c r="L3" s="99"/>
    </row>
    <row r="4" spans="1:12" ht="20.25" customHeight="1" x14ac:dyDescent="0.3">
      <c r="J4" s="101" t="s">
        <v>34</v>
      </c>
    </row>
    <row r="5" spans="1:12" ht="108.75" customHeight="1" x14ac:dyDescent="0.3">
      <c r="A5" s="175" t="s">
        <v>170</v>
      </c>
      <c r="B5" s="175" t="s">
        <v>35</v>
      </c>
      <c r="C5" s="175"/>
      <c r="D5" s="175" t="s">
        <v>36</v>
      </c>
      <c r="E5" s="175"/>
      <c r="F5" s="175"/>
      <c r="G5" s="175"/>
      <c r="H5" s="175" t="s">
        <v>37</v>
      </c>
      <c r="I5" s="175" t="s">
        <v>38</v>
      </c>
      <c r="J5" s="147" t="s">
        <v>3</v>
      </c>
    </row>
    <row r="6" spans="1:12" ht="41.25" customHeight="1" x14ac:dyDescent="0.3">
      <c r="A6" s="176"/>
      <c r="B6" s="150" t="s">
        <v>39</v>
      </c>
      <c r="C6" s="150" t="s">
        <v>136</v>
      </c>
      <c r="D6" s="150" t="s">
        <v>39</v>
      </c>
      <c r="E6" s="150" t="s">
        <v>136</v>
      </c>
      <c r="F6" s="150" t="s">
        <v>137</v>
      </c>
      <c r="G6" s="150" t="s">
        <v>40</v>
      </c>
      <c r="H6" s="176"/>
      <c r="I6" s="176"/>
      <c r="J6" s="150" t="s">
        <v>41</v>
      </c>
    </row>
    <row r="7" spans="1:12" ht="33" customHeight="1" x14ac:dyDescent="0.3">
      <c r="A7" s="177" t="s">
        <v>42</v>
      </c>
      <c r="B7" s="177"/>
      <c r="C7" s="177"/>
      <c r="D7" s="177"/>
      <c r="E7" s="177"/>
      <c r="F7" s="177"/>
      <c r="G7" s="177"/>
      <c r="H7" s="177"/>
      <c r="I7" s="177"/>
      <c r="J7" s="105">
        <f>+J8+J22</f>
        <v>0</v>
      </c>
    </row>
    <row r="8" spans="1:12" ht="30" customHeight="1" x14ac:dyDescent="0.3">
      <c r="A8" s="177" t="s">
        <v>167</v>
      </c>
      <c r="B8" s="177"/>
      <c r="C8" s="177"/>
      <c r="D8" s="177"/>
      <c r="E8" s="177"/>
      <c r="F8" s="177"/>
      <c r="G8" s="177"/>
      <c r="H8" s="177"/>
      <c r="I8" s="177"/>
      <c r="J8" s="105">
        <f>J10+J17</f>
        <v>74005.200000000012</v>
      </c>
    </row>
    <row r="9" spans="1:12" ht="33.75" customHeight="1" x14ac:dyDescent="0.3">
      <c r="A9" s="106"/>
      <c r="B9" s="147">
        <v>1100</v>
      </c>
      <c r="C9" s="156" t="s">
        <v>124</v>
      </c>
      <c r="D9" s="156"/>
      <c r="E9" s="156"/>
      <c r="F9" s="156"/>
      <c r="G9" s="156"/>
      <c r="H9" s="156"/>
      <c r="I9" s="156"/>
      <c r="J9" s="105">
        <f>+J10+J17</f>
        <v>74005.200000000012</v>
      </c>
    </row>
    <row r="10" spans="1:12" ht="42" customHeight="1" x14ac:dyDescent="0.3">
      <c r="A10" s="107"/>
      <c r="B10" s="107"/>
      <c r="C10" s="107"/>
      <c r="D10" s="148" t="s">
        <v>127</v>
      </c>
      <c r="E10" s="181" t="s">
        <v>98</v>
      </c>
      <c r="F10" s="181"/>
      <c r="G10" s="181"/>
      <c r="H10" s="181"/>
      <c r="I10" s="181"/>
      <c r="J10" s="105">
        <f>'Հավելված 2'!G20</f>
        <v>63186.200000000004</v>
      </c>
    </row>
    <row r="11" spans="1:12" ht="50.25" customHeight="1" x14ac:dyDescent="0.3">
      <c r="A11" s="107"/>
      <c r="B11" s="107"/>
      <c r="C11" s="107"/>
      <c r="D11" s="111"/>
      <c r="E11" s="111"/>
      <c r="F11" s="182" t="s">
        <v>129</v>
      </c>
      <c r="G11" s="183"/>
      <c r="H11" s="183"/>
      <c r="I11" s="184"/>
      <c r="J11" s="112"/>
    </row>
    <row r="12" spans="1:12" ht="36.75" customHeight="1" x14ac:dyDescent="0.3">
      <c r="A12" s="107"/>
      <c r="B12" s="107"/>
      <c r="C12" s="107"/>
      <c r="D12" s="113"/>
      <c r="E12" s="113"/>
      <c r="F12" s="114"/>
      <c r="G12" s="185" t="s">
        <v>130</v>
      </c>
      <c r="H12" s="186"/>
      <c r="I12" s="186"/>
      <c r="J12" s="115"/>
    </row>
    <row r="13" spans="1:12" ht="38.25" customHeight="1" x14ac:dyDescent="0.3">
      <c r="A13" s="107"/>
      <c r="B13" s="107"/>
      <c r="C13" s="107"/>
      <c r="D13" s="113"/>
      <c r="E13" s="113"/>
      <c r="F13" s="114"/>
      <c r="G13" s="114"/>
      <c r="H13" s="185" t="s">
        <v>140</v>
      </c>
      <c r="I13" s="186"/>
      <c r="J13" s="115"/>
    </row>
    <row r="14" spans="1:12" ht="38.25" customHeight="1" x14ac:dyDescent="0.3">
      <c r="A14" s="107"/>
      <c r="B14" s="107"/>
      <c r="C14" s="107"/>
      <c r="D14" s="113"/>
      <c r="E14" s="113"/>
      <c r="F14" s="114"/>
      <c r="G14" s="114"/>
      <c r="H14" s="149"/>
      <c r="I14" s="145" t="s">
        <v>160</v>
      </c>
      <c r="J14" s="144">
        <v>139</v>
      </c>
    </row>
    <row r="15" spans="1:12" ht="38.25" customHeight="1" x14ac:dyDescent="0.3">
      <c r="A15" s="107"/>
      <c r="B15" s="107"/>
      <c r="C15" s="107"/>
      <c r="D15" s="113"/>
      <c r="E15" s="113"/>
      <c r="F15" s="114"/>
      <c r="G15" s="114"/>
      <c r="H15" s="149"/>
      <c r="I15" s="145" t="s">
        <v>159</v>
      </c>
      <c r="J15" s="144">
        <v>2</v>
      </c>
    </row>
    <row r="16" spans="1:12" ht="38.25" customHeight="1" x14ac:dyDescent="0.3">
      <c r="A16" s="107"/>
      <c r="B16" s="107"/>
      <c r="C16" s="107"/>
      <c r="D16" s="113"/>
      <c r="E16" s="113"/>
      <c r="F16" s="114"/>
      <c r="G16" s="114"/>
      <c r="H16" s="149"/>
      <c r="I16" s="145" t="s">
        <v>161</v>
      </c>
      <c r="J16" s="144">
        <v>5</v>
      </c>
    </row>
    <row r="17" spans="1:12" ht="38.25" customHeight="1" x14ac:dyDescent="0.3">
      <c r="A17" s="107"/>
      <c r="B17" s="107"/>
      <c r="C17" s="107"/>
      <c r="D17" s="148" t="s">
        <v>128</v>
      </c>
      <c r="E17" s="181" t="s">
        <v>132</v>
      </c>
      <c r="F17" s="181"/>
      <c r="G17" s="181"/>
      <c r="H17" s="181"/>
      <c r="I17" s="181"/>
      <c r="J17" s="105">
        <f>'Հավելված 2'!G29</f>
        <v>10819</v>
      </c>
    </row>
    <row r="18" spans="1:12" ht="38.25" customHeight="1" x14ac:dyDescent="0.3">
      <c r="A18" s="107"/>
      <c r="B18" s="107"/>
      <c r="C18" s="107"/>
      <c r="D18" s="111"/>
      <c r="E18" s="111"/>
      <c r="F18" s="182" t="s">
        <v>147</v>
      </c>
      <c r="G18" s="183"/>
      <c r="H18" s="183"/>
      <c r="I18" s="184"/>
      <c r="J18" s="112"/>
    </row>
    <row r="19" spans="1:12" ht="38.25" customHeight="1" x14ac:dyDescent="0.3">
      <c r="A19" s="107"/>
      <c r="B19" s="107"/>
      <c r="C19" s="107"/>
      <c r="D19" s="113"/>
      <c r="E19" s="113"/>
      <c r="F19" s="114"/>
      <c r="G19" s="185" t="s">
        <v>148</v>
      </c>
      <c r="H19" s="186"/>
      <c r="I19" s="186"/>
      <c r="J19" s="115"/>
    </row>
    <row r="20" spans="1:12" ht="38.25" customHeight="1" x14ac:dyDescent="0.3">
      <c r="A20" s="107"/>
      <c r="B20" s="107"/>
      <c r="C20" s="107"/>
      <c r="D20" s="113"/>
      <c r="E20" s="113"/>
      <c r="F20" s="114"/>
      <c r="G20" s="114"/>
      <c r="H20" s="185" t="s">
        <v>140</v>
      </c>
      <c r="I20" s="186"/>
      <c r="J20" s="115"/>
    </row>
    <row r="21" spans="1:12" ht="38.25" customHeight="1" x14ac:dyDescent="0.3">
      <c r="A21" s="107"/>
      <c r="B21" s="107"/>
      <c r="C21" s="107"/>
      <c r="D21" s="113"/>
      <c r="E21" s="113"/>
      <c r="F21" s="114"/>
      <c r="G21" s="114"/>
      <c r="H21" s="149"/>
      <c r="I21" s="145" t="s">
        <v>160</v>
      </c>
      <c r="J21" s="144">
        <v>31</v>
      </c>
    </row>
    <row r="22" spans="1:12" ht="25.5" customHeight="1" x14ac:dyDescent="0.3">
      <c r="A22" s="187" t="s">
        <v>47</v>
      </c>
      <c r="B22" s="188"/>
      <c r="C22" s="188"/>
      <c r="D22" s="188"/>
      <c r="E22" s="188"/>
      <c r="F22" s="188"/>
      <c r="G22" s="188"/>
      <c r="H22" s="188"/>
      <c r="I22" s="189"/>
      <c r="J22" s="116">
        <f>+J24+J28+J32</f>
        <v>-74005.2</v>
      </c>
      <c r="L22" s="102">
        <f t="shared" ref="L22:L31" si="0">+J22*1000*K22</f>
        <v>0</v>
      </c>
    </row>
    <row r="23" spans="1:12" ht="39" customHeight="1" x14ac:dyDescent="0.3">
      <c r="A23" s="117"/>
      <c r="B23" s="146" t="s">
        <v>141</v>
      </c>
      <c r="C23" s="156" t="s">
        <v>142</v>
      </c>
      <c r="D23" s="156"/>
      <c r="E23" s="156"/>
      <c r="F23" s="156"/>
      <c r="G23" s="156"/>
      <c r="H23" s="156"/>
      <c r="I23" s="156"/>
      <c r="J23" s="119">
        <f t="shared" ref="J23" si="1">J24+J28</f>
        <v>0</v>
      </c>
      <c r="L23" s="102">
        <f t="shared" si="0"/>
        <v>0</v>
      </c>
    </row>
    <row r="24" spans="1:12" ht="36.75" customHeight="1" x14ac:dyDescent="0.3">
      <c r="A24" s="190"/>
      <c r="B24" s="190"/>
      <c r="C24" s="190"/>
      <c r="D24" s="146" t="s">
        <v>143</v>
      </c>
      <c r="E24" s="156" t="s">
        <v>114</v>
      </c>
      <c r="F24" s="156"/>
      <c r="G24" s="156"/>
      <c r="H24" s="156"/>
      <c r="I24" s="156"/>
      <c r="J24" s="120">
        <f>'Հավելված 2'!G66</f>
        <v>63186.2</v>
      </c>
      <c r="L24" s="102">
        <f t="shared" si="0"/>
        <v>0</v>
      </c>
    </row>
    <row r="25" spans="1:12" ht="51.75" customHeight="1" x14ac:dyDescent="0.3">
      <c r="A25" s="180"/>
      <c r="B25" s="180"/>
      <c r="C25" s="180"/>
      <c r="D25" s="180"/>
      <c r="E25" s="180"/>
      <c r="F25" s="153" t="s">
        <v>144</v>
      </c>
      <c r="G25" s="154"/>
      <c r="H25" s="154"/>
      <c r="I25" s="155"/>
      <c r="J25" s="115"/>
      <c r="L25" s="102">
        <f t="shared" si="0"/>
        <v>0</v>
      </c>
    </row>
    <row r="26" spans="1:12" ht="29.25" customHeight="1" x14ac:dyDescent="0.3">
      <c r="A26" s="180"/>
      <c r="B26" s="180"/>
      <c r="C26" s="180"/>
      <c r="D26" s="180"/>
      <c r="E26" s="180"/>
      <c r="F26" s="180"/>
      <c r="G26" s="153" t="s">
        <v>139</v>
      </c>
      <c r="H26" s="154"/>
      <c r="I26" s="155"/>
      <c r="J26" s="115"/>
      <c r="L26" s="102">
        <f t="shared" si="0"/>
        <v>0</v>
      </c>
    </row>
    <row r="27" spans="1:12" ht="30" customHeight="1" x14ac:dyDescent="0.3">
      <c r="A27" s="180"/>
      <c r="B27" s="180"/>
      <c r="C27" s="180"/>
      <c r="D27" s="180"/>
      <c r="E27" s="180"/>
      <c r="F27" s="180"/>
      <c r="G27" s="180"/>
      <c r="H27" s="153" t="s">
        <v>145</v>
      </c>
      <c r="I27" s="155"/>
      <c r="J27" s="115"/>
      <c r="L27" s="102">
        <f t="shared" si="0"/>
        <v>0</v>
      </c>
    </row>
    <row r="28" spans="1:12" ht="32.25" customHeight="1" x14ac:dyDescent="0.3">
      <c r="A28" s="190"/>
      <c r="B28" s="190"/>
      <c r="C28" s="190"/>
      <c r="D28" s="146" t="s">
        <v>143</v>
      </c>
      <c r="E28" s="156" t="s">
        <v>114</v>
      </c>
      <c r="F28" s="156"/>
      <c r="G28" s="156"/>
      <c r="H28" s="156"/>
      <c r="I28" s="156"/>
      <c r="J28" s="120">
        <f>'Հավելված 2'!G74</f>
        <v>-63186.2</v>
      </c>
      <c r="L28" s="102">
        <f t="shared" si="0"/>
        <v>0</v>
      </c>
    </row>
    <row r="29" spans="1:12" ht="50.25" customHeight="1" x14ac:dyDescent="0.3">
      <c r="A29" s="180"/>
      <c r="B29" s="180"/>
      <c r="C29" s="180"/>
      <c r="D29" s="180"/>
      <c r="E29" s="180"/>
      <c r="F29" s="153" t="s">
        <v>144</v>
      </c>
      <c r="G29" s="154"/>
      <c r="H29" s="154"/>
      <c r="I29" s="155"/>
      <c r="J29" s="115"/>
      <c r="L29" s="102">
        <f t="shared" si="0"/>
        <v>0</v>
      </c>
    </row>
    <row r="30" spans="1:12" ht="29.25" customHeight="1" x14ac:dyDescent="0.3">
      <c r="A30" s="180"/>
      <c r="B30" s="180"/>
      <c r="C30" s="180"/>
      <c r="D30" s="180"/>
      <c r="E30" s="180"/>
      <c r="F30" s="180"/>
      <c r="G30" s="153" t="s">
        <v>139</v>
      </c>
      <c r="H30" s="154"/>
      <c r="I30" s="155"/>
      <c r="J30" s="115"/>
      <c r="L30" s="102">
        <f t="shared" si="0"/>
        <v>0</v>
      </c>
    </row>
    <row r="31" spans="1:12" ht="28.5" customHeight="1" x14ac:dyDescent="0.3">
      <c r="A31" s="180"/>
      <c r="B31" s="180"/>
      <c r="C31" s="180"/>
      <c r="D31" s="180"/>
      <c r="E31" s="180"/>
      <c r="F31" s="180"/>
      <c r="G31" s="180"/>
      <c r="H31" s="153" t="s">
        <v>145</v>
      </c>
      <c r="I31" s="155"/>
      <c r="J31" s="115"/>
      <c r="L31" s="102">
        <f t="shared" si="0"/>
        <v>0</v>
      </c>
    </row>
    <row r="32" spans="1:12" ht="33.75" customHeight="1" x14ac:dyDescent="0.3">
      <c r="A32" s="106"/>
      <c r="B32" s="147">
        <v>1235</v>
      </c>
      <c r="C32" s="156" t="s">
        <v>138</v>
      </c>
      <c r="D32" s="156"/>
      <c r="E32" s="156"/>
      <c r="F32" s="156"/>
      <c r="G32" s="156"/>
      <c r="H32" s="156"/>
      <c r="I32" s="156"/>
      <c r="J32" s="105">
        <f>J33</f>
        <v>-74005.2</v>
      </c>
    </row>
    <row r="33" spans="1:10" ht="31.5" customHeight="1" x14ac:dyDescent="0.3">
      <c r="A33" s="107"/>
      <c r="B33" s="107"/>
      <c r="C33" s="107"/>
      <c r="D33" s="108" t="s">
        <v>146</v>
      </c>
      <c r="E33" s="178" t="s">
        <v>44</v>
      </c>
      <c r="F33" s="178"/>
      <c r="G33" s="178"/>
      <c r="H33" s="178"/>
      <c r="I33" s="178"/>
      <c r="J33" s="105">
        <f>'Հավելված 2'!G45</f>
        <v>-74005.2</v>
      </c>
    </row>
    <row r="34" spans="1:10" ht="41.25" customHeight="1" x14ac:dyDescent="0.3">
      <c r="A34" s="107"/>
      <c r="B34" s="107"/>
      <c r="C34" s="107"/>
      <c r="D34" s="109"/>
      <c r="E34" s="20"/>
      <c r="F34" s="179" t="s">
        <v>45</v>
      </c>
      <c r="G34" s="179"/>
      <c r="H34" s="179"/>
      <c r="I34" s="179"/>
      <c r="J34" s="105"/>
    </row>
    <row r="35" spans="1:10" ht="39.75" customHeight="1" x14ac:dyDescent="0.3">
      <c r="A35" s="107"/>
      <c r="B35" s="107"/>
      <c r="C35" s="107"/>
      <c r="D35" s="109"/>
      <c r="E35" s="20"/>
      <c r="F35" s="20"/>
      <c r="G35" s="179" t="s">
        <v>43</v>
      </c>
      <c r="H35" s="179"/>
      <c r="I35" s="179"/>
      <c r="J35" s="105"/>
    </row>
    <row r="36" spans="1:10" ht="33.75" customHeight="1" x14ac:dyDescent="0.3">
      <c r="A36" s="107"/>
      <c r="B36" s="107"/>
      <c r="C36" s="107"/>
      <c r="D36" s="109"/>
      <c r="E36" s="20"/>
      <c r="F36" s="20"/>
      <c r="G36" s="20"/>
      <c r="H36" s="178" t="s">
        <v>46</v>
      </c>
      <c r="I36" s="178"/>
      <c r="J36" s="105"/>
    </row>
  </sheetData>
  <mergeCells count="42">
    <mergeCell ref="F34:I34"/>
    <mergeCell ref="G35:I35"/>
    <mergeCell ref="H36:I36"/>
    <mergeCell ref="A30:F30"/>
    <mergeCell ref="G30:I30"/>
    <mergeCell ref="A31:G31"/>
    <mergeCell ref="H31:I31"/>
    <mergeCell ref="C32:I32"/>
    <mergeCell ref="E33:I33"/>
    <mergeCell ref="A27:G27"/>
    <mergeCell ref="H27:I27"/>
    <mergeCell ref="A28:C28"/>
    <mergeCell ref="E28:I28"/>
    <mergeCell ref="A29:E29"/>
    <mergeCell ref="F29:I29"/>
    <mergeCell ref="A24:C24"/>
    <mergeCell ref="E24:I24"/>
    <mergeCell ref="A25:E25"/>
    <mergeCell ref="F25:I25"/>
    <mergeCell ref="A26:F26"/>
    <mergeCell ref="G26:I26"/>
    <mergeCell ref="C23:I23"/>
    <mergeCell ref="C9:I9"/>
    <mergeCell ref="E10:I10"/>
    <mergeCell ref="F11:I11"/>
    <mergeCell ref="G12:I12"/>
    <mergeCell ref="H13:I13"/>
    <mergeCell ref="E17:I17"/>
    <mergeCell ref="F18:I18"/>
    <mergeCell ref="G19:I19"/>
    <mergeCell ref="H20:I20"/>
    <mergeCell ref="A22:I22"/>
    <mergeCell ref="A7:I7"/>
    <mergeCell ref="A8:I8"/>
    <mergeCell ref="A1:J1"/>
    <mergeCell ref="D2:I2"/>
    <mergeCell ref="A3:J3"/>
    <mergeCell ref="A5:A6"/>
    <mergeCell ref="B5:C5"/>
    <mergeCell ref="D5:G5"/>
    <mergeCell ref="H5:H6"/>
    <mergeCell ref="I5:I6"/>
  </mergeCells>
  <pageMargins left="0.7" right="0.7" top="0.75" bottom="0.75" header="0.3" footer="0.3"/>
  <pageSetup paperSize="9" scale="3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7"/>
  <sheetViews>
    <sheetView view="pageBreakPreview" topLeftCell="A4" zoomScaleNormal="100" zoomScaleSheetLayoutView="100" workbookViewId="0">
      <selection activeCell="B15" sqref="B15:F15"/>
    </sheetView>
  </sheetViews>
  <sheetFormatPr defaultColWidth="9.140625" defaultRowHeight="17.25" x14ac:dyDescent="0.2"/>
  <cols>
    <col min="1" max="1" width="17.85546875" style="35" customWidth="1"/>
    <col min="2" max="2" width="45.7109375" style="25" customWidth="1"/>
    <col min="3" max="3" width="13" style="36" customWidth="1"/>
    <col min="4" max="4" width="11.85546875" style="36" customWidth="1"/>
    <col min="5" max="5" width="19.7109375" style="37" customWidth="1"/>
    <col min="6" max="6" width="14.28515625" style="37" customWidth="1"/>
    <col min="7" max="7" width="21.140625" style="37" customWidth="1"/>
    <col min="8" max="8" width="15.28515625" style="25" customWidth="1"/>
    <col min="9" max="1024" width="9.140625" style="25"/>
    <col min="1025" max="16384" width="9.140625" style="15"/>
  </cols>
  <sheetData>
    <row r="1" spans="1:1024" s="24" customFormat="1" ht="26.25" customHeight="1" x14ac:dyDescent="0.2">
      <c r="A1" s="72"/>
      <c r="B1" s="200" t="s">
        <v>169</v>
      </c>
      <c r="C1" s="200"/>
      <c r="D1" s="200"/>
      <c r="E1" s="200"/>
      <c r="F1" s="200"/>
      <c r="G1" s="200"/>
    </row>
    <row r="2" spans="1:1024" s="24" customFormat="1" ht="25.5" customHeight="1" x14ac:dyDescent="0.2">
      <c r="A2" s="201" t="s">
        <v>48</v>
      </c>
      <c r="B2" s="201"/>
      <c r="C2" s="201"/>
      <c r="D2" s="201"/>
      <c r="E2" s="201"/>
      <c r="F2" s="201"/>
      <c r="G2" s="201"/>
    </row>
    <row r="3" spans="1:1024" s="24" customFormat="1" ht="37.5" customHeight="1" x14ac:dyDescent="0.2">
      <c r="A3" s="201" t="s">
        <v>49</v>
      </c>
      <c r="B3" s="201"/>
      <c r="C3" s="201"/>
      <c r="D3" s="201"/>
      <c r="E3" s="201"/>
      <c r="F3" s="201"/>
      <c r="G3" s="201"/>
    </row>
    <row r="4" spans="1:1024" ht="44.25" customHeight="1" x14ac:dyDescent="0.2">
      <c r="A4" s="202" t="s">
        <v>61</v>
      </c>
      <c r="B4" s="202"/>
      <c r="C4" s="202"/>
      <c r="D4" s="202"/>
      <c r="E4" s="202"/>
      <c r="F4" s="202"/>
      <c r="G4" s="202"/>
    </row>
    <row r="5" spans="1:1024" ht="98.25" customHeight="1" x14ac:dyDescent="0.2">
      <c r="A5" s="203" t="s">
        <v>50</v>
      </c>
      <c r="B5" s="203" t="s">
        <v>51</v>
      </c>
      <c r="C5" s="203" t="s">
        <v>52</v>
      </c>
      <c r="D5" s="203" t="s">
        <v>53</v>
      </c>
      <c r="E5" s="204" t="s">
        <v>54</v>
      </c>
      <c r="F5" s="204" t="s">
        <v>62</v>
      </c>
      <c r="G5" s="204"/>
    </row>
    <row r="6" spans="1:1024" ht="34.5" x14ac:dyDescent="0.2">
      <c r="A6" s="203"/>
      <c r="B6" s="203"/>
      <c r="C6" s="203"/>
      <c r="D6" s="203"/>
      <c r="E6" s="204"/>
      <c r="F6" s="26" t="s">
        <v>55</v>
      </c>
      <c r="G6" s="27" t="s">
        <v>56</v>
      </c>
    </row>
    <row r="7" spans="1:1024" s="29" customFormat="1" ht="24" customHeight="1" x14ac:dyDescent="0.2">
      <c r="A7" s="194" t="s">
        <v>68</v>
      </c>
      <c r="B7" s="195"/>
      <c r="C7" s="195"/>
      <c r="D7" s="195"/>
      <c r="E7" s="195"/>
      <c r="F7" s="196"/>
      <c r="G7" s="28">
        <f>+G8</f>
        <v>74005.200000000012</v>
      </c>
    </row>
    <row r="8" spans="1:1024" customFormat="1" ht="54.75" customHeight="1" x14ac:dyDescent="0.2">
      <c r="A8" s="30" t="s">
        <v>151</v>
      </c>
      <c r="B8" s="30" t="s">
        <v>152</v>
      </c>
      <c r="C8" s="30" t="s">
        <v>153</v>
      </c>
      <c r="D8" s="197" t="s">
        <v>97</v>
      </c>
      <c r="E8" s="198"/>
      <c r="F8" s="199"/>
      <c r="G8" s="28">
        <f>G9+G15</f>
        <v>74005.200000000012</v>
      </c>
      <c r="H8" s="29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1"/>
      <c r="ER8" s="31"/>
      <c r="ES8" s="31"/>
      <c r="ET8" s="31"/>
      <c r="EU8" s="31"/>
      <c r="EV8" s="31"/>
      <c r="EW8" s="31"/>
      <c r="EX8" s="31"/>
      <c r="EY8" s="31"/>
      <c r="EZ8" s="31"/>
      <c r="FA8" s="31"/>
      <c r="FB8" s="31"/>
      <c r="FC8" s="31"/>
      <c r="FD8" s="31"/>
      <c r="FE8" s="31"/>
      <c r="FF8" s="31"/>
      <c r="FG8" s="31"/>
      <c r="FH8" s="31"/>
      <c r="FI8" s="31"/>
      <c r="FJ8" s="31"/>
      <c r="FK8" s="31"/>
      <c r="FL8" s="31"/>
      <c r="FM8" s="31"/>
      <c r="FN8" s="31"/>
      <c r="FO8" s="31"/>
      <c r="FP8" s="31"/>
      <c r="FQ8" s="31"/>
      <c r="FR8" s="31"/>
      <c r="FS8" s="31"/>
      <c r="FT8" s="31"/>
      <c r="FU8" s="31"/>
      <c r="FV8" s="31"/>
      <c r="FW8" s="31"/>
      <c r="FX8" s="31"/>
      <c r="FY8" s="31"/>
      <c r="FZ8" s="31"/>
      <c r="GA8" s="31"/>
      <c r="GB8" s="31"/>
      <c r="GC8" s="31"/>
      <c r="GD8" s="31"/>
      <c r="GE8" s="31"/>
      <c r="GF8" s="31"/>
      <c r="GG8" s="31"/>
      <c r="GH8" s="31"/>
      <c r="GI8" s="31"/>
      <c r="GJ8" s="31"/>
      <c r="GK8" s="31"/>
      <c r="GL8" s="31"/>
      <c r="GM8" s="31"/>
      <c r="GN8" s="31"/>
      <c r="GO8" s="31"/>
      <c r="GP8" s="31"/>
      <c r="GQ8" s="31"/>
      <c r="GR8" s="31"/>
      <c r="GS8" s="31"/>
      <c r="GT8" s="31"/>
      <c r="GU8" s="31"/>
      <c r="GV8" s="31"/>
      <c r="GW8" s="31"/>
      <c r="GX8" s="31"/>
      <c r="GY8" s="31"/>
      <c r="GZ8" s="31"/>
      <c r="HA8" s="31"/>
      <c r="HB8" s="31"/>
      <c r="HC8" s="31"/>
      <c r="HD8" s="31"/>
      <c r="HE8" s="31"/>
      <c r="HF8" s="31"/>
      <c r="HG8" s="31"/>
      <c r="HH8" s="31"/>
      <c r="HI8" s="31"/>
      <c r="HJ8" s="31"/>
      <c r="HK8" s="31"/>
      <c r="HL8" s="31"/>
      <c r="HM8" s="31"/>
      <c r="HN8" s="31"/>
      <c r="HO8" s="31"/>
      <c r="HP8" s="31"/>
      <c r="HQ8" s="31"/>
      <c r="HR8" s="31"/>
      <c r="HS8" s="31"/>
      <c r="HT8" s="31"/>
      <c r="HU8" s="31"/>
      <c r="HV8" s="31"/>
      <c r="HW8" s="31"/>
      <c r="HX8" s="31"/>
      <c r="HY8" s="31"/>
      <c r="HZ8" s="31"/>
      <c r="IA8" s="31"/>
      <c r="IB8" s="31"/>
      <c r="IC8" s="31"/>
      <c r="ID8" s="31"/>
      <c r="IE8" s="31"/>
      <c r="IF8" s="31"/>
      <c r="IG8" s="31"/>
      <c r="IH8" s="31"/>
      <c r="II8" s="31"/>
      <c r="IJ8" s="31"/>
      <c r="IK8" s="31"/>
      <c r="IL8" s="31"/>
      <c r="IM8" s="31"/>
      <c r="IN8" s="31"/>
      <c r="IO8" s="31"/>
      <c r="IP8" s="31"/>
      <c r="IQ8" s="31"/>
      <c r="IR8" s="31"/>
      <c r="IS8" s="31"/>
      <c r="IT8" s="31"/>
      <c r="IU8" s="31"/>
      <c r="IV8" s="31"/>
      <c r="IW8" s="31"/>
      <c r="IX8" s="31"/>
      <c r="IY8" s="31"/>
      <c r="IZ8" s="31"/>
      <c r="JA8" s="31"/>
      <c r="JB8" s="31"/>
      <c r="JC8" s="31"/>
      <c r="JD8" s="31"/>
      <c r="JE8" s="31"/>
      <c r="JF8" s="31"/>
      <c r="JG8" s="31"/>
      <c r="JH8" s="31"/>
      <c r="JI8" s="31"/>
      <c r="JJ8" s="31"/>
      <c r="JK8" s="31"/>
      <c r="JL8" s="31"/>
      <c r="JM8" s="31"/>
      <c r="JN8" s="31"/>
      <c r="JO8" s="31"/>
      <c r="JP8" s="31"/>
      <c r="JQ8" s="31"/>
      <c r="JR8" s="31"/>
      <c r="JS8" s="31"/>
      <c r="JT8" s="31"/>
      <c r="JU8" s="31"/>
      <c r="JV8" s="31"/>
      <c r="JW8" s="31"/>
      <c r="JX8" s="31"/>
      <c r="JY8" s="31"/>
      <c r="JZ8" s="31"/>
      <c r="KA8" s="31"/>
      <c r="KB8" s="31"/>
      <c r="KC8" s="31"/>
      <c r="KD8" s="31"/>
      <c r="KE8" s="31"/>
      <c r="KF8" s="31"/>
      <c r="KG8" s="31"/>
      <c r="KH8" s="31"/>
      <c r="KI8" s="31"/>
      <c r="KJ8" s="31"/>
      <c r="KK8" s="31"/>
      <c r="KL8" s="31"/>
      <c r="KM8" s="31"/>
      <c r="KN8" s="31"/>
      <c r="KO8" s="31"/>
      <c r="KP8" s="31"/>
      <c r="KQ8" s="31"/>
      <c r="KR8" s="31"/>
      <c r="KS8" s="31"/>
      <c r="KT8" s="31"/>
      <c r="KU8" s="31"/>
      <c r="KV8" s="31"/>
      <c r="KW8" s="31"/>
      <c r="KX8" s="31"/>
      <c r="KY8" s="31"/>
      <c r="KZ8" s="31"/>
      <c r="LA8" s="31"/>
      <c r="LB8" s="31"/>
      <c r="LC8" s="31"/>
      <c r="LD8" s="31"/>
      <c r="LE8" s="31"/>
      <c r="LF8" s="31"/>
      <c r="LG8" s="31"/>
      <c r="LH8" s="31"/>
      <c r="LI8" s="31"/>
      <c r="LJ8" s="31"/>
      <c r="LK8" s="31"/>
      <c r="LL8" s="31"/>
      <c r="LM8" s="31"/>
      <c r="LN8" s="31"/>
      <c r="LO8" s="31"/>
      <c r="LP8" s="31"/>
      <c r="LQ8" s="31"/>
      <c r="LR8" s="31"/>
      <c r="LS8" s="31"/>
      <c r="LT8" s="31"/>
      <c r="LU8" s="31"/>
      <c r="LV8" s="31"/>
      <c r="LW8" s="31"/>
      <c r="LX8" s="31"/>
      <c r="LY8" s="31"/>
      <c r="LZ8" s="31"/>
      <c r="MA8" s="31"/>
      <c r="MB8" s="31"/>
      <c r="MC8" s="31"/>
      <c r="MD8" s="31"/>
      <c r="ME8" s="31"/>
      <c r="MF8" s="31"/>
      <c r="MG8" s="31"/>
      <c r="MH8" s="31"/>
      <c r="MI8" s="31"/>
      <c r="MJ8" s="31"/>
      <c r="MK8" s="31"/>
      <c r="ML8" s="31"/>
      <c r="MM8" s="31"/>
      <c r="MN8" s="31"/>
      <c r="MO8" s="31"/>
      <c r="MP8" s="31"/>
      <c r="MQ8" s="31"/>
      <c r="MR8" s="31"/>
      <c r="MS8" s="31"/>
      <c r="MT8" s="31"/>
      <c r="MU8" s="31"/>
      <c r="MV8" s="31"/>
      <c r="MW8" s="31"/>
      <c r="MX8" s="31"/>
      <c r="MY8" s="31"/>
      <c r="MZ8" s="31"/>
      <c r="NA8" s="31"/>
      <c r="NB8" s="31"/>
      <c r="NC8" s="31"/>
      <c r="ND8" s="31"/>
      <c r="NE8" s="31"/>
      <c r="NF8" s="31"/>
      <c r="NG8" s="31"/>
      <c r="NH8" s="31"/>
      <c r="NI8" s="31"/>
      <c r="NJ8" s="31"/>
      <c r="NK8" s="31"/>
      <c r="NL8" s="31"/>
      <c r="NM8" s="31"/>
      <c r="NN8" s="31"/>
      <c r="NO8" s="31"/>
      <c r="NP8" s="31"/>
      <c r="NQ8" s="31"/>
      <c r="NR8" s="31"/>
      <c r="NS8" s="31"/>
      <c r="NT8" s="31"/>
      <c r="NU8" s="31"/>
      <c r="NV8" s="31"/>
      <c r="NW8" s="31"/>
      <c r="NX8" s="31"/>
      <c r="NY8" s="31"/>
      <c r="NZ8" s="31"/>
      <c r="OA8" s="31"/>
      <c r="OB8" s="31"/>
      <c r="OC8" s="31"/>
      <c r="OD8" s="31"/>
      <c r="OE8" s="31"/>
      <c r="OF8" s="31"/>
      <c r="OG8" s="31"/>
      <c r="OH8" s="31"/>
      <c r="OI8" s="31"/>
      <c r="OJ8" s="31"/>
      <c r="OK8" s="31"/>
      <c r="OL8" s="31"/>
      <c r="OM8" s="31"/>
      <c r="ON8" s="31"/>
      <c r="OO8" s="31"/>
      <c r="OP8" s="31"/>
      <c r="OQ8" s="31"/>
      <c r="OR8" s="31"/>
      <c r="OS8" s="31"/>
      <c r="OT8" s="31"/>
      <c r="OU8" s="31"/>
      <c r="OV8" s="31"/>
      <c r="OW8" s="31"/>
      <c r="OX8" s="31"/>
      <c r="OY8" s="31"/>
      <c r="OZ8" s="31"/>
      <c r="PA8" s="31"/>
      <c r="PB8" s="31"/>
      <c r="PC8" s="31"/>
      <c r="PD8" s="31"/>
      <c r="PE8" s="31"/>
      <c r="PF8" s="31"/>
      <c r="PG8" s="31"/>
      <c r="PH8" s="31"/>
      <c r="PI8" s="31"/>
      <c r="PJ8" s="31"/>
      <c r="PK8" s="31"/>
      <c r="PL8" s="31"/>
      <c r="PM8" s="31"/>
      <c r="PN8" s="31"/>
      <c r="PO8" s="31"/>
      <c r="PP8" s="31"/>
      <c r="PQ8" s="31"/>
      <c r="PR8" s="31"/>
      <c r="PS8" s="31"/>
      <c r="PT8" s="31"/>
      <c r="PU8" s="31"/>
      <c r="PV8" s="31"/>
      <c r="PW8" s="31"/>
      <c r="PX8" s="31"/>
      <c r="PY8" s="31"/>
      <c r="PZ8" s="31"/>
      <c r="QA8" s="31"/>
      <c r="QB8" s="31"/>
      <c r="QC8" s="31"/>
      <c r="QD8" s="31"/>
      <c r="QE8" s="31"/>
      <c r="QF8" s="31"/>
      <c r="QG8" s="31"/>
      <c r="QH8" s="31"/>
      <c r="QI8" s="31"/>
      <c r="QJ8" s="31"/>
      <c r="QK8" s="31"/>
      <c r="QL8" s="31"/>
      <c r="QM8" s="31"/>
      <c r="QN8" s="31"/>
      <c r="QO8" s="31"/>
      <c r="QP8" s="31"/>
      <c r="QQ8" s="31"/>
      <c r="QR8" s="31"/>
      <c r="QS8" s="31"/>
      <c r="QT8" s="31"/>
      <c r="QU8" s="31"/>
      <c r="QV8" s="31"/>
      <c r="QW8" s="31"/>
      <c r="QX8" s="31"/>
      <c r="QY8" s="31"/>
      <c r="QZ8" s="31"/>
      <c r="RA8" s="31"/>
      <c r="RB8" s="31"/>
      <c r="RC8" s="31"/>
      <c r="RD8" s="31"/>
      <c r="RE8" s="31"/>
      <c r="RF8" s="31"/>
      <c r="RG8" s="31"/>
      <c r="RH8" s="31"/>
      <c r="RI8" s="31"/>
      <c r="RJ8" s="31"/>
      <c r="RK8" s="31"/>
      <c r="RL8" s="31"/>
      <c r="RM8" s="31"/>
      <c r="RN8" s="31"/>
      <c r="RO8" s="31"/>
      <c r="RP8" s="31"/>
      <c r="RQ8" s="31"/>
      <c r="RR8" s="31"/>
      <c r="RS8" s="31"/>
      <c r="RT8" s="31"/>
      <c r="RU8" s="31"/>
      <c r="RV8" s="31"/>
      <c r="RW8" s="31"/>
      <c r="RX8" s="31"/>
      <c r="RY8" s="31"/>
      <c r="RZ8" s="31"/>
      <c r="SA8" s="31"/>
      <c r="SB8" s="31"/>
      <c r="SC8" s="31"/>
      <c r="SD8" s="31"/>
      <c r="SE8" s="31"/>
      <c r="SF8" s="31"/>
      <c r="SG8" s="31"/>
      <c r="SH8" s="31"/>
      <c r="SI8" s="31"/>
      <c r="SJ8" s="31"/>
      <c r="SK8" s="31"/>
      <c r="SL8" s="31"/>
      <c r="SM8" s="31"/>
      <c r="SN8" s="31"/>
      <c r="SO8" s="31"/>
      <c r="SP8" s="31"/>
      <c r="SQ8" s="31"/>
      <c r="SR8" s="31"/>
      <c r="SS8" s="31"/>
      <c r="ST8" s="31"/>
      <c r="SU8" s="31"/>
      <c r="SV8" s="31"/>
      <c r="SW8" s="31"/>
      <c r="SX8" s="31"/>
      <c r="SY8" s="31"/>
      <c r="SZ8" s="31"/>
      <c r="TA8" s="31"/>
      <c r="TB8" s="31"/>
      <c r="TC8" s="31"/>
      <c r="TD8" s="31"/>
      <c r="TE8" s="31"/>
      <c r="TF8" s="31"/>
      <c r="TG8" s="31"/>
      <c r="TH8" s="31"/>
      <c r="TI8" s="31"/>
      <c r="TJ8" s="31"/>
      <c r="TK8" s="31"/>
      <c r="TL8" s="31"/>
      <c r="TM8" s="31"/>
      <c r="TN8" s="31"/>
      <c r="TO8" s="31"/>
      <c r="TP8" s="31"/>
      <c r="TQ8" s="31"/>
      <c r="TR8" s="31"/>
      <c r="TS8" s="31"/>
      <c r="TT8" s="31"/>
      <c r="TU8" s="31"/>
      <c r="TV8" s="31"/>
      <c r="TW8" s="31"/>
      <c r="TX8" s="31"/>
      <c r="TY8" s="31"/>
      <c r="TZ8" s="31"/>
      <c r="UA8" s="31"/>
      <c r="UB8" s="31"/>
      <c r="UC8" s="31"/>
      <c r="UD8" s="31"/>
      <c r="UE8" s="31"/>
      <c r="UF8" s="31"/>
      <c r="UG8" s="31"/>
      <c r="UH8" s="31"/>
      <c r="UI8" s="31"/>
      <c r="UJ8" s="31"/>
      <c r="UK8" s="31"/>
      <c r="UL8" s="31"/>
      <c r="UM8" s="31"/>
      <c r="UN8" s="31"/>
      <c r="UO8" s="31"/>
      <c r="UP8" s="31"/>
      <c r="UQ8" s="31"/>
      <c r="UR8" s="31"/>
      <c r="US8" s="31"/>
      <c r="UT8" s="31"/>
      <c r="UU8" s="31"/>
      <c r="UV8" s="31"/>
      <c r="UW8" s="31"/>
      <c r="UX8" s="31"/>
      <c r="UY8" s="31"/>
      <c r="UZ8" s="31"/>
      <c r="VA8" s="31"/>
      <c r="VB8" s="31"/>
      <c r="VC8" s="31"/>
      <c r="VD8" s="31"/>
      <c r="VE8" s="31"/>
      <c r="VF8" s="31"/>
      <c r="VG8" s="31"/>
      <c r="VH8" s="31"/>
      <c r="VI8" s="31"/>
      <c r="VJ8" s="31"/>
      <c r="VK8" s="31"/>
      <c r="VL8" s="31"/>
      <c r="VM8" s="31"/>
      <c r="VN8" s="31"/>
      <c r="VO8" s="31"/>
      <c r="VP8" s="31"/>
      <c r="VQ8" s="31"/>
      <c r="VR8" s="31"/>
      <c r="VS8" s="31"/>
      <c r="VT8" s="31"/>
      <c r="VU8" s="31"/>
      <c r="VV8" s="31"/>
      <c r="VW8" s="31"/>
      <c r="VX8" s="31"/>
      <c r="VY8" s="31"/>
      <c r="VZ8" s="31"/>
      <c r="WA8" s="31"/>
      <c r="WB8" s="31"/>
      <c r="WC8" s="31"/>
      <c r="WD8" s="31"/>
      <c r="WE8" s="31"/>
      <c r="WF8" s="31"/>
      <c r="WG8" s="31"/>
      <c r="WH8" s="31"/>
      <c r="WI8" s="31"/>
      <c r="WJ8" s="31"/>
      <c r="WK8" s="31"/>
      <c r="WL8" s="31"/>
      <c r="WM8" s="31"/>
      <c r="WN8" s="31"/>
      <c r="WO8" s="31"/>
      <c r="WP8" s="31"/>
      <c r="WQ8" s="31"/>
      <c r="WR8" s="31"/>
      <c r="WS8" s="31"/>
      <c r="WT8" s="31"/>
      <c r="WU8" s="31"/>
      <c r="WV8" s="31"/>
      <c r="WW8" s="31"/>
      <c r="WX8" s="31"/>
      <c r="WY8" s="31"/>
      <c r="WZ8" s="31"/>
      <c r="XA8" s="31"/>
      <c r="XB8" s="31"/>
      <c r="XC8" s="31"/>
      <c r="XD8" s="31"/>
      <c r="XE8" s="31"/>
      <c r="XF8" s="31"/>
      <c r="XG8" s="31"/>
      <c r="XH8" s="31"/>
      <c r="XI8" s="31"/>
      <c r="XJ8" s="31"/>
      <c r="XK8" s="31"/>
      <c r="XL8" s="31"/>
      <c r="XM8" s="31"/>
      <c r="XN8" s="31"/>
      <c r="XO8" s="31"/>
      <c r="XP8" s="31"/>
      <c r="XQ8" s="31"/>
      <c r="XR8" s="31"/>
      <c r="XS8" s="31"/>
      <c r="XT8" s="31"/>
      <c r="XU8" s="31"/>
      <c r="XV8" s="31"/>
      <c r="XW8" s="31"/>
      <c r="XX8" s="31"/>
      <c r="XY8" s="31"/>
      <c r="XZ8" s="31"/>
      <c r="YA8" s="31"/>
      <c r="YB8" s="31"/>
      <c r="YC8" s="31"/>
      <c r="YD8" s="31"/>
      <c r="YE8" s="31"/>
      <c r="YF8" s="31"/>
      <c r="YG8" s="31"/>
      <c r="YH8" s="31"/>
      <c r="YI8" s="31"/>
      <c r="YJ8" s="31"/>
      <c r="YK8" s="31"/>
      <c r="YL8" s="31"/>
      <c r="YM8" s="31"/>
      <c r="YN8" s="31"/>
      <c r="YO8" s="31"/>
      <c r="YP8" s="31"/>
      <c r="YQ8" s="31"/>
      <c r="YR8" s="31"/>
      <c r="YS8" s="31"/>
      <c r="YT8" s="31"/>
      <c r="YU8" s="31"/>
      <c r="YV8" s="31"/>
      <c r="YW8" s="31"/>
      <c r="YX8" s="31"/>
      <c r="YY8" s="31"/>
      <c r="YZ8" s="31"/>
      <c r="ZA8" s="31"/>
      <c r="ZB8" s="31"/>
      <c r="ZC8" s="31"/>
      <c r="ZD8" s="31"/>
      <c r="ZE8" s="31"/>
      <c r="ZF8" s="31"/>
      <c r="ZG8" s="31"/>
      <c r="ZH8" s="31"/>
      <c r="ZI8" s="31"/>
      <c r="ZJ8" s="31"/>
      <c r="ZK8" s="31"/>
      <c r="ZL8" s="31"/>
      <c r="ZM8" s="31"/>
      <c r="ZN8" s="31"/>
      <c r="ZO8" s="31"/>
      <c r="ZP8" s="31"/>
      <c r="ZQ8" s="31"/>
      <c r="ZR8" s="31"/>
      <c r="ZS8" s="31"/>
      <c r="ZT8" s="31"/>
      <c r="ZU8" s="31"/>
      <c r="ZV8" s="31"/>
      <c r="ZW8" s="31"/>
      <c r="ZX8" s="31"/>
      <c r="ZY8" s="31"/>
      <c r="ZZ8" s="31"/>
      <c r="AAA8" s="31"/>
      <c r="AAB8" s="31"/>
      <c r="AAC8" s="31"/>
      <c r="AAD8" s="31"/>
      <c r="AAE8" s="31"/>
      <c r="AAF8" s="31"/>
      <c r="AAG8" s="31"/>
      <c r="AAH8" s="31"/>
      <c r="AAI8" s="31"/>
      <c r="AAJ8" s="31"/>
      <c r="AAK8" s="31"/>
      <c r="AAL8" s="31"/>
      <c r="AAM8" s="31"/>
      <c r="AAN8" s="31"/>
      <c r="AAO8" s="31"/>
      <c r="AAP8" s="31"/>
      <c r="AAQ8" s="31"/>
      <c r="AAR8" s="31"/>
      <c r="AAS8" s="31"/>
      <c r="AAT8" s="31"/>
      <c r="AAU8" s="31"/>
      <c r="AAV8" s="31"/>
      <c r="AAW8" s="31"/>
      <c r="AAX8" s="31"/>
      <c r="AAY8" s="31"/>
      <c r="AAZ8" s="31"/>
      <c r="ABA8" s="31"/>
      <c r="ABB8" s="31"/>
      <c r="ABC8" s="31"/>
      <c r="ABD8" s="31"/>
      <c r="ABE8" s="31"/>
      <c r="ABF8" s="31"/>
      <c r="ABG8" s="31"/>
      <c r="ABH8" s="31"/>
      <c r="ABI8" s="31"/>
      <c r="ABJ8" s="31"/>
      <c r="ABK8" s="31"/>
      <c r="ABL8" s="31"/>
      <c r="ABM8" s="31"/>
      <c r="ABN8" s="31"/>
      <c r="ABO8" s="31"/>
      <c r="ABP8" s="31"/>
      <c r="ABQ8" s="31"/>
      <c r="ABR8" s="31"/>
      <c r="ABS8" s="31"/>
      <c r="ABT8" s="31"/>
      <c r="ABU8" s="31"/>
      <c r="ABV8" s="31"/>
      <c r="ABW8" s="31"/>
      <c r="ABX8" s="31"/>
      <c r="ABY8" s="31"/>
      <c r="ABZ8" s="31"/>
      <c r="ACA8" s="31"/>
      <c r="ACB8" s="31"/>
      <c r="ACC8" s="31"/>
      <c r="ACD8" s="31"/>
      <c r="ACE8" s="31"/>
      <c r="ACF8" s="31"/>
      <c r="ACG8" s="31"/>
      <c r="ACH8" s="31"/>
      <c r="ACI8" s="31"/>
      <c r="ACJ8" s="31"/>
      <c r="ACK8" s="31"/>
      <c r="ACL8" s="31"/>
      <c r="ACM8" s="31"/>
      <c r="ACN8" s="31"/>
      <c r="ACO8" s="31"/>
      <c r="ACP8" s="31"/>
      <c r="ACQ8" s="31"/>
      <c r="ACR8" s="31"/>
      <c r="ACS8" s="31"/>
      <c r="ACT8" s="31"/>
      <c r="ACU8" s="31"/>
      <c r="ACV8" s="31"/>
      <c r="ACW8" s="31"/>
      <c r="ACX8" s="31"/>
      <c r="ACY8" s="31"/>
      <c r="ACZ8" s="31"/>
      <c r="ADA8" s="31"/>
      <c r="ADB8" s="31"/>
      <c r="ADC8" s="31"/>
      <c r="ADD8" s="31"/>
      <c r="ADE8" s="31"/>
      <c r="ADF8" s="31"/>
      <c r="ADG8" s="31"/>
      <c r="ADH8" s="31"/>
      <c r="ADI8" s="31"/>
      <c r="ADJ8" s="31"/>
      <c r="ADK8" s="31"/>
      <c r="ADL8" s="31"/>
      <c r="ADM8" s="31"/>
      <c r="ADN8" s="31"/>
      <c r="ADO8" s="31"/>
      <c r="ADP8" s="31"/>
      <c r="ADQ8" s="31"/>
      <c r="ADR8" s="31"/>
      <c r="ADS8" s="31"/>
      <c r="ADT8" s="31"/>
      <c r="ADU8" s="31"/>
      <c r="ADV8" s="31"/>
      <c r="ADW8" s="31"/>
      <c r="ADX8" s="31"/>
      <c r="ADY8" s="31"/>
      <c r="ADZ8" s="31"/>
      <c r="AEA8" s="31"/>
      <c r="AEB8" s="31"/>
      <c r="AEC8" s="31"/>
      <c r="AED8" s="31"/>
      <c r="AEE8" s="31"/>
      <c r="AEF8" s="31"/>
      <c r="AEG8" s="31"/>
      <c r="AEH8" s="31"/>
      <c r="AEI8" s="31"/>
      <c r="AEJ8" s="31"/>
      <c r="AEK8" s="31"/>
      <c r="AEL8" s="31"/>
      <c r="AEM8" s="31"/>
      <c r="AEN8" s="31"/>
      <c r="AEO8" s="31"/>
      <c r="AEP8" s="31"/>
      <c r="AEQ8" s="31"/>
      <c r="AER8" s="31"/>
      <c r="AES8" s="31"/>
      <c r="AET8" s="31"/>
      <c r="AEU8" s="31"/>
      <c r="AEV8" s="31"/>
      <c r="AEW8" s="31"/>
      <c r="AEX8" s="31"/>
      <c r="AEY8" s="31"/>
      <c r="AEZ8" s="31"/>
      <c r="AFA8" s="31"/>
      <c r="AFB8" s="31"/>
      <c r="AFC8" s="31"/>
      <c r="AFD8" s="31"/>
      <c r="AFE8" s="31"/>
      <c r="AFF8" s="31"/>
      <c r="AFG8" s="31"/>
      <c r="AFH8" s="31"/>
      <c r="AFI8" s="31"/>
      <c r="AFJ8" s="31"/>
      <c r="AFK8" s="31"/>
      <c r="AFL8" s="31"/>
      <c r="AFM8" s="31"/>
      <c r="AFN8" s="31"/>
      <c r="AFO8" s="31"/>
      <c r="AFP8" s="31"/>
      <c r="AFQ8" s="31"/>
      <c r="AFR8" s="31"/>
      <c r="AFS8" s="31"/>
      <c r="AFT8" s="31"/>
      <c r="AFU8" s="31"/>
      <c r="AFV8" s="31"/>
      <c r="AFW8" s="31"/>
      <c r="AFX8" s="31"/>
      <c r="AFY8" s="31"/>
      <c r="AFZ8" s="31"/>
      <c r="AGA8" s="31"/>
      <c r="AGB8" s="31"/>
      <c r="AGC8" s="31"/>
      <c r="AGD8" s="31"/>
      <c r="AGE8" s="31"/>
      <c r="AGF8" s="31"/>
      <c r="AGG8" s="31"/>
      <c r="AGH8" s="31"/>
      <c r="AGI8" s="31"/>
      <c r="AGJ8" s="31"/>
      <c r="AGK8" s="31"/>
      <c r="AGL8" s="31"/>
      <c r="AGM8" s="31"/>
      <c r="AGN8" s="31"/>
      <c r="AGO8" s="31"/>
      <c r="AGP8" s="31"/>
      <c r="AGQ8" s="31"/>
      <c r="AGR8" s="31"/>
      <c r="AGS8" s="31"/>
      <c r="AGT8" s="31"/>
      <c r="AGU8" s="31"/>
      <c r="AGV8" s="31"/>
      <c r="AGW8" s="31"/>
      <c r="AGX8" s="31"/>
      <c r="AGY8" s="31"/>
      <c r="AGZ8" s="31"/>
      <c r="AHA8" s="31"/>
      <c r="AHB8" s="31"/>
      <c r="AHC8" s="31"/>
      <c r="AHD8" s="31"/>
      <c r="AHE8" s="31"/>
      <c r="AHF8" s="31"/>
      <c r="AHG8" s="31"/>
      <c r="AHH8" s="31"/>
      <c r="AHI8" s="31"/>
      <c r="AHJ8" s="31"/>
      <c r="AHK8" s="31"/>
      <c r="AHL8" s="31"/>
      <c r="AHM8" s="31"/>
      <c r="AHN8" s="31"/>
      <c r="AHO8" s="31"/>
      <c r="AHP8" s="31"/>
      <c r="AHQ8" s="31"/>
      <c r="AHR8" s="31"/>
      <c r="AHS8" s="31"/>
      <c r="AHT8" s="31"/>
      <c r="AHU8" s="31"/>
      <c r="AHV8" s="31"/>
      <c r="AHW8" s="31"/>
      <c r="AHX8" s="31"/>
      <c r="AHY8" s="31"/>
      <c r="AHZ8" s="31"/>
      <c r="AIA8" s="31"/>
      <c r="AIB8" s="31"/>
      <c r="AIC8" s="31"/>
      <c r="AID8" s="31"/>
      <c r="AIE8" s="31"/>
      <c r="AIF8" s="31"/>
      <c r="AIG8" s="31"/>
      <c r="AIH8" s="31"/>
      <c r="AII8" s="31"/>
      <c r="AIJ8" s="31"/>
      <c r="AIK8" s="31"/>
      <c r="AIL8" s="31"/>
      <c r="AIM8" s="31"/>
      <c r="AIN8" s="31"/>
      <c r="AIO8" s="31"/>
      <c r="AIP8" s="31"/>
      <c r="AIQ8" s="31"/>
      <c r="AIR8" s="31"/>
      <c r="AIS8" s="31"/>
      <c r="AIT8" s="31"/>
      <c r="AIU8" s="31"/>
      <c r="AIV8" s="31"/>
      <c r="AIW8" s="31"/>
      <c r="AIX8" s="31"/>
      <c r="AIY8" s="31"/>
      <c r="AIZ8" s="31"/>
      <c r="AJA8" s="31"/>
      <c r="AJB8" s="31"/>
      <c r="AJC8" s="31"/>
      <c r="AJD8" s="31"/>
      <c r="AJE8" s="31"/>
      <c r="AJF8" s="31"/>
      <c r="AJG8" s="31"/>
      <c r="AJH8" s="31"/>
      <c r="AJI8" s="31"/>
      <c r="AJJ8" s="31"/>
      <c r="AJK8" s="31"/>
      <c r="AJL8" s="31"/>
      <c r="AJM8" s="31"/>
      <c r="AJN8" s="31"/>
      <c r="AJO8" s="31"/>
      <c r="AJP8" s="31"/>
      <c r="AJQ8" s="31"/>
      <c r="AJR8" s="31"/>
      <c r="AJS8" s="31"/>
      <c r="AJT8" s="31"/>
      <c r="AJU8" s="31"/>
      <c r="AJV8" s="31"/>
      <c r="AJW8" s="31"/>
      <c r="AJX8" s="31"/>
      <c r="AJY8" s="31"/>
      <c r="AJZ8" s="31"/>
      <c r="AKA8" s="31"/>
      <c r="AKB8" s="31"/>
      <c r="AKC8" s="31"/>
      <c r="AKD8" s="31"/>
      <c r="AKE8" s="31"/>
      <c r="AKF8" s="31"/>
      <c r="AKG8" s="31"/>
      <c r="AKH8" s="31"/>
      <c r="AKI8" s="31"/>
      <c r="AKJ8" s="31"/>
      <c r="AKK8" s="31"/>
      <c r="AKL8" s="31"/>
      <c r="AKM8" s="31"/>
      <c r="AKN8" s="31"/>
      <c r="AKO8" s="31"/>
      <c r="AKP8" s="31"/>
      <c r="AKQ8" s="31"/>
      <c r="AKR8" s="31"/>
      <c r="AKS8" s="31"/>
      <c r="AKT8" s="31"/>
      <c r="AKU8" s="31"/>
      <c r="AKV8" s="31"/>
      <c r="AKW8" s="31"/>
      <c r="AKX8" s="31"/>
      <c r="AKY8" s="31"/>
      <c r="AKZ8" s="31"/>
      <c r="ALA8" s="31"/>
      <c r="ALB8" s="31"/>
      <c r="ALC8" s="31"/>
      <c r="ALD8" s="31"/>
      <c r="ALE8" s="31"/>
      <c r="ALF8" s="31"/>
      <c r="ALG8" s="31"/>
      <c r="ALH8" s="31"/>
      <c r="ALI8" s="31"/>
      <c r="ALJ8" s="31"/>
      <c r="ALK8" s="31"/>
      <c r="ALL8" s="31"/>
      <c r="ALM8" s="31"/>
      <c r="ALN8" s="31"/>
      <c r="ALO8" s="31"/>
      <c r="ALP8" s="31"/>
      <c r="ALQ8" s="31"/>
      <c r="ALR8" s="31"/>
      <c r="ALS8" s="31"/>
      <c r="ALT8" s="31"/>
      <c r="ALU8" s="31"/>
      <c r="ALV8" s="31"/>
      <c r="ALW8" s="31"/>
      <c r="ALX8" s="31"/>
      <c r="ALY8" s="31"/>
      <c r="ALZ8" s="31"/>
      <c r="AMA8" s="31"/>
      <c r="AMB8" s="31"/>
      <c r="AMC8" s="31"/>
      <c r="AMD8" s="31"/>
      <c r="AME8" s="31"/>
      <c r="AMF8" s="31"/>
      <c r="AMG8" s="31"/>
      <c r="AMH8" s="31"/>
      <c r="AMI8" s="31"/>
      <c r="AMJ8" s="31"/>
    </row>
    <row r="9" spans="1:1024" customFormat="1" ht="51" customHeight="1" x14ac:dyDescent="0.2">
      <c r="A9" s="32" t="s">
        <v>154</v>
      </c>
      <c r="B9" s="191" t="s">
        <v>156</v>
      </c>
      <c r="C9" s="192"/>
      <c r="D9" s="192"/>
      <c r="E9" s="192"/>
      <c r="F9" s="193"/>
      <c r="G9" s="28">
        <f>G11+G12+G13+G14</f>
        <v>63186.200000000004</v>
      </c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  <c r="CU9" s="31"/>
      <c r="CV9" s="31"/>
      <c r="CW9" s="31"/>
      <c r="CX9" s="31"/>
      <c r="CY9" s="31"/>
      <c r="CZ9" s="31"/>
      <c r="DA9" s="31"/>
      <c r="DB9" s="31"/>
      <c r="DC9" s="31"/>
      <c r="DD9" s="31"/>
      <c r="DE9" s="31"/>
      <c r="DF9" s="31"/>
      <c r="DG9" s="31"/>
      <c r="DH9" s="31"/>
      <c r="DI9" s="31"/>
      <c r="DJ9" s="31"/>
      <c r="DK9" s="31"/>
      <c r="DL9" s="31"/>
      <c r="DM9" s="31"/>
      <c r="DN9" s="31"/>
      <c r="DO9" s="31"/>
      <c r="DP9" s="31"/>
      <c r="DQ9" s="31"/>
      <c r="DR9" s="31"/>
      <c r="DS9" s="31"/>
      <c r="DT9" s="31"/>
      <c r="DU9" s="31"/>
      <c r="DV9" s="31"/>
      <c r="DW9" s="31"/>
      <c r="DX9" s="31"/>
      <c r="DY9" s="31"/>
      <c r="DZ9" s="31"/>
      <c r="EA9" s="31"/>
      <c r="EB9" s="31"/>
      <c r="EC9" s="31"/>
      <c r="ED9" s="31"/>
      <c r="EE9" s="31"/>
      <c r="EF9" s="31"/>
      <c r="EG9" s="31"/>
      <c r="EH9" s="31"/>
      <c r="EI9" s="31"/>
      <c r="EJ9" s="31"/>
      <c r="EK9" s="31"/>
      <c r="EL9" s="31"/>
      <c r="EM9" s="31"/>
      <c r="EN9" s="31"/>
      <c r="EO9" s="31"/>
      <c r="EP9" s="31"/>
      <c r="EQ9" s="31"/>
      <c r="ER9" s="31"/>
      <c r="ES9" s="31"/>
      <c r="ET9" s="31"/>
      <c r="EU9" s="31"/>
      <c r="EV9" s="31"/>
      <c r="EW9" s="31"/>
      <c r="EX9" s="31"/>
      <c r="EY9" s="31"/>
      <c r="EZ9" s="31"/>
      <c r="FA9" s="31"/>
      <c r="FB9" s="31"/>
      <c r="FC9" s="31"/>
      <c r="FD9" s="31"/>
      <c r="FE9" s="31"/>
      <c r="FF9" s="31"/>
      <c r="FG9" s="31"/>
      <c r="FH9" s="31"/>
      <c r="FI9" s="31"/>
      <c r="FJ9" s="31"/>
      <c r="FK9" s="31"/>
      <c r="FL9" s="31"/>
      <c r="FM9" s="31"/>
      <c r="FN9" s="31"/>
      <c r="FO9" s="31"/>
      <c r="FP9" s="31"/>
      <c r="FQ9" s="31"/>
      <c r="FR9" s="31"/>
      <c r="FS9" s="31"/>
      <c r="FT9" s="31"/>
      <c r="FU9" s="31"/>
      <c r="FV9" s="31"/>
      <c r="FW9" s="31"/>
      <c r="FX9" s="31"/>
      <c r="FY9" s="31"/>
      <c r="FZ9" s="31"/>
      <c r="GA9" s="31"/>
      <c r="GB9" s="31"/>
      <c r="GC9" s="31"/>
      <c r="GD9" s="31"/>
      <c r="GE9" s="31"/>
      <c r="GF9" s="31"/>
      <c r="GG9" s="31"/>
      <c r="GH9" s="31"/>
      <c r="GI9" s="31"/>
      <c r="GJ9" s="31"/>
      <c r="GK9" s="31"/>
      <c r="GL9" s="31"/>
      <c r="GM9" s="31"/>
      <c r="GN9" s="31"/>
      <c r="GO9" s="31"/>
      <c r="GP9" s="31"/>
      <c r="GQ9" s="31"/>
      <c r="GR9" s="31"/>
      <c r="GS9" s="31"/>
      <c r="GT9" s="31"/>
      <c r="GU9" s="31"/>
      <c r="GV9" s="31"/>
      <c r="GW9" s="31"/>
      <c r="GX9" s="31"/>
      <c r="GY9" s="31"/>
      <c r="GZ9" s="31"/>
      <c r="HA9" s="31"/>
      <c r="HB9" s="31"/>
      <c r="HC9" s="31"/>
      <c r="HD9" s="31"/>
      <c r="HE9" s="31"/>
      <c r="HF9" s="31"/>
      <c r="HG9" s="31"/>
      <c r="HH9" s="31"/>
      <c r="HI9" s="31"/>
      <c r="HJ9" s="31"/>
      <c r="HK9" s="31"/>
      <c r="HL9" s="31"/>
      <c r="HM9" s="31"/>
      <c r="HN9" s="31"/>
      <c r="HO9" s="31"/>
      <c r="HP9" s="31"/>
      <c r="HQ9" s="31"/>
      <c r="HR9" s="31"/>
      <c r="HS9" s="31"/>
      <c r="HT9" s="31"/>
      <c r="HU9" s="31"/>
      <c r="HV9" s="31"/>
      <c r="HW9" s="31"/>
      <c r="HX9" s="31"/>
      <c r="HY9" s="31"/>
      <c r="HZ9" s="31"/>
      <c r="IA9" s="31"/>
      <c r="IB9" s="31"/>
      <c r="IC9" s="31"/>
      <c r="ID9" s="31"/>
      <c r="IE9" s="31"/>
      <c r="IF9" s="31"/>
      <c r="IG9" s="31"/>
      <c r="IH9" s="31"/>
      <c r="II9" s="31"/>
      <c r="IJ9" s="31"/>
      <c r="IK9" s="31"/>
      <c r="IL9" s="31"/>
      <c r="IM9" s="31"/>
      <c r="IN9" s="31"/>
      <c r="IO9" s="31"/>
      <c r="IP9" s="31"/>
      <c r="IQ9" s="31"/>
      <c r="IR9" s="31"/>
      <c r="IS9" s="31"/>
      <c r="IT9" s="31"/>
      <c r="IU9" s="31"/>
      <c r="IV9" s="31"/>
      <c r="IW9" s="31"/>
      <c r="IX9" s="31"/>
      <c r="IY9" s="31"/>
      <c r="IZ9" s="31"/>
      <c r="JA9" s="31"/>
      <c r="JB9" s="31"/>
      <c r="JC9" s="31"/>
      <c r="JD9" s="31"/>
      <c r="JE9" s="31"/>
      <c r="JF9" s="31"/>
      <c r="JG9" s="31"/>
      <c r="JH9" s="31"/>
      <c r="JI9" s="31"/>
      <c r="JJ9" s="31"/>
      <c r="JK9" s="31"/>
      <c r="JL9" s="31"/>
      <c r="JM9" s="31"/>
      <c r="JN9" s="31"/>
      <c r="JO9" s="31"/>
      <c r="JP9" s="31"/>
      <c r="JQ9" s="31"/>
      <c r="JR9" s="31"/>
      <c r="JS9" s="31"/>
      <c r="JT9" s="31"/>
      <c r="JU9" s="31"/>
      <c r="JV9" s="31"/>
      <c r="JW9" s="31"/>
      <c r="JX9" s="31"/>
      <c r="JY9" s="31"/>
      <c r="JZ9" s="31"/>
      <c r="KA9" s="31"/>
      <c r="KB9" s="31"/>
      <c r="KC9" s="31"/>
      <c r="KD9" s="31"/>
      <c r="KE9" s="31"/>
      <c r="KF9" s="31"/>
      <c r="KG9" s="31"/>
      <c r="KH9" s="31"/>
      <c r="KI9" s="31"/>
      <c r="KJ9" s="31"/>
      <c r="KK9" s="31"/>
      <c r="KL9" s="31"/>
      <c r="KM9" s="31"/>
      <c r="KN9" s="31"/>
      <c r="KO9" s="31"/>
      <c r="KP9" s="31"/>
      <c r="KQ9" s="31"/>
      <c r="KR9" s="31"/>
      <c r="KS9" s="31"/>
      <c r="KT9" s="31"/>
      <c r="KU9" s="31"/>
      <c r="KV9" s="31"/>
      <c r="KW9" s="31"/>
      <c r="KX9" s="31"/>
      <c r="KY9" s="31"/>
      <c r="KZ9" s="31"/>
      <c r="LA9" s="31"/>
      <c r="LB9" s="31"/>
      <c r="LC9" s="31"/>
      <c r="LD9" s="31"/>
      <c r="LE9" s="31"/>
      <c r="LF9" s="31"/>
      <c r="LG9" s="31"/>
      <c r="LH9" s="31"/>
      <c r="LI9" s="31"/>
      <c r="LJ9" s="31"/>
      <c r="LK9" s="31"/>
      <c r="LL9" s="31"/>
      <c r="LM9" s="31"/>
      <c r="LN9" s="31"/>
      <c r="LO9" s="31"/>
      <c r="LP9" s="31"/>
      <c r="LQ9" s="31"/>
      <c r="LR9" s="31"/>
      <c r="LS9" s="31"/>
      <c r="LT9" s="31"/>
      <c r="LU9" s="31"/>
      <c r="LV9" s="31"/>
      <c r="LW9" s="31"/>
      <c r="LX9" s="31"/>
      <c r="LY9" s="31"/>
      <c r="LZ9" s="31"/>
      <c r="MA9" s="31"/>
      <c r="MB9" s="31"/>
      <c r="MC9" s="31"/>
      <c r="MD9" s="31"/>
      <c r="ME9" s="31"/>
      <c r="MF9" s="31"/>
      <c r="MG9" s="31"/>
      <c r="MH9" s="31"/>
      <c r="MI9" s="31"/>
      <c r="MJ9" s="31"/>
      <c r="MK9" s="31"/>
      <c r="ML9" s="31"/>
      <c r="MM9" s="31"/>
      <c r="MN9" s="31"/>
      <c r="MO9" s="31"/>
      <c r="MP9" s="31"/>
      <c r="MQ9" s="31"/>
      <c r="MR9" s="31"/>
      <c r="MS9" s="31"/>
      <c r="MT9" s="31"/>
      <c r="MU9" s="31"/>
      <c r="MV9" s="31"/>
      <c r="MW9" s="31"/>
      <c r="MX9" s="31"/>
      <c r="MY9" s="31"/>
      <c r="MZ9" s="31"/>
      <c r="NA9" s="31"/>
      <c r="NB9" s="31"/>
      <c r="NC9" s="31"/>
      <c r="ND9" s="31"/>
      <c r="NE9" s="31"/>
      <c r="NF9" s="31"/>
      <c r="NG9" s="31"/>
      <c r="NH9" s="31"/>
      <c r="NI9" s="31"/>
      <c r="NJ9" s="31"/>
      <c r="NK9" s="31"/>
      <c r="NL9" s="31"/>
      <c r="NM9" s="31"/>
      <c r="NN9" s="31"/>
      <c r="NO9" s="31"/>
      <c r="NP9" s="31"/>
      <c r="NQ9" s="31"/>
      <c r="NR9" s="31"/>
      <c r="NS9" s="31"/>
      <c r="NT9" s="31"/>
      <c r="NU9" s="31"/>
      <c r="NV9" s="31"/>
      <c r="NW9" s="31"/>
      <c r="NX9" s="31"/>
      <c r="NY9" s="31"/>
      <c r="NZ9" s="31"/>
      <c r="OA9" s="31"/>
      <c r="OB9" s="31"/>
      <c r="OC9" s="31"/>
      <c r="OD9" s="31"/>
      <c r="OE9" s="31"/>
      <c r="OF9" s="31"/>
      <c r="OG9" s="31"/>
      <c r="OH9" s="31"/>
      <c r="OI9" s="31"/>
      <c r="OJ9" s="31"/>
      <c r="OK9" s="31"/>
      <c r="OL9" s="31"/>
      <c r="OM9" s="31"/>
      <c r="ON9" s="31"/>
      <c r="OO9" s="31"/>
      <c r="OP9" s="31"/>
      <c r="OQ9" s="31"/>
      <c r="OR9" s="31"/>
      <c r="OS9" s="31"/>
      <c r="OT9" s="31"/>
      <c r="OU9" s="31"/>
      <c r="OV9" s="31"/>
      <c r="OW9" s="31"/>
      <c r="OX9" s="31"/>
      <c r="OY9" s="31"/>
      <c r="OZ9" s="31"/>
      <c r="PA9" s="31"/>
      <c r="PB9" s="31"/>
      <c r="PC9" s="31"/>
      <c r="PD9" s="31"/>
      <c r="PE9" s="31"/>
      <c r="PF9" s="31"/>
      <c r="PG9" s="31"/>
      <c r="PH9" s="31"/>
      <c r="PI9" s="31"/>
      <c r="PJ9" s="31"/>
      <c r="PK9" s="31"/>
      <c r="PL9" s="31"/>
      <c r="PM9" s="31"/>
      <c r="PN9" s="31"/>
      <c r="PO9" s="31"/>
      <c r="PP9" s="31"/>
      <c r="PQ9" s="31"/>
      <c r="PR9" s="31"/>
      <c r="PS9" s="31"/>
      <c r="PT9" s="31"/>
      <c r="PU9" s="31"/>
      <c r="PV9" s="31"/>
      <c r="PW9" s="31"/>
      <c r="PX9" s="31"/>
      <c r="PY9" s="31"/>
      <c r="PZ9" s="31"/>
      <c r="QA9" s="31"/>
      <c r="QB9" s="31"/>
      <c r="QC9" s="31"/>
      <c r="QD9" s="31"/>
      <c r="QE9" s="31"/>
      <c r="QF9" s="31"/>
      <c r="QG9" s="31"/>
      <c r="QH9" s="31"/>
      <c r="QI9" s="31"/>
      <c r="QJ9" s="31"/>
      <c r="QK9" s="31"/>
      <c r="QL9" s="31"/>
      <c r="QM9" s="31"/>
      <c r="QN9" s="31"/>
      <c r="QO9" s="31"/>
      <c r="QP9" s="31"/>
      <c r="QQ9" s="31"/>
      <c r="QR9" s="31"/>
      <c r="QS9" s="31"/>
      <c r="QT9" s="31"/>
      <c r="QU9" s="31"/>
      <c r="QV9" s="31"/>
      <c r="QW9" s="31"/>
      <c r="QX9" s="31"/>
      <c r="QY9" s="31"/>
      <c r="QZ9" s="31"/>
      <c r="RA9" s="31"/>
      <c r="RB9" s="31"/>
      <c r="RC9" s="31"/>
      <c r="RD9" s="31"/>
      <c r="RE9" s="31"/>
      <c r="RF9" s="31"/>
      <c r="RG9" s="31"/>
      <c r="RH9" s="31"/>
      <c r="RI9" s="31"/>
      <c r="RJ9" s="31"/>
      <c r="RK9" s="31"/>
      <c r="RL9" s="31"/>
      <c r="RM9" s="31"/>
      <c r="RN9" s="31"/>
      <c r="RO9" s="31"/>
      <c r="RP9" s="31"/>
      <c r="RQ9" s="31"/>
      <c r="RR9" s="31"/>
      <c r="RS9" s="31"/>
      <c r="RT9" s="31"/>
      <c r="RU9" s="31"/>
      <c r="RV9" s="31"/>
      <c r="RW9" s="31"/>
      <c r="RX9" s="31"/>
      <c r="RY9" s="31"/>
      <c r="RZ9" s="31"/>
      <c r="SA9" s="31"/>
      <c r="SB9" s="31"/>
      <c r="SC9" s="31"/>
      <c r="SD9" s="31"/>
      <c r="SE9" s="31"/>
      <c r="SF9" s="31"/>
      <c r="SG9" s="31"/>
      <c r="SH9" s="31"/>
      <c r="SI9" s="31"/>
      <c r="SJ9" s="31"/>
      <c r="SK9" s="31"/>
      <c r="SL9" s="31"/>
      <c r="SM9" s="31"/>
      <c r="SN9" s="31"/>
      <c r="SO9" s="31"/>
      <c r="SP9" s="31"/>
      <c r="SQ9" s="31"/>
      <c r="SR9" s="31"/>
      <c r="SS9" s="31"/>
      <c r="ST9" s="31"/>
      <c r="SU9" s="31"/>
      <c r="SV9" s="31"/>
      <c r="SW9" s="31"/>
      <c r="SX9" s="31"/>
      <c r="SY9" s="31"/>
      <c r="SZ9" s="31"/>
      <c r="TA9" s="31"/>
      <c r="TB9" s="31"/>
      <c r="TC9" s="31"/>
      <c r="TD9" s="31"/>
      <c r="TE9" s="31"/>
      <c r="TF9" s="31"/>
      <c r="TG9" s="31"/>
      <c r="TH9" s="31"/>
      <c r="TI9" s="31"/>
      <c r="TJ9" s="31"/>
      <c r="TK9" s="31"/>
      <c r="TL9" s="31"/>
      <c r="TM9" s="31"/>
      <c r="TN9" s="31"/>
      <c r="TO9" s="31"/>
      <c r="TP9" s="31"/>
      <c r="TQ9" s="31"/>
      <c r="TR9" s="31"/>
      <c r="TS9" s="31"/>
      <c r="TT9" s="31"/>
      <c r="TU9" s="31"/>
      <c r="TV9" s="31"/>
      <c r="TW9" s="31"/>
      <c r="TX9" s="31"/>
      <c r="TY9" s="31"/>
      <c r="TZ9" s="31"/>
      <c r="UA9" s="31"/>
      <c r="UB9" s="31"/>
      <c r="UC9" s="31"/>
      <c r="UD9" s="31"/>
      <c r="UE9" s="31"/>
      <c r="UF9" s="31"/>
      <c r="UG9" s="31"/>
      <c r="UH9" s="31"/>
      <c r="UI9" s="31"/>
      <c r="UJ9" s="31"/>
      <c r="UK9" s="31"/>
      <c r="UL9" s="31"/>
      <c r="UM9" s="31"/>
      <c r="UN9" s="31"/>
      <c r="UO9" s="31"/>
      <c r="UP9" s="31"/>
      <c r="UQ9" s="31"/>
      <c r="UR9" s="31"/>
      <c r="US9" s="31"/>
      <c r="UT9" s="31"/>
      <c r="UU9" s="31"/>
      <c r="UV9" s="31"/>
      <c r="UW9" s="31"/>
      <c r="UX9" s="31"/>
      <c r="UY9" s="31"/>
      <c r="UZ9" s="31"/>
      <c r="VA9" s="31"/>
      <c r="VB9" s="31"/>
      <c r="VC9" s="31"/>
      <c r="VD9" s="31"/>
      <c r="VE9" s="31"/>
      <c r="VF9" s="31"/>
      <c r="VG9" s="31"/>
      <c r="VH9" s="31"/>
      <c r="VI9" s="31"/>
      <c r="VJ9" s="31"/>
      <c r="VK9" s="31"/>
      <c r="VL9" s="31"/>
      <c r="VM9" s="31"/>
      <c r="VN9" s="31"/>
      <c r="VO9" s="31"/>
      <c r="VP9" s="31"/>
      <c r="VQ9" s="31"/>
      <c r="VR9" s="31"/>
      <c r="VS9" s="31"/>
      <c r="VT9" s="31"/>
      <c r="VU9" s="31"/>
      <c r="VV9" s="31"/>
      <c r="VW9" s="31"/>
      <c r="VX9" s="31"/>
      <c r="VY9" s="31"/>
      <c r="VZ9" s="31"/>
      <c r="WA9" s="31"/>
      <c r="WB9" s="31"/>
      <c r="WC9" s="31"/>
      <c r="WD9" s="31"/>
      <c r="WE9" s="31"/>
      <c r="WF9" s="31"/>
      <c r="WG9" s="31"/>
      <c r="WH9" s="31"/>
      <c r="WI9" s="31"/>
      <c r="WJ9" s="31"/>
      <c r="WK9" s="31"/>
      <c r="WL9" s="31"/>
      <c r="WM9" s="31"/>
      <c r="WN9" s="31"/>
      <c r="WO9" s="31"/>
      <c r="WP9" s="31"/>
      <c r="WQ9" s="31"/>
      <c r="WR9" s="31"/>
      <c r="WS9" s="31"/>
      <c r="WT9" s="31"/>
      <c r="WU9" s="31"/>
      <c r="WV9" s="31"/>
      <c r="WW9" s="31"/>
      <c r="WX9" s="31"/>
      <c r="WY9" s="31"/>
      <c r="WZ9" s="31"/>
      <c r="XA9" s="31"/>
      <c r="XB9" s="31"/>
      <c r="XC9" s="31"/>
      <c r="XD9" s="31"/>
      <c r="XE9" s="31"/>
      <c r="XF9" s="31"/>
      <c r="XG9" s="31"/>
      <c r="XH9" s="31"/>
      <c r="XI9" s="31"/>
      <c r="XJ9" s="31"/>
      <c r="XK9" s="31"/>
      <c r="XL9" s="31"/>
      <c r="XM9" s="31"/>
      <c r="XN9" s="31"/>
      <c r="XO9" s="31"/>
      <c r="XP9" s="31"/>
      <c r="XQ9" s="31"/>
      <c r="XR9" s="31"/>
      <c r="XS9" s="31"/>
      <c r="XT9" s="31"/>
      <c r="XU9" s="31"/>
      <c r="XV9" s="31"/>
      <c r="XW9" s="31"/>
      <c r="XX9" s="31"/>
      <c r="XY9" s="31"/>
      <c r="XZ9" s="31"/>
      <c r="YA9" s="31"/>
      <c r="YB9" s="31"/>
      <c r="YC9" s="31"/>
      <c r="YD9" s="31"/>
      <c r="YE9" s="31"/>
      <c r="YF9" s="31"/>
      <c r="YG9" s="31"/>
      <c r="YH9" s="31"/>
      <c r="YI9" s="31"/>
      <c r="YJ9" s="31"/>
      <c r="YK9" s="31"/>
      <c r="YL9" s="31"/>
      <c r="YM9" s="31"/>
      <c r="YN9" s="31"/>
      <c r="YO9" s="31"/>
      <c r="YP9" s="31"/>
      <c r="YQ9" s="31"/>
      <c r="YR9" s="31"/>
      <c r="YS9" s="31"/>
      <c r="YT9" s="31"/>
      <c r="YU9" s="31"/>
      <c r="YV9" s="31"/>
      <c r="YW9" s="31"/>
      <c r="YX9" s="31"/>
      <c r="YY9" s="31"/>
      <c r="YZ9" s="31"/>
      <c r="ZA9" s="31"/>
      <c r="ZB9" s="31"/>
      <c r="ZC9" s="31"/>
      <c r="ZD9" s="31"/>
      <c r="ZE9" s="31"/>
      <c r="ZF9" s="31"/>
      <c r="ZG9" s="31"/>
      <c r="ZH9" s="31"/>
      <c r="ZI9" s="31"/>
      <c r="ZJ9" s="31"/>
      <c r="ZK9" s="31"/>
      <c r="ZL9" s="31"/>
      <c r="ZM9" s="31"/>
      <c r="ZN9" s="31"/>
      <c r="ZO9" s="31"/>
      <c r="ZP9" s="31"/>
      <c r="ZQ9" s="31"/>
      <c r="ZR9" s="31"/>
      <c r="ZS9" s="31"/>
      <c r="ZT9" s="31"/>
      <c r="ZU9" s="31"/>
      <c r="ZV9" s="31"/>
      <c r="ZW9" s="31"/>
      <c r="ZX9" s="31"/>
      <c r="ZY9" s="31"/>
      <c r="ZZ9" s="31"/>
      <c r="AAA9" s="31"/>
      <c r="AAB9" s="31"/>
      <c r="AAC9" s="31"/>
      <c r="AAD9" s="31"/>
      <c r="AAE9" s="31"/>
      <c r="AAF9" s="31"/>
      <c r="AAG9" s="31"/>
      <c r="AAH9" s="31"/>
      <c r="AAI9" s="31"/>
      <c r="AAJ9" s="31"/>
      <c r="AAK9" s="31"/>
      <c r="AAL9" s="31"/>
      <c r="AAM9" s="31"/>
      <c r="AAN9" s="31"/>
      <c r="AAO9" s="31"/>
      <c r="AAP9" s="31"/>
      <c r="AAQ9" s="31"/>
      <c r="AAR9" s="31"/>
      <c r="AAS9" s="31"/>
      <c r="AAT9" s="31"/>
      <c r="AAU9" s="31"/>
      <c r="AAV9" s="31"/>
      <c r="AAW9" s="31"/>
      <c r="AAX9" s="31"/>
      <c r="AAY9" s="31"/>
      <c r="AAZ9" s="31"/>
      <c r="ABA9" s="31"/>
      <c r="ABB9" s="31"/>
      <c r="ABC9" s="31"/>
      <c r="ABD9" s="31"/>
      <c r="ABE9" s="31"/>
      <c r="ABF9" s="31"/>
      <c r="ABG9" s="31"/>
      <c r="ABH9" s="31"/>
      <c r="ABI9" s="31"/>
      <c r="ABJ9" s="31"/>
      <c r="ABK9" s="31"/>
      <c r="ABL9" s="31"/>
      <c r="ABM9" s="31"/>
      <c r="ABN9" s="31"/>
      <c r="ABO9" s="31"/>
      <c r="ABP9" s="31"/>
      <c r="ABQ9" s="31"/>
      <c r="ABR9" s="31"/>
      <c r="ABS9" s="31"/>
      <c r="ABT9" s="31"/>
      <c r="ABU9" s="31"/>
      <c r="ABV9" s="31"/>
      <c r="ABW9" s="31"/>
      <c r="ABX9" s="31"/>
      <c r="ABY9" s="31"/>
      <c r="ABZ9" s="31"/>
      <c r="ACA9" s="31"/>
      <c r="ACB9" s="31"/>
      <c r="ACC9" s="31"/>
      <c r="ACD9" s="31"/>
      <c r="ACE9" s="31"/>
      <c r="ACF9" s="31"/>
      <c r="ACG9" s="31"/>
      <c r="ACH9" s="31"/>
      <c r="ACI9" s="31"/>
      <c r="ACJ9" s="31"/>
      <c r="ACK9" s="31"/>
      <c r="ACL9" s="31"/>
      <c r="ACM9" s="31"/>
      <c r="ACN9" s="31"/>
      <c r="ACO9" s="31"/>
      <c r="ACP9" s="31"/>
      <c r="ACQ9" s="31"/>
      <c r="ACR9" s="31"/>
      <c r="ACS9" s="31"/>
      <c r="ACT9" s="31"/>
      <c r="ACU9" s="31"/>
      <c r="ACV9" s="31"/>
      <c r="ACW9" s="31"/>
      <c r="ACX9" s="31"/>
      <c r="ACY9" s="31"/>
      <c r="ACZ9" s="31"/>
      <c r="ADA9" s="31"/>
      <c r="ADB9" s="31"/>
      <c r="ADC9" s="31"/>
      <c r="ADD9" s="31"/>
      <c r="ADE9" s="31"/>
      <c r="ADF9" s="31"/>
      <c r="ADG9" s="31"/>
      <c r="ADH9" s="31"/>
      <c r="ADI9" s="31"/>
      <c r="ADJ9" s="31"/>
      <c r="ADK9" s="31"/>
      <c r="ADL9" s="31"/>
      <c r="ADM9" s="31"/>
      <c r="ADN9" s="31"/>
      <c r="ADO9" s="31"/>
      <c r="ADP9" s="31"/>
      <c r="ADQ9" s="31"/>
      <c r="ADR9" s="31"/>
      <c r="ADS9" s="31"/>
      <c r="ADT9" s="31"/>
      <c r="ADU9" s="31"/>
      <c r="ADV9" s="31"/>
      <c r="ADW9" s="31"/>
      <c r="ADX9" s="31"/>
      <c r="ADY9" s="31"/>
      <c r="ADZ9" s="31"/>
      <c r="AEA9" s="31"/>
      <c r="AEB9" s="31"/>
      <c r="AEC9" s="31"/>
      <c r="AED9" s="31"/>
      <c r="AEE9" s="31"/>
      <c r="AEF9" s="31"/>
      <c r="AEG9" s="31"/>
      <c r="AEH9" s="31"/>
      <c r="AEI9" s="31"/>
      <c r="AEJ9" s="31"/>
      <c r="AEK9" s="31"/>
      <c r="AEL9" s="31"/>
      <c r="AEM9" s="31"/>
      <c r="AEN9" s="31"/>
      <c r="AEO9" s="31"/>
      <c r="AEP9" s="31"/>
      <c r="AEQ9" s="31"/>
      <c r="AER9" s="31"/>
      <c r="AES9" s="31"/>
      <c r="AET9" s="31"/>
      <c r="AEU9" s="31"/>
      <c r="AEV9" s="31"/>
      <c r="AEW9" s="31"/>
      <c r="AEX9" s="31"/>
      <c r="AEY9" s="31"/>
      <c r="AEZ9" s="31"/>
      <c r="AFA9" s="31"/>
      <c r="AFB9" s="31"/>
      <c r="AFC9" s="31"/>
      <c r="AFD9" s="31"/>
      <c r="AFE9" s="31"/>
      <c r="AFF9" s="31"/>
      <c r="AFG9" s="31"/>
      <c r="AFH9" s="31"/>
      <c r="AFI9" s="31"/>
      <c r="AFJ9" s="31"/>
      <c r="AFK9" s="31"/>
      <c r="AFL9" s="31"/>
      <c r="AFM9" s="31"/>
      <c r="AFN9" s="31"/>
      <c r="AFO9" s="31"/>
      <c r="AFP9" s="31"/>
      <c r="AFQ9" s="31"/>
      <c r="AFR9" s="31"/>
      <c r="AFS9" s="31"/>
      <c r="AFT9" s="31"/>
      <c r="AFU9" s="31"/>
      <c r="AFV9" s="31"/>
      <c r="AFW9" s="31"/>
      <c r="AFX9" s="31"/>
      <c r="AFY9" s="31"/>
      <c r="AFZ9" s="31"/>
      <c r="AGA9" s="31"/>
      <c r="AGB9" s="31"/>
      <c r="AGC9" s="31"/>
      <c r="AGD9" s="31"/>
      <c r="AGE9" s="31"/>
      <c r="AGF9" s="31"/>
      <c r="AGG9" s="31"/>
      <c r="AGH9" s="31"/>
      <c r="AGI9" s="31"/>
      <c r="AGJ9" s="31"/>
      <c r="AGK9" s="31"/>
      <c r="AGL9" s="31"/>
      <c r="AGM9" s="31"/>
      <c r="AGN9" s="31"/>
      <c r="AGO9" s="31"/>
      <c r="AGP9" s="31"/>
      <c r="AGQ9" s="31"/>
      <c r="AGR9" s="31"/>
      <c r="AGS9" s="31"/>
      <c r="AGT9" s="31"/>
      <c r="AGU9" s="31"/>
      <c r="AGV9" s="31"/>
      <c r="AGW9" s="31"/>
      <c r="AGX9" s="31"/>
      <c r="AGY9" s="31"/>
      <c r="AGZ9" s="31"/>
      <c r="AHA9" s="31"/>
      <c r="AHB9" s="31"/>
      <c r="AHC9" s="31"/>
      <c r="AHD9" s="31"/>
      <c r="AHE9" s="31"/>
      <c r="AHF9" s="31"/>
      <c r="AHG9" s="31"/>
      <c r="AHH9" s="31"/>
      <c r="AHI9" s="31"/>
      <c r="AHJ9" s="31"/>
      <c r="AHK9" s="31"/>
      <c r="AHL9" s="31"/>
      <c r="AHM9" s="31"/>
      <c r="AHN9" s="31"/>
      <c r="AHO9" s="31"/>
      <c r="AHP9" s="31"/>
      <c r="AHQ9" s="31"/>
      <c r="AHR9" s="31"/>
      <c r="AHS9" s="31"/>
      <c r="AHT9" s="31"/>
      <c r="AHU9" s="31"/>
      <c r="AHV9" s="31"/>
      <c r="AHW9" s="31"/>
      <c r="AHX9" s="31"/>
      <c r="AHY9" s="31"/>
      <c r="AHZ9" s="31"/>
      <c r="AIA9" s="31"/>
      <c r="AIB9" s="31"/>
      <c r="AIC9" s="31"/>
      <c r="AID9" s="31"/>
      <c r="AIE9" s="31"/>
      <c r="AIF9" s="31"/>
      <c r="AIG9" s="31"/>
      <c r="AIH9" s="31"/>
      <c r="AII9" s="31"/>
      <c r="AIJ9" s="31"/>
      <c r="AIK9" s="31"/>
      <c r="AIL9" s="31"/>
      <c r="AIM9" s="31"/>
      <c r="AIN9" s="31"/>
      <c r="AIO9" s="31"/>
      <c r="AIP9" s="31"/>
      <c r="AIQ9" s="31"/>
      <c r="AIR9" s="31"/>
      <c r="AIS9" s="31"/>
      <c r="AIT9" s="31"/>
      <c r="AIU9" s="31"/>
      <c r="AIV9" s="31"/>
      <c r="AIW9" s="31"/>
      <c r="AIX9" s="31"/>
      <c r="AIY9" s="31"/>
      <c r="AIZ9" s="31"/>
      <c r="AJA9" s="31"/>
      <c r="AJB9" s="31"/>
      <c r="AJC9" s="31"/>
      <c r="AJD9" s="31"/>
      <c r="AJE9" s="31"/>
      <c r="AJF9" s="31"/>
      <c r="AJG9" s="31"/>
      <c r="AJH9" s="31"/>
      <c r="AJI9" s="31"/>
      <c r="AJJ9" s="31"/>
      <c r="AJK9" s="31"/>
      <c r="AJL9" s="31"/>
      <c r="AJM9" s="31"/>
      <c r="AJN9" s="31"/>
      <c r="AJO9" s="31"/>
      <c r="AJP9" s="31"/>
      <c r="AJQ9" s="31"/>
      <c r="AJR9" s="31"/>
      <c r="AJS9" s="31"/>
      <c r="AJT9" s="31"/>
      <c r="AJU9" s="31"/>
      <c r="AJV9" s="31"/>
      <c r="AJW9" s="31"/>
      <c r="AJX9" s="31"/>
      <c r="AJY9" s="31"/>
      <c r="AJZ9" s="31"/>
      <c r="AKA9" s="31"/>
      <c r="AKB9" s="31"/>
      <c r="AKC9" s="31"/>
      <c r="AKD9" s="31"/>
      <c r="AKE9" s="31"/>
      <c r="AKF9" s="31"/>
      <c r="AKG9" s="31"/>
      <c r="AKH9" s="31"/>
      <c r="AKI9" s="31"/>
      <c r="AKJ9" s="31"/>
      <c r="AKK9" s="31"/>
      <c r="AKL9" s="31"/>
      <c r="AKM9" s="31"/>
      <c r="AKN9" s="31"/>
      <c r="AKO9" s="31"/>
      <c r="AKP9" s="31"/>
      <c r="AKQ9" s="31"/>
      <c r="AKR9" s="31"/>
      <c r="AKS9" s="31"/>
      <c r="AKT9" s="31"/>
      <c r="AKU9" s="31"/>
      <c r="AKV9" s="31"/>
      <c r="AKW9" s="31"/>
      <c r="AKX9" s="31"/>
      <c r="AKY9" s="31"/>
      <c r="AKZ9" s="31"/>
      <c r="ALA9" s="31"/>
      <c r="ALB9" s="31"/>
      <c r="ALC9" s="31"/>
      <c r="ALD9" s="31"/>
      <c r="ALE9" s="31"/>
      <c r="ALF9" s="31"/>
      <c r="ALG9" s="31"/>
      <c r="ALH9" s="31"/>
      <c r="ALI9" s="31"/>
      <c r="ALJ9" s="31"/>
      <c r="ALK9" s="31"/>
      <c r="ALL9" s="31"/>
      <c r="ALM9" s="31"/>
      <c r="ALN9" s="31"/>
      <c r="ALO9" s="31"/>
      <c r="ALP9" s="31"/>
      <c r="ALQ9" s="31"/>
      <c r="ALR9" s="31"/>
      <c r="ALS9" s="31"/>
      <c r="ALT9" s="31"/>
      <c r="ALU9" s="31"/>
      <c r="ALV9" s="31"/>
      <c r="ALW9" s="31"/>
      <c r="ALX9" s="31"/>
      <c r="ALY9" s="31"/>
      <c r="ALZ9" s="31"/>
      <c r="AMA9" s="31"/>
      <c r="AMB9" s="31"/>
      <c r="AMC9" s="31"/>
      <c r="AMD9" s="31"/>
      <c r="AME9" s="31"/>
      <c r="AMF9" s="31"/>
      <c r="AMG9" s="31"/>
      <c r="AMH9" s="31"/>
      <c r="AMI9" s="31"/>
      <c r="AMJ9" s="31"/>
    </row>
    <row r="10" spans="1:1024" customFormat="1" ht="26.25" customHeight="1" x14ac:dyDescent="0.2">
      <c r="A10" s="32"/>
      <c r="B10" s="33" t="s">
        <v>57</v>
      </c>
      <c r="C10" s="33"/>
      <c r="D10" s="33"/>
      <c r="E10" s="34"/>
      <c r="F10" s="33"/>
      <c r="G10" s="28">
        <f>G11+G12+G13+G14</f>
        <v>63186.200000000004</v>
      </c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  <c r="GB10" s="31"/>
      <c r="GC10" s="31"/>
      <c r="GD10" s="31"/>
      <c r="GE10" s="31"/>
      <c r="GF10" s="31"/>
      <c r="GG10" s="31"/>
      <c r="GH10" s="31"/>
      <c r="GI10" s="31"/>
      <c r="GJ10" s="31"/>
      <c r="GK10" s="31"/>
      <c r="GL10" s="31"/>
      <c r="GM10" s="31"/>
      <c r="GN10" s="31"/>
      <c r="GO10" s="31"/>
      <c r="GP10" s="31"/>
      <c r="GQ10" s="31"/>
      <c r="GR10" s="31"/>
      <c r="GS10" s="31"/>
      <c r="GT10" s="31"/>
      <c r="GU10" s="31"/>
      <c r="GV10" s="31"/>
      <c r="GW10" s="31"/>
      <c r="GX10" s="31"/>
      <c r="GY10" s="31"/>
      <c r="GZ10" s="31"/>
      <c r="HA10" s="31"/>
      <c r="HB10" s="31"/>
      <c r="HC10" s="31"/>
      <c r="HD10" s="31"/>
      <c r="HE10" s="31"/>
      <c r="HF10" s="31"/>
      <c r="HG10" s="31"/>
      <c r="HH10" s="31"/>
      <c r="HI10" s="31"/>
      <c r="HJ10" s="31"/>
      <c r="HK10" s="31"/>
      <c r="HL10" s="31"/>
      <c r="HM10" s="31"/>
      <c r="HN10" s="31"/>
      <c r="HO10" s="31"/>
      <c r="HP10" s="31"/>
      <c r="HQ10" s="31"/>
      <c r="HR10" s="31"/>
      <c r="HS10" s="31"/>
      <c r="HT10" s="31"/>
      <c r="HU10" s="31"/>
      <c r="HV10" s="31"/>
      <c r="HW10" s="31"/>
      <c r="HX10" s="31"/>
      <c r="HY10" s="31"/>
      <c r="HZ10" s="31"/>
      <c r="IA10" s="31"/>
      <c r="IB10" s="31"/>
      <c r="IC10" s="31"/>
      <c r="ID10" s="31"/>
      <c r="IE10" s="31"/>
      <c r="IF10" s="31"/>
      <c r="IG10" s="31"/>
      <c r="IH10" s="31"/>
      <c r="II10" s="31"/>
      <c r="IJ10" s="31"/>
      <c r="IK10" s="31"/>
      <c r="IL10" s="31"/>
      <c r="IM10" s="31"/>
      <c r="IN10" s="31"/>
      <c r="IO10" s="31"/>
      <c r="IP10" s="31"/>
      <c r="IQ10" s="31"/>
      <c r="IR10" s="31"/>
      <c r="IS10" s="31"/>
      <c r="IT10" s="31"/>
      <c r="IU10" s="31"/>
      <c r="IV10" s="31"/>
      <c r="IW10" s="31"/>
      <c r="IX10" s="31"/>
      <c r="IY10" s="31"/>
      <c r="IZ10" s="31"/>
      <c r="JA10" s="31"/>
      <c r="JB10" s="31"/>
      <c r="JC10" s="31"/>
      <c r="JD10" s="31"/>
      <c r="JE10" s="31"/>
      <c r="JF10" s="31"/>
      <c r="JG10" s="31"/>
      <c r="JH10" s="31"/>
      <c r="JI10" s="31"/>
      <c r="JJ10" s="31"/>
      <c r="JK10" s="31"/>
      <c r="JL10" s="31"/>
      <c r="JM10" s="31"/>
      <c r="JN10" s="31"/>
      <c r="JO10" s="31"/>
      <c r="JP10" s="31"/>
      <c r="JQ10" s="31"/>
      <c r="JR10" s="31"/>
      <c r="JS10" s="31"/>
      <c r="JT10" s="31"/>
      <c r="JU10" s="31"/>
      <c r="JV10" s="31"/>
      <c r="JW10" s="31"/>
      <c r="JX10" s="31"/>
      <c r="JY10" s="31"/>
      <c r="JZ10" s="31"/>
      <c r="KA10" s="31"/>
      <c r="KB10" s="31"/>
      <c r="KC10" s="31"/>
      <c r="KD10" s="31"/>
      <c r="KE10" s="31"/>
      <c r="KF10" s="31"/>
      <c r="KG10" s="31"/>
      <c r="KH10" s="31"/>
      <c r="KI10" s="31"/>
      <c r="KJ10" s="31"/>
      <c r="KK10" s="31"/>
      <c r="KL10" s="31"/>
      <c r="KM10" s="31"/>
      <c r="KN10" s="31"/>
      <c r="KO10" s="31"/>
      <c r="KP10" s="31"/>
      <c r="KQ10" s="31"/>
      <c r="KR10" s="31"/>
      <c r="KS10" s="31"/>
      <c r="KT10" s="31"/>
      <c r="KU10" s="31"/>
      <c r="KV10" s="31"/>
      <c r="KW10" s="31"/>
      <c r="KX10" s="31"/>
      <c r="KY10" s="31"/>
      <c r="KZ10" s="31"/>
      <c r="LA10" s="31"/>
      <c r="LB10" s="31"/>
      <c r="LC10" s="31"/>
      <c r="LD10" s="31"/>
      <c r="LE10" s="31"/>
      <c r="LF10" s="31"/>
      <c r="LG10" s="31"/>
      <c r="LH10" s="31"/>
      <c r="LI10" s="31"/>
      <c r="LJ10" s="31"/>
      <c r="LK10" s="31"/>
      <c r="LL10" s="31"/>
      <c r="LM10" s="31"/>
      <c r="LN10" s="31"/>
      <c r="LO10" s="31"/>
      <c r="LP10" s="31"/>
      <c r="LQ10" s="31"/>
      <c r="LR10" s="31"/>
      <c r="LS10" s="31"/>
      <c r="LT10" s="31"/>
      <c r="LU10" s="31"/>
      <c r="LV10" s="31"/>
      <c r="LW10" s="31"/>
      <c r="LX10" s="31"/>
      <c r="LY10" s="31"/>
      <c r="LZ10" s="31"/>
      <c r="MA10" s="31"/>
      <c r="MB10" s="31"/>
      <c r="MC10" s="31"/>
      <c r="MD10" s="31"/>
      <c r="ME10" s="31"/>
      <c r="MF10" s="31"/>
      <c r="MG10" s="31"/>
      <c r="MH10" s="31"/>
      <c r="MI10" s="31"/>
      <c r="MJ10" s="31"/>
      <c r="MK10" s="31"/>
      <c r="ML10" s="31"/>
      <c r="MM10" s="31"/>
      <c r="MN10" s="31"/>
      <c r="MO10" s="31"/>
      <c r="MP10" s="31"/>
      <c r="MQ10" s="31"/>
      <c r="MR10" s="31"/>
      <c r="MS10" s="31"/>
      <c r="MT10" s="31"/>
      <c r="MU10" s="31"/>
      <c r="MV10" s="31"/>
      <c r="MW10" s="31"/>
      <c r="MX10" s="31"/>
      <c r="MY10" s="31"/>
      <c r="MZ10" s="31"/>
      <c r="NA10" s="31"/>
      <c r="NB10" s="31"/>
      <c r="NC10" s="31"/>
      <c r="ND10" s="31"/>
      <c r="NE10" s="31"/>
      <c r="NF10" s="31"/>
      <c r="NG10" s="31"/>
      <c r="NH10" s="31"/>
      <c r="NI10" s="31"/>
      <c r="NJ10" s="31"/>
      <c r="NK10" s="31"/>
      <c r="NL10" s="31"/>
      <c r="NM10" s="31"/>
      <c r="NN10" s="31"/>
      <c r="NO10" s="31"/>
      <c r="NP10" s="31"/>
      <c r="NQ10" s="31"/>
      <c r="NR10" s="31"/>
      <c r="NS10" s="31"/>
      <c r="NT10" s="31"/>
      <c r="NU10" s="31"/>
      <c r="NV10" s="31"/>
      <c r="NW10" s="31"/>
      <c r="NX10" s="31"/>
      <c r="NY10" s="31"/>
      <c r="NZ10" s="31"/>
      <c r="OA10" s="31"/>
      <c r="OB10" s="31"/>
      <c r="OC10" s="31"/>
      <c r="OD10" s="31"/>
      <c r="OE10" s="31"/>
      <c r="OF10" s="31"/>
      <c r="OG10" s="31"/>
      <c r="OH10" s="31"/>
      <c r="OI10" s="31"/>
      <c r="OJ10" s="31"/>
      <c r="OK10" s="31"/>
      <c r="OL10" s="31"/>
      <c r="OM10" s="31"/>
      <c r="ON10" s="31"/>
      <c r="OO10" s="31"/>
      <c r="OP10" s="31"/>
      <c r="OQ10" s="31"/>
      <c r="OR10" s="31"/>
      <c r="OS10" s="31"/>
      <c r="OT10" s="31"/>
      <c r="OU10" s="31"/>
      <c r="OV10" s="31"/>
      <c r="OW10" s="31"/>
      <c r="OX10" s="31"/>
      <c r="OY10" s="31"/>
      <c r="OZ10" s="31"/>
      <c r="PA10" s="31"/>
      <c r="PB10" s="31"/>
      <c r="PC10" s="31"/>
      <c r="PD10" s="31"/>
      <c r="PE10" s="31"/>
      <c r="PF10" s="31"/>
      <c r="PG10" s="31"/>
      <c r="PH10" s="31"/>
      <c r="PI10" s="31"/>
      <c r="PJ10" s="31"/>
      <c r="PK10" s="31"/>
      <c r="PL10" s="31"/>
      <c r="PM10" s="31"/>
      <c r="PN10" s="31"/>
      <c r="PO10" s="31"/>
      <c r="PP10" s="31"/>
      <c r="PQ10" s="31"/>
      <c r="PR10" s="31"/>
      <c r="PS10" s="31"/>
      <c r="PT10" s="31"/>
      <c r="PU10" s="31"/>
      <c r="PV10" s="31"/>
      <c r="PW10" s="31"/>
      <c r="PX10" s="31"/>
      <c r="PY10" s="31"/>
      <c r="PZ10" s="31"/>
      <c r="QA10" s="31"/>
      <c r="QB10" s="31"/>
      <c r="QC10" s="31"/>
      <c r="QD10" s="31"/>
      <c r="QE10" s="31"/>
      <c r="QF10" s="31"/>
      <c r="QG10" s="31"/>
      <c r="QH10" s="31"/>
      <c r="QI10" s="31"/>
      <c r="QJ10" s="31"/>
      <c r="QK10" s="31"/>
      <c r="QL10" s="31"/>
      <c r="QM10" s="31"/>
      <c r="QN10" s="31"/>
      <c r="QO10" s="31"/>
      <c r="QP10" s="31"/>
      <c r="QQ10" s="31"/>
      <c r="QR10" s="31"/>
      <c r="QS10" s="31"/>
      <c r="QT10" s="31"/>
      <c r="QU10" s="31"/>
      <c r="QV10" s="31"/>
      <c r="QW10" s="31"/>
      <c r="QX10" s="31"/>
      <c r="QY10" s="31"/>
      <c r="QZ10" s="31"/>
      <c r="RA10" s="31"/>
      <c r="RB10" s="31"/>
      <c r="RC10" s="31"/>
      <c r="RD10" s="31"/>
      <c r="RE10" s="31"/>
      <c r="RF10" s="31"/>
      <c r="RG10" s="31"/>
      <c r="RH10" s="31"/>
      <c r="RI10" s="31"/>
      <c r="RJ10" s="31"/>
      <c r="RK10" s="31"/>
      <c r="RL10" s="31"/>
      <c r="RM10" s="31"/>
      <c r="RN10" s="31"/>
      <c r="RO10" s="31"/>
      <c r="RP10" s="31"/>
      <c r="RQ10" s="31"/>
      <c r="RR10" s="31"/>
      <c r="RS10" s="31"/>
      <c r="RT10" s="31"/>
      <c r="RU10" s="31"/>
      <c r="RV10" s="31"/>
      <c r="RW10" s="31"/>
      <c r="RX10" s="31"/>
      <c r="RY10" s="31"/>
      <c r="RZ10" s="31"/>
      <c r="SA10" s="31"/>
      <c r="SB10" s="31"/>
      <c r="SC10" s="31"/>
      <c r="SD10" s="31"/>
      <c r="SE10" s="31"/>
      <c r="SF10" s="31"/>
      <c r="SG10" s="31"/>
      <c r="SH10" s="31"/>
      <c r="SI10" s="31"/>
      <c r="SJ10" s="31"/>
      <c r="SK10" s="31"/>
      <c r="SL10" s="31"/>
      <c r="SM10" s="31"/>
      <c r="SN10" s="31"/>
      <c r="SO10" s="31"/>
      <c r="SP10" s="31"/>
      <c r="SQ10" s="31"/>
      <c r="SR10" s="31"/>
      <c r="SS10" s="31"/>
      <c r="ST10" s="31"/>
      <c r="SU10" s="31"/>
      <c r="SV10" s="31"/>
      <c r="SW10" s="31"/>
      <c r="SX10" s="31"/>
      <c r="SY10" s="31"/>
      <c r="SZ10" s="31"/>
      <c r="TA10" s="31"/>
      <c r="TB10" s="31"/>
      <c r="TC10" s="31"/>
      <c r="TD10" s="31"/>
      <c r="TE10" s="31"/>
      <c r="TF10" s="31"/>
      <c r="TG10" s="31"/>
      <c r="TH10" s="31"/>
      <c r="TI10" s="31"/>
      <c r="TJ10" s="31"/>
      <c r="TK10" s="31"/>
      <c r="TL10" s="31"/>
      <c r="TM10" s="31"/>
      <c r="TN10" s="31"/>
      <c r="TO10" s="31"/>
      <c r="TP10" s="31"/>
      <c r="TQ10" s="31"/>
      <c r="TR10" s="31"/>
      <c r="TS10" s="31"/>
      <c r="TT10" s="31"/>
      <c r="TU10" s="31"/>
      <c r="TV10" s="31"/>
      <c r="TW10" s="31"/>
      <c r="TX10" s="31"/>
      <c r="TY10" s="31"/>
      <c r="TZ10" s="31"/>
      <c r="UA10" s="31"/>
      <c r="UB10" s="31"/>
      <c r="UC10" s="31"/>
      <c r="UD10" s="31"/>
      <c r="UE10" s="31"/>
      <c r="UF10" s="31"/>
      <c r="UG10" s="31"/>
      <c r="UH10" s="31"/>
      <c r="UI10" s="31"/>
      <c r="UJ10" s="31"/>
      <c r="UK10" s="31"/>
      <c r="UL10" s="31"/>
      <c r="UM10" s="31"/>
      <c r="UN10" s="31"/>
      <c r="UO10" s="31"/>
      <c r="UP10" s="31"/>
      <c r="UQ10" s="31"/>
      <c r="UR10" s="31"/>
      <c r="US10" s="31"/>
      <c r="UT10" s="31"/>
      <c r="UU10" s="31"/>
      <c r="UV10" s="31"/>
      <c r="UW10" s="31"/>
      <c r="UX10" s="31"/>
      <c r="UY10" s="31"/>
      <c r="UZ10" s="31"/>
      <c r="VA10" s="31"/>
      <c r="VB10" s="31"/>
      <c r="VC10" s="31"/>
      <c r="VD10" s="31"/>
      <c r="VE10" s="31"/>
      <c r="VF10" s="31"/>
      <c r="VG10" s="31"/>
      <c r="VH10" s="31"/>
      <c r="VI10" s="31"/>
      <c r="VJ10" s="31"/>
      <c r="VK10" s="31"/>
      <c r="VL10" s="31"/>
      <c r="VM10" s="31"/>
      <c r="VN10" s="31"/>
      <c r="VO10" s="31"/>
      <c r="VP10" s="31"/>
      <c r="VQ10" s="31"/>
      <c r="VR10" s="31"/>
      <c r="VS10" s="31"/>
      <c r="VT10" s="31"/>
      <c r="VU10" s="31"/>
      <c r="VV10" s="31"/>
      <c r="VW10" s="31"/>
      <c r="VX10" s="31"/>
      <c r="VY10" s="31"/>
      <c r="VZ10" s="31"/>
      <c r="WA10" s="31"/>
      <c r="WB10" s="31"/>
      <c r="WC10" s="31"/>
      <c r="WD10" s="31"/>
      <c r="WE10" s="31"/>
      <c r="WF10" s="31"/>
      <c r="WG10" s="31"/>
      <c r="WH10" s="31"/>
      <c r="WI10" s="31"/>
      <c r="WJ10" s="31"/>
      <c r="WK10" s="31"/>
      <c r="WL10" s="31"/>
      <c r="WM10" s="31"/>
      <c r="WN10" s="31"/>
      <c r="WO10" s="31"/>
      <c r="WP10" s="31"/>
      <c r="WQ10" s="31"/>
      <c r="WR10" s="31"/>
      <c r="WS10" s="31"/>
      <c r="WT10" s="31"/>
      <c r="WU10" s="31"/>
      <c r="WV10" s="31"/>
      <c r="WW10" s="31"/>
      <c r="WX10" s="31"/>
      <c r="WY10" s="31"/>
      <c r="WZ10" s="31"/>
      <c r="XA10" s="31"/>
      <c r="XB10" s="31"/>
      <c r="XC10" s="31"/>
      <c r="XD10" s="31"/>
      <c r="XE10" s="31"/>
      <c r="XF10" s="31"/>
      <c r="XG10" s="31"/>
      <c r="XH10" s="31"/>
      <c r="XI10" s="31"/>
      <c r="XJ10" s="31"/>
      <c r="XK10" s="31"/>
      <c r="XL10" s="31"/>
      <c r="XM10" s="31"/>
      <c r="XN10" s="31"/>
      <c r="XO10" s="31"/>
      <c r="XP10" s="31"/>
      <c r="XQ10" s="31"/>
      <c r="XR10" s="31"/>
      <c r="XS10" s="31"/>
      <c r="XT10" s="31"/>
      <c r="XU10" s="31"/>
      <c r="XV10" s="31"/>
      <c r="XW10" s="31"/>
      <c r="XX10" s="31"/>
      <c r="XY10" s="31"/>
      <c r="XZ10" s="31"/>
      <c r="YA10" s="31"/>
      <c r="YB10" s="31"/>
      <c r="YC10" s="31"/>
      <c r="YD10" s="31"/>
      <c r="YE10" s="31"/>
      <c r="YF10" s="31"/>
      <c r="YG10" s="31"/>
      <c r="YH10" s="31"/>
      <c r="YI10" s="31"/>
      <c r="YJ10" s="31"/>
      <c r="YK10" s="31"/>
      <c r="YL10" s="31"/>
      <c r="YM10" s="31"/>
      <c r="YN10" s="31"/>
      <c r="YO10" s="31"/>
      <c r="YP10" s="31"/>
      <c r="YQ10" s="31"/>
      <c r="YR10" s="31"/>
      <c r="YS10" s="31"/>
      <c r="YT10" s="31"/>
      <c r="YU10" s="31"/>
      <c r="YV10" s="31"/>
      <c r="YW10" s="31"/>
      <c r="YX10" s="31"/>
      <c r="YY10" s="31"/>
      <c r="YZ10" s="31"/>
      <c r="ZA10" s="31"/>
      <c r="ZB10" s="31"/>
      <c r="ZC10" s="31"/>
      <c r="ZD10" s="31"/>
      <c r="ZE10" s="31"/>
      <c r="ZF10" s="31"/>
      <c r="ZG10" s="31"/>
      <c r="ZH10" s="31"/>
      <c r="ZI10" s="31"/>
      <c r="ZJ10" s="31"/>
      <c r="ZK10" s="31"/>
      <c r="ZL10" s="31"/>
      <c r="ZM10" s="31"/>
      <c r="ZN10" s="31"/>
      <c r="ZO10" s="31"/>
      <c r="ZP10" s="31"/>
      <c r="ZQ10" s="31"/>
      <c r="ZR10" s="31"/>
      <c r="ZS10" s="31"/>
      <c r="ZT10" s="31"/>
      <c r="ZU10" s="31"/>
      <c r="ZV10" s="31"/>
      <c r="ZW10" s="31"/>
      <c r="ZX10" s="31"/>
      <c r="ZY10" s="31"/>
      <c r="ZZ10" s="31"/>
      <c r="AAA10" s="31"/>
      <c r="AAB10" s="31"/>
      <c r="AAC10" s="31"/>
      <c r="AAD10" s="31"/>
      <c r="AAE10" s="31"/>
      <c r="AAF10" s="31"/>
      <c r="AAG10" s="31"/>
      <c r="AAH10" s="31"/>
      <c r="AAI10" s="31"/>
      <c r="AAJ10" s="31"/>
      <c r="AAK10" s="31"/>
      <c r="AAL10" s="31"/>
      <c r="AAM10" s="31"/>
      <c r="AAN10" s="31"/>
      <c r="AAO10" s="31"/>
      <c r="AAP10" s="31"/>
      <c r="AAQ10" s="31"/>
      <c r="AAR10" s="31"/>
      <c r="AAS10" s="31"/>
      <c r="AAT10" s="31"/>
      <c r="AAU10" s="31"/>
      <c r="AAV10" s="31"/>
      <c r="AAW10" s="31"/>
      <c r="AAX10" s="31"/>
      <c r="AAY10" s="31"/>
      <c r="AAZ10" s="31"/>
      <c r="ABA10" s="31"/>
      <c r="ABB10" s="31"/>
      <c r="ABC10" s="31"/>
      <c r="ABD10" s="31"/>
      <c r="ABE10" s="31"/>
      <c r="ABF10" s="31"/>
      <c r="ABG10" s="31"/>
      <c r="ABH10" s="31"/>
      <c r="ABI10" s="31"/>
      <c r="ABJ10" s="31"/>
      <c r="ABK10" s="31"/>
      <c r="ABL10" s="31"/>
      <c r="ABM10" s="31"/>
      <c r="ABN10" s="31"/>
      <c r="ABO10" s="31"/>
      <c r="ABP10" s="31"/>
      <c r="ABQ10" s="31"/>
      <c r="ABR10" s="31"/>
      <c r="ABS10" s="31"/>
      <c r="ABT10" s="31"/>
      <c r="ABU10" s="31"/>
      <c r="ABV10" s="31"/>
      <c r="ABW10" s="31"/>
      <c r="ABX10" s="31"/>
      <c r="ABY10" s="31"/>
      <c r="ABZ10" s="31"/>
      <c r="ACA10" s="31"/>
      <c r="ACB10" s="31"/>
      <c r="ACC10" s="31"/>
      <c r="ACD10" s="31"/>
      <c r="ACE10" s="31"/>
      <c r="ACF10" s="31"/>
      <c r="ACG10" s="31"/>
      <c r="ACH10" s="31"/>
      <c r="ACI10" s="31"/>
      <c r="ACJ10" s="31"/>
      <c r="ACK10" s="31"/>
      <c r="ACL10" s="31"/>
      <c r="ACM10" s="31"/>
      <c r="ACN10" s="31"/>
      <c r="ACO10" s="31"/>
      <c r="ACP10" s="31"/>
      <c r="ACQ10" s="31"/>
      <c r="ACR10" s="31"/>
      <c r="ACS10" s="31"/>
      <c r="ACT10" s="31"/>
      <c r="ACU10" s="31"/>
      <c r="ACV10" s="31"/>
      <c r="ACW10" s="31"/>
      <c r="ACX10" s="31"/>
      <c r="ACY10" s="31"/>
      <c r="ACZ10" s="31"/>
      <c r="ADA10" s="31"/>
      <c r="ADB10" s="31"/>
      <c r="ADC10" s="31"/>
      <c r="ADD10" s="31"/>
      <c r="ADE10" s="31"/>
      <c r="ADF10" s="31"/>
      <c r="ADG10" s="31"/>
      <c r="ADH10" s="31"/>
      <c r="ADI10" s="31"/>
      <c r="ADJ10" s="31"/>
      <c r="ADK10" s="31"/>
      <c r="ADL10" s="31"/>
      <c r="ADM10" s="31"/>
      <c r="ADN10" s="31"/>
      <c r="ADO10" s="31"/>
      <c r="ADP10" s="31"/>
      <c r="ADQ10" s="31"/>
      <c r="ADR10" s="31"/>
      <c r="ADS10" s="31"/>
      <c r="ADT10" s="31"/>
      <c r="ADU10" s="31"/>
      <c r="ADV10" s="31"/>
      <c r="ADW10" s="31"/>
      <c r="ADX10" s="31"/>
      <c r="ADY10" s="31"/>
      <c r="ADZ10" s="31"/>
      <c r="AEA10" s="31"/>
      <c r="AEB10" s="31"/>
      <c r="AEC10" s="31"/>
      <c r="AED10" s="31"/>
      <c r="AEE10" s="31"/>
      <c r="AEF10" s="31"/>
      <c r="AEG10" s="31"/>
      <c r="AEH10" s="31"/>
      <c r="AEI10" s="31"/>
      <c r="AEJ10" s="31"/>
      <c r="AEK10" s="31"/>
      <c r="AEL10" s="31"/>
      <c r="AEM10" s="31"/>
      <c r="AEN10" s="31"/>
      <c r="AEO10" s="31"/>
      <c r="AEP10" s="31"/>
      <c r="AEQ10" s="31"/>
      <c r="AER10" s="31"/>
      <c r="AES10" s="31"/>
      <c r="AET10" s="31"/>
      <c r="AEU10" s="31"/>
      <c r="AEV10" s="31"/>
      <c r="AEW10" s="31"/>
      <c r="AEX10" s="31"/>
      <c r="AEY10" s="31"/>
      <c r="AEZ10" s="31"/>
      <c r="AFA10" s="31"/>
      <c r="AFB10" s="31"/>
      <c r="AFC10" s="31"/>
      <c r="AFD10" s="31"/>
      <c r="AFE10" s="31"/>
      <c r="AFF10" s="31"/>
      <c r="AFG10" s="31"/>
      <c r="AFH10" s="31"/>
      <c r="AFI10" s="31"/>
      <c r="AFJ10" s="31"/>
      <c r="AFK10" s="31"/>
      <c r="AFL10" s="31"/>
      <c r="AFM10" s="31"/>
      <c r="AFN10" s="31"/>
      <c r="AFO10" s="31"/>
      <c r="AFP10" s="31"/>
      <c r="AFQ10" s="31"/>
      <c r="AFR10" s="31"/>
      <c r="AFS10" s="31"/>
      <c r="AFT10" s="31"/>
      <c r="AFU10" s="31"/>
      <c r="AFV10" s="31"/>
      <c r="AFW10" s="31"/>
      <c r="AFX10" s="31"/>
      <c r="AFY10" s="31"/>
      <c r="AFZ10" s="31"/>
      <c r="AGA10" s="31"/>
      <c r="AGB10" s="31"/>
      <c r="AGC10" s="31"/>
      <c r="AGD10" s="31"/>
      <c r="AGE10" s="31"/>
      <c r="AGF10" s="31"/>
      <c r="AGG10" s="31"/>
      <c r="AGH10" s="31"/>
      <c r="AGI10" s="31"/>
      <c r="AGJ10" s="31"/>
      <c r="AGK10" s="31"/>
      <c r="AGL10" s="31"/>
      <c r="AGM10" s="31"/>
      <c r="AGN10" s="31"/>
      <c r="AGO10" s="31"/>
      <c r="AGP10" s="31"/>
      <c r="AGQ10" s="31"/>
      <c r="AGR10" s="31"/>
      <c r="AGS10" s="31"/>
      <c r="AGT10" s="31"/>
      <c r="AGU10" s="31"/>
      <c r="AGV10" s="31"/>
      <c r="AGW10" s="31"/>
      <c r="AGX10" s="31"/>
      <c r="AGY10" s="31"/>
      <c r="AGZ10" s="31"/>
      <c r="AHA10" s="31"/>
      <c r="AHB10" s="31"/>
      <c r="AHC10" s="31"/>
      <c r="AHD10" s="31"/>
      <c r="AHE10" s="31"/>
      <c r="AHF10" s="31"/>
      <c r="AHG10" s="31"/>
      <c r="AHH10" s="31"/>
      <c r="AHI10" s="31"/>
      <c r="AHJ10" s="31"/>
      <c r="AHK10" s="31"/>
      <c r="AHL10" s="31"/>
      <c r="AHM10" s="31"/>
      <c r="AHN10" s="31"/>
      <c r="AHO10" s="31"/>
      <c r="AHP10" s="31"/>
      <c r="AHQ10" s="31"/>
      <c r="AHR10" s="31"/>
      <c r="AHS10" s="31"/>
      <c r="AHT10" s="31"/>
      <c r="AHU10" s="31"/>
      <c r="AHV10" s="31"/>
      <c r="AHW10" s="31"/>
      <c r="AHX10" s="31"/>
      <c r="AHY10" s="31"/>
      <c r="AHZ10" s="31"/>
      <c r="AIA10" s="31"/>
      <c r="AIB10" s="31"/>
      <c r="AIC10" s="31"/>
      <c r="AID10" s="31"/>
      <c r="AIE10" s="31"/>
      <c r="AIF10" s="31"/>
      <c r="AIG10" s="31"/>
      <c r="AIH10" s="31"/>
      <c r="AII10" s="31"/>
      <c r="AIJ10" s="31"/>
      <c r="AIK10" s="31"/>
      <c r="AIL10" s="31"/>
      <c r="AIM10" s="31"/>
      <c r="AIN10" s="31"/>
      <c r="AIO10" s="31"/>
      <c r="AIP10" s="31"/>
      <c r="AIQ10" s="31"/>
      <c r="AIR10" s="31"/>
      <c r="AIS10" s="31"/>
      <c r="AIT10" s="31"/>
      <c r="AIU10" s="31"/>
      <c r="AIV10" s="31"/>
      <c r="AIW10" s="31"/>
      <c r="AIX10" s="31"/>
      <c r="AIY10" s="31"/>
      <c r="AIZ10" s="31"/>
      <c r="AJA10" s="31"/>
      <c r="AJB10" s="31"/>
      <c r="AJC10" s="31"/>
      <c r="AJD10" s="31"/>
      <c r="AJE10" s="31"/>
      <c r="AJF10" s="31"/>
      <c r="AJG10" s="31"/>
      <c r="AJH10" s="31"/>
      <c r="AJI10" s="31"/>
      <c r="AJJ10" s="31"/>
      <c r="AJK10" s="31"/>
      <c r="AJL10" s="31"/>
      <c r="AJM10" s="31"/>
      <c r="AJN10" s="31"/>
      <c r="AJO10" s="31"/>
      <c r="AJP10" s="31"/>
      <c r="AJQ10" s="31"/>
      <c r="AJR10" s="31"/>
      <c r="AJS10" s="31"/>
      <c r="AJT10" s="31"/>
      <c r="AJU10" s="31"/>
      <c r="AJV10" s="31"/>
      <c r="AJW10" s="31"/>
      <c r="AJX10" s="31"/>
      <c r="AJY10" s="31"/>
      <c r="AJZ10" s="31"/>
      <c r="AKA10" s="31"/>
      <c r="AKB10" s="31"/>
      <c r="AKC10" s="31"/>
      <c r="AKD10" s="31"/>
      <c r="AKE10" s="31"/>
      <c r="AKF10" s="31"/>
      <c r="AKG10" s="31"/>
      <c r="AKH10" s="31"/>
      <c r="AKI10" s="31"/>
      <c r="AKJ10" s="31"/>
      <c r="AKK10" s="31"/>
      <c r="AKL10" s="31"/>
      <c r="AKM10" s="31"/>
      <c r="AKN10" s="31"/>
      <c r="AKO10" s="31"/>
      <c r="AKP10" s="31"/>
      <c r="AKQ10" s="31"/>
      <c r="AKR10" s="31"/>
      <c r="AKS10" s="31"/>
      <c r="AKT10" s="31"/>
      <c r="AKU10" s="31"/>
      <c r="AKV10" s="31"/>
      <c r="AKW10" s="31"/>
      <c r="AKX10" s="31"/>
      <c r="AKY10" s="31"/>
      <c r="AKZ10" s="31"/>
      <c r="ALA10" s="31"/>
      <c r="ALB10" s="31"/>
      <c r="ALC10" s="31"/>
      <c r="ALD10" s="31"/>
      <c r="ALE10" s="31"/>
      <c r="ALF10" s="31"/>
      <c r="ALG10" s="31"/>
      <c r="ALH10" s="31"/>
      <c r="ALI10" s="31"/>
      <c r="ALJ10" s="31"/>
      <c r="ALK10" s="31"/>
      <c r="ALL10" s="31"/>
      <c r="ALM10" s="31"/>
      <c r="ALN10" s="31"/>
      <c r="ALO10" s="31"/>
      <c r="ALP10" s="31"/>
      <c r="ALQ10" s="31"/>
      <c r="ALR10" s="31"/>
      <c r="ALS10" s="31"/>
      <c r="ALT10" s="31"/>
      <c r="ALU10" s="31"/>
      <c r="ALV10" s="31"/>
      <c r="ALW10" s="31"/>
      <c r="ALX10" s="31"/>
      <c r="ALY10" s="31"/>
      <c r="ALZ10" s="31"/>
      <c r="AMA10" s="31"/>
      <c r="AMB10" s="31"/>
      <c r="AMC10" s="31"/>
      <c r="AMD10" s="31"/>
      <c r="AME10" s="31"/>
      <c r="AMF10" s="31"/>
      <c r="AMG10" s="31"/>
      <c r="AMH10" s="31"/>
      <c r="AMI10" s="31"/>
      <c r="AMJ10" s="31"/>
    </row>
    <row r="11" spans="1:1024" ht="27" customHeight="1" x14ac:dyDescent="0.2">
      <c r="A11" s="88" t="s">
        <v>163</v>
      </c>
      <c r="B11" s="39" t="s">
        <v>69</v>
      </c>
      <c r="C11" s="151" t="s">
        <v>162</v>
      </c>
      <c r="D11" s="151" t="s">
        <v>59</v>
      </c>
      <c r="E11" s="152">
        <v>349000</v>
      </c>
      <c r="F11" s="151">
        <v>139</v>
      </c>
      <c r="G11" s="40">
        <f>+F11*E11/1000</f>
        <v>48511</v>
      </c>
    </row>
    <row r="12" spans="1:1024" ht="26.25" customHeight="1" x14ac:dyDescent="0.2">
      <c r="A12" s="88" t="s">
        <v>164</v>
      </c>
      <c r="B12" s="39" t="s">
        <v>58</v>
      </c>
      <c r="C12" s="151" t="s">
        <v>71</v>
      </c>
      <c r="D12" s="151" t="s">
        <v>59</v>
      </c>
      <c r="E12" s="152">
        <v>5792400</v>
      </c>
      <c r="F12" s="151">
        <v>1</v>
      </c>
      <c r="G12" s="40">
        <f t="shared" ref="G12:G14" si="0">+F12*E12/1000</f>
        <v>5792.4</v>
      </c>
    </row>
    <row r="13" spans="1:1024" ht="26.25" customHeight="1" x14ac:dyDescent="0.2">
      <c r="A13" s="88" t="s">
        <v>165</v>
      </c>
      <c r="B13" s="39" t="s">
        <v>58</v>
      </c>
      <c r="C13" s="151" t="s">
        <v>71</v>
      </c>
      <c r="D13" s="151" t="s">
        <v>59</v>
      </c>
      <c r="E13" s="152">
        <v>7222800</v>
      </c>
      <c r="F13" s="151">
        <v>1</v>
      </c>
      <c r="G13" s="40">
        <f t="shared" si="0"/>
        <v>7222.8</v>
      </c>
    </row>
    <row r="14" spans="1:1024" ht="26.25" customHeight="1" x14ac:dyDescent="0.2">
      <c r="A14" s="88" t="s">
        <v>166</v>
      </c>
      <c r="B14" s="39" t="s">
        <v>70</v>
      </c>
      <c r="C14" s="151" t="s">
        <v>71</v>
      </c>
      <c r="D14" s="151" t="s">
        <v>59</v>
      </c>
      <c r="E14" s="152">
        <v>332000</v>
      </c>
      <c r="F14" s="151">
        <v>5</v>
      </c>
      <c r="G14" s="40">
        <f t="shared" si="0"/>
        <v>1660</v>
      </c>
    </row>
    <row r="15" spans="1:1024" ht="33.75" customHeight="1" x14ac:dyDescent="0.2">
      <c r="A15" s="32" t="s">
        <v>155</v>
      </c>
      <c r="B15" s="191" t="s">
        <v>132</v>
      </c>
      <c r="C15" s="192"/>
      <c r="D15" s="192"/>
      <c r="E15" s="192"/>
      <c r="F15" s="193"/>
      <c r="G15" s="28">
        <f>G17</f>
        <v>10819</v>
      </c>
    </row>
    <row r="16" spans="1:1024" ht="33.75" customHeight="1" x14ac:dyDescent="0.2">
      <c r="A16" s="32"/>
      <c r="B16" s="33" t="s">
        <v>57</v>
      </c>
      <c r="C16" s="33"/>
      <c r="D16" s="33"/>
      <c r="E16" s="34"/>
      <c r="F16" s="33"/>
      <c r="G16" s="28">
        <f>G17</f>
        <v>10819</v>
      </c>
    </row>
    <row r="17" spans="1:7" ht="28.5" customHeight="1" x14ac:dyDescent="0.2">
      <c r="A17" s="121">
        <v>30211220</v>
      </c>
      <c r="B17" s="39" t="s">
        <v>69</v>
      </c>
      <c r="C17" s="151" t="s">
        <v>162</v>
      </c>
      <c r="D17" s="151" t="s">
        <v>59</v>
      </c>
      <c r="E17" s="152">
        <v>349000</v>
      </c>
      <c r="F17" s="151">
        <v>31</v>
      </c>
      <c r="G17" s="40">
        <f>+F17*E17/1000</f>
        <v>10819</v>
      </c>
    </row>
  </sheetData>
  <mergeCells count="14">
    <mergeCell ref="B15:F15"/>
    <mergeCell ref="A7:F7"/>
    <mergeCell ref="D8:F8"/>
    <mergeCell ref="B9:F9"/>
    <mergeCell ref="B1:G1"/>
    <mergeCell ref="A2:G2"/>
    <mergeCell ref="A3:G3"/>
    <mergeCell ref="A4:G4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  <pageSetup paperSize="9" scale="79" orientation="landscape" r:id="rId1"/>
  <ignoredErrors>
    <ignoredError sqref="G1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havelvac 1</vt:lpstr>
      <vt:lpstr>Հավելված 2</vt:lpstr>
      <vt:lpstr>Հավելված 3</vt:lpstr>
      <vt:lpstr>Հավելված 4</vt:lpstr>
      <vt:lpstr>havelvac 5</vt:lpstr>
      <vt:lpstr>havelvac 6</vt:lpstr>
      <vt:lpstr>Հավելված 7</vt:lpstr>
      <vt:lpstr>'Հավելված 2'!Print_Area</vt:lpstr>
      <vt:lpstr>'Հավելված 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Hovsepyan</dc:creator>
  <cp:lastModifiedBy>Merri Saribekyan</cp:lastModifiedBy>
  <dcterms:created xsi:type="dcterms:W3CDTF">2025-01-29T10:16:04Z</dcterms:created>
  <dcterms:modified xsi:type="dcterms:W3CDTF">2025-11-19T13:31:12Z</dcterms:modified>
</cp:coreProperties>
</file>