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esktop\Առողջապահություն նախագիծ\Առողջ վերջնական\"/>
    </mc:Choice>
  </mc:AlternateContent>
  <bookViews>
    <workbookView xWindow="0" yWindow="0" windowWidth="28800" windowHeight="11730" activeTab="4"/>
  </bookViews>
  <sheets>
    <sheet name="Հավելված1" sheetId="6" r:id="rId1"/>
    <sheet name="հավելված2" sheetId="2" r:id="rId2"/>
    <sheet name="հավելված3" sheetId="1" r:id="rId3"/>
    <sheet name="հավելված4.1" sheetId="3" r:id="rId4"/>
    <sheet name="հավելված4.2" sheetId="4" r:id="rId5"/>
  </sheets>
  <definedNames>
    <definedName name="AgencyCode">#REF!</definedName>
    <definedName name="AgencyName">#REF!</definedName>
    <definedName name="Functional1">#REF!</definedName>
    <definedName name="havelvac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Հավելված1!$A$1:$H$39</definedName>
    <definedName name="_xlnm.Print_Area" localSheetId="1">հավելված2!$A$1:$H$39</definedName>
    <definedName name="_xlnm.Print_Area" localSheetId="2">հավելված3!$A$1:$G$35</definedName>
    <definedName name="_xlnm.Print_Area" localSheetId="3">հավելված4.1!$A$1:$D$48</definedName>
    <definedName name="_xlnm.Print_Area" localSheetId="4">հավելված4.2!$A$1:$D$46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6" l="1"/>
  <c r="E24" i="1" l="1"/>
  <c r="E26" i="1" s="1"/>
  <c r="E27" i="1" s="1"/>
  <c r="F24" i="1"/>
  <c r="F26" i="1" s="1"/>
  <c r="F27" i="1" s="1"/>
  <c r="E33" i="1"/>
  <c r="F33" i="1"/>
  <c r="E32" i="1"/>
  <c r="F32" i="1"/>
  <c r="E30" i="1"/>
  <c r="F30" i="1"/>
  <c r="D28" i="1"/>
  <c r="D32" i="1" s="1"/>
  <c r="D30" i="1" l="1"/>
  <c r="D33" i="1"/>
  <c r="D45" i="4" l="1"/>
  <c r="D34" i="4"/>
  <c r="E16" i="1"/>
  <c r="E14" i="1" s="1"/>
  <c r="C36" i="3"/>
  <c r="G30" i="2"/>
  <c r="G22" i="2"/>
  <c r="G38" i="2"/>
  <c r="F16" i="1"/>
  <c r="D22" i="1"/>
  <c r="D24" i="1" s="1"/>
  <c r="D26" i="1" s="1"/>
  <c r="D27" i="1" s="1"/>
  <c r="G16" i="2" l="1"/>
  <c r="E20" i="1"/>
  <c r="E21" i="1" s="1"/>
  <c r="E18" i="1"/>
  <c r="E13" i="1"/>
  <c r="F13" i="1"/>
  <c r="F20" i="1"/>
  <c r="F21" i="1" s="1"/>
  <c r="F18" i="1"/>
  <c r="D16" i="1"/>
  <c r="D13" i="1" s="1"/>
  <c r="F14" i="1"/>
  <c r="D14" i="1" l="1"/>
  <c r="D20" i="1"/>
  <c r="D21" i="1" s="1"/>
  <c r="D18" i="1"/>
  <c r="D36" i="6" l="1"/>
  <c r="D35" i="6"/>
  <c r="D34" i="6"/>
  <c r="D33" i="6"/>
  <c r="D32" i="6"/>
  <c r="D30" i="6"/>
  <c r="D29" i="6"/>
  <c r="D28" i="6"/>
  <c r="D27" i="6"/>
  <c r="D26" i="6"/>
  <c r="D25" i="6"/>
  <c r="D24" i="6"/>
  <c r="D20" i="6" s="1"/>
  <c r="D12" i="6" l="1"/>
  <c r="A3" i="4" l="1"/>
  <c r="G26" i="2"/>
  <c r="G36" i="2"/>
  <c r="G20" i="2"/>
  <c r="G24" i="2" l="1"/>
  <c r="G27" i="2"/>
  <c r="G21" i="2"/>
  <c r="G28" i="2"/>
  <c r="C46" i="3"/>
  <c r="G23" i="2"/>
  <c r="G25" i="2"/>
  <c r="G29" i="2"/>
  <c r="G37" i="2"/>
  <c r="G32" i="2"/>
  <c r="G35" i="2"/>
  <c r="G34" i="2"/>
  <c r="G31" i="2"/>
  <c r="G33" i="2"/>
  <c r="G17" i="2"/>
  <c r="G19" i="2"/>
  <c r="G15" i="2"/>
  <c r="G18" i="2"/>
  <c r="G13" i="2" l="1"/>
  <c r="C26" i="3"/>
  <c r="D25" i="4" l="1"/>
  <c r="G11" i="2"/>
  <c r="G10" i="2" l="1"/>
  <c r="G9" i="2" l="1"/>
</calcChain>
</file>

<file path=xl/sharedStrings.xml><?xml version="1.0" encoding="utf-8"?>
<sst xmlns="http://schemas.openxmlformats.org/spreadsheetml/2006/main" count="259" uniqueCount="131">
  <si>
    <t>Հավելված 1</t>
  </si>
  <si>
    <t xml:space="preserve">ՀՀ կառավարության  2019 թվականի 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</si>
  <si>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</si>
  <si>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</si>
  <si>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</si>
  <si>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</si>
  <si>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</si>
  <si>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</si>
  <si>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Տարի</t>
  </si>
  <si>
    <t>Ընդամենը</t>
  </si>
  <si>
    <t xml:space="preserve">ՀՀ  ԱՌՈՂՋԱՊԱՀՈՒԹՅԱՆ  ՆԱԽԱՐԱՐՈՒԹՅՈՒՆ
</t>
  </si>
  <si>
    <t xml:space="preserve">           ______________ ի    ___Ն որոշման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</si>
  <si>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</si>
  <si>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</si>
  <si>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</si>
  <si>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</si>
  <si>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</si>
  <si>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 </t>
  </si>
  <si>
    <t xml:space="preserve"> 07</t>
  </si>
  <si>
    <t xml:space="preserve"> ԱՌՈՂՋԱՊԱՀՈՒԹՅՈՒՆ</t>
  </si>
  <si>
    <t xml:space="preserve"> 06</t>
  </si>
  <si>
    <t xml:space="preserve"> Առողջապահություն (այլ դասերին չպատկանող)</t>
  </si>
  <si>
    <t xml:space="preserve"> այդ թվում`</t>
  </si>
  <si>
    <t xml:space="preserve"> 01</t>
  </si>
  <si>
    <t xml:space="preserve"> Առողջապահական հարակից ծառայություններ և ծրագրեր</t>
  </si>
  <si>
    <t xml:space="preserve"> ՀՀ  առողջապահության  նախարարություն</t>
  </si>
  <si>
    <t xml:space="preserve"> 1053</t>
  </si>
  <si>
    <t xml:space="preserve"> 11004</t>
  </si>
  <si>
    <t xml:space="preserve"> 11008</t>
  </si>
  <si>
    <t xml:space="preserve"> Գլոբալ հիմնադրամի աջակցությամբ իրականացվող Հայաստանի Հանրապետությունում տուբերկուլյոզի դեմ պայքարի ուժեղացում դրամաշնորհային ծրագրի շրջանակներում աջակցություն</t>
  </si>
  <si>
    <t xml:space="preserve"> 11009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</si>
  <si>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</si>
  <si>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</si>
  <si>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</si>
  <si>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</si>
  <si>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</si>
  <si>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</si>
  <si>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</si>
  <si>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</si>
  <si>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</si>
  <si>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- Այլ ընթացիկ դրամաշնորհներ</t>
  </si>
  <si>
    <t>Տարի</t>
  </si>
  <si>
    <t xml:space="preserve">ՄԱՍ 2. ՊԵՏԱԿԱՆ ՄԱՐՄՆԻ ԳԾՈՎ ԱՐԴՅՈՒՆՔԱՅԻՆ (ԿԱՏԱՐՈՂԱԿԱՆ) ՑՈՒՑԱՆԻՇՆԵՐԸ     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</si>
  <si>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</si>
  <si>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</si>
  <si>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</si>
  <si>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</si>
  <si>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</si>
  <si>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</si>
  <si>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</si>
  <si>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</si>
  <si>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Ծառայությունների մատուցում</t>
  </si>
  <si>
    <t>Միջոցառումն իրականացնողի անվանումը`</t>
  </si>
  <si>
    <t>Արդյունքի չափորոշիչներ</t>
  </si>
  <si>
    <t>Միջոցառման վրա կատարվող ծախսը (հազար դրամ)</t>
  </si>
  <si>
    <t xml:space="preserve"> ՀՀ  առողջապահության  նախարարություն </t>
  </si>
  <si>
    <t xml:space="preserve">Առողջապահության համակարգի արդիականացման և արդյունավետության բարձրացման ծրագիր </t>
  </si>
  <si>
    <t xml:space="preserve"> Գլոբալ հիմնադրամի աջակցությամբ իրականացվող Հայաստանի Հանրապետությունուն տուբերկուլյոզի դեմ պայքարի ուժեղացում դրամաշնորհային ծրագիր </t>
  </si>
  <si>
    <t xml:space="preserve"> ՀՀ առողջապահության նախարարություն </t>
  </si>
  <si>
    <t xml:space="preserve"> Տվյալ ժամանակահատվածում հայտնաբերված բոլոր ՏԲ դեպքերի (լաբորատոր հաստատում ունեցող և կլինիկորեն ախտորոշված) թիվ, հատ </t>
  </si>
  <si>
    <t xml:space="preserve"> Տվյալ ժամանակահատվածում հայտնաբերված ՌԿ-ՏԲ և/կամ ԲԴԿ-ՏԲ դեպքերի թիվ (հատ) </t>
  </si>
  <si>
    <t xml:space="preserve"> Տվյալ ժամանակահատվածում երկրորդ շարքի բուժման մեջ ընդգրկված ՌԿ-ՏԲ և/կամ ԲԴԿ-ՏԲ դեպքերի թիվ, հատ </t>
  </si>
  <si>
    <t xml:space="preserve"> Տվյալ ժամանակահատվածում բուժման մեջ ընդգրկված ԳԴԿ-ՏԲ դեպքերի թիվ, հատ </t>
  </si>
  <si>
    <t xml:space="preserve"> Տվյալ ժամանակահատվածում բուժման մեջ գտնվող լաբորատոր և կլինիկորեն ախտորոշված բոլոր ՏԲ ձևերի մեջ բարեհաջող բուժման ելք ունեցող ՏԲ դեպքերի տոկոս (%) </t>
  </si>
  <si>
    <t xml:space="preserve"> Տվյալ ժամանակահատվածում գրանցված ՄԻԱՎ-դրական նոր և կրկնակի ՏԲ դեպքեր, որոնք բուժմանը զուգահեռ ստանում են ՀՌՎ բուժում, տոկոս </t>
  </si>
  <si>
    <t xml:space="preserve"> Նոր և կրկնակի ՏԲ հիվանդների տոկոսը որոնց համար ախտորոշման համար գտագործվել է ԱՀԿ-ի կողմից առաջարկվող արագ ախտորոշման հետազոտություն (%) </t>
  </si>
  <si>
    <t xml:space="preserve"> Միջոցառման վրա կատարվող ծախսը (հազար դրամ) </t>
  </si>
  <si>
    <t>Ցուցանիշների փոփոխությունը (նվազեցումները նշված են փակագծերում)</t>
  </si>
  <si>
    <t xml:space="preserve"> Գլոբալ հիմնադրամի աջակցությամբ իրականացվող Հայաստանի Հանրապետությունում տուբերկուլյոզի դեմ պայքարի ուժեղացում դրամաշնորհային ծրագրի շրջանակներում աջակցություն </t>
  </si>
  <si>
    <t xml:space="preserve"> Դեղակայուն տուբերկուլյոզով հիվանդների ամբուլատոր բուժումն իրականացնող մասնագետների վերապատրաստում՝ դեղակայուն տուբերկուլյոզի կառավարման վերաբերյալ վերապատրաստում արտասահմանում՝  ՏԲ դեղորայքի կառավարման ոլորտում տեխնիկական աջակցություն_x000D_
 </t>
  </si>
  <si>
    <t xml:space="preserve"> «Տուբերկուլյոզի դեմ պայքարի ազգային կենտրոն» ՊՈԱԿ </t>
  </si>
  <si>
    <t xml:space="preserve"> Դեղակայուն ՏԲ հիվանդներին և նրանց ընտանիքի անդմաներին հոգեբանական աջակցության տրամադրում_x000D_
 </t>
  </si>
  <si>
    <t xml:space="preserve"> «Հայկական կարմիր խաչի ընկերություն» ՀԿ </t>
  </si>
  <si>
    <t>Հավելված N4
ՀՀ կառավարության 2019 թվականի
 __________-ի ____-ի N _____-Ն որոշման</t>
  </si>
  <si>
    <t>ՄԱՍ 1 ՊԵՏԱԿԱՆ ՄԱՐՄՆԻ ԳԾՈՎ ԱՐԴՅՈՒՆՔԱՅԻՆ (ԿԱՏԱՐՈՂԱԿԱՆ) ՑՈՒՑԱՆԻՇՆԵՐԸ</t>
  </si>
  <si>
    <t xml:space="preserve">Ցուցանիշների փոփոխությունը (ավելացումները նշված են դրական նշանով) </t>
  </si>
  <si>
    <t>Ծառայության մատուցում</t>
  </si>
  <si>
    <t>Միջոցառումն իրականացնողի անվանումը՝</t>
  </si>
  <si>
    <t xml:space="preserve"> Հայաստանի Հանրապետությունում  տուբերկուլյոզի բեռի կրճատում՝ տուբերկուլյոզի բոլոր ձևերի որակյալ ախտորոշման և բուժման մատչելիության ապահովում </t>
  </si>
  <si>
    <t xml:space="preserve"> Գլոբալ հիմնադրամի աջակցությամբ իրականացվող Հայաստանի Հանրապետությունում տուբերկուլյոզի դեմ պայքարի ուժեղացում դրամաշնորհային ծրագիր </t>
  </si>
  <si>
    <t xml:space="preserve"> Հայաստանի Հանրապետությունում տուբերկուլյոզի բեռի կրճատում՝ տուբերկուլյոզի բոլոր ձևերի որակյալ ախտորոշման և բուժման մատչելիության ապահովում </t>
  </si>
  <si>
    <t xml:space="preserve">Հավելված  N 2
         ՀՀ կառավարության  2019 թվականի </t>
  </si>
  <si>
    <t xml:space="preserve"> Գլոբալ հիմնադրամի աջակցությամբ իրականացվող Հայաստանի Հանրապետությունում տուբերկուլյոզի դեմ պայքարի ուժեղացում դրամաշնորհային ծրագիր</t>
  </si>
  <si>
    <t xml:space="preserve"> Ծրագրի անվանումը`</t>
  </si>
  <si>
    <t xml:space="preserve"> Առողջապահության համակարգի արդիականացման և արդյունավետության բարձրացման ծրագիր</t>
  </si>
  <si>
    <t xml:space="preserve"> Ծրագրի նպատակը`</t>
  </si>
  <si>
    <t xml:space="preserve"> Առողջապահության համակարգի արդիականացում և զարգացում</t>
  </si>
  <si>
    <t xml:space="preserve"> Վերջնական արդյունքի նկարագրությունը`</t>
  </si>
  <si>
    <t xml:space="preserve"> Առողջապահական ենթակառուցվածքների բարելավում՝ կարողությունների զարգացում</t>
  </si>
  <si>
    <t xml:space="preserve"> Միջոցառման անվանումը`</t>
  </si>
  <si>
    <t xml:space="preserve"> Գլոբալ հիմնադրամի աջակցությամբ իրականացվող Հայաստանի Հանրապետությունուն տուբերկուլյոզի դեմ պայքարի ուժեղացում դրամաշնորհային ծրագիր</t>
  </si>
  <si>
    <t xml:space="preserve"> Միջոցառման նկարագրությունը`</t>
  </si>
  <si>
    <t xml:space="preserve"> Հայաստանի Հանրապետությունուն  տուբերկուլյոզի բեռի կրճատում՝ տուբերկուլյոզի բոլոր ձևերի որոկյալ ախտորոշման և բուժման մատչելիության ապահովում</t>
  </si>
  <si>
    <t xml:space="preserve"> Միջոցառման տեսակը</t>
  </si>
  <si>
    <t xml:space="preserve"> Ծառայությունների մատուցում</t>
  </si>
  <si>
    <t xml:space="preserve"> Դեղակայուն տուբերկուլյոզով հիվանդների ամբուլատոր բուժումն իրականացնող մասնագետների վերապատրաստում՝ դեղակայուն տուբերկուլյոզի կառավարման վերաբերյալ վերապատրաստում արտասահմանում՝  ՏԲ դեղորայքի կառավարման ոլորտում տեխնիկական աջակցություն_x000D_</t>
  </si>
  <si>
    <t xml:space="preserve"> Դեղակայուն ՏԲ հիվանդներին և նրանց ընտանիքի անդմաներին հոգեբանական աջակցության տրամադրում_x000D_</t>
  </si>
  <si>
    <t>(հազ. դրամ)</t>
  </si>
  <si>
    <t xml:space="preserve"> Ծրագիրը</t>
  </si>
  <si>
    <t xml:space="preserve"> Միջոցառումը</t>
  </si>
  <si>
    <t>ՀԱՅԱՍՏԱՆԻ ՀԱՆՐԱՊԵՏՈՒԹՅԱՆ 
ՎԱՐՉԱՊԵՏ</t>
  </si>
  <si>
    <t>Ն. ՓԱՇԻՆՅԱՆ</t>
  </si>
  <si>
    <t>Հավելված 3</t>
  </si>
  <si>
    <t>ՀԱՅԱՍՏԱՆԻ ՀԱՆՐԱՊԵՏՈՒԹՅԱՆ ԿԱՌԱՎԱՐՈՒԹՅԱՆ 2018 ԹՎԱԿԱՆԻ ԴԵԿՏԵՄԲԵՐԻ 27-Ի N 1515-Ն ՈՐՈՇՄԱՆ NN3 ԵՎ 4 ՀԱՎԵԼՎԱԾՆԵՐՈՒՄ  ԿԱՏԱՐՎՈՂ ՓՈՓՈԽՈՒԹՅՈՒՆՆԵՐԸ</t>
  </si>
  <si>
    <t>«ՀԱՅԱUՏԱՆԻ ՀԱՆՐԱՊԵՏՈՒԹՅԱՆ 2019 ԹՎԱԿԱՆԻ ՊԵՏԱԿԱՆ ԲՅՈՒՋԵԻ ՄԱUԻՆ» ՀԱՅԱUՏԱՆԻ ՀԱՆՐԱՊԵՏՈՒԹՅԱՆ OՐԵՆՔԻ N 1 ՀԱՎԵԼՎԱԾԻ N 5 ԱՂՅՈՒՍԱԿՈՒՄ ԿԱՏԱՐՎՈՂ ՎԵՐԱԲԱՇԽՈՒՄԸ ԵՎ ՀԱՅԱՍՏԱՆԻ ՀԱՆՐԱՊԵՏՈՒԹՅԱՆ ԿԱՌԱՎԱՐՈՒԹՅԱՆ 2018 ԹՎԱԿԱՆԻ ԴԵԿՏԵՄԲԵՐԻ 27-Ի N 1515-Ն ՈՐՈՇՄԱՆ N5  ՀԱՎԵԼՎԱԾԻ  N4  ԱՂՅՈՒՍԱԿՈՒՄ ԿԱՏԱՐՎՈՂ ՓՈՓՈԽՈՒԹՅՈՒՆՆԵՐԸ</t>
  </si>
  <si>
    <t>ԸՆԴԱՄԵՆԸ</t>
  </si>
  <si>
    <t>այդ թվում`</t>
  </si>
  <si>
    <t xml:space="preserve">Դրամաշնորհային
միջոցներ </t>
  </si>
  <si>
    <t xml:space="preserve"> Համաֆինան_x000D_սավորում </t>
  </si>
  <si>
    <t>Առողջապահության համակարգի արդիականացման և արդյունավետության բարձրացման ծրագիր</t>
  </si>
  <si>
    <t xml:space="preserve"> այդ թվում` </t>
  </si>
  <si>
    <t>11008</t>
  </si>
  <si>
    <t>11009</t>
  </si>
  <si>
    <t>Աղյուսակ N2</t>
  </si>
  <si>
    <t xml:space="preserve">                                Ծրագրի միջոցառումներ</t>
  </si>
  <si>
    <t>ՀԱՅԱՍՏԱՆԻ ՀԱՆՐԱՊԵՏՈՒԹՅԱՆ ԿԱՌԱՎԱՐՈՒԹՅԱՆ 2018ԹՎԱԿԱՆԻ ԴԵԿՏԵՄԲԵՐԻ 27-Ի ԹԻՎ 1515-Ն ՈՐՈՇՄԱՆ N11 ՀԱՎԵԼՎԱԾԻ  11.9 ԱՂՅՈՒՍԱԿՈՒՄ ԿԱՏԱՐՎՈՂ ՓՈՓՈԽՈՒԹՅՈՒՆՆԵՐԸ</t>
  </si>
  <si>
    <t>11004</t>
  </si>
  <si>
    <t>Աղյուսակ N1</t>
  </si>
  <si>
    <t xml:space="preserve"> Դեղակայուն ՏԲ հիվանդներին և նրանց ընտանիքի անդմաներին հոգեբանական աջակցության տրամադրում, ընտանիք </t>
  </si>
  <si>
    <t>այդ թվում` ըստ կատարողների</t>
  </si>
  <si>
    <t>ՀՀ  առողջապահության  նախարարություն</t>
  </si>
  <si>
    <t>այդ թվում` բյուջետային ծախսերի տնտեսագիտական դասակարգման հոդվածներ</t>
  </si>
  <si>
    <t>ԸՆԹԱՑԻԿ ԾԱԽՍԵՐ</t>
  </si>
  <si>
    <t>- ընթացիկ դրամաշնորհներ պետական և համայնքային Ոչ առևտրային կազմակերպություններին</t>
  </si>
  <si>
    <t>- այլ ընթացիկ դրամաշնորհներ</t>
  </si>
  <si>
    <t>- Առողջապահական և լաբորատոր նյութեր</t>
  </si>
  <si>
    <t xml:space="preserve">Տարի </t>
  </si>
  <si>
    <t>ՀԱՅԱՍՏԱՆԻ ՀԱՆՐԱՊԵՏՈՒԹՅԱՆ ԿԱՌԱՎԱՐՈՒԹՅԱՆ 2018ԹՎԱԿԱՆԻ ԴԵԿՏԵՄԲԵՐԻ 27-Ի ԹԻՎ 1515-Ն ՈՐՈՇՄԱՆ N11.1 ՀԱՎԵԼՎԱԾԻ  11.1.9 ԱՂՅՈՒՍԱԿՈՒՄ ԿԱՏԱՐՎՈՂ ՓՈՓՈԽՈՒԹՅՈՒՆՆԵՐԸ</t>
  </si>
  <si>
    <t xml:space="preserve">Ցուցանիշների փոփոխությունը (նվազեցումները նշված են փակագծերում) </t>
  </si>
  <si>
    <t>Ցուցանիշների փոփոխությունը (ավելացումները նշված են դրական նշանով)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</si>
  <si>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 ԵՎ ՀԱՅԱՍՏԱՆԻ ՀԱՆՐԱՊԵՏՈՒԹՅԱՆ ԿԱՌԱՎԱՐՈՒԹՅԱՆ 2018 ԹՎԱԿԱՆԻ ԴԵԿՏԵՄԲԵՐԻ 27-Ի N 1515-Ն ՈՐՈՇՄԱՆ N5  ՀԱՎԵԼՎԱԾԻ  N1 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</si>
</sst>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₽_-;\-* #,##0.00\ _₽_-;_-* &quot;-&quot;??\ _₽_-;_-@_-"/>
    <numFmt numFmtId="165" formatCode="_-* #,##0.0\ _₽_-;\-* #,##0.0\ _₽_-;_-* &quot;-&quot;?\ _₽_-;_-@_-"/>
    <numFmt numFmtId="166" formatCode="#,##0.0_);\(#,##0.0\)"/>
    <numFmt numFmtId="167" formatCode="##,##0.0;\(##,##0.0\);\-"/>
    <numFmt numFmtId="168" formatCode="#,##0.0"/>
    <numFmt numFmtId="169" formatCode="_(* #,##0.0_);_(* \(#,##0.0\);_(* &quot;-&quot;?_);_(@_)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1"/>
      <name val="Times Armenian"/>
      <family val="1"/>
    </font>
    <font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8" fillId="0" borderId="0">
      <alignment horizontal="left" vertical="top" wrapText="1"/>
    </xf>
    <xf numFmtId="167" fontId="8" fillId="0" borderId="0" applyFill="0" applyBorder="0" applyProtection="0">
      <alignment horizontal="right" vertical="top"/>
    </xf>
    <xf numFmtId="0" fontId="1" fillId="0" borderId="0"/>
    <xf numFmtId="0" fontId="8" fillId="0" borderId="0">
      <alignment horizontal="left" vertical="top" wrapText="1"/>
    </xf>
    <xf numFmtId="0" fontId="13" fillId="0" borderId="0"/>
    <xf numFmtId="0" fontId="17" fillId="0" borderId="0"/>
  </cellStyleXfs>
  <cellXfs count="18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165" fontId="0" fillId="0" borderId="0" xfId="1" applyNumberFormat="1" applyFont="1"/>
    <xf numFmtId="0" fontId="2" fillId="2" borderId="0" xfId="2" applyFont="1" applyFill="1" applyAlignment="1">
      <alignment horizontal="center" vertical="center"/>
    </xf>
    <xf numFmtId="0" fontId="2" fillId="2" borderId="0" xfId="2" applyFont="1" applyFill="1"/>
    <xf numFmtId="0" fontId="2" fillId="2" borderId="0" xfId="2" applyFont="1" applyFill="1" applyAlignment="1"/>
    <xf numFmtId="0" fontId="7" fillId="2" borderId="0" xfId="0" applyFont="1" applyFill="1"/>
    <xf numFmtId="0" fontId="7" fillId="2" borderId="0" xfId="3" applyFont="1" applyFill="1" applyAlignment="1"/>
    <xf numFmtId="0" fontId="7" fillId="2" borderId="0" xfId="3" applyFont="1" applyFill="1"/>
    <xf numFmtId="0" fontId="2" fillId="2" borderId="0" xfId="2" applyFont="1" applyFill="1" applyAlignment="1">
      <alignment horizontal="right"/>
    </xf>
    <xf numFmtId="0" fontId="3" fillId="2" borderId="0" xfId="2" applyFont="1" applyFill="1" applyAlignment="1">
      <alignment horizontal="center" wrapText="1"/>
    </xf>
    <xf numFmtId="0" fontId="7" fillId="2" borderId="0" xfId="4" applyFont="1" applyFill="1">
      <alignment horizontal="left" vertical="top" wrapText="1"/>
    </xf>
    <xf numFmtId="0" fontId="7" fillId="2" borderId="1" xfId="4" applyFont="1" applyFill="1" applyBorder="1" applyAlignment="1">
      <alignment horizontal="center" vertical="center" wrapText="1"/>
    </xf>
    <xf numFmtId="0" fontId="7" fillId="2" borderId="1" xfId="4" applyFont="1" applyFill="1" applyBorder="1">
      <alignment horizontal="left" vertical="top" wrapText="1"/>
    </xf>
    <xf numFmtId="0" fontId="9" fillId="2" borderId="1" xfId="4" applyFont="1" applyFill="1" applyBorder="1" applyAlignment="1">
      <alignment horizontal="left" vertical="top" wrapText="1"/>
    </xf>
    <xf numFmtId="167" fontId="7" fillId="2" borderId="1" xfId="5" applyNumberFormat="1" applyFont="1" applyFill="1" applyBorder="1" applyAlignment="1"/>
    <xf numFmtId="0" fontId="9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2" fillId="0" borderId="1" xfId="0" applyFont="1" applyBorder="1"/>
    <xf numFmtId="1" fontId="11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8" xfId="0" applyFont="1" applyBorder="1" applyAlignment="1">
      <alignment wrapText="1"/>
    </xf>
    <xf numFmtId="166" fontId="2" fillId="0" borderId="8" xfId="0" applyNumberFormat="1" applyFont="1" applyBorder="1"/>
    <xf numFmtId="0" fontId="2" fillId="2" borderId="0" xfId="6" applyFont="1" applyFill="1"/>
    <xf numFmtId="0" fontId="9" fillId="2" borderId="8" xfId="6" applyFont="1" applyFill="1" applyBorder="1" applyAlignment="1">
      <alignment horizontal="left" vertical="top"/>
    </xf>
    <xf numFmtId="0" fontId="2" fillId="2" borderId="8" xfId="6" applyFont="1" applyFill="1" applyBorder="1" applyAlignment="1">
      <alignment horizontal="left" vertical="top"/>
    </xf>
    <xf numFmtId="0" fontId="2" fillId="2" borderId="5" xfId="6" applyFont="1" applyFill="1" applyBorder="1" applyAlignment="1">
      <alignment horizontal="left" vertical="top"/>
    </xf>
    <xf numFmtId="0" fontId="7" fillId="2" borderId="8" xfId="6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top" wrapText="1"/>
    </xf>
    <xf numFmtId="0" fontId="7" fillId="2" borderId="8" xfId="6" applyFont="1" applyFill="1" applyBorder="1" applyAlignment="1">
      <alignment vertical="center"/>
    </xf>
    <xf numFmtId="0" fontId="2" fillId="2" borderId="8" xfId="6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7" fillId="2" borderId="8" xfId="6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wrapText="1"/>
    </xf>
    <xf numFmtId="166" fontId="7" fillId="2" borderId="8" xfId="1" applyNumberFormat="1" applyFont="1" applyFill="1" applyBorder="1" applyAlignment="1">
      <alignment horizontal="left" vertical="center"/>
    </xf>
    <xf numFmtId="0" fontId="9" fillId="2" borderId="0" xfId="3" applyFont="1" applyFill="1"/>
    <xf numFmtId="0" fontId="7" fillId="2" borderId="8" xfId="0" applyFont="1" applyFill="1" applyBorder="1" applyAlignment="1">
      <alignment vertical="top" wrapText="1"/>
    </xf>
    <xf numFmtId="0" fontId="9" fillId="2" borderId="0" xfId="0" applyFont="1" applyFill="1" applyBorder="1" applyAlignment="1">
      <alignment vertical="top" wrapText="1"/>
    </xf>
    <xf numFmtId="0" fontId="7" fillId="2" borderId="0" xfId="0" applyFont="1" applyFill="1" applyAlignment="1">
      <alignment horizontal="justify"/>
    </xf>
    <xf numFmtId="0" fontId="7" fillId="2" borderId="8" xfId="0" applyFont="1" applyFill="1" applyBorder="1" applyAlignment="1">
      <alignment wrapText="1"/>
    </xf>
    <xf numFmtId="0" fontId="7" fillId="2" borderId="6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7" fillId="2" borderId="6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left" vertical="top"/>
    </xf>
    <xf numFmtId="168" fontId="4" fillId="2" borderId="8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top" wrapText="1"/>
    </xf>
    <xf numFmtId="0" fontId="2" fillId="2" borderId="0" xfId="6" applyFont="1" applyFill="1" applyAlignment="1">
      <alignment horizontal="right" vertical="center" wrapText="1"/>
    </xf>
    <xf numFmtId="0" fontId="7" fillId="2" borderId="12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left" vertical="top" wrapText="1"/>
    </xf>
    <xf numFmtId="0" fontId="0" fillId="0" borderId="0" xfId="0" applyFont="1"/>
    <xf numFmtId="0" fontId="7" fillId="0" borderId="8" xfId="0" applyFont="1" applyBorder="1" applyAlignment="1">
      <alignment horizontal="left" vertical="top" wrapText="1"/>
    </xf>
    <xf numFmtId="0" fontId="15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166" fontId="2" fillId="0" borderId="2" xfId="1" applyNumberFormat="1" applyFont="1" applyBorder="1" applyAlignment="1">
      <alignment vertical="top" wrapText="1"/>
    </xf>
    <xf numFmtId="166" fontId="2" fillId="0" borderId="8" xfId="1" applyNumberFormat="1" applyFont="1" applyBorder="1" applyAlignment="1">
      <alignment vertical="top" wrapText="1"/>
    </xf>
    <xf numFmtId="166" fontId="2" fillId="0" borderId="6" xfId="1" applyNumberFormat="1" applyFont="1" applyBorder="1" applyAlignment="1">
      <alignment vertical="top" wrapText="1"/>
    </xf>
    <xf numFmtId="166" fontId="2" fillId="0" borderId="8" xfId="1" applyNumberFormat="1" applyFont="1" applyBorder="1" applyAlignment="1">
      <alignment vertical="center" wrapText="1"/>
    </xf>
    <xf numFmtId="169" fontId="16" fillId="0" borderId="8" xfId="0" applyNumberFormat="1" applyFont="1" applyFill="1" applyBorder="1" applyAlignment="1">
      <alignment vertical="center" wrapText="1"/>
    </xf>
    <xf numFmtId="169" fontId="18" fillId="0" borderId="8" xfId="9" applyNumberFormat="1" applyFont="1" applyFill="1" applyBorder="1" applyAlignment="1">
      <alignment vertical="center" wrapText="1"/>
    </xf>
    <xf numFmtId="49" fontId="18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8" xfId="9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166" fontId="2" fillId="0" borderId="8" xfId="1" applyNumberFormat="1" applyFont="1" applyBorder="1" applyAlignment="1">
      <alignment wrapText="1"/>
    </xf>
    <xf numFmtId="166" fontId="2" fillId="2" borderId="2" xfId="1" applyNumberFormat="1" applyFont="1" applyFill="1" applyBorder="1" applyAlignment="1">
      <alignment wrapText="1"/>
    </xf>
    <xf numFmtId="166" fontId="2" fillId="2" borderId="8" xfId="1" applyNumberFormat="1" applyFont="1" applyFill="1" applyBorder="1" applyAlignment="1">
      <alignment wrapText="1"/>
    </xf>
    <xf numFmtId="0" fontId="0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top" wrapText="1"/>
    </xf>
    <xf numFmtId="166" fontId="2" fillId="2" borderId="6" xfId="1" applyNumberFormat="1" applyFont="1" applyFill="1" applyBorder="1" applyAlignment="1">
      <alignment wrapText="1"/>
    </xf>
    <xf numFmtId="0" fontId="7" fillId="2" borderId="0" xfId="3" applyFont="1" applyFill="1" applyAlignment="1">
      <alignment horizontal="center" wrapText="1"/>
    </xf>
    <xf numFmtId="0" fontId="7" fillId="2" borderId="0" xfId="3" applyFont="1" applyFill="1" applyAlignment="1">
      <alignment horizont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2" fillId="0" borderId="0" xfId="0" applyFont="1" applyAlignment="1"/>
    <xf numFmtId="0" fontId="9" fillId="2" borderId="8" xfId="7" applyFont="1" applyFill="1" applyBorder="1" applyAlignment="1">
      <alignment horizontal="center" wrapText="1"/>
    </xf>
    <xf numFmtId="0" fontId="7" fillId="2" borderId="8" xfId="4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left"/>
    </xf>
    <xf numFmtId="0" fontId="9" fillId="2" borderId="8" xfId="7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10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166" fontId="4" fillId="2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right"/>
    </xf>
    <xf numFmtId="166" fontId="7" fillId="2" borderId="8" xfId="1" applyNumberFormat="1" applyFont="1" applyFill="1" applyBorder="1" applyAlignment="1">
      <alignment horizontal="center" vertical="center"/>
    </xf>
    <xf numFmtId="166" fontId="7" fillId="2" borderId="8" xfId="6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166" fontId="2" fillId="0" borderId="6" xfId="1" applyNumberFormat="1" applyFont="1" applyBorder="1" applyAlignment="1">
      <alignment horizontal="center" vertical="center" wrapText="1"/>
    </xf>
    <xf numFmtId="166" fontId="2" fillId="0" borderId="3" xfId="1" applyNumberFormat="1" applyFont="1" applyBorder="1" applyAlignment="1">
      <alignment horizontal="center" vertical="center" wrapText="1"/>
    </xf>
    <xf numFmtId="166" fontId="2" fillId="0" borderId="7" xfId="1" applyNumberFormat="1" applyFont="1" applyBorder="1" applyAlignment="1">
      <alignment horizontal="center" vertical="center" wrapText="1"/>
    </xf>
    <xf numFmtId="166" fontId="2" fillId="0" borderId="6" xfId="1" applyNumberFormat="1" applyFont="1" applyBorder="1" applyAlignment="1">
      <alignment horizontal="center" vertical="top" wrapText="1"/>
    </xf>
    <xf numFmtId="166" fontId="2" fillId="0" borderId="3" xfId="1" applyNumberFormat="1" applyFont="1" applyBorder="1" applyAlignment="1">
      <alignment horizontal="center" vertical="top" wrapText="1"/>
    </xf>
    <xf numFmtId="166" fontId="2" fillId="0" borderId="7" xfId="1" applyNumberFormat="1" applyFont="1" applyBorder="1" applyAlignment="1">
      <alignment horizontal="center" vertical="top" wrapText="1"/>
    </xf>
    <xf numFmtId="166" fontId="5" fillId="2" borderId="6" xfId="1" applyNumberFormat="1" applyFont="1" applyFill="1" applyBorder="1" applyAlignment="1">
      <alignment horizontal="center" wrapText="1"/>
    </xf>
    <xf numFmtId="166" fontId="5" fillId="2" borderId="3" xfId="1" applyNumberFormat="1" applyFont="1" applyFill="1" applyBorder="1" applyAlignment="1">
      <alignment horizontal="center" wrapText="1"/>
    </xf>
    <xf numFmtId="166" fontId="5" fillId="2" borderId="7" xfId="1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6" fontId="14" fillId="0" borderId="6" xfId="1" applyNumberFormat="1" applyFont="1" applyBorder="1" applyAlignment="1">
      <alignment horizontal="center" vertical="top" wrapText="1"/>
    </xf>
    <xf numFmtId="166" fontId="14" fillId="0" borderId="3" xfId="1" applyNumberFormat="1" applyFont="1" applyBorder="1" applyAlignment="1">
      <alignment horizontal="center" vertical="top" wrapText="1"/>
    </xf>
    <xf numFmtId="166" fontId="14" fillId="0" borderId="7" xfId="1" applyNumberFormat="1" applyFont="1" applyBorder="1" applyAlignment="1">
      <alignment horizontal="center" vertical="top" wrapText="1"/>
    </xf>
    <xf numFmtId="166" fontId="2" fillId="0" borderId="6" xfId="1" applyNumberFormat="1" applyFont="1" applyBorder="1" applyAlignment="1">
      <alignment horizontal="center"/>
    </xf>
    <xf numFmtId="166" fontId="2" fillId="0" borderId="3" xfId="1" applyNumberFormat="1" applyFont="1" applyBorder="1" applyAlignment="1">
      <alignment horizontal="center"/>
    </xf>
    <xf numFmtId="166" fontId="2" fillId="0" borderId="7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165" fontId="2" fillId="0" borderId="6" xfId="1" applyNumberFormat="1" applyFont="1" applyBorder="1" applyAlignment="1">
      <alignment horizontal="center" vertical="top" wrapText="1"/>
    </xf>
    <xf numFmtId="165" fontId="2" fillId="0" borderId="3" xfId="1" applyNumberFormat="1" applyFont="1" applyBorder="1" applyAlignment="1">
      <alignment horizontal="center" vertical="top" wrapText="1"/>
    </xf>
    <xf numFmtId="165" fontId="2" fillId="0" borderId="7" xfId="1" applyNumberFormat="1" applyFont="1" applyBorder="1" applyAlignment="1">
      <alignment horizontal="center" vertical="top" wrapText="1"/>
    </xf>
    <xf numFmtId="166" fontId="14" fillId="0" borderId="6" xfId="1" applyNumberFormat="1" applyFont="1" applyBorder="1" applyAlignment="1">
      <alignment horizontal="center"/>
    </xf>
    <xf numFmtId="166" fontId="14" fillId="0" borderId="3" xfId="1" applyNumberFormat="1" applyFont="1" applyBorder="1" applyAlignment="1">
      <alignment horizontal="center"/>
    </xf>
    <xf numFmtId="166" fontId="14" fillId="0" borderId="7" xfId="1" applyNumberFormat="1" applyFont="1" applyBorder="1" applyAlignment="1">
      <alignment horizontal="center"/>
    </xf>
    <xf numFmtId="0" fontId="3" fillId="2" borderId="0" xfId="2" applyFont="1" applyFill="1" applyAlignment="1">
      <alignment horizont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2" borderId="3" xfId="4" applyFont="1" applyFill="1" applyBorder="1" applyAlignment="1">
      <alignment horizontal="center" vertical="center" wrapText="1"/>
    </xf>
    <xf numFmtId="0" fontId="7" fillId="2" borderId="4" xfId="4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top" wrapText="1"/>
    </xf>
    <xf numFmtId="0" fontId="2" fillId="2" borderId="0" xfId="6" applyFont="1" applyFill="1" applyAlignment="1">
      <alignment horizontal="center" vertical="center" wrapText="1"/>
    </xf>
    <xf numFmtId="0" fontId="4" fillId="2" borderId="8" xfId="6" applyFont="1" applyFill="1" applyBorder="1" applyAlignment="1">
      <alignment horizontal="left" vertical="top" wrapText="1"/>
    </xf>
    <xf numFmtId="0" fontId="2" fillId="2" borderId="8" xfId="6" applyFont="1" applyFill="1" applyBorder="1" applyAlignment="1">
      <alignment horizontal="left" vertical="top" wrapText="1"/>
    </xf>
    <xf numFmtId="0" fontId="9" fillId="2" borderId="0" xfId="3" applyFont="1" applyFill="1" applyAlignment="1">
      <alignment horizontal="center" wrapText="1"/>
    </xf>
    <xf numFmtId="0" fontId="9" fillId="2" borderId="0" xfId="3" applyFont="1" applyFill="1" applyAlignment="1">
      <alignment horizontal="center"/>
    </xf>
    <xf numFmtId="0" fontId="9" fillId="2" borderId="8" xfId="6" applyFont="1" applyFill="1" applyBorder="1" applyAlignment="1">
      <alignment horizontal="left" vertical="top" wrapText="1"/>
    </xf>
    <xf numFmtId="0" fontId="9" fillId="2" borderId="8" xfId="6" applyFont="1" applyFill="1" applyBorder="1" applyAlignment="1">
      <alignment horizontal="left" vertical="top"/>
    </xf>
    <xf numFmtId="0" fontId="2" fillId="2" borderId="8" xfId="6" applyFont="1" applyFill="1" applyBorder="1" applyAlignment="1">
      <alignment horizontal="left" vertical="top"/>
    </xf>
    <xf numFmtId="0" fontId="7" fillId="2" borderId="6" xfId="6" applyFont="1" applyFill="1" applyBorder="1" applyAlignment="1">
      <alignment horizontal="left" vertical="top" wrapText="1"/>
    </xf>
    <xf numFmtId="0" fontId="7" fillId="2" borderId="7" xfId="6" applyFont="1" applyFill="1" applyBorder="1" applyAlignment="1">
      <alignment horizontal="left" vertical="top" wrapText="1"/>
    </xf>
    <xf numFmtId="0" fontId="9" fillId="2" borderId="6" xfId="6" applyFont="1" applyFill="1" applyBorder="1" applyAlignment="1">
      <alignment horizontal="left" vertical="top"/>
    </xf>
    <xf numFmtId="0" fontId="9" fillId="2" borderId="3" xfId="6" applyFont="1" applyFill="1" applyBorder="1" applyAlignment="1">
      <alignment horizontal="left" vertical="top"/>
    </xf>
    <xf numFmtId="0" fontId="7" fillId="2" borderId="6" xfId="6" applyFont="1" applyFill="1" applyBorder="1" applyAlignment="1">
      <alignment horizontal="center" vertical="top"/>
    </xf>
    <xf numFmtId="0" fontId="7" fillId="2" borderId="7" xfId="6" applyFont="1" applyFill="1" applyBorder="1" applyAlignment="1">
      <alignment horizontal="center" vertical="top"/>
    </xf>
    <xf numFmtId="0" fontId="9" fillId="2" borderId="0" xfId="3" applyFont="1" applyFill="1" applyAlignment="1">
      <alignment horizontal="center" vertical="center" wrapText="1"/>
    </xf>
    <xf numFmtId="0" fontId="9" fillId="2" borderId="0" xfId="3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</cellXfs>
  <cellStyles count="10">
    <cellStyle name="Comma" xfId="1" builtinId="3"/>
    <cellStyle name="Normal" xfId="0" builtinId="0"/>
    <cellStyle name="Normal 12" xfId="6"/>
    <cellStyle name="Normal 2" xfId="8"/>
    <cellStyle name="Normal 4 3" xfId="7"/>
    <cellStyle name="Normal 5 2" xfId="2"/>
    <cellStyle name="Normal 8" xfId="4"/>
    <cellStyle name="Normal 9" xfId="3"/>
    <cellStyle name="Normal_Book2" xfId="9"/>
    <cellStyle name="SN_24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view="pageBreakPreview" topLeftCell="A19" zoomScale="60" zoomScaleNormal="70" workbookViewId="0">
      <selection activeCell="A6" sqref="A6:G6"/>
    </sheetView>
  </sheetViews>
  <sheetFormatPr defaultRowHeight="15" x14ac:dyDescent="0.25"/>
  <cols>
    <col min="1" max="1" width="9.5703125" customWidth="1"/>
    <col min="2" max="2" width="11" customWidth="1"/>
    <col min="3" max="3" width="98.28515625" customWidth="1"/>
    <col min="5" max="5" width="20.28515625" customWidth="1"/>
    <col min="6" max="6" width="12.140625" customWidth="1"/>
    <col min="7" max="7" width="7.42578125" customWidth="1"/>
    <col min="8" max="8" width="5.140625" customWidth="1"/>
  </cols>
  <sheetData>
    <row r="1" spans="1:7" ht="30" customHeight="1" x14ac:dyDescent="0.3">
      <c r="A1" s="1"/>
      <c r="B1" s="1"/>
      <c r="C1" s="1"/>
      <c r="D1" s="1"/>
      <c r="E1" s="1"/>
      <c r="F1" s="125" t="s">
        <v>0</v>
      </c>
      <c r="G1" s="125"/>
    </row>
    <row r="2" spans="1:7" ht="24.75" customHeight="1" x14ac:dyDescent="0.3">
      <c r="A2" s="1"/>
      <c r="B2" s="1"/>
      <c r="C2" s="1"/>
      <c r="D2" s="1"/>
      <c r="E2" s="1" t="s">
        <v>1</v>
      </c>
      <c r="F2" s="51"/>
      <c r="G2" s="51"/>
    </row>
    <row r="3" spans="1:7" ht="36.75" customHeight="1" x14ac:dyDescent="0.3">
      <c r="A3" s="1"/>
      <c r="B3" s="1"/>
      <c r="C3" s="1"/>
      <c r="D3" s="1"/>
      <c r="E3" s="1" t="s">
        <v>2</v>
      </c>
      <c r="F3" s="51"/>
      <c r="G3" s="51"/>
    </row>
    <row r="4" spans="1:7" ht="4.5" customHeight="1" x14ac:dyDescent="0.3">
      <c r="A4" s="1"/>
      <c r="B4" s="1"/>
      <c r="C4" s="1"/>
      <c r="D4" s="1"/>
      <c r="E4" s="1"/>
      <c r="F4" s="1"/>
      <c r="G4" s="1"/>
    </row>
    <row r="5" spans="1:7" ht="6" customHeight="1" x14ac:dyDescent="0.3">
      <c r="A5" s="1"/>
      <c r="B5" s="1"/>
      <c r="C5" s="1"/>
      <c r="D5" s="1"/>
      <c r="E5" s="1"/>
      <c r="F5" s="1"/>
      <c r="G5" s="1"/>
    </row>
    <row r="6" spans="1:7" ht="103.5" customHeight="1" x14ac:dyDescent="0.25">
      <c r="A6" s="126" t="s">
        <v>130</v>
      </c>
      <c r="B6" s="126"/>
      <c r="C6" s="126"/>
      <c r="D6" s="126"/>
      <c r="E6" s="126"/>
      <c r="F6" s="126"/>
      <c r="G6" s="126"/>
    </row>
    <row r="7" spans="1:7" ht="17.25" x14ac:dyDescent="0.3">
      <c r="A7" s="1"/>
      <c r="B7" s="1"/>
      <c r="C7" s="1"/>
      <c r="D7" s="1"/>
      <c r="E7" s="1"/>
      <c r="F7" s="1"/>
      <c r="G7" s="1"/>
    </row>
    <row r="8" spans="1:7" ht="17.25" x14ac:dyDescent="0.3">
      <c r="A8" s="1"/>
      <c r="B8" s="1"/>
      <c r="C8" s="1"/>
      <c r="D8" s="1"/>
      <c r="E8" s="1"/>
      <c r="F8" s="51"/>
      <c r="G8" s="51" t="s">
        <v>97</v>
      </c>
    </row>
    <row r="9" spans="1:7" ht="79.900000000000006" customHeight="1" x14ac:dyDescent="0.25">
      <c r="A9" s="127" t="s">
        <v>3</v>
      </c>
      <c r="B9" s="127"/>
      <c r="C9" s="127" t="s">
        <v>4</v>
      </c>
      <c r="D9" s="128" t="s">
        <v>5</v>
      </c>
      <c r="E9" s="129"/>
      <c r="F9" s="129"/>
      <c r="G9" s="130"/>
    </row>
    <row r="10" spans="1:7" ht="109.9" customHeight="1" x14ac:dyDescent="0.25">
      <c r="A10" s="88" t="s">
        <v>98</v>
      </c>
      <c r="B10" s="88" t="s">
        <v>99</v>
      </c>
      <c r="C10" s="127"/>
      <c r="D10" s="131" t="s">
        <v>8</v>
      </c>
      <c r="E10" s="129"/>
      <c r="F10" s="129"/>
      <c r="G10" s="132"/>
    </row>
    <row r="11" spans="1:7" ht="17.25" x14ac:dyDescent="0.25">
      <c r="A11" s="52"/>
      <c r="B11" s="2"/>
      <c r="C11" s="3" t="s">
        <v>9</v>
      </c>
      <c r="D11" s="135"/>
      <c r="E11" s="136"/>
      <c r="F11" s="136"/>
      <c r="G11" s="137"/>
    </row>
    <row r="12" spans="1:7" ht="25.5" customHeight="1" x14ac:dyDescent="0.25">
      <c r="A12" s="52"/>
      <c r="B12" s="133" t="s">
        <v>10</v>
      </c>
      <c r="C12" s="134"/>
      <c r="D12" s="108">
        <f>+D20+D27+D33</f>
        <v>0</v>
      </c>
      <c r="E12" s="109"/>
      <c r="F12" s="109"/>
      <c r="G12" s="110"/>
    </row>
    <row r="13" spans="1:7" s="57" customFormat="1" ht="50.25" customHeight="1" x14ac:dyDescent="0.25">
      <c r="A13" s="55" t="s">
        <v>26</v>
      </c>
      <c r="B13" s="58"/>
      <c r="C13" s="56" t="s">
        <v>83</v>
      </c>
      <c r="D13" s="108"/>
      <c r="E13" s="109"/>
      <c r="F13" s="109"/>
      <c r="G13" s="110"/>
    </row>
    <row r="14" spans="1:7" s="57" customFormat="1" ht="49.5" customHeight="1" x14ac:dyDescent="0.25">
      <c r="A14" s="55"/>
      <c r="B14" s="58"/>
      <c r="C14" s="56" t="s">
        <v>84</v>
      </c>
      <c r="D14" s="108"/>
      <c r="E14" s="109"/>
      <c r="F14" s="109"/>
      <c r="G14" s="110"/>
    </row>
    <row r="15" spans="1:7" s="57" customFormat="1" ht="29.25" customHeight="1" x14ac:dyDescent="0.25">
      <c r="A15" s="55"/>
      <c r="B15" s="58"/>
      <c r="C15" s="56" t="s">
        <v>85</v>
      </c>
      <c r="D15" s="108"/>
      <c r="E15" s="109"/>
      <c r="F15" s="109"/>
      <c r="G15" s="110"/>
    </row>
    <row r="16" spans="1:7" s="57" customFormat="1" ht="25.5" customHeight="1" x14ac:dyDescent="0.25">
      <c r="A16" s="55"/>
      <c r="B16" s="58"/>
      <c r="C16" s="56" t="s">
        <v>86</v>
      </c>
      <c r="D16" s="108"/>
      <c r="E16" s="109"/>
      <c r="F16" s="109"/>
      <c r="G16" s="110"/>
    </row>
    <row r="17" spans="1:7" s="57" customFormat="1" ht="27.75" customHeight="1" x14ac:dyDescent="0.25">
      <c r="A17" s="55"/>
      <c r="B17" s="58"/>
      <c r="C17" s="56" t="s">
        <v>87</v>
      </c>
      <c r="D17" s="108"/>
      <c r="E17" s="109"/>
      <c r="F17" s="109"/>
      <c r="G17" s="110"/>
    </row>
    <row r="18" spans="1:7" s="57" customFormat="1" ht="44.25" customHeight="1" x14ac:dyDescent="0.25">
      <c r="A18" s="55"/>
      <c r="B18" s="58"/>
      <c r="C18" s="56" t="s">
        <v>88</v>
      </c>
      <c r="D18" s="108"/>
      <c r="E18" s="109"/>
      <c r="F18" s="109"/>
      <c r="G18" s="110"/>
    </row>
    <row r="19" spans="1:7" s="77" customFormat="1" ht="27" customHeight="1" x14ac:dyDescent="0.25">
      <c r="A19" s="105" t="s">
        <v>114</v>
      </c>
      <c r="B19" s="106"/>
      <c r="C19" s="106"/>
      <c r="D19" s="106"/>
      <c r="E19" s="106"/>
      <c r="F19" s="106"/>
      <c r="G19" s="107"/>
    </row>
    <row r="20" spans="1:7" ht="44.25" customHeight="1" x14ac:dyDescent="0.25">
      <c r="A20" s="117"/>
      <c r="B20" s="118">
        <v>11004</v>
      </c>
      <c r="C20" s="18" t="s">
        <v>89</v>
      </c>
      <c r="D20" s="111">
        <f>+D22</f>
        <v>-62123</v>
      </c>
      <c r="E20" s="112"/>
      <c r="F20" s="112"/>
      <c r="G20" s="113"/>
    </row>
    <row r="21" spans="1:7" ht="54.75" customHeight="1" x14ac:dyDescent="0.3">
      <c r="A21" s="117"/>
      <c r="B21" s="118"/>
      <c r="C21" s="19" t="s">
        <v>90</v>
      </c>
      <c r="D21" s="114"/>
      <c r="E21" s="115"/>
      <c r="F21" s="115"/>
      <c r="G21" s="116"/>
    </row>
    <row r="22" spans="1:7" ht="27" customHeight="1" x14ac:dyDescent="0.25">
      <c r="A22" s="117"/>
      <c r="B22" s="118"/>
      <c r="C22" s="20" t="s">
        <v>91</v>
      </c>
      <c r="D22" s="119">
        <f>+D24</f>
        <v>-62123</v>
      </c>
      <c r="E22" s="120"/>
      <c r="F22" s="120"/>
      <c r="G22" s="121"/>
    </row>
    <row r="23" spans="1:7" ht="55.5" customHeight="1" x14ac:dyDescent="0.25">
      <c r="A23" s="117"/>
      <c r="B23" s="118"/>
      <c r="C23" s="19" t="s">
        <v>92</v>
      </c>
      <c r="D23" s="119"/>
      <c r="E23" s="120"/>
      <c r="F23" s="120"/>
      <c r="G23" s="121"/>
    </row>
    <row r="24" spans="1:7" ht="24.75" customHeight="1" x14ac:dyDescent="0.25">
      <c r="A24" s="117"/>
      <c r="B24" s="118"/>
      <c r="C24" s="19" t="s">
        <v>93</v>
      </c>
      <c r="D24" s="119">
        <f>+D25</f>
        <v>-62123</v>
      </c>
      <c r="E24" s="120"/>
      <c r="F24" s="120"/>
      <c r="G24" s="121"/>
    </row>
    <row r="25" spans="1:7" ht="36" customHeight="1" x14ac:dyDescent="0.25">
      <c r="A25" s="117"/>
      <c r="B25" s="118"/>
      <c r="C25" s="21" t="s">
        <v>94</v>
      </c>
      <c r="D25" s="119">
        <f>-D31-D37</f>
        <v>-62123</v>
      </c>
      <c r="E25" s="120"/>
      <c r="F25" s="120"/>
      <c r="G25" s="121"/>
    </row>
    <row r="26" spans="1:7" ht="44.25" customHeight="1" x14ac:dyDescent="0.3">
      <c r="A26" s="22"/>
      <c r="B26" s="23">
        <v>11008</v>
      </c>
      <c r="C26" s="18" t="s">
        <v>89</v>
      </c>
      <c r="D26" s="138">
        <f>+D31</f>
        <v>59115</v>
      </c>
      <c r="E26" s="139"/>
      <c r="F26" s="139"/>
      <c r="G26" s="140"/>
    </row>
    <row r="27" spans="1:7" ht="63.75" customHeight="1" x14ac:dyDescent="0.3">
      <c r="A27" s="22"/>
      <c r="B27" s="24"/>
      <c r="C27" s="19" t="s">
        <v>29</v>
      </c>
      <c r="D27" s="122">
        <f>+D31</f>
        <v>59115</v>
      </c>
      <c r="E27" s="123"/>
      <c r="F27" s="123"/>
      <c r="G27" s="124"/>
    </row>
    <row r="28" spans="1:7" ht="40.5" customHeight="1" x14ac:dyDescent="0.3">
      <c r="A28" s="22"/>
      <c r="B28" s="24"/>
      <c r="C28" s="20" t="s">
        <v>91</v>
      </c>
      <c r="D28" s="138">
        <f>+D31</f>
        <v>59115</v>
      </c>
      <c r="E28" s="139"/>
      <c r="F28" s="139"/>
      <c r="G28" s="140"/>
    </row>
    <row r="29" spans="1:7" ht="81.75" customHeight="1" x14ac:dyDescent="0.3">
      <c r="A29" s="22"/>
      <c r="B29" s="24"/>
      <c r="C29" s="19" t="s">
        <v>95</v>
      </c>
      <c r="D29" s="138">
        <f>+D31</f>
        <v>59115</v>
      </c>
      <c r="E29" s="139"/>
      <c r="F29" s="139"/>
      <c r="G29" s="140"/>
    </row>
    <row r="30" spans="1:7" ht="30" customHeight="1" x14ac:dyDescent="0.3">
      <c r="A30" s="22"/>
      <c r="B30" s="24"/>
      <c r="C30" s="19" t="s">
        <v>93</v>
      </c>
      <c r="D30" s="138">
        <f>+D31</f>
        <v>59115</v>
      </c>
      <c r="E30" s="139"/>
      <c r="F30" s="139"/>
      <c r="G30" s="140"/>
    </row>
    <row r="31" spans="1:7" ht="30" customHeight="1" x14ac:dyDescent="0.3">
      <c r="A31" s="22"/>
      <c r="B31" s="24"/>
      <c r="C31" s="21" t="s">
        <v>94</v>
      </c>
      <c r="D31" s="138">
        <v>59115</v>
      </c>
      <c r="E31" s="139"/>
      <c r="F31" s="139"/>
      <c r="G31" s="140"/>
    </row>
    <row r="32" spans="1:7" ht="35.25" customHeight="1" x14ac:dyDescent="0.3">
      <c r="A32" s="22"/>
      <c r="B32" s="23">
        <v>11009</v>
      </c>
      <c r="C32" s="18" t="s">
        <v>89</v>
      </c>
      <c r="D32" s="138">
        <f>+D37</f>
        <v>3008</v>
      </c>
      <c r="E32" s="139"/>
      <c r="F32" s="139"/>
      <c r="G32" s="140"/>
    </row>
    <row r="33" spans="1:7" ht="67.5" customHeight="1" x14ac:dyDescent="0.3">
      <c r="A33" s="22"/>
      <c r="B33" s="24"/>
      <c r="C33" s="19" t="s">
        <v>29</v>
      </c>
      <c r="D33" s="122">
        <f>+D37</f>
        <v>3008</v>
      </c>
      <c r="E33" s="123"/>
      <c r="F33" s="123"/>
      <c r="G33" s="124"/>
    </row>
    <row r="34" spans="1:7" ht="32.25" customHeight="1" x14ac:dyDescent="0.3">
      <c r="A34" s="22"/>
      <c r="B34" s="24"/>
      <c r="C34" s="20" t="s">
        <v>91</v>
      </c>
      <c r="D34" s="138">
        <f>+D37</f>
        <v>3008</v>
      </c>
      <c r="E34" s="139"/>
      <c r="F34" s="139"/>
      <c r="G34" s="140"/>
    </row>
    <row r="35" spans="1:7" ht="52.5" customHeight="1" x14ac:dyDescent="0.3">
      <c r="A35" s="22"/>
      <c r="B35" s="24"/>
      <c r="C35" s="19" t="s">
        <v>96</v>
      </c>
      <c r="D35" s="138">
        <f>+D37</f>
        <v>3008</v>
      </c>
      <c r="E35" s="139"/>
      <c r="F35" s="139"/>
      <c r="G35" s="140"/>
    </row>
    <row r="36" spans="1:7" ht="36.75" customHeight="1" x14ac:dyDescent="0.3">
      <c r="A36" s="22"/>
      <c r="B36" s="24"/>
      <c r="C36" s="19" t="s">
        <v>93</v>
      </c>
      <c r="D36" s="138">
        <f>+D37</f>
        <v>3008</v>
      </c>
      <c r="E36" s="139"/>
      <c r="F36" s="139"/>
      <c r="G36" s="140"/>
    </row>
    <row r="37" spans="1:7" ht="36.75" customHeight="1" x14ac:dyDescent="0.3">
      <c r="A37" s="22"/>
      <c r="B37" s="24"/>
      <c r="C37" s="21" t="s">
        <v>94</v>
      </c>
      <c r="D37" s="138">
        <v>3008</v>
      </c>
      <c r="E37" s="139"/>
      <c r="F37" s="139"/>
      <c r="G37" s="140"/>
    </row>
    <row r="38" spans="1:7" x14ac:dyDescent="0.25">
      <c r="D38" s="4"/>
      <c r="E38" s="4"/>
      <c r="F38" s="4"/>
      <c r="G38" s="4"/>
    </row>
    <row r="41" spans="1:7" s="59" customFormat="1" ht="39.6" customHeight="1" x14ac:dyDescent="0.3">
      <c r="A41" s="103" t="s">
        <v>100</v>
      </c>
      <c r="B41" s="104"/>
      <c r="C41" s="104"/>
      <c r="D41" s="1"/>
      <c r="E41" s="1" t="s">
        <v>101</v>
      </c>
    </row>
  </sheetData>
  <mergeCells count="37">
    <mergeCell ref="D30:G30"/>
    <mergeCell ref="D36:G36"/>
    <mergeCell ref="D37:G37"/>
    <mergeCell ref="D31:G31"/>
    <mergeCell ref="D32:G32"/>
    <mergeCell ref="D33:G33"/>
    <mergeCell ref="D34:G34"/>
    <mergeCell ref="D35:G35"/>
    <mergeCell ref="B12:C12"/>
    <mergeCell ref="D11:G11"/>
    <mergeCell ref="D12:G12"/>
    <mergeCell ref="D13:G13"/>
    <mergeCell ref="D26:G26"/>
    <mergeCell ref="D14:G14"/>
    <mergeCell ref="D15:G15"/>
    <mergeCell ref="F1:G1"/>
    <mergeCell ref="A6:G6"/>
    <mergeCell ref="A9:B9"/>
    <mergeCell ref="C9:C10"/>
    <mergeCell ref="D9:G9"/>
    <mergeCell ref="D10:G10"/>
    <mergeCell ref="A41:C41"/>
    <mergeCell ref="A19:G19"/>
    <mergeCell ref="D16:G16"/>
    <mergeCell ref="D17:G17"/>
    <mergeCell ref="D18:G18"/>
    <mergeCell ref="D20:G20"/>
    <mergeCell ref="D21:G21"/>
    <mergeCell ref="A20:A25"/>
    <mergeCell ref="B20:B25"/>
    <mergeCell ref="D24:G24"/>
    <mergeCell ref="D25:G25"/>
    <mergeCell ref="D22:G22"/>
    <mergeCell ref="D23:G23"/>
    <mergeCell ref="D27:G27"/>
    <mergeCell ref="D28:G28"/>
    <mergeCell ref="D29:G29"/>
  </mergeCells>
  <pageMargins left="0.53" right="0.5" top="0.43" bottom="0.21" header="0.3" footer="0.16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view="pageBreakPreview" topLeftCell="A31" zoomScale="89" zoomScaleNormal="87" zoomScaleSheetLayoutView="89" workbookViewId="0">
      <selection activeCell="G14" sqref="G14"/>
    </sheetView>
  </sheetViews>
  <sheetFormatPr defaultColWidth="0" defaultRowHeight="17.25" zeroHeight="1" x14ac:dyDescent="0.3"/>
  <cols>
    <col min="1" max="1" width="14" style="1" customWidth="1"/>
    <col min="2" max="2" width="10.42578125" style="1" customWidth="1"/>
    <col min="3" max="3" width="9.7109375" style="1" customWidth="1"/>
    <col min="4" max="4" width="15.85546875" style="1" customWidth="1"/>
    <col min="5" max="5" width="21.5703125" style="1" customWidth="1"/>
    <col min="6" max="6" width="67.85546875" style="1" customWidth="1"/>
    <col min="7" max="7" width="54.140625" style="1" customWidth="1"/>
    <col min="8" max="8" width="31.140625" style="1" customWidth="1"/>
    <col min="9" max="9" width="0" style="1" hidden="1" customWidth="1"/>
    <col min="10" max="16384" width="8.85546875" style="1" hidden="1"/>
  </cols>
  <sheetData>
    <row r="1" spans="1:8" s="6" customFormat="1" ht="24" customHeight="1" x14ac:dyDescent="0.3">
      <c r="A1" s="5"/>
      <c r="B1" s="5"/>
      <c r="C1" s="5"/>
      <c r="H1" s="7"/>
    </row>
    <row r="2" spans="1:8" s="8" customFormat="1" ht="33.6" customHeight="1" x14ac:dyDescent="0.3">
      <c r="F2" s="9"/>
      <c r="G2" s="81" t="s">
        <v>81</v>
      </c>
    </row>
    <row r="3" spans="1:8" s="6" customFormat="1" x14ac:dyDescent="0.3">
      <c r="F3" s="9"/>
      <c r="G3" s="82" t="s">
        <v>11</v>
      </c>
    </row>
    <row r="4" spans="1:8" s="6" customFormat="1" ht="36.6" customHeight="1" x14ac:dyDescent="0.3">
      <c r="A4" s="10"/>
      <c r="B4" s="10"/>
      <c r="C4" s="10"/>
      <c r="G4" s="11"/>
      <c r="H4" s="11"/>
    </row>
    <row r="5" spans="1:8" s="6" customFormat="1" ht="58.5" customHeight="1" x14ac:dyDescent="0.3">
      <c r="A5" s="141" t="s">
        <v>103</v>
      </c>
      <c r="B5" s="141"/>
      <c r="C5" s="141"/>
      <c r="D5" s="141"/>
      <c r="E5" s="141"/>
      <c r="F5" s="141"/>
      <c r="G5" s="141"/>
      <c r="H5" s="12"/>
    </row>
    <row r="6" spans="1:8" s="6" customFormat="1" ht="21.75" customHeight="1" x14ac:dyDescent="0.3">
      <c r="A6" s="5"/>
      <c r="B6" s="5"/>
      <c r="C6" s="5"/>
      <c r="E6" s="12"/>
      <c r="F6" s="12"/>
      <c r="G6" s="51" t="s">
        <v>97</v>
      </c>
      <c r="H6" s="12"/>
    </row>
    <row r="7" spans="1:8" s="13" customFormat="1" ht="112.15" customHeight="1" x14ac:dyDescent="0.25">
      <c r="A7" s="142" t="s">
        <v>12</v>
      </c>
      <c r="B7" s="143"/>
      <c r="C7" s="144"/>
      <c r="D7" s="145" t="s">
        <v>3</v>
      </c>
      <c r="E7" s="145"/>
      <c r="F7" s="145" t="s">
        <v>13</v>
      </c>
      <c r="G7" s="87" t="s">
        <v>5</v>
      </c>
    </row>
    <row r="8" spans="1:8" s="13" customFormat="1" ht="75" customHeight="1" x14ac:dyDescent="0.25">
      <c r="A8" s="14" t="s">
        <v>14</v>
      </c>
      <c r="B8" s="14" t="s">
        <v>15</v>
      </c>
      <c r="C8" s="14" t="s">
        <v>16</v>
      </c>
      <c r="D8" s="14" t="s">
        <v>6</v>
      </c>
      <c r="E8" s="84" t="s">
        <v>7</v>
      </c>
      <c r="F8" s="145"/>
      <c r="G8" s="87" t="s">
        <v>41</v>
      </c>
    </row>
    <row r="9" spans="1:8" s="13" customFormat="1" ht="34.5" customHeight="1" x14ac:dyDescent="0.3">
      <c r="A9" s="14"/>
      <c r="B9" s="14"/>
      <c r="C9" s="14"/>
      <c r="D9" s="15"/>
      <c r="E9" s="15"/>
      <c r="F9" s="16" t="s">
        <v>17</v>
      </c>
      <c r="G9" s="17">
        <f>+G10</f>
        <v>0</v>
      </c>
    </row>
    <row r="10" spans="1:8" ht="36" customHeight="1" x14ac:dyDescent="0.3">
      <c r="A10" s="25" t="s">
        <v>18</v>
      </c>
      <c r="B10" s="25"/>
      <c r="C10" s="25"/>
      <c r="D10" s="25"/>
      <c r="E10" s="25"/>
      <c r="F10" s="26" t="s">
        <v>19</v>
      </c>
      <c r="G10" s="27">
        <f>+G11</f>
        <v>0</v>
      </c>
    </row>
    <row r="11" spans="1:8" ht="52.5" customHeight="1" x14ac:dyDescent="0.3">
      <c r="A11" s="25"/>
      <c r="B11" s="25" t="s">
        <v>20</v>
      </c>
      <c r="C11" s="25"/>
      <c r="D11" s="25"/>
      <c r="E11" s="25"/>
      <c r="F11" s="26" t="s">
        <v>21</v>
      </c>
      <c r="G11" s="27">
        <f>+G13</f>
        <v>0</v>
      </c>
    </row>
    <row r="12" spans="1:8" ht="33.75" customHeight="1" x14ac:dyDescent="0.3">
      <c r="A12" s="25"/>
      <c r="B12" s="25"/>
      <c r="C12" s="25"/>
      <c r="D12" s="25"/>
      <c r="E12" s="25"/>
      <c r="F12" s="26" t="s">
        <v>22</v>
      </c>
      <c r="G12" s="27"/>
    </row>
    <row r="13" spans="1:8" ht="56.25" customHeight="1" x14ac:dyDescent="0.3">
      <c r="A13" s="25"/>
      <c r="B13" s="25"/>
      <c r="C13" s="25" t="s">
        <v>23</v>
      </c>
      <c r="D13" s="25"/>
      <c r="E13" s="25"/>
      <c r="F13" s="26" t="s">
        <v>24</v>
      </c>
      <c r="G13" s="27">
        <f>G23+G33+G22</f>
        <v>0</v>
      </c>
    </row>
    <row r="14" spans="1:8" ht="39" customHeight="1" x14ac:dyDescent="0.3">
      <c r="A14" s="25"/>
      <c r="B14" s="25"/>
      <c r="C14" s="25"/>
      <c r="D14" s="25"/>
      <c r="E14" s="25"/>
      <c r="F14" s="26" t="s">
        <v>22</v>
      </c>
      <c r="G14" s="27">
        <v>0</v>
      </c>
    </row>
    <row r="15" spans="1:8" ht="115.5" customHeight="1" x14ac:dyDescent="0.3">
      <c r="A15" s="25"/>
      <c r="B15" s="25"/>
      <c r="C15" s="25"/>
      <c r="D15" s="89" t="s">
        <v>26</v>
      </c>
      <c r="E15" s="25" t="s">
        <v>27</v>
      </c>
      <c r="F15" s="26" t="s">
        <v>82</v>
      </c>
      <c r="G15" s="27">
        <f>+G22</f>
        <v>-62123</v>
      </c>
    </row>
    <row r="16" spans="1:8" ht="45.75" customHeight="1" x14ac:dyDescent="0.3">
      <c r="A16" s="25"/>
      <c r="B16" s="25"/>
      <c r="C16" s="25"/>
      <c r="D16" s="25"/>
      <c r="E16" s="25"/>
      <c r="F16" s="26" t="s">
        <v>25</v>
      </c>
      <c r="G16" s="27">
        <f>+G22</f>
        <v>-62123</v>
      </c>
    </row>
    <row r="17" spans="1:7" ht="71.25" customHeight="1" x14ac:dyDescent="0.3">
      <c r="A17" s="25"/>
      <c r="B17" s="25"/>
      <c r="C17" s="25"/>
      <c r="D17" s="25"/>
      <c r="E17" s="25"/>
      <c r="F17" s="26" t="s">
        <v>31</v>
      </c>
      <c r="G17" s="27">
        <f>+G22</f>
        <v>-62123</v>
      </c>
    </row>
    <row r="18" spans="1:7" ht="39.75" customHeight="1" x14ac:dyDescent="0.3">
      <c r="A18" s="25"/>
      <c r="B18" s="25"/>
      <c r="C18" s="25"/>
      <c r="D18" s="25"/>
      <c r="E18" s="25"/>
      <c r="F18" s="26" t="s">
        <v>32</v>
      </c>
      <c r="G18" s="27">
        <f>+G22</f>
        <v>-62123</v>
      </c>
    </row>
    <row r="19" spans="1:7" ht="40.5" customHeight="1" x14ac:dyDescent="0.3">
      <c r="A19" s="25"/>
      <c r="B19" s="25"/>
      <c r="C19" s="25"/>
      <c r="D19" s="25"/>
      <c r="E19" s="25"/>
      <c r="F19" s="26" t="s">
        <v>33</v>
      </c>
      <c r="G19" s="27">
        <f>+G22</f>
        <v>-62123</v>
      </c>
    </row>
    <row r="20" spans="1:7" ht="54" customHeight="1" x14ac:dyDescent="0.3">
      <c r="A20" s="25"/>
      <c r="B20" s="25"/>
      <c r="C20" s="25"/>
      <c r="D20" s="25"/>
      <c r="E20" s="25"/>
      <c r="F20" s="26" t="s">
        <v>34</v>
      </c>
      <c r="G20" s="27">
        <f>+G22</f>
        <v>-62123</v>
      </c>
    </row>
    <row r="21" spans="1:7" ht="45" customHeight="1" x14ac:dyDescent="0.3">
      <c r="A21" s="25"/>
      <c r="B21" s="25"/>
      <c r="C21" s="25"/>
      <c r="D21" s="25"/>
      <c r="E21" s="25"/>
      <c r="F21" s="26" t="s">
        <v>35</v>
      </c>
      <c r="G21" s="27">
        <f>+G22</f>
        <v>-62123</v>
      </c>
    </row>
    <row r="22" spans="1:7" ht="50.25" customHeight="1" x14ac:dyDescent="0.3">
      <c r="A22" s="25"/>
      <c r="B22" s="25"/>
      <c r="C22" s="25"/>
      <c r="D22" s="25"/>
      <c r="E22" s="25"/>
      <c r="F22" s="26" t="s">
        <v>36</v>
      </c>
      <c r="G22" s="27">
        <f>+հավելված3!E16</f>
        <v>-62123</v>
      </c>
    </row>
    <row r="23" spans="1:7" ht="111" customHeight="1" x14ac:dyDescent="0.3">
      <c r="A23" s="25"/>
      <c r="B23" s="25"/>
      <c r="C23" s="25"/>
      <c r="D23" s="25" t="s">
        <v>26</v>
      </c>
      <c r="E23" s="25" t="s">
        <v>28</v>
      </c>
      <c r="F23" s="26" t="s">
        <v>29</v>
      </c>
      <c r="G23" s="27">
        <f>+G30</f>
        <v>59115</v>
      </c>
    </row>
    <row r="24" spans="1:7" ht="42.75" customHeight="1" x14ac:dyDescent="0.3">
      <c r="A24" s="25"/>
      <c r="B24" s="25"/>
      <c r="C24" s="25"/>
      <c r="D24" s="25"/>
      <c r="E24" s="25"/>
      <c r="F24" s="26" t="s">
        <v>25</v>
      </c>
      <c r="G24" s="27">
        <f>+G30</f>
        <v>59115</v>
      </c>
    </row>
    <row r="25" spans="1:7" ht="63.75" customHeight="1" x14ac:dyDescent="0.3">
      <c r="A25" s="25"/>
      <c r="B25" s="25"/>
      <c r="C25" s="25"/>
      <c r="D25" s="25"/>
      <c r="E25" s="25"/>
      <c r="F25" s="26" t="s">
        <v>31</v>
      </c>
      <c r="G25" s="27">
        <f>+G30</f>
        <v>59115</v>
      </c>
    </row>
    <row r="26" spans="1:7" ht="30" customHeight="1" x14ac:dyDescent="0.3">
      <c r="A26" s="25"/>
      <c r="B26" s="25"/>
      <c r="C26" s="25"/>
      <c r="D26" s="25"/>
      <c r="E26" s="25"/>
      <c r="F26" s="26" t="s">
        <v>32</v>
      </c>
      <c r="G26" s="27">
        <f>+G30</f>
        <v>59115</v>
      </c>
    </row>
    <row r="27" spans="1:7" ht="30" customHeight="1" x14ac:dyDescent="0.3">
      <c r="A27" s="25"/>
      <c r="B27" s="25"/>
      <c r="C27" s="25"/>
      <c r="D27" s="25"/>
      <c r="E27" s="25"/>
      <c r="F27" s="26" t="s">
        <v>33</v>
      </c>
      <c r="G27" s="27">
        <f>+G30</f>
        <v>59115</v>
      </c>
    </row>
    <row r="28" spans="1:7" ht="24.75" customHeight="1" x14ac:dyDescent="0.3">
      <c r="A28" s="25"/>
      <c r="B28" s="25"/>
      <c r="C28" s="25"/>
      <c r="D28" s="25"/>
      <c r="E28" s="25"/>
      <c r="F28" s="26" t="s">
        <v>37</v>
      </c>
      <c r="G28" s="27">
        <f>+G30</f>
        <v>59115</v>
      </c>
    </row>
    <row r="29" spans="1:7" ht="49.5" customHeight="1" x14ac:dyDescent="0.3">
      <c r="A29" s="25"/>
      <c r="B29" s="25"/>
      <c r="C29" s="25"/>
      <c r="D29" s="25"/>
      <c r="E29" s="25"/>
      <c r="F29" s="26" t="s">
        <v>38</v>
      </c>
      <c r="G29" s="27">
        <f>+G30</f>
        <v>59115</v>
      </c>
    </row>
    <row r="30" spans="1:7" ht="69.75" customHeight="1" x14ac:dyDescent="0.3">
      <c r="A30" s="25"/>
      <c r="B30" s="25"/>
      <c r="C30" s="25"/>
      <c r="D30" s="25"/>
      <c r="E30" s="25"/>
      <c r="F30" s="26" t="s">
        <v>39</v>
      </c>
      <c r="G30" s="27">
        <f>+հավելված3!E22</f>
        <v>59115</v>
      </c>
    </row>
    <row r="31" spans="1:7" ht="111" customHeight="1" x14ac:dyDescent="0.3">
      <c r="A31" s="25"/>
      <c r="B31" s="25"/>
      <c r="C31" s="25"/>
      <c r="D31" s="25" t="s">
        <v>26</v>
      </c>
      <c r="E31" s="25" t="s">
        <v>30</v>
      </c>
      <c r="F31" s="26" t="s">
        <v>29</v>
      </c>
      <c r="G31" s="27">
        <f>+G38</f>
        <v>3008</v>
      </c>
    </row>
    <row r="32" spans="1:7" ht="46.5" customHeight="1" x14ac:dyDescent="0.3">
      <c r="A32" s="25"/>
      <c r="B32" s="25"/>
      <c r="C32" s="25"/>
      <c r="D32" s="25"/>
      <c r="E32" s="25"/>
      <c r="F32" s="26" t="s">
        <v>25</v>
      </c>
      <c r="G32" s="27">
        <f>+G38</f>
        <v>3008</v>
      </c>
    </row>
    <row r="33" spans="1:7" ht="64.5" customHeight="1" x14ac:dyDescent="0.3">
      <c r="A33" s="25"/>
      <c r="B33" s="25"/>
      <c r="C33" s="25"/>
      <c r="D33" s="25"/>
      <c r="E33" s="25"/>
      <c r="F33" s="26" t="s">
        <v>31</v>
      </c>
      <c r="G33" s="27">
        <f>+G38</f>
        <v>3008</v>
      </c>
    </row>
    <row r="34" spans="1:7" ht="21" customHeight="1" x14ac:dyDescent="0.3">
      <c r="A34" s="25"/>
      <c r="B34" s="25"/>
      <c r="C34" s="25"/>
      <c r="D34" s="25"/>
      <c r="E34" s="25"/>
      <c r="F34" s="26" t="s">
        <v>32</v>
      </c>
      <c r="G34" s="27">
        <f>+G38</f>
        <v>3008</v>
      </c>
    </row>
    <row r="35" spans="1:7" ht="27" customHeight="1" x14ac:dyDescent="0.3">
      <c r="A35" s="25"/>
      <c r="B35" s="25"/>
      <c r="C35" s="25"/>
      <c r="D35" s="25"/>
      <c r="E35" s="25"/>
      <c r="F35" s="26" t="s">
        <v>33</v>
      </c>
      <c r="G35" s="27">
        <f>+G38</f>
        <v>3008</v>
      </c>
    </row>
    <row r="36" spans="1:7" ht="33" customHeight="1" x14ac:dyDescent="0.3">
      <c r="A36" s="25"/>
      <c r="B36" s="25"/>
      <c r="C36" s="25"/>
      <c r="D36" s="25"/>
      <c r="E36" s="25"/>
      <c r="F36" s="26" t="s">
        <v>37</v>
      </c>
      <c r="G36" s="27">
        <f>+G38</f>
        <v>3008</v>
      </c>
    </row>
    <row r="37" spans="1:7" ht="45.75" customHeight="1" x14ac:dyDescent="0.3">
      <c r="A37" s="25"/>
      <c r="B37" s="25"/>
      <c r="C37" s="25"/>
      <c r="D37" s="25"/>
      <c r="E37" s="25"/>
      <c r="F37" s="26" t="s">
        <v>38</v>
      </c>
      <c r="G37" s="27">
        <f>+G38</f>
        <v>3008</v>
      </c>
    </row>
    <row r="38" spans="1:7" ht="29.25" customHeight="1" x14ac:dyDescent="0.3">
      <c r="A38" s="25"/>
      <c r="B38" s="25"/>
      <c r="C38" s="25"/>
      <c r="D38" s="25"/>
      <c r="E38" s="25"/>
      <c r="F38" s="26" t="s">
        <v>40</v>
      </c>
      <c r="G38" s="27">
        <f>+հավելված3!E28</f>
        <v>3008</v>
      </c>
    </row>
    <row r="39" spans="1:7" x14ac:dyDescent="0.3"/>
    <row r="40" spans="1:7" s="59" customFormat="1" ht="39.6" customHeight="1" x14ac:dyDescent="0.3">
      <c r="A40" s="103" t="s">
        <v>100</v>
      </c>
      <c r="B40" s="103"/>
      <c r="C40" s="103"/>
      <c r="D40" s="103"/>
      <c r="E40" s="103"/>
      <c r="F40" s="103"/>
      <c r="G40" s="1" t="s">
        <v>101</v>
      </c>
    </row>
    <row r="41" spans="1:7" x14ac:dyDescent="0.3"/>
    <row r="42" spans="1:7" x14ac:dyDescent="0.3"/>
  </sheetData>
  <mergeCells count="5">
    <mergeCell ref="A40:F40"/>
    <mergeCell ref="A5:G5"/>
    <mergeCell ref="A7:C7"/>
    <mergeCell ref="D7:E7"/>
    <mergeCell ref="F7:F8"/>
  </mergeCells>
  <pageMargins left="0.7" right="0.5" top="0.17" bottom="0.55000000000000004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view="pageBreakPreview" zoomScale="60" zoomScaleNormal="93" workbookViewId="0">
      <selection activeCell="G3" sqref="G3"/>
    </sheetView>
  </sheetViews>
  <sheetFormatPr defaultColWidth="8.85546875" defaultRowHeight="16.5" x14ac:dyDescent="0.3"/>
  <cols>
    <col min="1" max="1" width="9.7109375" style="59" customWidth="1"/>
    <col min="2" max="2" width="11.42578125" style="59" customWidth="1"/>
    <col min="3" max="3" width="60.140625" style="59" customWidth="1"/>
    <col min="4" max="4" width="15.5703125" style="59" customWidth="1"/>
    <col min="5" max="5" width="27.85546875" style="59" customWidth="1"/>
    <col min="6" max="6" width="34.5703125" style="59" customWidth="1"/>
    <col min="7" max="16384" width="8.85546875" style="59"/>
  </cols>
  <sheetData>
    <row r="1" spans="1:6" ht="17.25" x14ac:dyDescent="0.3">
      <c r="A1" s="1"/>
      <c r="B1" s="1"/>
      <c r="C1" s="1"/>
      <c r="D1" s="1"/>
      <c r="E1" s="1"/>
      <c r="F1" s="85" t="s">
        <v>102</v>
      </c>
    </row>
    <row r="2" spans="1:6" ht="17.25" x14ac:dyDescent="0.3">
      <c r="A2" s="1"/>
      <c r="B2" s="1"/>
      <c r="C2" s="1"/>
      <c r="D2" s="1"/>
      <c r="E2" s="1"/>
      <c r="F2" s="1" t="s">
        <v>1</v>
      </c>
    </row>
    <row r="3" spans="1:6" ht="17.25" x14ac:dyDescent="0.3">
      <c r="A3" s="1"/>
      <c r="B3" s="1"/>
      <c r="C3" s="1"/>
      <c r="D3" s="1"/>
      <c r="E3" s="1"/>
      <c r="F3" s="1" t="s">
        <v>2</v>
      </c>
    </row>
    <row r="4" spans="1:6" ht="17.25" x14ac:dyDescent="0.3">
      <c r="A4" s="1"/>
      <c r="B4" s="1"/>
      <c r="C4" s="1"/>
      <c r="D4" s="1"/>
      <c r="E4" s="1"/>
      <c r="F4" s="1"/>
    </row>
    <row r="5" spans="1:6" ht="17.25" x14ac:dyDescent="0.3">
      <c r="A5" s="1"/>
      <c r="B5" s="1"/>
      <c r="C5" s="1"/>
      <c r="D5" s="1"/>
      <c r="E5" s="1"/>
      <c r="F5" s="1"/>
    </row>
    <row r="6" spans="1:6" ht="87.75" customHeight="1" x14ac:dyDescent="0.3">
      <c r="A6" s="146" t="s">
        <v>104</v>
      </c>
      <c r="B6" s="146"/>
      <c r="C6" s="146"/>
      <c r="D6" s="146"/>
      <c r="E6" s="146"/>
      <c r="F6" s="146"/>
    </row>
    <row r="7" spans="1:6" ht="17.25" x14ac:dyDescent="0.3">
      <c r="A7" s="1"/>
      <c r="B7" s="1"/>
      <c r="C7" s="1"/>
      <c r="D7" s="1"/>
      <c r="E7" s="1"/>
      <c r="F7" s="1"/>
    </row>
    <row r="8" spans="1:6" ht="17.25" x14ac:dyDescent="0.3">
      <c r="A8" s="1"/>
      <c r="B8" s="1"/>
      <c r="C8" s="1"/>
      <c r="D8" s="1"/>
      <c r="E8" s="1"/>
      <c r="F8" s="51" t="s">
        <v>97</v>
      </c>
    </row>
    <row r="9" spans="1:6" ht="60" customHeight="1" x14ac:dyDescent="0.3">
      <c r="A9" s="127" t="s">
        <v>3</v>
      </c>
      <c r="B9" s="131"/>
      <c r="C9" s="147" t="s">
        <v>4</v>
      </c>
      <c r="D9" s="128" t="s">
        <v>5</v>
      </c>
      <c r="E9" s="129"/>
      <c r="F9" s="129"/>
    </row>
    <row r="10" spans="1:6" s="63" customFormat="1" ht="28.15" customHeight="1" x14ac:dyDescent="0.3">
      <c r="A10" s="148" t="s">
        <v>98</v>
      </c>
      <c r="B10" s="151" t="s">
        <v>99</v>
      </c>
      <c r="C10" s="147"/>
      <c r="D10" s="128" t="s">
        <v>41</v>
      </c>
      <c r="E10" s="129"/>
      <c r="F10" s="130"/>
    </row>
    <row r="11" spans="1:6" ht="34.9" customHeight="1" x14ac:dyDescent="0.3">
      <c r="A11" s="149"/>
      <c r="B11" s="152"/>
      <c r="C11" s="147"/>
      <c r="D11" s="147" t="s">
        <v>105</v>
      </c>
      <c r="E11" s="132" t="s">
        <v>106</v>
      </c>
      <c r="F11" s="147"/>
    </row>
    <row r="12" spans="1:6" ht="51" customHeight="1" x14ac:dyDescent="0.3">
      <c r="A12" s="150"/>
      <c r="B12" s="153"/>
      <c r="C12" s="147"/>
      <c r="D12" s="147"/>
      <c r="E12" s="78" t="s">
        <v>107</v>
      </c>
      <c r="F12" s="62" t="s">
        <v>108</v>
      </c>
    </row>
    <row r="13" spans="1:6" ht="38.25" customHeight="1" x14ac:dyDescent="0.3">
      <c r="A13" s="52"/>
      <c r="B13" s="133" t="s">
        <v>10</v>
      </c>
      <c r="C13" s="134"/>
      <c r="D13" s="67">
        <f t="shared" ref="D13:F13" si="0">+D16+D22+D28</f>
        <v>0</v>
      </c>
      <c r="E13" s="67">
        <f t="shared" si="0"/>
        <v>0</v>
      </c>
      <c r="F13" s="67">
        <f t="shared" si="0"/>
        <v>0</v>
      </c>
    </row>
    <row r="14" spans="1:6" ht="60.75" customHeight="1" x14ac:dyDescent="0.3">
      <c r="A14" s="117">
        <v>1053</v>
      </c>
      <c r="B14" s="72"/>
      <c r="C14" s="68" t="s">
        <v>109</v>
      </c>
      <c r="D14" s="64">
        <f t="shared" ref="D14:F14" si="1">+D16+D22+D28</f>
        <v>0</v>
      </c>
      <c r="E14" s="64">
        <f t="shared" si="1"/>
        <v>0</v>
      </c>
      <c r="F14" s="65">
        <f t="shared" si="1"/>
        <v>0</v>
      </c>
    </row>
    <row r="15" spans="1:6" ht="33.75" customHeight="1" x14ac:dyDescent="0.3">
      <c r="A15" s="154"/>
      <c r="B15" s="73"/>
      <c r="C15" s="69" t="s">
        <v>110</v>
      </c>
      <c r="D15" s="66"/>
      <c r="E15" s="65"/>
      <c r="F15" s="65"/>
    </row>
    <row r="16" spans="1:6" ht="62.25" customHeight="1" x14ac:dyDescent="0.3">
      <c r="A16" s="117"/>
      <c r="B16" s="70" t="s">
        <v>116</v>
      </c>
      <c r="C16" s="71" t="s">
        <v>82</v>
      </c>
      <c r="D16" s="75">
        <f>+E16+F16</f>
        <v>-62123</v>
      </c>
      <c r="E16" s="76">
        <f>-E22-E28</f>
        <v>-62123</v>
      </c>
      <c r="F16" s="76">
        <f>+F22+F28</f>
        <v>0</v>
      </c>
    </row>
    <row r="17" spans="1:6" ht="47.25" customHeight="1" x14ac:dyDescent="0.3">
      <c r="A17" s="154"/>
      <c r="B17" s="70"/>
      <c r="C17" s="71" t="s">
        <v>119</v>
      </c>
      <c r="D17" s="80"/>
      <c r="E17" s="80"/>
      <c r="F17" s="76"/>
    </row>
    <row r="18" spans="1:6" ht="32.25" customHeight="1" x14ac:dyDescent="0.3">
      <c r="A18" s="154"/>
      <c r="B18" s="70"/>
      <c r="C18" s="71" t="s">
        <v>120</v>
      </c>
      <c r="D18" s="80">
        <f>+D16</f>
        <v>-62123</v>
      </c>
      <c r="E18" s="80">
        <f t="shared" ref="E18:F18" si="2">+E16</f>
        <v>-62123</v>
      </c>
      <c r="F18" s="76">
        <f t="shared" si="2"/>
        <v>0</v>
      </c>
    </row>
    <row r="19" spans="1:6" ht="43.5" customHeight="1" x14ac:dyDescent="0.3">
      <c r="A19" s="154"/>
      <c r="B19" s="70"/>
      <c r="C19" s="71" t="s">
        <v>121</v>
      </c>
      <c r="D19" s="80"/>
      <c r="E19" s="80"/>
      <c r="F19" s="76"/>
    </row>
    <row r="20" spans="1:6" ht="29.25" customHeight="1" x14ac:dyDescent="0.3">
      <c r="A20" s="154"/>
      <c r="B20" s="70"/>
      <c r="C20" s="71" t="s">
        <v>122</v>
      </c>
      <c r="D20" s="80">
        <f>+D16</f>
        <v>-62123</v>
      </c>
      <c r="E20" s="80">
        <f t="shared" ref="E20:F20" si="3">+E16</f>
        <v>-62123</v>
      </c>
      <c r="F20" s="76">
        <f t="shared" si="3"/>
        <v>0</v>
      </c>
    </row>
    <row r="21" spans="1:6" ht="46.5" customHeight="1" x14ac:dyDescent="0.3">
      <c r="A21" s="154"/>
      <c r="B21" s="70"/>
      <c r="C21" s="71" t="s">
        <v>125</v>
      </c>
      <c r="D21" s="80">
        <f>+D20</f>
        <v>-62123</v>
      </c>
      <c r="E21" s="80">
        <f t="shared" ref="E21:F21" si="4">+E20</f>
        <v>-62123</v>
      </c>
      <c r="F21" s="76">
        <f t="shared" si="4"/>
        <v>0</v>
      </c>
    </row>
    <row r="22" spans="1:6" ht="90" customHeight="1" x14ac:dyDescent="0.3">
      <c r="A22" s="117"/>
      <c r="B22" s="70" t="s">
        <v>111</v>
      </c>
      <c r="C22" s="71" t="s">
        <v>68</v>
      </c>
      <c r="D22" s="75">
        <f t="shared" ref="D22" si="5">+E22+F22</f>
        <v>59115</v>
      </c>
      <c r="E22" s="74">
        <v>59115</v>
      </c>
      <c r="F22" s="74">
        <v>0</v>
      </c>
    </row>
    <row r="23" spans="1:6" ht="29.25" customHeight="1" x14ac:dyDescent="0.3">
      <c r="A23" s="154"/>
      <c r="B23" s="70"/>
      <c r="C23" s="71" t="s">
        <v>119</v>
      </c>
      <c r="D23" s="80"/>
      <c r="E23" s="74"/>
      <c r="F23" s="74"/>
    </row>
    <row r="24" spans="1:6" ht="31.5" customHeight="1" x14ac:dyDescent="0.3">
      <c r="A24" s="154"/>
      <c r="B24" s="70"/>
      <c r="C24" s="71" t="s">
        <v>120</v>
      </c>
      <c r="D24" s="80">
        <f>+D22</f>
        <v>59115</v>
      </c>
      <c r="E24" s="80">
        <f t="shared" ref="E24:F24" si="6">+E22</f>
        <v>59115</v>
      </c>
      <c r="F24" s="76">
        <f t="shared" si="6"/>
        <v>0</v>
      </c>
    </row>
    <row r="25" spans="1:6" ht="45" customHeight="1" x14ac:dyDescent="0.3">
      <c r="A25" s="154"/>
      <c r="B25" s="70"/>
      <c r="C25" s="71" t="s">
        <v>121</v>
      </c>
      <c r="D25" s="80"/>
      <c r="E25" s="74"/>
      <c r="F25" s="74"/>
    </row>
    <row r="26" spans="1:6" ht="33.75" customHeight="1" x14ac:dyDescent="0.3">
      <c r="A26" s="154"/>
      <c r="B26" s="70"/>
      <c r="C26" s="71" t="s">
        <v>122</v>
      </c>
      <c r="D26" s="80">
        <f>+D24</f>
        <v>59115</v>
      </c>
      <c r="E26" s="80">
        <f t="shared" ref="E26:F26" si="7">+E24</f>
        <v>59115</v>
      </c>
      <c r="F26" s="76">
        <f t="shared" si="7"/>
        <v>0</v>
      </c>
    </row>
    <row r="27" spans="1:6" ht="51" customHeight="1" x14ac:dyDescent="0.3">
      <c r="A27" s="154"/>
      <c r="B27" s="70"/>
      <c r="C27" s="71" t="s">
        <v>123</v>
      </c>
      <c r="D27" s="80">
        <f>+D26</f>
        <v>59115</v>
      </c>
      <c r="E27" s="80">
        <f t="shared" ref="E27:F27" si="8">+E26</f>
        <v>59115</v>
      </c>
      <c r="F27" s="76">
        <f t="shared" si="8"/>
        <v>0</v>
      </c>
    </row>
    <row r="28" spans="1:6" ht="84" customHeight="1" x14ac:dyDescent="0.3">
      <c r="A28" s="154"/>
      <c r="B28" s="70" t="s">
        <v>112</v>
      </c>
      <c r="C28" s="71" t="s">
        <v>68</v>
      </c>
      <c r="D28" s="75">
        <f>+E28+F28</f>
        <v>3008</v>
      </c>
      <c r="E28" s="74">
        <v>3008</v>
      </c>
      <c r="F28" s="74">
        <v>0</v>
      </c>
    </row>
    <row r="29" spans="1:6" ht="30" customHeight="1" x14ac:dyDescent="0.3">
      <c r="A29" s="154"/>
      <c r="B29" s="70"/>
      <c r="C29" s="71" t="s">
        <v>119</v>
      </c>
      <c r="D29" s="80"/>
      <c r="E29" s="74"/>
      <c r="F29" s="74"/>
    </row>
    <row r="30" spans="1:6" ht="33.75" customHeight="1" x14ac:dyDescent="0.3">
      <c r="A30" s="154"/>
      <c r="B30" s="70"/>
      <c r="C30" s="71" t="s">
        <v>120</v>
      </c>
      <c r="D30" s="80">
        <f>+D28</f>
        <v>3008</v>
      </c>
      <c r="E30" s="80">
        <f t="shared" ref="E30:F30" si="9">+E28</f>
        <v>3008</v>
      </c>
      <c r="F30" s="76">
        <f t="shared" si="9"/>
        <v>0</v>
      </c>
    </row>
    <row r="31" spans="1:6" ht="44.25" customHeight="1" x14ac:dyDescent="0.3">
      <c r="A31" s="154"/>
      <c r="B31" s="70"/>
      <c r="C31" s="71" t="s">
        <v>121</v>
      </c>
      <c r="D31" s="80"/>
      <c r="E31" s="74"/>
      <c r="F31" s="74"/>
    </row>
    <row r="32" spans="1:6" ht="27.75" customHeight="1" x14ac:dyDescent="0.3">
      <c r="A32" s="154"/>
      <c r="B32" s="70"/>
      <c r="C32" s="71" t="s">
        <v>122</v>
      </c>
      <c r="D32" s="80">
        <f>+D28</f>
        <v>3008</v>
      </c>
      <c r="E32" s="80">
        <f t="shared" ref="E32:F32" si="10">+E28</f>
        <v>3008</v>
      </c>
      <c r="F32" s="76">
        <f t="shared" si="10"/>
        <v>0</v>
      </c>
    </row>
    <row r="33" spans="1:6" ht="28.5" customHeight="1" x14ac:dyDescent="0.3">
      <c r="A33" s="154"/>
      <c r="B33" s="70"/>
      <c r="C33" s="71" t="s">
        <v>124</v>
      </c>
      <c r="D33" s="80">
        <f>+D28</f>
        <v>3008</v>
      </c>
      <c r="E33" s="80">
        <f t="shared" ref="E33:F33" si="11">+E28</f>
        <v>3008</v>
      </c>
      <c r="F33" s="76">
        <f t="shared" si="11"/>
        <v>0</v>
      </c>
    </row>
    <row r="36" spans="1:6" ht="48.6" customHeight="1" x14ac:dyDescent="0.3">
      <c r="A36" s="103" t="s">
        <v>100</v>
      </c>
      <c r="B36" s="104"/>
      <c r="C36" s="104"/>
      <c r="D36" s="1"/>
      <c r="E36" s="1"/>
      <c r="F36" s="1" t="s">
        <v>101</v>
      </c>
    </row>
  </sheetData>
  <mergeCells count="12">
    <mergeCell ref="A6:F6"/>
    <mergeCell ref="A9:B9"/>
    <mergeCell ref="D9:F9"/>
    <mergeCell ref="D10:F10"/>
    <mergeCell ref="A36:C36"/>
    <mergeCell ref="D11:D12"/>
    <mergeCell ref="E11:F11"/>
    <mergeCell ref="C9:C12"/>
    <mergeCell ref="A10:A12"/>
    <mergeCell ref="B10:B12"/>
    <mergeCell ref="B13:C13"/>
    <mergeCell ref="A14:A33"/>
  </mergeCells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9"/>
  <sheetViews>
    <sheetView view="pageBreakPreview" topLeftCell="A34" zoomScale="86" zoomScaleNormal="93" zoomScaleSheetLayoutView="86" workbookViewId="0">
      <selection activeCell="C38" sqref="C38"/>
    </sheetView>
  </sheetViews>
  <sheetFormatPr defaultRowHeight="15" x14ac:dyDescent="0.25"/>
  <cols>
    <col min="1" max="1" width="33.140625" customWidth="1"/>
    <col min="2" max="2" width="38.140625" customWidth="1"/>
    <col min="3" max="3" width="42.140625" customWidth="1"/>
  </cols>
  <sheetData>
    <row r="1" spans="1:3" ht="89.45" customHeight="1" x14ac:dyDescent="0.3">
      <c r="A1" s="28"/>
      <c r="B1" s="155" t="s">
        <v>73</v>
      </c>
      <c r="C1" s="155"/>
    </row>
    <row r="2" spans="1:3" ht="32.25" customHeight="1" x14ac:dyDescent="0.3">
      <c r="A2" s="28"/>
      <c r="B2" s="53"/>
      <c r="C2" s="53" t="s">
        <v>117</v>
      </c>
    </row>
    <row r="3" spans="1:3" ht="82.9" customHeight="1" x14ac:dyDescent="0.3">
      <c r="A3" s="158" t="s">
        <v>115</v>
      </c>
      <c r="B3" s="158"/>
      <c r="C3" s="158"/>
    </row>
    <row r="4" spans="1:3" ht="33" customHeight="1" x14ac:dyDescent="0.3">
      <c r="A4" s="159" t="s">
        <v>55</v>
      </c>
      <c r="B4" s="159"/>
      <c r="C4" s="159"/>
    </row>
    <row r="5" spans="1:3" ht="17.25" x14ac:dyDescent="0.3">
      <c r="A5" s="28"/>
      <c r="B5" s="28"/>
      <c r="C5" s="51" t="s">
        <v>97</v>
      </c>
    </row>
    <row r="6" spans="1:3" ht="34.5" customHeight="1" x14ac:dyDescent="0.25">
      <c r="A6" s="160" t="s">
        <v>42</v>
      </c>
      <c r="B6" s="157"/>
      <c r="C6" s="157"/>
    </row>
    <row r="7" spans="1:3" ht="33.75" customHeight="1" x14ac:dyDescent="0.25">
      <c r="A7" s="29" t="s">
        <v>43</v>
      </c>
      <c r="B7" s="161" t="s">
        <v>44</v>
      </c>
      <c r="C7" s="162"/>
    </row>
    <row r="8" spans="1:3" ht="58.5" customHeight="1" x14ac:dyDescent="0.25">
      <c r="A8" s="30">
        <v>1053</v>
      </c>
      <c r="B8" s="156" t="s">
        <v>56</v>
      </c>
      <c r="C8" s="157"/>
    </row>
    <row r="9" spans="1:3" ht="17.25" x14ac:dyDescent="0.25">
      <c r="A9" s="30"/>
      <c r="B9" s="162"/>
      <c r="C9" s="162"/>
    </row>
    <row r="10" spans="1:3" ht="17.25" x14ac:dyDescent="0.25">
      <c r="A10" s="165" t="s">
        <v>45</v>
      </c>
      <c r="B10" s="166"/>
      <c r="C10" s="166"/>
    </row>
    <row r="11" spans="1:3" ht="17.25" x14ac:dyDescent="0.25">
      <c r="A11" s="30"/>
      <c r="B11" s="162"/>
      <c r="C11" s="162"/>
    </row>
    <row r="12" spans="1:3" ht="71.25" customHeight="1" x14ac:dyDescent="0.25">
      <c r="A12" s="30" t="s">
        <v>46</v>
      </c>
      <c r="B12" s="30">
        <v>1053</v>
      </c>
      <c r="C12" s="90" t="s">
        <v>67</v>
      </c>
    </row>
    <row r="13" spans="1:3" ht="33" customHeight="1" x14ac:dyDescent="0.25">
      <c r="A13" s="31" t="s">
        <v>47</v>
      </c>
      <c r="B13" s="31">
        <v>11004</v>
      </c>
      <c r="C13" s="32" t="s">
        <v>126</v>
      </c>
    </row>
    <row r="14" spans="1:3" ht="120.75" x14ac:dyDescent="0.25">
      <c r="A14" s="30" t="s">
        <v>48</v>
      </c>
      <c r="B14" s="33" t="s">
        <v>79</v>
      </c>
      <c r="C14" s="34"/>
    </row>
    <row r="15" spans="1:3" ht="135" customHeight="1" x14ac:dyDescent="0.25">
      <c r="A15" s="30" t="s">
        <v>49</v>
      </c>
      <c r="B15" s="91" t="s">
        <v>80</v>
      </c>
      <c r="C15" s="34"/>
    </row>
    <row r="16" spans="1:3" ht="28.5" customHeight="1" x14ac:dyDescent="0.25">
      <c r="A16" s="30" t="s">
        <v>50</v>
      </c>
      <c r="B16" s="30" t="s">
        <v>51</v>
      </c>
      <c r="C16" s="34"/>
    </row>
    <row r="17" spans="1:3" ht="48.75" customHeight="1" x14ac:dyDescent="0.25">
      <c r="A17" s="35" t="s">
        <v>52</v>
      </c>
      <c r="B17" s="33" t="s">
        <v>58</v>
      </c>
      <c r="C17" s="34"/>
    </row>
    <row r="18" spans="1:3" ht="24.75" customHeight="1" x14ac:dyDescent="0.25">
      <c r="A18" s="167" t="s">
        <v>53</v>
      </c>
      <c r="B18" s="168"/>
      <c r="C18" s="34"/>
    </row>
    <row r="19" spans="1:3" s="38" customFormat="1" ht="66.75" customHeight="1" x14ac:dyDescent="0.25">
      <c r="A19" s="163" t="s">
        <v>59</v>
      </c>
      <c r="B19" s="164"/>
      <c r="C19" s="37"/>
    </row>
    <row r="20" spans="1:3" s="38" customFormat="1" ht="39" customHeight="1" x14ac:dyDescent="0.25">
      <c r="A20" s="163" t="s">
        <v>60</v>
      </c>
      <c r="B20" s="164"/>
      <c r="C20" s="37"/>
    </row>
    <row r="21" spans="1:3" s="38" customFormat="1" ht="42" customHeight="1" x14ac:dyDescent="0.25">
      <c r="A21" s="163" t="s">
        <v>61</v>
      </c>
      <c r="B21" s="164"/>
      <c r="C21" s="37"/>
    </row>
    <row r="22" spans="1:3" s="38" customFormat="1" ht="48" customHeight="1" x14ac:dyDescent="0.25">
      <c r="A22" s="163" t="s">
        <v>62</v>
      </c>
      <c r="B22" s="164"/>
      <c r="C22" s="37"/>
    </row>
    <row r="23" spans="1:3" s="38" customFormat="1" ht="60.75" customHeight="1" x14ac:dyDescent="0.25">
      <c r="A23" s="163" t="s">
        <v>63</v>
      </c>
      <c r="B23" s="164"/>
      <c r="C23" s="37"/>
    </row>
    <row r="24" spans="1:3" s="38" customFormat="1" ht="57.75" customHeight="1" x14ac:dyDescent="0.25">
      <c r="A24" s="163" t="s">
        <v>64</v>
      </c>
      <c r="B24" s="164"/>
      <c r="C24" s="37"/>
    </row>
    <row r="25" spans="1:3" s="38" customFormat="1" ht="59.25" customHeight="1" x14ac:dyDescent="0.25">
      <c r="A25" s="163" t="s">
        <v>65</v>
      </c>
      <c r="B25" s="164"/>
      <c r="C25" s="37"/>
    </row>
    <row r="26" spans="1:3" s="38" customFormat="1" ht="30" customHeight="1" x14ac:dyDescent="0.25">
      <c r="A26" s="163" t="s">
        <v>66</v>
      </c>
      <c r="B26" s="164"/>
      <c r="C26" s="102">
        <f>-C36-C46</f>
        <v>-62123</v>
      </c>
    </row>
    <row r="27" spans="1:3" ht="6.75" customHeight="1" x14ac:dyDescent="0.25">
      <c r="A27" s="93"/>
      <c r="B27" s="94"/>
      <c r="C27" s="95"/>
    </row>
    <row r="28" spans="1:3" ht="23.25" customHeight="1" x14ac:dyDescent="0.25">
      <c r="A28" s="92"/>
      <c r="B28" s="93"/>
      <c r="C28" s="96"/>
    </row>
    <row r="29" spans="1:3" ht="70.5" customHeight="1" x14ac:dyDescent="0.3">
      <c r="A29" s="30" t="s">
        <v>46</v>
      </c>
      <c r="B29" s="30">
        <v>1053</v>
      </c>
      <c r="C29" s="86" t="s">
        <v>129</v>
      </c>
    </row>
    <row r="30" spans="1:3" ht="36.75" customHeight="1" x14ac:dyDescent="0.25">
      <c r="A30" s="31" t="s">
        <v>47</v>
      </c>
      <c r="B30" s="31">
        <v>11008</v>
      </c>
      <c r="C30" s="32" t="s">
        <v>41</v>
      </c>
    </row>
    <row r="31" spans="1:3" ht="154.5" customHeight="1" x14ac:dyDescent="0.25">
      <c r="A31" s="30" t="s">
        <v>48</v>
      </c>
      <c r="B31" s="33" t="s">
        <v>68</v>
      </c>
      <c r="C31" s="34"/>
    </row>
    <row r="32" spans="1:3" ht="207" x14ac:dyDescent="0.25">
      <c r="A32" s="30" t="s">
        <v>49</v>
      </c>
      <c r="B32" s="97" t="s">
        <v>69</v>
      </c>
      <c r="C32" s="34"/>
    </row>
    <row r="33" spans="1:3" ht="27" customHeight="1" x14ac:dyDescent="0.25">
      <c r="A33" s="30" t="s">
        <v>50</v>
      </c>
      <c r="B33" s="30" t="s">
        <v>51</v>
      </c>
      <c r="C33" s="34"/>
    </row>
    <row r="34" spans="1:3" ht="34.5" x14ac:dyDescent="0.25">
      <c r="A34" s="35" t="s">
        <v>52</v>
      </c>
      <c r="B34" s="33" t="s">
        <v>70</v>
      </c>
      <c r="C34" s="34"/>
    </row>
    <row r="35" spans="1:3" ht="23.25" customHeight="1" x14ac:dyDescent="0.25">
      <c r="A35" s="167" t="s">
        <v>53</v>
      </c>
      <c r="B35" s="168"/>
      <c r="C35" s="34"/>
    </row>
    <row r="36" spans="1:3" ht="24" customHeight="1" x14ac:dyDescent="0.25">
      <c r="A36" s="163" t="s">
        <v>66</v>
      </c>
      <c r="B36" s="164"/>
      <c r="C36" s="101">
        <f>+հավելված3!E22</f>
        <v>59115</v>
      </c>
    </row>
    <row r="37" spans="1:3" ht="65.25" customHeight="1" x14ac:dyDescent="0.25"/>
    <row r="38" spans="1:3" ht="81.75" customHeight="1" x14ac:dyDescent="0.3">
      <c r="A38" s="30" t="s">
        <v>46</v>
      </c>
      <c r="B38" s="30">
        <v>1053</v>
      </c>
      <c r="C38" s="86" t="s">
        <v>129</v>
      </c>
    </row>
    <row r="39" spans="1:3" ht="45" customHeight="1" x14ac:dyDescent="0.25">
      <c r="A39" s="31" t="s">
        <v>47</v>
      </c>
      <c r="B39" s="31">
        <v>11009</v>
      </c>
      <c r="C39" s="32" t="s">
        <v>41</v>
      </c>
    </row>
    <row r="40" spans="1:3" ht="138" x14ac:dyDescent="0.25">
      <c r="A40" s="30" t="s">
        <v>48</v>
      </c>
      <c r="B40" s="33" t="s">
        <v>68</v>
      </c>
      <c r="C40" s="34"/>
    </row>
    <row r="41" spans="1:3" ht="86.25" x14ac:dyDescent="0.3">
      <c r="A41" s="30" t="s">
        <v>49</v>
      </c>
      <c r="B41" s="39" t="s">
        <v>71</v>
      </c>
      <c r="C41" s="34"/>
    </row>
    <row r="42" spans="1:3" ht="36.75" customHeight="1" x14ac:dyDescent="0.25">
      <c r="A42" s="30" t="s">
        <v>50</v>
      </c>
      <c r="B42" s="30" t="s">
        <v>51</v>
      </c>
      <c r="C42" s="34"/>
    </row>
    <row r="43" spans="1:3" ht="62.25" customHeight="1" x14ac:dyDescent="0.25">
      <c r="A43" s="35" t="s">
        <v>52</v>
      </c>
      <c r="B43" s="33" t="s">
        <v>72</v>
      </c>
      <c r="C43" s="34"/>
    </row>
    <row r="44" spans="1:3" ht="29.25" customHeight="1" x14ac:dyDescent="0.25">
      <c r="A44" s="167" t="s">
        <v>53</v>
      </c>
      <c r="B44" s="168"/>
      <c r="C44" s="34"/>
    </row>
    <row r="45" spans="1:3" ht="55.9" customHeight="1" x14ac:dyDescent="0.25">
      <c r="A45" s="163" t="s">
        <v>118</v>
      </c>
      <c r="B45" s="164"/>
      <c r="C45" s="34"/>
    </row>
    <row r="46" spans="1:3" ht="30" customHeight="1" x14ac:dyDescent="0.25">
      <c r="A46" s="163" t="s">
        <v>66</v>
      </c>
      <c r="B46" s="164"/>
      <c r="C46" s="40">
        <f>+հավելված2!G38</f>
        <v>3008</v>
      </c>
    </row>
    <row r="49" spans="1:3" s="59" customFormat="1" ht="39.6" customHeight="1" x14ac:dyDescent="0.3">
      <c r="A49" s="60" t="s">
        <v>100</v>
      </c>
      <c r="B49" s="61"/>
      <c r="C49" s="1" t="s">
        <v>101</v>
      </c>
    </row>
  </sheetData>
  <mergeCells count="23">
    <mergeCell ref="A46:B46"/>
    <mergeCell ref="A36:B36"/>
    <mergeCell ref="A44:B44"/>
    <mergeCell ref="A25:B25"/>
    <mergeCell ref="A26:B26"/>
    <mergeCell ref="A35:B35"/>
    <mergeCell ref="A45:B45"/>
    <mergeCell ref="A24:B24"/>
    <mergeCell ref="B9:C9"/>
    <mergeCell ref="A10:C10"/>
    <mergeCell ref="B11:C11"/>
    <mergeCell ref="A18:B18"/>
    <mergeCell ref="A19:B19"/>
    <mergeCell ref="A20:B20"/>
    <mergeCell ref="A21:B21"/>
    <mergeCell ref="A22:B22"/>
    <mergeCell ref="A23:B23"/>
    <mergeCell ref="B1:C1"/>
    <mergeCell ref="B8:C8"/>
    <mergeCell ref="A3:C3"/>
    <mergeCell ref="A4:C4"/>
    <mergeCell ref="A6:C6"/>
    <mergeCell ref="B7:C7"/>
  </mergeCells>
  <pageMargins left="0.7" right="0.7" top="0.75" bottom="0.75" header="0.3" footer="0.3"/>
  <pageSetup paperSize="9" scale="71" fitToHeight="0" orientation="portrait" r:id="rId1"/>
  <rowBreaks count="3" manualBreakCount="3">
    <brk id="17" max="3" man="1"/>
    <brk id="36" max="3" man="1"/>
    <brk id="48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9"/>
  <sheetViews>
    <sheetView tabSelected="1" view="pageBreakPreview" zoomScale="96" zoomScaleNormal="96" zoomScaleSheetLayoutView="96" workbookViewId="0">
      <selection activeCell="O39" sqref="O39"/>
    </sheetView>
  </sheetViews>
  <sheetFormatPr defaultRowHeight="15" x14ac:dyDescent="0.25"/>
  <cols>
    <col min="2" max="2" width="57.28515625" bestFit="1" customWidth="1"/>
    <col min="3" max="3" width="31" customWidth="1"/>
    <col min="4" max="4" width="31.5703125" customWidth="1"/>
    <col min="5" max="5" width="17.140625" customWidth="1"/>
  </cols>
  <sheetData>
    <row r="1" spans="1:4" ht="17.25" x14ac:dyDescent="0.3">
      <c r="A1" s="28"/>
      <c r="B1" s="28"/>
      <c r="C1" s="53"/>
      <c r="D1" s="53" t="s">
        <v>113</v>
      </c>
    </row>
    <row r="2" spans="1:4" ht="58.5" customHeight="1" x14ac:dyDescent="0.25">
      <c r="A2" s="169" t="s">
        <v>127</v>
      </c>
      <c r="B2" s="169"/>
      <c r="C2" s="169"/>
      <c r="D2" s="169"/>
    </row>
    <row r="3" spans="1:4" ht="28.5" customHeight="1" x14ac:dyDescent="0.25">
      <c r="A3" s="170" t="str">
        <f>+հավելված4.1!A4:C4</f>
        <v xml:space="preserve"> ՀՀ  առողջապահության  նախարարություն </v>
      </c>
      <c r="B3" s="170"/>
      <c r="C3" s="170"/>
      <c r="D3" s="170"/>
    </row>
    <row r="4" spans="1:4" ht="5.25" customHeight="1" x14ac:dyDescent="0.3">
      <c r="A4" s="10"/>
      <c r="B4" s="10"/>
      <c r="C4" s="10"/>
      <c r="D4" s="10"/>
    </row>
    <row r="5" spans="1:4" ht="17.25" x14ac:dyDescent="0.3">
      <c r="A5" s="41" t="s">
        <v>74</v>
      </c>
      <c r="B5" s="10"/>
      <c r="C5" s="10"/>
      <c r="D5" s="10"/>
    </row>
    <row r="6" spans="1:4" ht="7.5" customHeight="1" x14ac:dyDescent="0.3">
      <c r="A6" s="8"/>
      <c r="B6" s="8"/>
      <c r="C6" s="8"/>
      <c r="D6" s="8"/>
    </row>
    <row r="7" spans="1:4" ht="19.5" customHeight="1" x14ac:dyDescent="0.3">
      <c r="A7" s="8"/>
      <c r="B7" s="42" t="s">
        <v>43</v>
      </c>
      <c r="C7" s="178" t="s">
        <v>44</v>
      </c>
      <c r="D7" s="179"/>
    </row>
    <row r="8" spans="1:4" ht="42.75" customHeight="1" x14ac:dyDescent="0.3">
      <c r="A8" s="8"/>
      <c r="B8" s="36">
        <v>1053</v>
      </c>
      <c r="C8" s="176" t="s">
        <v>56</v>
      </c>
      <c r="D8" s="177"/>
    </row>
    <row r="9" spans="1:4" ht="17.25" x14ac:dyDescent="0.3">
      <c r="A9" s="8"/>
      <c r="B9" s="43" t="s">
        <v>45</v>
      </c>
      <c r="C9" s="8"/>
      <c r="D9" s="8"/>
    </row>
    <row r="10" spans="1:4" ht="17.25" x14ac:dyDescent="0.3">
      <c r="A10" s="8"/>
      <c r="B10" s="44"/>
      <c r="C10" s="8"/>
      <c r="D10" s="100" t="s">
        <v>97</v>
      </c>
    </row>
    <row r="11" spans="1:4" ht="79.5" customHeight="1" x14ac:dyDescent="0.3">
      <c r="A11" s="8"/>
      <c r="B11" s="42" t="s">
        <v>46</v>
      </c>
      <c r="C11" s="36">
        <v>1053</v>
      </c>
      <c r="D11" s="83" t="s">
        <v>128</v>
      </c>
    </row>
    <row r="12" spans="1:4" ht="20.25" customHeight="1" x14ac:dyDescent="0.3">
      <c r="A12" s="8"/>
      <c r="B12" s="42" t="s">
        <v>47</v>
      </c>
      <c r="C12" s="36">
        <v>11004</v>
      </c>
      <c r="D12" s="171" t="s">
        <v>41</v>
      </c>
    </row>
    <row r="13" spans="1:4" ht="138.75" customHeight="1" x14ac:dyDescent="0.3">
      <c r="A13" s="8"/>
      <c r="B13" s="45" t="s">
        <v>48</v>
      </c>
      <c r="C13" s="33" t="s">
        <v>57</v>
      </c>
      <c r="D13" s="172"/>
    </row>
    <row r="14" spans="1:4" ht="137.25" customHeight="1" x14ac:dyDescent="0.3">
      <c r="A14" s="8"/>
      <c r="B14" s="45" t="s">
        <v>49</v>
      </c>
      <c r="C14" s="98" t="s">
        <v>78</v>
      </c>
      <c r="D14" s="172"/>
    </row>
    <row r="15" spans="1:4" ht="27" customHeight="1" x14ac:dyDescent="0.3">
      <c r="A15" s="8"/>
      <c r="B15" s="45" t="s">
        <v>50</v>
      </c>
      <c r="C15" s="33" t="s">
        <v>76</v>
      </c>
      <c r="D15" s="172"/>
    </row>
    <row r="16" spans="1:4" ht="36.75" customHeight="1" x14ac:dyDescent="0.3">
      <c r="A16" s="8"/>
      <c r="B16" s="33" t="s">
        <v>77</v>
      </c>
      <c r="C16" s="33" t="s">
        <v>58</v>
      </c>
      <c r="D16" s="172"/>
    </row>
    <row r="17" spans="1:4" ht="18.75" customHeight="1" x14ac:dyDescent="0.3">
      <c r="A17" s="8"/>
      <c r="B17" s="174" t="s">
        <v>53</v>
      </c>
      <c r="C17" s="175"/>
      <c r="D17" s="173"/>
    </row>
    <row r="18" spans="1:4" ht="38.25" customHeight="1" x14ac:dyDescent="0.3">
      <c r="A18" s="8"/>
      <c r="B18" s="174" t="s">
        <v>59</v>
      </c>
      <c r="C18" s="175"/>
      <c r="D18" s="54"/>
    </row>
    <row r="19" spans="1:4" ht="17.25" x14ac:dyDescent="0.3">
      <c r="A19" s="8"/>
      <c r="B19" s="174" t="s">
        <v>60</v>
      </c>
      <c r="C19" s="175"/>
      <c r="D19" s="54"/>
    </row>
    <row r="20" spans="1:4" ht="39" customHeight="1" x14ac:dyDescent="0.3">
      <c r="A20" s="8"/>
      <c r="B20" s="174" t="s">
        <v>61</v>
      </c>
      <c r="C20" s="175"/>
      <c r="D20" s="54"/>
    </row>
    <row r="21" spans="1:4" ht="30.75" customHeight="1" x14ac:dyDescent="0.3">
      <c r="A21" s="8"/>
      <c r="B21" s="174" t="s">
        <v>62</v>
      </c>
      <c r="C21" s="175"/>
      <c r="D21" s="54"/>
    </row>
    <row r="22" spans="1:4" ht="53.45" customHeight="1" x14ac:dyDescent="0.3">
      <c r="A22" s="8"/>
      <c r="B22" s="174" t="s">
        <v>63</v>
      </c>
      <c r="C22" s="175"/>
      <c r="D22" s="54"/>
    </row>
    <row r="23" spans="1:4" ht="35.25" customHeight="1" x14ac:dyDescent="0.3">
      <c r="A23" s="8"/>
      <c r="B23" s="174" t="s">
        <v>64</v>
      </c>
      <c r="C23" s="175"/>
      <c r="D23" s="54"/>
    </row>
    <row r="24" spans="1:4" ht="53.25" customHeight="1" x14ac:dyDescent="0.3">
      <c r="A24" s="8"/>
      <c r="B24" s="174" t="s">
        <v>65</v>
      </c>
      <c r="C24" s="175"/>
      <c r="D24" s="54"/>
    </row>
    <row r="25" spans="1:4" ht="21" customHeight="1" x14ac:dyDescent="0.3">
      <c r="A25" s="8"/>
      <c r="B25" s="48" t="s">
        <v>54</v>
      </c>
      <c r="C25" s="49"/>
      <c r="D25" s="99">
        <f>+հավելված4.1!C26</f>
        <v>-62123</v>
      </c>
    </row>
    <row r="26" spans="1:4" ht="107.25" customHeight="1" x14ac:dyDescent="0.25">
      <c r="B26" s="42" t="s">
        <v>46</v>
      </c>
      <c r="C26" s="36">
        <v>1053</v>
      </c>
      <c r="D26" s="83" t="s">
        <v>75</v>
      </c>
    </row>
    <row r="27" spans="1:4" ht="33.75" customHeight="1" x14ac:dyDescent="0.25">
      <c r="B27" s="42" t="s">
        <v>47</v>
      </c>
      <c r="C27" s="36">
        <v>11008</v>
      </c>
      <c r="D27" s="171" t="s">
        <v>41</v>
      </c>
    </row>
    <row r="28" spans="1:4" ht="208.9" customHeight="1" x14ac:dyDescent="0.3">
      <c r="B28" s="45" t="s">
        <v>48</v>
      </c>
      <c r="C28" s="33" t="s">
        <v>68</v>
      </c>
      <c r="D28" s="172"/>
    </row>
    <row r="29" spans="1:4" ht="258.75" x14ac:dyDescent="0.3">
      <c r="B29" s="45" t="s">
        <v>49</v>
      </c>
      <c r="C29" s="39" t="s">
        <v>69</v>
      </c>
      <c r="D29" s="172"/>
    </row>
    <row r="30" spans="1:4" ht="17.25" x14ac:dyDescent="0.3">
      <c r="B30" s="45" t="s">
        <v>50</v>
      </c>
      <c r="C30" s="33" t="s">
        <v>76</v>
      </c>
      <c r="D30" s="172"/>
    </row>
    <row r="31" spans="1:4" ht="51.75" x14ac:dyDescent="0.25">
      <c r="B31" s="33" t="s">
        <v>77</v>
      </c>
      <c r="C31" s="33" t="s">
        <v>70</v>
      </c>
      <c r="D31" s="172"/>
    </row>
    <row r="32" spans="1:4" ht="17.25" x14ac:dyDescent="0.25">
      <c r="B32" s="46"/>
      <c r="C32" s="47" t="s">
        <v>53</v>
      </c>
      <c r="D32" s="173"/>
    </row>
    <row r="33" spans="2:4" ht="17.25" x14ac:dyDescent="0.25">
      <c r="B33" s="46"/>
      <c r="C33" s="47"/>
      <c r="D33" s="79"/>
    </row>
    <row r="34" spans="2:4" ht="17.25" x14ac:dyDescent="0.3">
      <c r="B34" s="48" t="s">
        <v>54</v>
      </c>
      <c r="C34" s="49"/>
      <c r="D34" s="50">
        <f>+հավելված3!E22</f>
        <v>59115</v>
      </c>
    </row>
    <row r="37" spans="2:4" ht="94.5" customHeight="1" x14ac:dyDescent="0.25">
      <c r="B37" s="42" t="s">
        <v>46</v>
      </c>
      <c r="C37" s="36">
        <v>1053</v>
      </c>
      <c r="D37" s="83" t="s">
        <v>75</v>
      </c>
    </row>
    <row r="38" spans="2:4" ht="17.25" x14ac:dyDescent="0.25">
      <c r="B38" s="42" t="s">
        <v>47</v>
      </c>
      <c r="C38" s="36">
        <v>11009</v>
      </c>
      <c r="D38" s="171" t="s">
        <v>41</v>
      </c>
    </row>
    <row r="39" spans="2:4" ht="208.9" customHeight="1" x14ac:dyDescent="0.3">
      <c r="B39" s="45" t="s">
        <v>48</v>
      </c>
      <c r="C39" s="33" t="s">
        <v>68</v>
      </c>
      <c r="D39" s="172"/>
    </row>
    <row r="40" spans="2:4" ht="120.75" x14ac:dyDescent="0.3">
      <c r="B40" s="45" t="s">
        <v>49</v>
      </c>
      <c r="C40" s="39" t="s">
        <v>71</v>
      </c>
      <c r="D40" s="172"/>
    </row>
    <row r="41" spans="2:4" ht="17.25" x14ac:dyDescent="0.3">
      <c r="B41" s="45" t="s">
        <v>50</v>
      </c>
      <c r="C41" s="33" t="s">
        <v>76</v>
      </c>
      <c r="D41" s="172"/>
    </row>
    <row r="42" spans="2:4" ht="64.5" customHeight="1" x14ac:dyDescent="0.25">
      <c r="B42" s="33" t="s">
        <v>77</v>
      </c>
      <c r="C42" s="33" t="s">
        <v>72</v>
      </c>
      <c r="D42" s="172"/>
    </row>
    <row r="43" spans="2:4" ht="39" customHeight="1" x14ac:dyDescent="0.25">
      <c r="B43" s="174" t="s">
        <v>53</v>
      </c>
      <c r="C43" s="175"/>
      <c r="D43" s="173"/>
    </row>
    <row r="44" spans="2:4" ht="48.75" customHeight="1" x14ac:dyDescent="0.25">
      <c r="B44" s="174" t="s">
        <v>118</v>
      </c>
      <c r="C44" s="175"/>
      <c r="D44" s="79"/>
    </row>
    <row r="45" spans="2:4" ht="29.25" customHeight="1" x14ac:dyDescent="0.3">
      <c r="B45" s="48" t="s">
        <v>54</v>
      </c>
      <c r="C45" s="49"/>
      <c r="D45" s="50">
        <f>+հավելված3!E28</f>
        <v>3008</v>
      </c>
    </row>
    <row r="49" spans="1:4" s="59" customFormat="1" ht="39.6" customHeight="1" x14ac:dyDescent="0.3">
      <c r="A49" s="103" t="s">
        <v>100</v>
      </c>
      <c r="B49" s="103"/>
      <c r="C49" s="103"/>
      <c r="D49" s="1" t="s">
        <v>101</v>
      </c>
    </row>
  </sheetData>
  <mergeCells count="18">
    <mergeCell ref="A49:C49"/>
    <mergeCell ref="D38:D43"/>
    <mergeCell ref="B44:C44"/>
    <mergeCell ref="B43:C43"/>
    <mergeCell ref="A2:D2"/>
    <mergeCell ref="A3:D3"/>
    <mergeCell ref="D12:D17"/>
    <mergeCell ref="B17:C17"/>
    <mergeCell ref="D27:D32"/>
    <mergeCell ref="B18:C18"/>
    <mergeCell ref="B19:C19"/>
    <mergeCell ref="B20:C20"/>
    <mergeCell ref="B21:C21"/>
    <mergeCell ref="B22:C22"/>
    <mergeCell ref="B23:C23"/>
    <mergeCell ref="B24:C24"/>
    <mergeCell ref="C8:D8"/>
    <mergeCell ref="C7:D7"/>
  </mergeCells>
  <pageMargins left="0.7" right="0.7" top="0.75" bottom="0.75" header="0.3" footer="0.3"/>
  <pageSetup paperSize="9" scale="67" fitToHeight="0" orientation="portrait" r:id="rId1"/>
  <rowBreaks count="3" manualBreakCount="3">
    <brk id="25" max="16383" man="1"/>
    <brk id="35" max="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Հավելված1</vt:lpstr>
      <vt:lpstr>հավելված2</vt:lpstr>
      <vt:lpstr>հավելված3</vt:lpstr>
      <vt:lpstr>հավելված4.1</vt:lpstr>
      <vt:lpstr>հավելված4.2</vt:lpstr>
      <vt:lpstr>Հավելված1!Print_Area</vt:lpstr>
      <vt:lpstr>հավելված2!Print_Area</vt:lpstr>
      <vt:lpstr>հավելված3!Print_Area</vt:lpstr>
      <vt:lpstr>հավելված4.1!Print_Area</vt:lpstr>
      <vt:lpstr>հավելված4.2!Print_Area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Kristine Khachatryan</dc:creator>
  <cp:lastModifiedBy>Liana Chanakhchyan</cp:lastModifiedBy>
  <cp:lastPrinted>2019-10-04T07:18:40Z</cp:lastPrinted>
  <dcterms:created xsi:type="dcterms:W3CDTF">2019-07-03T08:23:58Z</dcterms:created>
  <dcterms:modified xsi:type="dcterms:W3CDTF">2019-10-04T11:50:15Z</dcterms:modified>
  <cp:keywords>Mulberry 2.0</cp:keywords>
</cp:coreProperties>
</file>