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ief Accountant\Desktop\BUDGET realocations\budget realic. 2019\Sep_WB\new\"/>
    </mc:Choice>
  </mc:AlternateContent>
  <bookViews>
    <workbookView xWindow="0" yWindow="0" windowWidth="28800" windowHeight="11445" activeTab="3"/>
  </bookViews>
  <sheets>
    <sheet name="1" sheetId="2" r:id="rId1"/>
    <sheet name="2" sheetId="3" r:id="rId2"/>
    <sheet name="3" sheetId="7" r:id="rId3"/>
    <sheet name="4.1" sheetId="5" r:id="rId4"/>
    <sheet name="4.2" sheetId="8" r:id="rId5"/>
  </sheets>
  <definedNames>
    <definedName name="_xlnm.Print_Area" localSheetId="0">'1'!$A$1:$D$51</definedName>
    <definedName name="_xlnm.Print_Area" localSheetId="1">'2'!$A$1:$G$54</definedName>
    <definedName name="_xlnm.Print_Area" localSheetId="2">'3'!$A$1:$F$57</definedName>
    <definedName name="_xlnm.Print_Area" localSheetId="3">'4.1'!$A$1:$C$77</definedName>
    <definedName name="_xlnm.Print_Area" localSheetId="4">'4.2'!$A$1:$C$35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7" l="1"/>
  <c r="F9" i="7"/>
  <c r="E9" i="7"/>
  <c r="D11" i="7"/>
  <c r="F11" i="7"/>
  <c r="E11" i="7"/>
  <c r="D12" i="7"/>
  <c r="F12" i="7"/>
  <c r="E12" i="7"/>
  <c r="D56" i="7"/>
  <c r="D55" i="7" s="1"/>
  <c r="D54" i="7" s="1"/>
  <c r="D52" i="7" s="1"/>
  <c r="D50" i="7" s="1"/>
  <c r="F55" i="7"/>
  <c r="E55" i="7"/>
  <c r="F54" i="7"/>
  <c r="F52" i="7" s="1"/>
  <c r="F50" i="7" s="1"/>
  <c r="E54" i="7"/>
  <c r="E52" i="7"/>
  <c r="E50" i="7" s="1"/>
  <c r="D49" i="7"/>
  <c r="D48" i="7" s="1"/>
  <c r="D47" i="7" s="1"/>
  <c r="D45" i="7" s="1"/>
  <c r="D43" i="7" s="1"/>
  <c r="F48" i="7"/>
  <c r="F47" i="7" s="1"/>
  <c r="F45" i="7" s="1"/>
  <c r="F43" i="7" s="1"/>
  <c r="E48" i="7"/>
  <c r="E47" i="7" s="1"/>
  <c r="E45" i="7" s="1"/>
  <c r="E43" i="7" s="1"/>
  <c r="E41" i="7"/>
  <c r="E40" i="7"/>
  <c r="E38" i="7" s="1"/>
  <c r="E36" i="7" s="1"/>
  <c r="F41" i="7" l="1"/>
  <c r="F40" i="7" s="1"/>
  <c r="F38" i="7" s="1"/>
  <c r="F36" i="7" s="1"/>
  <c r="D42" i="7"/>
  <c r="D41" i="7" s="1"/>
  <c r="D40" i="7" s="1"/>
  <c r="D38" i="7" s="1"/>
  <c r="D36" i="7" s="1"/>
  <c r="G49" i="3" l="1"/>
  <c r="G51" i="3" s="1"/>
  <c r="G44" i="3"/>
  <c r="G46" i="3" s="1"/>
  <c r="G39" i="3"/>
  <c r="G41" i="3" s="1"/>
  <c r="D27" i="2"/>
  <c r="G37" i="3" l="1"/>
  <c r="G35" i="3" s="1"/>
  <c r="G33" i="3" l="1"/>
  <c r="G31" i="3" s="1"/>
  <c r="G29" i="3" s="1"/>
  <c r="D10" i="7" l="1"/>
  <c r="D7" i="2"/>
  <c r="E23" i="7" l="1"/>
  <c r="E22" i="7" s="1"/>
  <c r="F23" i="7"/>
  <c r="F22" i="7" s="1"/>
  <c r="G18" i="3"/>
  <c r="G20" i="3" s="1"/>
  <c r="D32" i="7" l="1"/>
  <c r="D31" i="7" s="1"/>
  <c r="D30" i="7" s="1"/>
  <c r="D29" i="7" s="1"/>
  <c r="D28" i="7" s="1"/>
  <c r="F31" i="7"/>
  <c r="F30" i="7" s="1"/>
  <c r="F29" i="7" s="1"/>
  <c r="F28" i="7" s="1"/>
  <c r="F26" i="7" s="1"/>
  <c r="F24" i="7" s="1"/>
  <c r="E31" i="7"/>
  <c r="E30" i="7" s="1"/>
  <c r="E29" i="7" s="1"/>
  <c r="E28" i="7" s="1"/>
  <c r="E21" i="7"/>
  <c r="E20" i="7" s="1"/>
  <c r="F21" i="7"/>
  <c r="F20" i="7" s="1"/>
  <c r="D23" i="7"/>
  <c r="E26" i="7" l="1"/>
  <c r="E24" i="7" s="1"/>
  <c r="D26" i="7"/>
  <c r="D24" i="7" s="1"/>
  <c r="F19" i="7"/>
  <c r="E19" i="7"/>
  <c r="D22" i="7"/>
  <c r="D21" i="7" s="1"/>
  <c r="D20" i="7" s="1"/>
  <c r="F17" i="7" l="1"/>
  <c r="F15" i="7" s="1"/>
  <c r="E17" i="7"/>
  <c r="E15" i="7" s="1"/>
  <c r="D19" i="7"/>
  <c r="D17" i="7" l="1"/>
  <c r="D15" i="7" s="1"/>
  <c r="G23" i="3" l="1"/>
  <c r="G25" i="3" l="1"/>
  <c r="G16" i="3"/>
  <c r="G14" i="3" l="1"/>
  <c r="G12" i="3"/>
  <c r="G10" i="3" s="1"/>
  <c r="G8" i="3" s="1"/>
  <c r="G7" i="3" s="1"/>
</calcChain>
</file>

<file path=xl/sharedStrings.xml><?xml version="1.0" encoding="utf-8"?>
<sst xmlns="http://schemas.openxmlformats.org/spreadsheetml/2006/main" count="370" uniqueCount="138">
  <si>
    <t>հազար  դրամներով</t>
  </si>
  <si>
    <t>Ծրագիր</t>
  </si>
  <si>
    <t>Միջոցառում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</si>
  <si>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</si>
  <si>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</si>
  <si>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</si>
  <si>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</si>
  <si>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</si>
  <si>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</si>
  <si>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</si>
  <si>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</si>
  <si>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</si>
  <si>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</si>
  <si>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</si>
  <si>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</si>
  <si>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</si>
  <si>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Ծրագրային դասիչը</t>
  </si>
  <si>
    <t>Բյուջետային գլխավոր կարգադրիչների, ծրագրերի և միջոցառումների անվանումները</t>
  </si>
  <si>
    <t xml:space="preserve"> Տարի</t>
  </si>
  <si>
    <t xml:space="preserve">ՀՀ կառավարության 2019 թվականի
-ի  N       -Ն որոշման 
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</si>
  <si>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</si>
  <si>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</si>
  <si>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</si>
  <si>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</si>
  <si>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</si>
  <si>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</si>
  <si>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</si>
  <si>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</si>
  <si>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</si>
  <si>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</si>
  <si>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</si>
  <si>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</si>
  <si>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</si>
  <si>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</si>
  <si>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</si>
  <si>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</si>
  <si>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</si>
  <si>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</si>
  <si>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</si>
  <si>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</si>
  <si>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հազար դրամներով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</si>
  <si>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</si>
  <si>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</si>
  <si>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</si>
  <si>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</si>
  <si>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</si>
  <si>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</si>
  <si>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</si>
  <si>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</si>
  <si>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</si>
  <si>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</si>
  <si>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</si>
  <si>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</si>
  <si>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</si>
  <si>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</si>
  <si>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 xml:space="preserve"> Ճանապարհային ցանցի բարելավում </t>
  </si>
  <si>
    <t xml:space="preserve"> Ընդամենը </t>
  </si>
  <si>
    <t xml:space="preserve"> այդ թվում </t>
  </si>
  <si>
    <t>Ճանապարհային ցանցի բարելավում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</si>
  <si>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</si>
  <si>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</si>
  <si>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Միջոց_x000D_
առում</t>
  </si>
  <si>
    <t xml:space="preserve"> Վարկային
միջոցներ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</si>
  <si>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</si>
  <si>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</si>
  <si>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</si>
  <si>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</si>
  <si>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Համաֆին-անսավորում </t>
  </si>
  <si>
    <t xml:space="preserve"> Միջոցառումն իրականացնողի անվանումը՛ </t>
  </si>
  <si>
    <t xml:space="preserve"> Մասնագիտացված միավոր </t>
  </si>
  <si>
    <t>Աղյուսակ N 1</t>
  </si>
  <si>
    <t>Աղյուսակ N 2</t>
  </si>
  <si>
    <t xml:space="preserve"> </t>
  </si>
  <si>
    <t>ՀԱՅԱՍՏԱՆԻ ՀԱՆՐԱՊԵՏՈՒԹՅԱՆ ԿԱՌԱՎԱՐՈՒԹՅԱՆ 2018 ԹՎԱԿԱՆԻ ԴԵԿՏԵՄԲԵՐԻ 27-Ի N 1515-Ն ՈՐՈՇՄԱՆ N 3 ԵՎ 4 ՀԱՎԵԼՎԱԾՆԵՐՈՒՄ ԿԱՏԱՐՎՈՂ ՓՈՓՈԽՈՒԹՅՈՒՆՆԵՐԸ</t>
  </si>
  <si>
    <t>«ՀԱՅԱՍՏԱՆԻ  ՀԱՆՐԱՊԵՏՈՒԹՅԱՆ 2019 ԹՎԱԿԱՆԻ ՊԵՏԱԿԱՆ ԲՅՈՒՋԵԻ ՄԱՍԻՆ» ՀԱՅԱՍՏԱՆԻ  ՀԱՆՐԱՊԵՏՈՒԹՅԱՆ ՕՐԵՆՔԻ N 1 ՀԱՎԵԼՎԱԾԻ N2  ԱՂՅՈՒՍԱԿՈՒՄ ԵՎ  ՀԱՅԱՍՏԱՆԻ  ՀԱՆՐԱՊԵՏՈՒԹՅԱՆ ԿԱՌԱՎԱՐՈՒԹՅԱՆ 2018 ԹՎԱԿԱՆԻ ԴԵԿՏԵՄԲԵՐԻ 27-Ի N 1515-Ն ՈՐՈՇՄԱՆ N 5 ՀԱՎԵԼՎԱԾԻ N3  ԱՂՅՈՒՍԱԿՈՒՄ ԿԱՏԱՐՎՈՂ ՓՈՓՈԽՈՒԹՅՈՒՆՆԵՐԸ</t>
  </si>
  <si>
    <t xml:space="preserve">  ՀՀ  տարածքային կառավարման և ենթակառուցվածքների նախարարություն</t>
  </si>
  <si>
    <t xml:space="preserve">ՀԱՅԱՍՏԱՆԻ ՀԱՆՐԱՊԵՏՈՒԹՅԱՆ ԿԱՌԱՎԱՐՈՒԹՅԱՆ 2018 ԹՎԱԿԱՆԻ ԴԵԿՏԵՄԲԵՐԻ 27-Ի N 1515-Ն ՈՐՈՇՄԱՆ N11 ՀԱՎԵԼՎԱԾԻ  11.8 ԱՂՅՈՒՍԱԿՈՒՄ  ԿԱՏԱՐՎՈՂ ՓՈՓՈԽՈՒԹՅՈՒՆՆԵՐԸ </t>
  </si>
  <si>
    <t xml:space="preserve"> ՀՀ  տարածքային կառավարման և ենթակառուցվածքների նախարարություն </t>
  </si>
  <si>
    <t xml:space="preserve">ՀԱՅԱՍՏԱՆԻ ՀԱՆՐԱՊԵՏՈՒԹՅԱՆ ԿԱՌԱՎԱՐՈՒԹՅԱՆ 2018 ԹՎԱԿԱՆԻ ԴԵԿՏԵՄԲԵՐԻ 27-Ի N 1515-Ն ՈՐՈՇՄԱՆ  N11.1 ՀԱՎԵԼՎԱԾԻ  11.1.8 ԱՂՅՈՒՍԱԿՈՒՄ ԿԱՏԱՐՎՈՂ ՓՈՓՈԽՈՒԹՅՈՒՆՆԵՐԸ </t>
  </si>
  <si>
    <t xml:space="preserve"> ՀՀ  տարածքային կառավարման և ենթակառուցվածքների նախարարություն</t>
  </si>
  <si>
    <t>ՀՀ տարածքային կառավարման և ենթակառուցվածքների նախարարություն
այդ թվում`</t>
  </si>
  <si>
    <t xml:space="preserve"> 21003</t>
  </si>
  <si>
    <t xml:space="preserve"> 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</si>
  <si>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</si>
  <si>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ծրագիր՝ Տրանշ 3</t>
  </si>
  <si>
    <t xml:space="preserve"> Համաշխարհային բանկի աջակցությամբ իրականացվող կենսական նշանակության ավտոճանապարհների բարեկարգման աշխատանքներ_x000D_</t>
  </si>
  <si>
    <t xml:space="preserve"> - Շենքերի և շինությունների շինարարություն</t>
  </si>
  <si>
    <t xml:space="preserve"> Համաշխարհային բանկի աջակցությամբ իրականացվող կենսական նշանակության ավտոճանապարհների բարեկարգման աշխատանքներ
</t>
  </si>
  <si>
    <t xml:space="preserve"> Վերականգնվող ավտոճանապարհների երկարությունը, կիլոմետր </t>
  </si>
  <si>
    <t xml:space="preserve"> Ծրագրի իրականցման արդյունքում անհարթության  IRI ցուցանիշի միջին թվաբանականը, մ/կմ, ոչ ավել </t>
  </si>
  <si>
    <t>Ասիական զարգացման բանկի աջակցությամբ իրականացվող Հյուսիս-հարավ միջանցքի զարգացման վարկային ծրագիր՝ Տրանշ 3</t>
  </si>
  <si>
    <t xml:space="preserve">  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 ճանապարհային երթևեկության անվտանգության բարելավմանն ուղղված միջոցառումներ: Տրանշ 3</t>
  </si>
  <si>
    <t xml:space="preserve">Հատված Թալին-Լանջիկ 71+500 կմ - 90+200կմ կառուցման կապալառուների քանակը 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</si>
  <si>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2018 ԹՎԱԿԱՆԻ ԴԵԿՏԵՄԲԵՐԻ 27-Ի N 1515-Ն ՈՐՈՇՄԱՆ N 5 ՀԱՎԵԼՎԱԾԻ N1 ԱՂՅՈՒՍԱԿՈՒՄ ԿԱՏԱՐՎՈՂ ՓՈՓՈԽՈՒԹՅՈՒՆՆԵՐԸ</t>
  </si>
  <si>
    <t>Վերակառուցման և զարգացման եվրոպական բանկի աջակցությամբ իրականացվող Երևանի քաղաքային լուսավորության ծրագրի կատարման ապահովում</t>
  </si>
  <si>
    <t>այդ թվում` ըստ կատարողների</t>
  </si>
  <si>
    <t>ՀՀ տարածքային կառավարման և զարգացման նախարարություն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</si>
  <si>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</si>
  <si>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</si>
  <si>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</si>
  <si>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Քաղաքային զարգացում</t>
  </si>
  <si>
    <t xml:space="preserve"> Ասիական բանկի աջակցությամբ իրականացվող Քաղաքային ենթակառուցվածքների և քաղաքի կայուն զարգացման ներդրումային երկրորդ ծրագիր</t>
  </si>
  <si>
    <t>Ասիական զարգացման բանկի աջակցությամբ իրականացվող քաղաքային ենթակառուցվածքների և քաղաքի կայուն զարգացման ներդրումային ծրագիր</t>
  </si>
  <si>
    <t xml:space="preserve">Ասիական զարգացման բանկի աջակցությամբ իրականացվող քաղաքային ենթակառուցվածքների և քաղաքի կայուն զարգացման ներդրումային ծրագիր </t>
  </si>
  <si>
    <t xml:space="preserve"> Տրանսֆերտների տրամադրում </t>
  </si>
  <si>
    <t xml:space="preserve"> ՀՀ համայնքներին քաղաքային լուսավորության ենթակառուցվածքի բարելավման համար տրամադրվող աջակցություն և ծառայություն 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</si>
  <si>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</si>
  <si>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</si>
  <si>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 ճանապարհային երթևեկության անվտանգության բարելավմանն ուղղված միջոցառումներ:  Տրանշ 3_x000D_
</t>
  </si>
  <si>
    <t>ՀՀ համայնքներին տրանսպորտի և երթևեկության բարելավման համար տրամադրվող աջակցություն և ծառայություններ</t>
  </si>
  <si>
    <t xml:space="preserve"> ՀՀ համայնքներին տրանսպորտի և երթևեկության բարելավման համար տրամադրվող աջակցություն և ծառայություններ </t>
  </si>
  <si>
    <t>09</t>
  </si>
  <si>
    <t xml:space="preserve"> Վերակառուցման և զարգացման եվրոպական բանկի աջակցությամբ իրականացվող Երևանի քաղաքային լուսավորության ծրագրի կատարման ապահովում </t>
  </si>
  <si>
    <t xml:space="preserve"> Ասիական զարգացման բանկի աջակցությամբ իրականացվող քաղաքային ենթակառուցվածքների և քաղաքի կայուն զարգացման ներդրումային ծրագիր </t>
  </si>
  <si>
    <t xml:space="preserve"> Ասիական բանկի աջակցությամբ իրականացվող Քաղաքային ենթակառուցվածքների և քաղաքի կայուն զարգացման ներդրումային երկրորդ ծրագիր </t>
  </si>
  <si>
    <t xml:space="preserve"> Միջոցառում</t>
  </si>
  <si>
    <t>Հավելված N 4</t>
  </si>
  <si>
    <t>Ասիական զարգացման բանկի աջակցությամբ իրականացվող քաղաքային ենթակառուցվածքների և քաղաքի կայուն զարգացման ներդրումային երկրորդ ծրագիր</t>
  </si>
  <si>
    <t xml:space="preserve">Վերակառուցման և զարգացման եվրոպական բանկի աջակցությամբ իրականացվող Երևանի քաղաքային լուսավորության ծրագրի կատարման ապահովում </t>
  </si>
  <si>
    <t xml:space="preserve">ՀՀ կառավարության 2019 թվականի N       -Ն որոշման </t>
  </si>
  <si>
    <t xml:space="preserve">   ՀՀ համայնքներին քաղաքային լուսավորության ենթակառուցվածքի բարելավման համար տրամադրվող աջակցություն և ծառայություն </t>
  </si>
  <si>
    <t xml:space="preserve">Երևան քաղաքի թվով 28 փողոցների արտաքին լուսավորության ցանցի արդիականացման աշխատանքներ, տոկոս </t>
  </si>
  <si>
    <t xml:space="preserve"> Թվով 28 փողոցներում արտաքին լուսավորության էլեկտրաէներգիայի սպառման ծավալի նվազում, տոկոս </t>
  </si>
  <si>
    <t xml:space="preserve">րտաքին լուսավորության հենասյուներից և ամրակցված մալուխներից բխող անվտանգության խնդիրների լուծում, փողոց </t>
  </si>
  <si>
    <t xml:space="preserve">    ՀՀ համայնքներին տրանսպորտի և երթևեկության բարելավման համար տրամադրվող աջակցություն և ծառայություններ </t>
  </si>
  <si>
    <t xml:space="preserve">Արգավանդ-Շիրակ ճանապարհահատվածի կառուցման աշխատանքների տեխնիկական հսկողություն, ամիս </t>
  </si>
  <si>
    <t xml:space="preserve"> Թվով 2 տրանսպորտային հանգույցների վերակառուցում (Արշակունյաց-Գ.Նժդեհ, Արշակունյաց--Բագրատունյաց), տոկոս </t>
  </si>
  <si>
    <t xml:space="preserve"> Երևան քաղաքի հասարակական տրանսպորտի ուղևորներին արժանապատիվ տրանսպորտային ծառայությունների մատուցում, ուղևոր/օր </t>
  </si>
  <si>
    <t xml:space="preserve"> Վերակառուցվող տրանսպորտային հանգույցներում թողունակության բարձրացում և խցանումների նվազեցում, տոկոս </t>
  </si>
  <si>
    <t xml:space="preserve">Ասիական զարգացման բանկի աջակցությամբ իրականացվող քաղաքային ենթակառուցվածքների և քաղաքի կայուն զարգացման ներդրումային երկրորդ ծրագիր </t>
  </si>
  <si>
    <t xml:space="preserve">     ՀՀ համայնքներին տրանսպորտի և երթևեկության բարելավման համար տրամադրվող աջակցություն և ծառայություններ</t>
  </si>
  <si>
    <t xml:space="preserve">Բաբաջանյան-Աշտարակի խճուղի 9.4 կմ երկարությամբ և 24 մ միջին լայնությամբ նոր ճանապարհահատվածի կառուցում, տոկոս </t>
  </si>
  <si>
    <t xml:space="preserve">Արգավանդ -Շիրակ ծանապարհահատվածի 2.7 կմ երկարությամբ /ներառյալ Հրազդան գետի վրա կամուրջի/ կառուցում, տոկոս </t>
  </si>
  <si>
    <t xml:space="preserve"> Բաբաջանյան-Աշտարակի խճուղի 9.4 կմ երկարությամբ և 24 մ միջին լայնությամբ նոր ճանապարհահատվածի կառուցման տեխնիկական հսկողություն,ամիս </t>
  </si>
  <si>
    <t xml:space="preserve"> Հավելված N 2</t>
  </si>
  <si>
    <t xml:space="preserve">ՀՀ կառավարության 2019 թվականի
N       -Ն որոշման 
</t>
  </si>
  <si>
    <t xml:space="preserve"> Հավելված N 1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</si>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</sst>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0.0"/>
    <numFmt numFmtId="171" formatCode="_(* #,##0_);_(* \(#,##0\);_(* &quot;-&quot;??_);_(@_)"/>
    <numFmt numFmtId="172" formatCode="#,##0.0"/>
  </numFmts>
  <fonts count="32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  <font>
      <sz val="11"/>
      <color theme="1"/>
      <name val="GHEA Grapalat"/>
      <family val="3"/>
    </font>
    <font>
      <i/>
      <sz val="8"/>
      <color theme="1"/>
      <name val="GHEA Grapalat"/>
      <family val="3"/>
    </font>
    <font>
      <i/>
      <sz val="9"/>
      <name val="GHEA Grapalat"/>
      <family val="3"/>
    </font>
    <font>
      <b/>
      <i/>
      <sz val="10"/>
      <color theme="1"/>
      <name val="GHEA Grapalat"/>
      <family val="3"/>
    </font>
    <font>
      <sz val="9"/>
      <name val="GHEA Grapalat"/>
      <family val="3"/>
    </font>
    <font>
      <i/>
      <sz val="8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</borders>
  <cellStyleXfs count="10">
    <xf numFmtId="0" fontId="0" fillId="0" borderId="0"/>
    <xf numFmtId="165" fontId="4" fillId="0" borderId="0" applyFont="0" applyFill="0" applyBorder="0" applyAlignment="0" applyProtection="0"/>
    <xf numFmtId="168" fontId="5" fillId="0" borderId="0" applyFill="0" applyBorder="0" applyProtection="0">
      <alignment horizontal="right" vertical="top"/>
    </xf>
    <xf numFmtId="0" fontId="4" fillId="0" borderId="0"/>
    <xf numFmtId="0" fontId="8" fillId="0" borderId="0"/>
    <xf numFmtId="0" fontId="9" fillId="0" borderId="0"/>
    <xf numFmtId="169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</cellStyleXfs>
  <cellXfs count="201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/>
    <xf numFmtId="0" fontId="7" fillId="0" borderId="6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7" fillId="0" borderId="4" xfId="0" applyFont="1" applyBorder="1"/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170" fontId="2" fillId="0" borderId="6" xfId="0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166" fontId="13" fillId="0" borderId="0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166" fontId="1" fillId="0" borderId="4" xfId="7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166" fontId="15" fillId="0" borderId="4" xfId="0" applyNumberFormat="1" applyFont="1" applyFill="1" applyBorder="1" applyAlignment="1">
      <alignment horizontal="right" vertical="center" shrinkToFi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wrapText="1"/>
    </xf>
    <xf numFmtId="1" fontId="15" fillId="0" borderId="4" xfId="0" applyNumberFormat="1" applyFont="1" applyFill="1" applyBorder="1" applyAlignment="1">
      <alignment horizontal="center" vertical="center" shrinkToFi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66" fontId="13" fillId="0" borderId="0" xfId="0" applyNumberFormat="1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6" fontId="15" fillId="0" borderId="4" xfId="0" applyNumberFormat="1" applyFont="1" applyFill="1" applyBorder="1" applyAlignment="1">
      <alignment horizontal="right" vertical="center"/>
    </xf>
    <xf numFmtId="166" fontId="13" fillId="0" borderId="4" xfId="0" applyNumberFormat="1" applyFont="1" applyFill="1" applyBorder="1" applyAlignment="1">
      <alignment horizontal="right" vertical="center"/>
    </xf>
    <xf numFmtId="166" fontId="18" fillId="0" borderId="4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164" fontId="21" fillId="0" borderId="4" xfId="1" applyNumberFormat="1" applyFont="1" applyBorder="1" applyAlignment="1">
      <alignment horizontal="right" vertical="top" wrapText="1"/>
    </xf>
    <xf numFmtId="0" fontId="20" fillId="0" borderId="4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22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left" vertical="top" wrapText="1"/>
    </xf>
    <xf numFmtId="171" fontId="21" fillId="0" borderId="4" xfId="1" applyNumberFormat="1" applyFont="1" applyBorder="1" applyAlignment="1">
      <alignment horizontal="righ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right" vertical="top" wrapText="1"/>
    </xf>
    <xf numFmtId="2" fontId="1" fillId="2" borderId="0" xfId="0" applyNumberFormat="1" applyFont="1" applyFill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top" wrapText="1"/>
    </xf>
    <xf numFmtId="172" fontId="2" fillId="0" borderId="6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167" fontId="1" fillId="2" borderId="4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/>
    <xf numFmtId="167" fontId="3" fillId="2" borderId="4" xfId="0" applyNumberFormat="1" applyFont="1" applyFill="1" applyBorder="1" applyAlignment="1">
      <alignment horizontal="center" vertical="top" wrapText="1"/>
    </xf>
    <xf numFmtId="0" fontId="25" fillId="2" borderId="4" xfId="0" applyFont="1" applyFill="1" applyBorder="1" applyAlignment="1">
      <alignment horizontal="left" vertical="top" wrapText="1"/>
    </xf>
    <xf numFmtId="167" fontId="12" fillId="2" borderId="4" xfId="0" applyNumberFormat="1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center"/>
    </xf>
    <xf numFmtId="166" fontId="15" fillId="2" borderId="4" xfId="0" applyNumberFormat="1" applyFont="1" applyFill="1" applyBorder="1" applyAlignment="1">
      <alignment horizontal="right" vertical="center"/>
    </xf>
    <xf numFmtId="166" fontId="13" fillId="2" borderId="4" xfId="0" applyNumberFormat="1" applyFont="1" applyFill="1" applyBorder="1" applyAlignment="1">
      <alignment horizontal="right" vertical="center"/>
    </xf>
    <xf numFmtId="0" fontId="23" fillId="2" borderId="4" xfId="0" applyFont="1" applyFill="1" applyBorder="1" applyAlignment="1">
      <alignment horizontal="left" vertical="top" wrapText="1"/>
    </xf>
    <xf numFmtId="166" fontId="18" fillId="2" borderId="4" xfId="0" applyNumberFormat="1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21" fillId="2" borderId="4" xfId="0" applyFont="1" applyFill="1" applyBorder="1" applyAlignment="1">
      <alignment horizontal="right" vertical="top" wrapText="1"/>
    </xf>
    <xf numFmtId="164" fontId="21" fillId="2" borderId="4" xfId="1" applyNumberFormat="1" applyFont="1" applyFill="1" applyBorder="1" applyAlignment="1">
      <alignment horizontal="right" vertical="top" wrapText="1"/>
    </xf>
    <xf numFmtId="164" fontId="27" fillId="2" borderId="4" xfId="1" applyNumberFormat="1" applyFont="1" applyFill="1" applyBorder="1" applyAlignment="1">
      <alignment horizontal="right" vertical="top" wrapText="1"/>
    </xf>
    <xf numFmtId="0" fontId="26" fillId="0" borderId="18" xfId="0" applyFont="1" applyBorder="1" applyAlignment="1">
      <alignment horizontal="left" vertical="top" wrapText="1"/>
    </xf>
    <xf numFmtId="2" fontId="24" fillId="2" borderId="0" xfId="0" applyNumberFormat="1" applyFont="1" applyFill="1" applyAlignment="1">
      <alignment horizontal="right" vertical="center" wrapText="1"/>
    </xf>
    <xf numFmtId="0" fontId="3" fillId="0" borderId="4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center" wrapText="1"/>
    </xf>
    <xf numFmtId="0" fontId="7" fillId="0" borderId="2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3" fillId="0" borderId="4" xfId="0" quotePrefix="1" applyFont="1" applyFill="1" applyBorder="1" applyAlignment="1">
      <alignment horizontal="left" vertical="center" wrapText="1"/>
    </xf>
    <xf numFmtId="0" fontId="26" fillId="0" borderId="18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67" fontId="2" fillId="2" borderId="4" xfId="0" applyNumberFormat="1" applyFont="1" applyFill="1" applyBorder="1" applyAlignment="1">
      <alignment horizontal="center" vertical="center" wrapText="1"/>
    </xf>
    <xf numFmtId="172" fontId="2" fillId="0" borderId="6" xfId="0" applyNumberFormat="1" applyFont="1" applyBorder="1" applyAlignment="1">
      <alignment horizontal="right" vertical="center" wrapText="1"/>
    </xf>
    <xf numFmtId="166" fontId="13" fillId="0" borderId="4" xfId="0" applyNumberFormat="1" applyFont="1" applyFill="1" applyBorder="1" applyAlignment="1">
      <alignment horizontal="left" vertical="center"/>
    </xf>
    <xf numFmtId="0" fontId="29" fillId="0" borderId="4" xfId="0" applyFont="1" applyFill="1" applyBorder="1" applyAlignment="1">
      <alignment horizontal="left" vertical="top" wrapText="1"/>
    </xf>
    <xf numFmtId="0" fontId="30" fillId="0" borderId="2" xfId="0" applyFont="1" applyBorder="1" applyAlignment="1">
      <alignment horizontal="center" vertical="top" wrapText="1"/>
    </xf>
    <xf numFmtId="171" fontId="21" fillId="3" borderId="4" xfId="1" applyNumberFormat="1" applyFont="1" applyFill="1" applyBorder="1" applyAlignment="1">
      <alignment horizontal="right" vertical="top" wrapText="1"/>
    </xf>
    <xf numFmtId="0" fontId="21" fillId="3" borderId="4" xfId="0" applyFont="1" applyFill="1" applyBorder="1" applyAlignment="1">
      <alignment horizontal="right" vertical="top" wrapText="1"/>
    </xf>
    <xf numFmtId="0" fontId="31" fillId="3" borderId="4" xfId="0" applyFont="1" applyFill="1" applyBorder="1" applyAlignment="1">
      <alignment horizontal="right" vertical="top" wrapText="1"/>
    </xf>
    <xf numFmtId="0" fontId="27" fillId="3" borderId="4" xfId="0" applyFont="1" applyFill="1" applyBorder="1" applyAlignment="1">
      <alignment horizontal="right" vertical="top" wrapText="1"/>
    </xf>
    <xf numFmtId="0" fontId="30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8" fontId="3" fillId="0" borderId="10" xfId="2" applyNumberFormat="1" applyFont="1" applyBorder="1" applyAlignment="1">
      <alignment horizontal="center" vertical="top"/>
    </xf>
    <xf numFmtId="168" fontId="3" fillId="0" borderId="8" xfId="2" applyNumberFormat="1" applyFont="1" applyBorder="1" applyAlignment="1">
      <alignment horizontal="center" vertical="top"/>
    </xf>
    <xf numFmtId="168" fontId="3" fillId="0" borderId="11" xfId="2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19" xfId="0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168" fontId="7" fillId="0" borderId="25" xfId="2" applyNumberFormat="1" applyFont="1" applyBorder="1" applyAlignment="1">
      <alignment horizontal="center" vertical="top"/>
    </xf>
    <xf numFmtId="168" fontId="7" fillId="0" borderId="14" xfId="2" applyNumberFormat="1" applyFont="1" applyBorder="1" applyAlignment="1">
      <alignment horizontal="center" vertical="top"/>
    </xf>
    <xf numFmtId="168" fontId="7" fillId="0" borderId="7" xfId="2" applyNumberFormat="1" applyFont="1" applyBorder="1" applyAlignment="1">
      <alignment horizontal="center" vertical="top"/>
    </xf>
    <xf numFmtId="168" fontId="3" fillId="2" borderId="24" xfId="2" applyNumberFormat="1" applyFont="1" applyFill="1" applyBorder="1" applyAlignment="1">
      <alignment horizontal="center" vertical="top"/>
    </xf>
    <xf numFmtId="168" fontId="3" fillId="2" borderId="26" xfId="2" applyNumberFormat="1" applyFont="1" applyFill="1" applyBorder="1" applyAlignment="1">
      <alignment horizontal="center" vertical="top"/>
    </xf>
    <xf numFmtId="168" fontId="3" fillId="2" borderId="11" xfId="2" applyNumberFormat="1" applyFont="1" applyFill="1" applyBorder="1" applyAlignment="1">
      <alignment horizontal="center" vertical="top"/>
    </xf>
    <xf numFmtId="168" fontId="3" fillId="0" borderId="24" xfId="2" applyNumberFormat="1" applyFont="1" applyBorder="1" applyAlignment="1">
      <alignment horizontal="center" vertical="top"/>
    </xf>
    <xf numFmtId="168" fontId="3" fillId="0" borderId="26" xfId="2" applyNumberFormat="1" applyFont="1" applyBorder="1" applyAlignment="1">
      <alignment horizontal="center" vertical="top"/>
    </xf>
    <xf numFmtId="168" fontId="3" fillId="0" borderId="27" xfId="2" applyNumberFormat="1" applyFont="1" applyBorder="1" applyAlignment="1">
      <alignment horizontal="center" vertical="top"/>
    </xf>
    <xf numFmtId="0" fontId="3" fillId="2" borderId="14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168" fontId="3" fillId="2" borderId="10" xfId="2" applyNumberFormat="1" applyFont="1" applyFill="1" applyBorder="1" applyAlignment="1">
      <alignment horizontal="center" vertical="top"/>
    </xf>
    <xf numFmtId="168" fontId="3" fillId="2" borderId="8" xfId="2" applyNumberFormat="1" applyFont="1" applyFill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center" wrapText="1"/>
    </xf>
    <xf numFmtId="166" fontId="1" fillId="0" borderId="4" xfId="7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21" fillId="3" borderId="2" xfId="0" applyFont="1" applyFill="1" applyBorder="1" applyAlignment="1">
      <alignment horizontal="left" vertical="top" wrapText="1"/>
    </xf>
    <xf numFmtId="0" fontId="21" fillId="3" borderId="3" xfId="0" applyFont="1" applyFill="1" applyBorder="1" applyAlignment="1">
      <alignment horizontal="left" vertical="top" wrapText="1"/>
    </xf>
    <xf numFmtId="0" fontId="27" fillId="3" borderId="2" xfId="0" applyFont="1" applyFill="1" applyBorder="1" applyAlignment="1">
      <alignment horizontal="left" vertical="top" wrapText="1"/>
    </xf>
    <xf numFmtId="0" fontId="27" fillId="3" borderId="3" xfId="0" applyFont="1" applyFill="1" applyBorder="1" applyAlignment="1">
      <alignment horizontal="left" vertical="top" wrapText="1"/>
    </xf>
    <xf numFmtId="0" fontId="31" fillId="3" borderId="2" xfId="0" applyFont="1" applyFill="1" applyBorder="1" applyAlignment="1">
      <alignment horizontal="left" vertical="top" wrapText="1"/>
    </xf>
    <xf numFmtId="0" fontId="31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171" fontId="21" fillId="0" borderId="4" xfId="1" applyNumberFormat="1" applyFont="1" applyFill="1" applyBorder="1" applyAlignment="1">
      <alignment horizontal="right" vertical="top" wrapText="1"/>
    </xf>
    <xf numFmtId="0" fontId="21" fillId="0" borderId="4" xfId="0" applyFont="1" applyFill="1" applyBorder="1" applyAlignment="1">
      <alignment horizontal="right" vertical="top" wrapText="1"/>
    </xf>
    <xf numFmtId="0" fontId="27" fillId="0" borderId="2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vertical="top" wrapText="1"/>
    </xf>
    <xf numFmtId="0" fontId="27" fillId="0" borderId="4" xfId="0" applyFont="1" applyFill="1" applyBorder="1" applyAlignment="1">
      <alignment horizontal="right" vertical="top" wrapText="1"/>
    </xf>
  </cellXfs>
  <cellStyles count="10">
    <cellStyle name="Comma" xfId="1" builtinId="3"/>
    <cellStyle name="Comma 2" xfId="7"/>
    <cellStyle name="Normal" xfId="0" builtinId="0"/>
    <cellStyle name="Normal 4" xfId="5"/>
    <cellStyle name="Normal 5" xfId="9"/>
    <cellStyle name="Normal 8" xfId="8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view="pageBreakPreview" zoomScale="110" zoomScaleNormal="100" zoomScaleSheetLayoutView="110" workbookViewId="0">
      <selection activeCell="D2" sqref="D2"/>
    </sheetView>
  </sheetViews>
  <sheetFormatPr defaultRowHeight="13.5" x14ac:dyDescent="0.2"/>
  <cols>
    <col min="1" max="1" width="8.7109375" style="13" customWidth="1"/>
    <col min="2" max="2" width="12.7109375" style="13" customWidth="1"/>
    <col min="3" max="3" width="76.28515625" style="13" customWidth="1"/>
    <col min="4" max="4" width="30.7109375" style="13" customWidth="1"/>
    <col min="5" max="256" width="9.140625" style="13"/>
    <col min="257" max="258" width="5.7109375" style="13" customWidth="1"/>
    <col min="259" max="259" width="76.28515625" style="13" customWidth="1"/>
    <col min="260" max="260" width="17.85546875" style="13" customWidth="1"/>
    <col min="261" max="512" width="9.140625" style="13"/>
    <col min="513" max="514" width="5.7109375" style="13" customWidth="1"/>
    <col min="515" max="515" width="76.28515625" style="13" customWidth="1"/>
    <col min="516" max="516" width="17.85546875" style="13" customWidth="1"/>
    <col min="517" max="768" width="9.140625" style="13"/>
    <col min="769" max="770" width="5.7109375" style="13" customWidth="1"/>
    <col min="771" max="771" width="76.28515625" style="13" customWidth="1"/>
    <col min="772" max="772" width="17.85546875" style="13" customWidth="1"/>
    <col min="773" max="1024" width="9.140625" style="13"/>
    <col min="1025" max="1026" width="5.7109375" style="13" customWidth="1"/>
    <col min="1027" max="1027" width="76.28515625" style="13" customWidth="1"/>
    <col min="1028" max="1028" width="17.85546875" style="13" customWidth="1"/>
    <col min="1029" max="1280" width="9.140625" style="13"/>
    <col min="1281" max="1282" width="5.7109375" style="13" customWidth="1"/>
    <col min="1283" max="1283" width="76.28515625" style="13" customWidth="1"/>
    <col min="1284" max="1284" width="17.85546875" style="13" customWidth="1"/>
    <col min="1285" max="1536" width="9.140625" style="13"/>
    <col min="1537" max="1538" width="5.7109375" style="13" customWidth="1"/>
    <col min="1539" max="1539" width="76.28515625" style="13" customWidth="1"/>
    <col min="1540" max="1540" width="17.85546875" style="13" customWidth="1"/>
    <col min="1541" max="1792" width="9.140625" style="13"/>
    <col min="1793" max="1794" width="5.7109375" style="13" customWidth="1"/>
    <col min="1795" max="1795" width="76.28515625" style="13" customWidth="1"/>
    <col min="1796" max="1796" width="17.85546875" style="13" customWidth="1"/>
    <col min="1797" max="2048" width="9.140625" style="13"/>
    <col min="2049" max="2050" width="5.7109375" style="13" customWidth="1"/>
    <col min="2051" max="2051" width="76.28515625" style="13" customWidth="1"/>
    <col min="2052" max="2052" width="17.85546875" style="13" customWidth="1"/>
    <col min="2053" max="2304" width="9.140625" style="13"/>
    <col min="2305" max="2306" width="5.7109375" style="13" customWidth="1"/>
    <col min="2307" max="2307" width="76.28515625" style="13" customWidth="1"/>
    <col min="2308" max="2308" width="17.85546875" style="13" customWidth="1"/>
    <col min="2309" max="2560" width="9.140625" style="13"/>
    <col min="2561" max="2562" width="5.7109375" style="13" customWidth="1"/>
    <col min="2563" max="2563" width="76.28515625" style="13" customWidth="1"/>
    <col min="2564" max="2564" width="17.85546875" style="13" customWidth="1"/>
    <col min="2565" max="2816" width="9.140625" style="13"/>
    <col min="2817" max="2818" width="5.7109375" style="13" customWidth="1"/>
    <col min="2819" max="2819" width="76.28515625" style="13" customWidth="1"/>
    <col min="2820" max="2820" width="17.85546875" style="13" customWidth="1"/>
    <col min="2821" max="3072" width="9.140625" style="13"/>
    <col min="3073" max="3074" width="5.7109375" style="13" customWidth="1"/>
    <col min="3075" max="3075" width="76.28515625" style="13" customWidth="1"/>
    <col min="3076" max="3076" width="17.85546875" style="13" customWidth="1"/>
    <col min="3077" max="3328" width="9.140625" style="13"/>
    <col min="3329" max="3330" width="5.7109375" style="13" customWidth="1"/>
    <col min="3331" max="3331" width="76.28515625" style="13" customWidth="1"/>
    <col min="3332" max="3332" width="17.85546875" style="13" customWidth="1"/>
    <col min="3333" max="3584" width="9.140625" style="13"/>
    <col min="3585" max="3586" width="5.7109375" style="13" customWidth="1"/>
    <col min="3587" max="3587" width="76.28515625" style="13" customWidth="1"/>
    <col min="3588" max="3588" width="17.85546875" style="13" customWidth="1"/>
    <col min="3589" max="3840" width="9.140625" style="13"/>
    <col min="3841" max="3842" width="5.7109375" style="13" customWidth="1"/>
    <col min="3843" max="3843" width="76.28515625" style="13" customWidth="1"/>
    <col min="3844" max="3844" width="17.85546875" style="13" customWidth="1"/>
    <col min="3845" max="4096" width="9.140625" style="13"/>
    <col min="4097" max="4098" width="5.7109375" style="13" customWidth="1"/>
    <col min="4099" max="4099" width="76.28515625" style="13" customWidth="1"/>
    <col min="4100" max="4100" width="17.85546875" style="13" customWidth="1"/>
    <col min="4101" max="4352" width="9.140625" style="13"/>
    <col min="4353" max="4354" width="5.7109375" style="13" customWidth="1"/>
    <col min="4355" max="4355" width="76.28515625" style="13" customWidth="1"/>
    <col min="4356" max="4356" width="17.85546875" style="13" customWidth="1"/>
    <col min="4357" max="4608" width="9.140625" style="13"/>
    <col min="4609" max="4610" width="5.7109375" style="13" customWidth="1"/>
    <col min="4611" max="4611" width="76.28515625" style="13" customWidth="1"/>
    <col min="4612" max="4612" width="17.85546875" style="13" customWidth="1"/>
    <col min="4613" max="4864" width="9.140625" style="13"/>
    <col min="4865" max="4866" width="5.7109375" style="13" customWidth="1"/>
    <col min="4867" max="4867" width="76.28515625" style="13" customWidth="1"/>
    <col min="4868" max="4868" width="17.85546875" style="13" customWidth="1"/>
    <col min="4869" max="5120" width="9.140625" style="13"/>
    <col min="5121" max="5122" width="5.7109375" style="13" customWidth="1"/>
    <col min="5123" max="5123" width="76.28515625" style="13" customWidth="1"/>
    <col min="5124" max="5124" width="17.85546875" style="13" customWidth="1"/>
    <col min="5125" max="5376" width="9.140625" style="13"/>
    <col min="5377" max="5378" width="5.7109375" style="13" customWidth="1"/>
    <col min="5379" max="5379" width="76.28515625" style="13" customWidth="1"/>
    <col min="5380" max="5380" width="17.85546875" style="13" customWidth="1"/>
    <col min="5381" max="5632" width="9.140625" style="13"/>
    <col min="5633" max="5634" width="5.7109375" style="13" customWidth="1"/>
    <col min="5635" max="5635" width="76.28515625" style="13" customWidth="1"/>
    <col min="5636" max="5636" width="17.85546875" style="13" customWidth="1"/>
    <col min="5637" max="5888" width="9.140625" style="13"/>
    <col min="5889" max="5890" width="5.7109375" style="13" customWidth="1"/>
    <col min="5891" max="5891" width="76.28515625" style="13" customWidth="1"/>
    <col min="5892" max="5892" width="17.85546875" style="13" customWidth="1"/>
    <col min="5893" max="6144" width="9.140625" style="13"/>
    <col min="6145" max="6146" width="5.7109375" style="13" customWidth="1"/>
    <col min="6147" max="6147" width="76.28515625" style="13" customWidth="1"/>
    <col min="6148" max="6148" width="17.85546875" style="13" customWidth="1"/>
    <col min="6149" max="6400" width="9.140625" style="13"/>
    <col min="6401" max="6402" width="5.7109375" style="13" customWidth="1"/>
    <col min="6403" max="6403" width="76.28515625" style="13" customWidth="1"/>
    <col min="6404" max="6404" width="17.85546875" style="13" customWidth="1"/>
    <col min="6405" max="6656" width="9.140625" style="13"/>
    <col min="6657" max="6658" width="5.7109375" style="13" customWidth="1"/>
    <col min="6659" max="6659" width="76.28515625" style="13" customWidth="1"/>
    <col min="6660" max="6660" width="17.85546875" style="13" customWidth="1"/>
    <col min="6661" max="6912" width="9.140625" style="13"/>
    <col min="6913" max="6914" width="5.7109375" style="13" customWidth="1"/>
    <col min="6915" max="6915" width="76.28515625" style="13" customWidth="1"/>
    <col min="6916" max="6916" width="17.85546875" style="13" customWidth="1"/>
    <col min="6917" max="7168" width="9.140625" style="13"/>
    <col min="7169" max="7170" width="5.7109375" style="13" customWidth="1"/>
    <col min="7171" max="7171" width="76.28515625" style="13" customWidth="1"/>
    <col min="7172" max="7172" width="17.85546875" style="13" customWidth="1"/>
    <col min="7173" max="7424" width="9.140625" style="13"/>
    <col min="7425" max="7426" width="5.7109375" style="13" customWidth="1"/>
    <col min="7427" max="7427" width="76.28515625" style="13" customWidth="1"/>
    <col min="7428" max="7428" width="17.85546875" style="13" customWidth="1"/>
    <col min="7429" max="7680" width="9.140625" style="13"/>
    <col min="7681" max="7682" width="5.7109375" style="13" customWidth="1"/>
    <col min="7683" max="7683" width="76.28515625" style="13" customWidth="1"/>
    <col min="7684" max="7684" width="17.85546875" style="13" customWidth="1"/>
    <col min="7685" max="7936" width="9.140625" style="13"/>
    <col min="7937" max="7938" width="5.7109375" style="13" customWidth="1"/>
    <col min="7939" max="7939" width="76.28515625" style="13" customWidth="1"/>
    <col min="7940" max="7940" width="17.85546875" style="13" customWidth="1"/>
    <col min="7941" max="8192" width="9.140625" style="13"/>
    <col min="8193" max="8194" width="5.7109375" style="13" customWidth="1"/>
    <col min="8195" max="8195" width="76.28515625" style="13" customWidth="1"/>
    <col min="8196" max="8196" width="17.85546875" style="13" customWidth="1"/>
    <col min="8197" max="8448" width="9.140625" style="13"/>
    <col min="8449" max="8450" width="5.7109375" style="13" customWidth="1"/>
    <col min="8451" max="8451" width="76.28515625" style="13" customWidth="1"/>
    <col min="8452" max="8452" width="17.85546875" style="13" customWidth="1"/>
    <col min="8453" max="8704" width="9.140625" style="13"/>
    <col min="8705" max="8706" width="5.7109375" style="13" customWidth="1"/>
    <col min="8707" max="8707" width="76.28515625" style="13" customWidth="1"/>
    <col min="8708" max="8708" width="17.85546875" style="13" customWidth="1"/>
    <col min="8709" max="8960" width="9.140625" style="13"/>
    <col min="8961" max="8962" width="5.7109375" style="13" customWidth="1"/>
    <col min="8963" max="8963" width="76.28515625" style="13" customWidth="1"/>
    <col min="8964" max="8964" width="17.85546875" style="13" customWidth="1"/>
    <col min="8965" max="9216" width="9.140625" style="13"/>
    <col min="9217" max="9218" width="5.7109375" style="13" customWidth="1"/>
    <col min="9219" max="9219" width="76.28515625" style="13" customWidth="1"/>
    <col min="9220" max="9220" width="17.85546875" style="13" customWidth="1"/>
    <col min="9221" max="9472" width="9.140625" style="13"/>
    <col min="9473" max="9474" width="5.7109375" style="13" customWidth="1"/>
    <col min="9475" max="9475" width="76.28515625" style="13" customWidth="1"/>
    <col min="9476" max="9476" width="17.85546875" style="13" customWidth="1"/>
    <col min="9477" max="9728" width="9.140625" style="13"/>
    <col min="9729" max="9730" width="5.7109375" style="13" customWidth="1"/>
    <col min="9731" max="9731" width="76.28515625" style="13" customWidth="1"/>
    <col min="9732" max="9732" width="17.85546875" style="13" customWidth="1"/>
    <col min="9733" max="9984" width="9.140625" style="13"/>
    <col min="9985" max="9986" width="5.7109375" style="13" customWidth="1"/>
    <col min="9987" max="9987" width="76.28515625" style="13" customWidth="1"/>
    <col min="9988" max="9988" width="17.85546875" style="13" customWidth="1"/>
    <col min="9989" max="10240" width="9.140625" style="13"/>
    <col min="10241" max="10242" width="5.7109375" style="13" customWidth="1"/>
    <col min="10243" max="10243" width="76.28515625" style="13" customWidth="1"/>
    <col min="10244" max="10244" width="17.85546875" style="13" customWidth="1"/>
    <col min="10245" max="10496" width="9.140625" style="13"/>
    <col min="10497" max="10498" width="5.7109375" style="13" customWidth="1"/>
    <col min="10499" max="10499" width="76.28515625" style="13" customWidth="1"/>
    <col min="10500" max="10500" width="17.85546875" style="13" customWidth="1"/>
    <col min="10501" max="10752" width="9.140625" style="13"/>
    <col min="10753" max="10754" width="5.7109375" style="13" customWidth="1"/>
    <col min="10755" max="10755" width="76.28515625" style="13" customWidth="1"/>
    <col min="10756" max="10756" width="17.85546875" style="13" customWidth="1"/>
    <col min="10757" max="11008" width="9.140625" style="13"/>
    <col min="11009" max="11010" width="5.7109375" style="13" customWidth="1"/>
    <col min="11011" max="11011" width="76.28515625" style="13" customWidth="1"/>
    <col min="11012" max="11012" width="17.85546875" style="13" customWidth="1"/>
    <col min="11013" max="11264" width="9.140625" style="13"/>
    <col min="11265" max="11266" width="5.7109375" style="13" customWidth="1"/>
    <col min="11267" max="11267" width="76.28515625" style="13" customWidth="1"/>
    <col min="11268" max="11268" width="17.85546875" style="13" customWidth="1"/>
    <col min="11269" max="11520" width="9.140625" style="13"/>
    <col min="11521" max="11522" width="5.7109375" style="13" customWidth="1"/>
    <col min="11523" max="11523" width="76.28515625" style="13" customWidth="1"/>
    <col min="11524" max="11524" width="17.85546875" style="13" customWidth="1"/>
    <col min="11525" max="11776" width="9.140625" style="13"/>
    <col min="11777" max="11778" width="5.7109375" style="13" customWidth="1"/>
    <col min="11779" max="11779" width="76.28515625" style="13" customWidth="1"/>
    <col min="11780" max="11780" width="17.85546875" style="13" customWidth="1"/>
    <col min="11781" max="12032" width="9.140625" style="13"/>
    <col min="12033" max="12034" width="5.7109375" style="13" customWidth="1"/>
    <col min="12035" max="12035" width="76.28515625" style="13" customWidth="1"/>
    <col min="12036" max="12036" width="17.85546875" style="13" customWidth="1"/>
    <col min="12037" max="12288" width="9.140625" style="13"/>
    <col min="12289" max="12290" width="5.7109375" style="13" customWidth="1"/>
    <col min="12291" max="12291" width="76.28515625" style="13" customWidth="1"/>
    <col min="12292" max="12292" width="17.85546875" style="13" customWidth="1"/>
    <col min="12293" max="12544" width="9.140625" style="13"/>
    <col min="12545" max="12546" width="5.7109375" style="13" customWidth="1"/>
    <col min="12547" max="12547" width="76.28515625" style="13" customWidth="1"/>
    <col min="12548" max="12548" width="17.85546875" style="13" customWidth="1"/>
    <col min="12549" max="12800" width="9.140625" style="13"/>
    <col min="12801" max="12802" width="5.7109375" style="13" customWidth="1"/>
    <col min="12803" max="12803" width="76.28515625" style="13" customWidth="1"/>
    <col min="12804" max="12804" width="17.85546875" style="13" customWidth="1"/>
    <col min="12805" max="13056" width="9.140625" style="13"/>
    <col min="13057" max="13058" width="5.7109375" style="13" customWidth="1"/>
    <col min="13059" max="13059" width="76.28515625" style="13" customWidth="1"/>
    <col min="13060" max="13060" width="17.85546875" style="13" customWidth="1"/>
    <col min="13061" max="13312" width="9.140625" style="13"/>
    <col min="13313" max="13314" width="5.7109375" style="13" customWidth="1"/>
    <col min="13315" max="13315" width="76.28515625" style="13" customWidth="1"/>
    <col min="13316" max="13316" width="17.85546875" style="13" customWidth="1"/>
    <col min="13317" max="13568" width="9.140625" style="13"/>
    <col min="13569" max="13570" width="5.7109375" style="13" customWidth="1"/>
    <col min="13571" max="13571" width="76.28515625" style="13" customWidth="1"/>
    <col min="13572" max="13572" width="17.85546875" style="13" customWidth="1"/>
    <col min="13573" max="13824" width="9.140625" style="13"/>
    <col min="13825" max="13826" width="5.7109375" style="13" customWidth="1"/>
    <col min="13827" max="13827" width="76.28515625" style="13" customWidth="1"/>
    <col min="13828" max="13828" width="17.85546875" style="13" customWidth="1"/>
    <col min="13829" max="14080" width="9.140625" style="13"/>
    <col min="14081" max="14082" width="5.7109375" style="13" customWidth="1"/>
    <col min="14083" max="14083" width="76.28515625" style="13" customWidth="1"/>
    <col min="14084" max="14084" width="17.85546875" style="13" customWidth="1"/>
    <col min="14085" max="14336" width="9.140625" style="13"/>
    <col min="14337" max="14338" width="5.7109375" style="13" customWidth="1"/>
    <col min="14339" max="14339" width="76.28515625" style="13" customWidth="1"/>
    <col min="14340" max="14340" width="17.85546875" style="13" customWidth="1"/>
    <col min="14341" max="14592" width="9.140625" style="13"/>
    <col min="14593" max="14594" width="5.7109375" style="13" customWidth="1"/>
    <col min="14595" max="14595" width="76.28515625" style="13" customWidth="1"/>
    <col min="14596" max="14596" width="17.85546875" style="13" customWidth="1"/>
    <col min="14597" max="14848" width="9.140625" style="13"/>
    <col min="14849" max="14850" width="5.7109375" style="13" customWidth="1"/>
    <col min="14851" max="14851" width="76.28515625" style="13" customWidth="1"/>
    <col min="14852" max="14852" width="17.85546875" style="13" customWidth="1"/>
    <col min="14853" max="15104" width="9.140625" style="13"/>
    <col min="15105" max="15106" width="5.7109375" style="13" customWidth="1"/>
    <col min="15107" max="15107" width="76.28515625" style="13" customWidth="1"/>
    <col min="15108" max="15108" width="17.85546875" style="13" customWidth="1"/>
    <col min="15109" max="15360" width="9.140625" style="13"/>
    <col min="15361" max="15362" width="5.7109375" style="13" customWidth="1"/>
    <col min="15363" max="15363" width="76.28515625" style="13" customWidth="1"/>
    <col min="15364" max="15364" width="17.85546875" style="13" customWidth="1"/>
    <col min="15365" max="15616" width="9.140625" style="13"/>
    <col min="15617" max="15618" width="5.7109375" style="13" customWidth="1"/>
    <col min="15619" max="15619" width="76.28515625" style="13" customWidth="1"/>
    <col min="15620" max="15620" width="17.85546875" style="13" customWidth="1"/>
    <col min="15621" max="15872" width="9.140625" style="13"/>
    <col min="15873" max="15874" width="5.7109375" style="13" customWidth="1"/>
    <col min="15875" max="15875" width="76.28515625" style="13" customWidth="1"/>
    <col min="15876" max="15876" width="17.85546875" style="13" customWidth="1"/>
    <col min="15877" max="16128" width="9.140625" style="13"/>
    <col min="16129" max="16130" width="5.7109375" style="13" customWidth="1"/>
    <col min="16131" max="16131" width="76.28515625" style="13" customWidth="1"/>
    <col min="16132" max="16132" width="17.85546875" style="13" customWidth="1"/>
    <col min="16133" max="16384" width="9.140625" style="13"/>
  </cols>
  <sheetData>
    <row r="1" spans="1:4" ht="38.25" customHeight="1" x14ac:dyDescent="0.2">
      <c r="D1" s="70" t="s">
        <v>136</v>
      </c>
    </row>
    <row r="2" spans="1:4" ht="32.25" customHeight="1" x14ac:dyDescent="0.2">
      <c r="D2" s="98"/>
    </row>
    <row r="3" spans="1:4" ht="63.75" customHeight="1" x14ac:dyDescent="0.2">
      <c r="A3" s="127" t="s">
        <v>93</v>
      </c>
      <c r="B3" s="127"/>
      <c r="C3" s="127"/>
      <c r="D3" s="127"/>
    </row>
    <row r="4" spans="1:4" ht="24.75" customHeight="1" x14ac:dyDescent="0.2">
      <c r="A4" s="15"/>
      <c r="B4" s="15"/>
      <c r="C4" s="20" t="s">
        <v>72</v>
      </c>
      <c r="D4" s="101"/>
    </row>
    <row r="5" spans="1:4" ht="81.75" customHeight="1" x14ac:dyDescent="0.2">
      <c r="A5" s="129" t="s">
        <v>16</v>
      </c>
      <c r="B5" s="129"/>
      <c r="C5" s="129" t="s">
        <v>17</v>
      </c>
      <c r="D5" s="100" t="s">
        <v>21</v>
      </c>
    </row>
    <row r="6" spans="1:4" ht="15" customHeight="1" x14ac:dyDescent="0.2">
      <c r="A6" s="16" t="s">
        <v>1</v>
      </c>
      <c r="B6" s="16" t="s">
        <v>2</v>
      </c>
      <c r="C6" s="130"/>
      <c r="D6" s="3" t="s">
        <v>18</v>
      </c>
    </row>
    <row r="7" spans="1:4" x14ac:dyDescent="0.2">
      <c r="A7" s="136" t="s">
        <v>12</v>
      </c>
      <c r="B7" s="128"/>
      <c r="C7" s="59" t="s">
        <v>4</v>
      </c>
      <c r="D7" s="131">
        <f>SUM(+D14+D20)</f>
        <v>2635000</v>
      </c>
    </row>
    <row r="8" spans="1:4" x14ac:dyDescent="0.2">
      <c r="A8" s="134"/>
      <c r="B8" s="128"/>
      <c r="C8" s="60" t="s">
        <v>13</v>
      </c>
      <c r="D8" s="132"/>
    </row>
    <row r="9" spans="1:4" x14ac:dyDescent="0.2">
      <c r="A9" s="134"/>
      <c r="B9" s="128"/>
      <c r="C9" s="61" t="s">
        <v>5</v>
      </c>
      <c r="D9" s="132"/>
    </row>
    <row r="10" spans="1:4" x14ac:dyDescent="0.2">
      <c r="A10" s="134"/>
      <c r="B10" s="128"/>
      <c r="C10" s="60" t="s">
        <v>14</v>
      </c>
      <c r="D10" s="132"/>
    </row>
    <row r="11" spans="1:4" x14ac:dyDescent="0.2">
      <c r="A11" s="134"/>
      <c r="B11" s="128"/>
      <c r="C11" s="62" t="s">
        <v>6</v>
      </c>
      <c r="D11" s="132"/>
    </row>
    <row r="12" spans="1:4" ht="27" x14ac:dyDescent="0.2">
      <c r="A12" s="137"/>
      <c r="B12" s="128"/>
      <c r="C12" s="63" t="s">
        <v>15</v>
      </c>
      <c r="D12" s="133"/>
    </row>
    <row r="13" spans="1:4" x14ac:dyDescent="0.2">
      <c r="A13" s="128" t="s">
        <v>7</v>
      </c>
      <c r="B13" s="128"/>
      <c r="C13" s="128"/>
      <c r="D13" s="128"/>
    </row>
    <row r="14" spans="1:4" x14ac:dyDescent="0.2">
      <c r="A14" s="134"/>
      <c r="B14" s="158" t="s">
        <v>81</v>
      </c>
      <c r="C14" s="76" t="s">
        <v>8</v>
      </c>
      <c r="D14" s="160">
        <v>1435000</v>
      </c>
    </row>
    <row r="15" spans="1:4" ht="43.5" customHeight="1" x14ac:dyDescent="0.2">
      <c r="A15" s="134"/>
      <c r="B15" s="158"/>
      <c r="C15" s="77" t="s">
        <v>82</v>
      </c>
      <c r="D15" s="161"/>
    </row>
    <row r="16" spans="1:4" x14ac:dyDescent="0.2">
      <c r="A16" s="134"/>
      <c r="B16" s="158"/>
      <c r="C16" s="76" t="s">
        <v>9</v>
      </c>
      <c r="D16" s="161"/>
    </row>
    <row r="17" spans="1:4" ht="27" x14ac:dyDescent="0.2">
      <c r="A17" s="134"/>
      <c r="B17" s="158"/>
      <c r="C17" s="77" t="s">
        <v>85</v>
      </c>
      <c r="D17" s="161"/>
    </row>
    <row r="18" spans="1:4" x14ac:dyDescent="0.2">
      <c r="A18" s="134"/>
      <c r="B18" s="158"/>
      <c r="C18" s="76" t="s">
        <v>10</v>
      </c>
      <c r="D18" s="161"/>
    </row>
    <row r="19" spans="1:4" ht="27" x14ac:dyDescent="0.2">
      <c r="A19" s="134"/>
      <c r="B19" s="159"/>
      <c r="C19" s="77" t="s">
        <v>11</v>
      </c>
      <c r="D19" s="154"/>
    </row>
    <row r="20" spans="1:4" ht="24" customHeight="1" x14ac:dyDescent="0.2">
      <c r="A20" s="134"/>
      <c r="B20" s="162" t="s">
        <v>83</v>
      </c>
      <c r="C20" s="19" t="s">
        <v>8</v>
      </c>
      <c r="D20" s="131">
        <v>1200000</v>
      </c>
    </row>
    <row r="21" spans="1:4" ht="27" x14ac:dyDescent="0.2">
      <c r="A21" s="134"/>
      <c r="B21" s="163"/>
      <c r="C21" s="17" t="s">
        <v>84</v>
      </c>
      <c r="D21" s="132"/>
    </row>
    <row r="22" spans="1:4" x14ac:dyDescent="0.2">
      <c r="A22" s="134"/>
      <c r="B22" s="163"/>
      <c r="C22" s="19" t="s">
        <v>9</v>
      </c>
      <c r="D22" s="132"/>
    </row>
    <row r="23" spans="1:4" ht="61.5" customHeight="1" x14ac:dyDescent="0.2">
      <c r="A23" s="134"/>
      <c r="B23" s="163"/>
      <c r="C23" s="17" t="s">
        <v>108</v>
      </c>
      <c r="D23" s="132"/>
    </row>
    <row r="24" spans="1:4" x14ac:dyDescent="0.2">
      <c r="A24" s="134"/>
      <c r="B24" s="163"/>
      <c r="C24" s="19" t="s">
        <v>10</v>
      </c>
      <c r="D24" s="132"/>
    </row>
    <row r="25" spans="1:4" ht="36.75" customHeight="1" x14ac:dyDescent="0.2">
      <c r="A25" s="135"/>
      <c r="B25" s="164"/>
      <c r="C25" s="17" t="s">
        <v>11</v>
      </c>
      <c r="D25" s="133"/>
    </row>
    <row r="26" spans="1:4" ht="8.25" customHeight="1" x14ac:dyDescent="0.2"/>
    <row r="27" spans="1:4" ht="16.5" x14ac:dyDescent="0.2">
      <c r="A27" s="114">
        <v>1157</v>
      </c>
      <c r="B27" s="97"/>
      <c r="C27" s="115" t="s">
        <v>4</v>
      </c>
      <c r="D27" s="149">
        <f>D34+D40+D46</f>
        <v>-2635000</v>
      </c>
    </row>
    <row r="28" spans="1:4" ht="16.5" x14ac:dyDescent="0.2">
      <c r="A28" s="97"/>
      <c r="B28" s="97"/>
      <c r="C28" s="97" t="s">
        <v>100</v>
      </c>
      <c r="D28" s="150"/>
    </row>
    <row r="29" spans="1:4" ht="16.5" x14ac:dyDescent="0.2">
      <c r="A29" s="97"/>
      <c r="B29" s="97"/>
      <c r="C29" s="115" t="s">
        <v>5</v>
      </c>
      <c r="D29" s="150"/>
    </row>
    <row r="30" spans="1:4" ht="16.5" x14ac:dyDescent="0.2">
      <c r="A30" s="97"/>
      <c r="B30" s="97"/>
      <c r="C30" s="97" t="s">
        <v>106</v>
      </c>
      <c r="D30" s="150"/>
    </row>
    <row r="31" spans="1:4" ht="16.5" x14ac:dyDescent="0.2">
      <c r="A31" s="97"/>
      <c r="B31" s="97"/>
      <c r="C31" s="115" t="s">
        <v>6</v>
      </c>
      <c r="D31" s="150"/>
    </row>
    <row r="32" spans="1:4" ht="16.5" x14ac:dyDescent="0.2">
      <c r="A32" s="97"/>
      <c r="B32" s="97"/>
      <c r="C32" s="97" t="s">
        <v>107</v>
      </c>
      <c r="D32" s="151"/>
    </row>
    <row r="33" spans="1:4" ht="16.5" x14ac:dyDescent="0.2">
      <c r="A33" s="138" t="s">
        <v>7</v>
      </c>
      <c r="B33" s="139"/>
      <c r="C33" s="139"/>
      <c r="D33" s="140"/>
    </row>
    <row r="34" spans="1:4" x14ac:dyDescent="0.2">
      <c r="A34" s="141"/>
      <c r="B34" s="144">
        <v>12005</v>
      </c>
      <c r="C34" s="19" t="s">
        <v>8</v>
      </c>
      <c r="D34" s="157">
        <v>-950000</v>
      </c>
    </row>
    <row r="35" spans="1:4" ht="27" x14ac:dyDescent="0.2">
      <c r="A35" s="142"/>
      <c r="B35" s="145"/>
      <c r="C35" s="17" t="s">
        <v>118</v>
      </c>
      <c r="D35" s="156"/>
    </row>
    <row r="36" spans="1:4" x14ac:dyDescent="0.2">
      <c r="A36" s="142"/>
      <c r="B36" s="145"/>
      <c r="C36" s="19" t="s">
        <v>9</v>
      </c>
      <c r="D36" s="156"/>
    </row>
    <row r="37" spans="1:4" ht="27" x14ac:dyDescent="0.2">
      <c r="A37" s="142"/>
      <c r="B37" s="145"/>
      <c r="C37" s="17" t="s">
        <v>105</v>
      </c>
      <c r="D37" s="156"/>
    </row>
    <row r="38" spans="1:4" x14ac:dyDescent="0.2">
      <c r="A38" s="142"/>
      <c r="B38" s="145"/>
      <c r="C38" s="19" t="s">
        <v>10</v>
      </c>
      <c r="D38" s="156"/>
    </row>
    <row r="39" spans="1:4" x14ac:dyDescent="0.2">
      <c r="A39" s="142"/>
      <c r="B39" s="146"/>
      <c r="C39" s="17" t="s">
        <v>104</v>
      </c>
      <c r="D39" s="133"/>
    </row>
    <row r="40" spans="1:4" x14ac:dyDescent="0.2">
      <c r="A40" s="142"/>
      <c r="B40" s="144">
        <v>12012</v>
      </c>
      <c r="C40" s="19" t="s">
        <v>8</v>
      </c>
      <c r="D40" s="155">
        <v>-287000</v>
      </c>
    </row>
    <row r="41" spans="1:4" ht="27" x14ac:dyDescent="0.2">
      <c r="A41" s="142"/>
      <c r="B41" s="145"/>
      <c r="C41" s="17" t="s">
        <v>103</v>
      </c>
      <c r="D41" s="156"/>
    </row>
    <row r="42" spans="1:4" x14ac:dyDescent="0.2">
      <c r="A42" s="142"/>
      <c r="B42" s="145"/>
      <c r="C42" s="19" t="s">
        <v>9</v>
      </c>
      <c r="D42" s="156"/>
    </row>
    <row r="43" spans="1:4" ht="27" x14ac:dyDescent="0.2">
      <c r="A43" s="142"/>
      <c r="B43" s="145"/>
      <c r="C43" s="17" t="s">
        <v>110</v>
      </c>
      <c r="D43" s="156"/>
    </row>
    <row r="44" spans="1:4" x14ac:dyDescent="0.2">
      <c r="A44" s="142"/>
      <c r="B44" s="145"/>
      <c r="C44" s="19" t="s">
        <v>10</v>
      </c>
      <c r="D44" s="156"/>
    </row>
    <row r="45" spans="1:4" x14ac:dyDescent="0.2">
      <c r="A45" s="142"/>
      <c r="B45" s="146"/>
      <c r="C45" s="17" t="s">
        <v>104</v>
      </c>
      <c r="D45" s="133"/>
    </row>
    <row r="46" spans="1:4" x14ac:dyDescent="0.2">
      <c r="A46" s="142"/>
      <c r="B46" s="147">
        <v>12013</v>
      </c>
      <c r="C46" s="76" t="s">
        <v>8</v>
      </c>
      <c r="D46" s="152">
        <v>-1398000</v>
      </c>
    </row>
    <row r="47" spans="1:4" ht="27" x14ac:dyDescent="0.2">
      <c r="A47" s="142"/>
      <c r="B47" s="147"/>
      <c r="C47" s="77" t="s">
        <v>101</v>
      </c>
      <c r="D47" s="153"/>
    </row>
    <row r="48" spans="1:4" x14ac:dyDescent="0.2">
      <c r="A48" s="142"/>
      <c r="B48" s="147"/>
      <c r="C48" s="76" t="s">
        <v>9</v>
      </c>
      <c r="D48" s="153"/>
    </row>
    <row r="49" spans="1:4" ht="27" x14ac:dyDescent="0.2">
      <c r="A49" s="142"/>
      <c r="B49" s="147"/>
      <c r="C49" s="77" t="s">
        <v>109</v>
      </c>
      <c r="D49" s="153"/>
    </row>
    <row r="50" spans="1:4" x14ac:dyDescent="0.2">
      <c r="A50" s="142"/>
      <c r="B50" s="147"/>
      <c r="C50" s="76" t="s">
        <v>10</v>
      </c>
      <c r="D50" s="153"/>
    </row>
    <row r="51" spans="1:4" x14ac:dyDescent="0.2">
      <c r="A51" s="143"/>
      <c r="B51" s="148"/>
      <c r="C51" s="77" t="s">
        <v>104</v>
      </c>
      <c r="D51" s="154"/>
    </row>
  </sheetData>
  <mergeCells count="21">
    <mergeCell ref="A14:A25"/>
    <mergeCell ref="A7:A12"/>
    <mergeCell ref="A33:D33"/>
    <mergeCell ref="A34:A51"/>
    <mergeCell ref="B34:B39"/>
    <mergeCell ref="B40:B45"/>
    <mergeCell ref="B46:B51"/>
    <mergeCell ref="D27:D32"/>
    <mergeCell ref="D46:D51"/>
    <mergeCell ref="D40:D45"/>
    <mergeCell ref="D34:D39"/>
    <mergeCell ref="B14:B19"/>
    <mergeCell ref="D14:D19"/>
    <mergeCell ref="D20:D25"/>
    <mergeCell ref="B20:B25"/>
    <mergeCell ref="A3:D3"/>
    <mergeCell ref="A13:D13"/>
    <mergeCell ref="A5:B5"/>
    <mergeCell ref="C5:C6"/>
    <mergeCell ref="D7:D12"/>
    <mergeCell ref="B7:B12"/>
  </mergeCells>
  <pageMargins left="0.7" right="0.7" top="0.75" bottom="0.75" header="0.3" footer="0.3"/>
  <pageSetup paperSize="9" scale="67" orientation="landscape" r:id="rId1"/>
  <rowBreaks count="1" manualBreakCount="1">
    <brk id="26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view="pageBreakPreview" zoomScaleNormal="100" zoomScaleSheetLayoutView="100" workbookViewId="0">
      <selection activeCell="G2" sqref="G2"/>
    </sheetView>
  </sheetViews>
  <sheetFormatPr defaultRowHeight="16.5" x14ac:dyDescent="0.3"/>
  <cols>
    <col min="1" max="4" width="9.140625" style="5"/>
    <col min="5" max="5" width="14.42578125" style="5" customWidth="1"/>
    <col min="6" max="6" width="56.85546875" style="5" customWidth="1"/>
    <col min="7" max="7" width="35.42578125" style="5" customWidth="1"/>
    <col min="8" max="8" width="15.7109375" style="5" customWidth="1"/>
    <col min="9" max="16384" width="9.140625" style="5"/>
  </cols>
  <sheetData>
    <row r="1" spans="1:7" ht="21.75" customHeight="1" x14ac:dyDescent="0.3">
      <c r="G1" s="14" t="s">
        <v>134</v>
      </c>
    </row>
    <row r="2" spans="1:7" ht="40.5" customHeight="1" x14ac:dyDescent="0.3">
      <c r="G2" s="103" t="s">
        <v>19</v>
      </c>
    </row>
    <row r="3" spans="1:7" ht="65.25" customHeight="1" x14ac:dyDescent="0.3">
      <c r="B3" s="165" t="s">
        <v>73</v>
      </c>
      <c r="C3" s="165"/>
      <c r="D3" s="165"/>
      <c r="E3" s="165"/>
      <c r="F3" s="165"/>
      <c r="G3" s="165"/>
    </row>
    <row r="4" spans="1:7" x14ac:dyDescent="0.3">
      <c r="G4" s="11" t="s">
        <v>0</v>
      </c>
    </row>
    <row r="5" spans="1:7" ht="95.25" customHeight="1" x14ac:dyDescent="0.3">
      <c r="A5" s="166" t="s">
        <v>22</v>
      </c>
      <c r="B5" s="166"/>
      <c r="C5" s="166"/>
      <c r="D5" s="166" t="s">
        <v>3</v>
      </c>
      <c r="E5" s="166"/>
      <c r="F5" s="166" t="s">
        <v>23</v>
      </c>
      <c r="G5" s="104" t="s">
        <v>21</v>
      </c>
    </row>
    <row r="6" spans="1:7" ht="21.75" customHeight="1" x14ac:dyDescent="0.3">
      <c r="A6" s="4" t="s">
        <v>24</v>
      </c>
      <c r="B6" s="4" t="s">
        <v>25</v>
      </c>
      <c r="C6" s="4" t="s">
        <v>26</v>
      </c>
      <c r="D6" s="4" t="s">
        <v>1</v>
      </c>
      <c r="E6" s="4" t="s">
        <v>115</v>
      </c>
      <c r="F6" s="166"/>
      <c r="G6" s="102" t="s">
        <v>18</v>
      </c>
    </row>
    <row r="7" spans="1:7" ht="21.75" customHeight="1" x14ac:dyDescent="0.3">
      <c r="A7" s="9"/>
      <c r="B7" s="9"/>
      <c r="C7" s="9"/>
      <c r="D7" s="9"/>
      <c r="E7" s="9"/>
      <c r="F7" s="10" t="s">
        <v>27</v>
      </c>
      <c r="G7" s="118">
        <f t="shared" ref="G7" si="0">G8</f>
        <v>2635000</v>
      </c>
    </row>
    <row r="8" spans="1:7" ht="19.5" customHeight="1" x14ac:dyDescent="0.3">
      <c r="A8" s="7" t="s">
        <v>28</v>
      </c>
      <c r="B8" s="6"/>
      <c r="C8" s="6"/>
      <c r="D8" s="6"/>
      <c r="E8" s="6"/>
      <c r="F8" s="7" t="s">
        <v>29</v>
      </c>
      <c r="G8" s="118">
        <f t="shared" ref="G8" si="1">G10</f>
        <v>2635000</v>
      </c>
    </row>
    <row r="9" spans="1:7" x14ac:dyDescent="0.3">
      <c r="A9" s="6"/>
      <c r="B9" s="6"/>
      <c r="C9" s="6"/>
      <c r="D9" s="6"/>
      <c r="E9" s="6"/>
      <c r="F9" s="74" t="s">
        <v>30</v>
      </c>
      <c r="G9" s="118"/>
    </row>
    <row r="10" spans="1:7" x14ac:dyDescent="0.3">
      <c r="A10" s="6"/>
      <c r="B10" s="7" t="s">
        <v>31</v>
      </c>
      <c r="C10" s="6"/>
      <c r="D10" s="6"/>
      <c r="E10" s="6"/>
      <c r="F10" s="22" t="s">
        <v>32</v>
      </c>
      <c r="G10" s="118">
        <f t="shared" ref="G10" si="2">G12</f>
        <v>2635000</v>
      </c>
    </row>
    <row r="11" spans="1:7" x14ac:dyDescent="0.3">
      <c r="A11" s="6"/>
      <c r="B11" s="6"/>
      <c r="C11" s="6"/>
      <c r="D11" s="6"/>
      <c r="E11" s="6"/>
      <c r="F11" s="17" t="s">
        <v>30</v>
      </c>
      <c r="G11" s="118"/>
    </row>
    <row r="12" spans="1:7" x14ac:dyDescent="0.3">
      <c r="A12" s="6"/>
      <c r="B12" s="6"/>
      <c r="C12" s="7" t="s">
        <v>33</v>
      </c>
      <c r="D12" s="6"/>
      <c r="E12" s="6"/>
      <c r="F12" s="22" t="s">
        <v>34</v>
      </c>
      <c r="G12" s="118">
        <f t="shared" ref="G12" si="3">G16</f>
        <v>2635000</v>
      </c>
    </row>
    <row r="13" spans="1:7" x14ac:dyDescent="0.3">
      <c r="A13" s="6"/>
      <c r="B13" s="6"/>
      <c r="C13" s="7"/>
      <c r="D13" s="6"/>
      <c r="E13" s="6"/>
      <c r="F13" s="73" t="s">
        <v>66</v>
      </c>
      <c r="G13" s="118"/>
    </row>
    <row r="14" spans="1:7" ht="37.5" customHeight="1" x14ac:dyDescent="0.3">
      <c r="A14" s="6"/>
      <c r="B14" s="6"/>
      <c r="C14" s="7"/>
      <c r="D14" s="6"/>
      <c r="E14" s="6"/>
      <c r="F14" s="53" t="s">
        <v>79</v>
      </c>
      <c r="G14" s="118">
        <f>+G16</f>
        <v>2635000</v>
      </c>
    </row>
    <row r="15" spans="1:7" x14ac:dyDescent="0.3">
      <c r="A15" s="6"/>
      <c r="B15" s="6"/>
      <c r="C15" s="7"/>
      <c r="D15" s="6"/>
      <c r="E15" s="6"/>
      <c r="F15" s="73" t="s">
        <v>66</v>
      </c>
      <c r="G15" s="118"/>
    </row>
    <row r="16" spans="1:7" ht="21.75" customHeight="1" x14ac:dyDescent="0.3">
      <c r="A16" s="6"/>
      <c r="B16" s="6"/>
      <c r="C16" s="7"/>
      <c r="D16" s="7">
        <v>1049</v>
      </c>
      <c r="E16" s="8"/>
      <c r="F16" s="54" t="s">
        <v>58</v>
      </c>
      <c r="G16" s="118">
        <f>+G18+G23</f>
        <v>2635000</v>
      </c>
    </row>
    <row r="17" spans="1:7" x14ac:dyDescent="0.3">
      <c r="A17" s="6"/>
      <c r="B17" s="6"/>
      <c r="C17" s="7"/>
      <c r="D17" s="6"/>
      <c r="E17" s="6"/>
      <c r="F17" s="73" t="s">
        <v>66</v>
      </c>
      <c r="G17" s="25"/>
    </row>
    <row r="18" spans="1:7" ht="82.5" x14ac:dyDescent="0.3">
      <c r="A18" s="21"/>
      <c r="B18" s="21"/>
      <c r="C18" s="21"/>
      <c r="D18" s="21"/>
      <c r="E18" s="79" t="s">
        <v>81</v>
      </c>
      <c r="F18" s="80" t="s">
        <v>82</v>
      </c>
      <c r="G18" s="81">
        <f>G22</f>
        <v>1435000</v>
      </c>
    </row>
    <row r="19" spans="1:7" x14ac:dyDescent="0.3">
      <c r="A19" s="21"/>
      <c r="B19" s="21"/>
      <c r="C19" s="21"/>
      <c r="D19" s="21"/>
      <c r="E19" s="82"/>
      <c r="F19" s="78" t="s">
        <v>35</v>
      </c>
      <c r="G19" s="83"/>
    </row>
    <row r="20" spans="1:7" ht="35.25" customHeight="1" x14ac:dyDescent="0.3">
      <c r="A20" s="21"/>
      <c r="B20" s="21"/>
      <c r="C20" s="21"/>
      <c r="D20" s="21"/>
      <c r="E20" s="82"/>
      <c r="F20" s="84" t="s">
        <v>79</v>
      </c>
      <c r="G20" s="85">
        <f>G18</f>
        <v>1435000</v>
      </c>
    </row>
    <row r="21" spans="1:7" ht="31.5" customHeight="1" x14ac:dyDescent="0.3">
      <c r="A21" s="21"/>
      <c r="B21" s="21"/>
      <c r="C21" s="21"/>
      <c r="D21" s="21"/>
      <c r="E21" s="82"/>
      <c r="F21" s="78" t="s">
        <v>20</v>
      </c>
      <c r="G21" s="83"/>
    </row>
    <row r="22" spans="1:7" ht="21" customHeight="1" x14ac:dyDescent="0.3">
      <c r="A22" s="21"/>
      <c r="B22" s="21"/>
      <c r="C22" s="21"/>
      <c r="D22" s="21"/>
      <c r="E22" s="82"/>
      <c r="F22" s="86" t="s">
        <v>39</v>
      </c>
      <c r="G22" s="83">
        <v>1435000</v>
      </c>
    </row>
    <row r="23" spans="1:7" ht="60.75" customHeight="1" x14ac:dyDescent="0.3">
      <c r="A23" s="21"/>
      <c r="B23" s="21"/>
      <c r="C23" s="21"/>
      <c r="D23" s="21"/>
      <c r="E23" s="79" t="s">
        <v>83</v>
      </c>
      <c r="F23" s="80" t="s">
        <v>84</v>
      </c>
      <c r="G23" s="81">
        <f t="shared" ref="G23" si="4">G27</f>
        <v>1200000</v>
      </c>
    </row>
    <row r="24" spans="1:7" x14ac:dyDescent="0.3">
      <c r="A24" s="21"/>
      <c r="B24" s="21"/>
      <c r="C24" s="21"/>
      <c r="D24" s="21"/>
      <c r="E24" s="82"/>
      <c r="F24" s="78" t="s">
        <v>35</v>
      </c>
      <c r="G24" s="83"/>
    </row>
    <row r="25" spans="1:7" ht="31.5" x14ac:dyDescent="0.3">
      <c r="A25" s="21"/>
      <c r="B25" s="21"/>
      <c r="C25" s="21"/>
      <c r="D25" s="21"/>
      <c r="E25" s="82"/>
      <c r="F25" s="84" t="s">
        <v>79</v>
      </c>
      <c r="G25" s="85">
        <f t="shared" ref="G25" si="5">G23</f>
        <v>1200000</v>
      </c>
    </row>
    <row r="26" spans="1:7" ht="27" x14ac:dyDescent="0.3">
      <c r="A26" s="21"/>
      <c r="B26" s="21"/>
      <c r="C26" s="21"/>
      <c r="D26" s="21"/>
      <c r="E26" s="82"/>
      <c r="F26" s="78" t="s">
        <v>20</v>
      </c>
      <c r="G26" s="83"/>
    </row>
    <row r="27" spans="1:7" ht="21" customHeight="1" x14ac:dyDescent="0.3">
      <c r="A27" s="21"/>
      <c r="B27" s="21"/>
      <c r="C27" s="21"/>
      <c r="D27" s="21"/>
      <c r="E27" s="82"/>
      <c r="F27" s="86" t="s">
        <v>86</v>
      </c>
      <c r="G27" s="83">
        <v>1200000</v>
      </c>
    </row>
    <row r="29" spans="1:7" x14ac:dyDescent="0.3">
      <c r="A29" s="7" t="s">
        <v>28</v>
      </c>
      <c r="B29" s="6"/>
      <c r="C29" s="6"/>
      <c r="D29" s="6"/>
      <c r="E29" s="6"/>
      <c r="F29" s="7" t="s">
        <v>29</v>
      </c>
      <c r="G29" s="117">
        <f t="shared" ref="G29" si="6">G31</f>
        <v>-2635000</v>
      </c>
    </row>
    <row r="30" spans="1:7" x14ac:dyDescent="0.3">
      <c r="A30" s="6"/>
      <c r="B30" s="6"/>
      <c r="C30" s="6"/>
      <c r="D30" s="6"/>
      <c r="E30" s="6"/>
      <c r="F30" s="74" t="s">
        <v>30</v>
      </c>
      <c r="G30" s="75"/>
    </row>
    <row r="31" spans="1:7" x14ac:dyDescent="0.3">
      <c r="A31" s="6"/>
      <c r="B31" s="116" t="s">
        <v>111</v>
      </c>
      <c r="C31" s="6"/>
      <c r="D31" s="6"/>
      <c r="E31" s="6"/>
      <c r="F31" s="22" t="s">
        <v>100</v>
      </c>
      <c r="G31" s="117">
        <f t="shared" ref="G31" si="7">G33</f>
        <v>-2635000</v>
      </c>
    </row>
    <row r="32" spans="1:7" x14ac:dyDescent="0.3">
      <c r="A32" s="6"/>
      <c r="B32" s="6"/>
      <c r="C32" s="6"/>
      <c r="D32" s="6"/>
      <c r="E32" s="6"/>
      <c r="F32" s="17" t="s">
        <v>30</v>
      </c>
      <c r="G32" s="75"/>
    </row>
    <row r="33" spans="1:7" x14ac:dyDescent="0.3">
      <c r="A33" s="6"/>
      <c r="B33" s="6"/>
      <c r="C33" s="7" t="s">
        <v>33</v>
      </c>
      <c r="D33" s="6"/>
      <c r="E33" s="6"/>
      <c r="F33" s="22" t="s">
        <v>106</v>
      </c>
      <c r="G33" s="117">
        <f t="shared" ref="G33" si="8">G37</f>
        <v>-2635000</v>
      </c>
    </row>
    <row r="34" spans="1:7" x14ac:dyDescent="0.3">
      <c r="A34" s="6"/>
      <c r="B34" s="6"/>
      <c r="C34" s="7"/>
      <c r="D34" s="6"/>
      <c r="E34" s="6"/>
      <c r="F34" s="73" t="s">
        <v>66</v>
      </c>
      <c r="G34" s="75"/>
    </row>
    <row r="35" spans="1:7" ht="33" x14ac:dyDescent="0.3">
      <c r="A35" s="6"/>
      <c r="B35" s="6"/>
      <c r="C35" s="7"/>
      <c r="D35" s="6"/>
      <c r="E35" s="6"/>
      <c r="F35" s="53" t="s">
        <v>79</v>
      </c>
      <c r="G35" s="117">
        <f>+G37</f>
        <v>-2635000</v>
      </c>
    </row>
    <row r="36" spans="1:7" x14ac:dyDescent="0.3">
      <c r="A36" s="6"/>
      <c r="B36" s="6"/>
      <c r="C36" s="7"/>
      <c r="D36" s="6"/>
      <c r="E36" s="6"/>
      <c r="F36" s="73" t="s">
        <v>66</v>
      </c>
      <c r="G36" s="75"/>
    </row>
    <row r="37" spans="1:7" x14ac:dyDescent="0.3">
      <c r="A37" s="6"/>
      <c r="B37" s="6"/>
      <c r="C37" s="7"/>
      <c r="D37" s="7">
        <v>1157</v>
      </c>
      <c r="E37" s="8"/>
      <c r="F37" s="54" t="s">
        <v>58</v>
      </c>
      <c r="G37" s="117">
        <f>+G39+G44+G49</f>
        <v>-2635000</v>
      </c>
    </row>
    <row r="38" spans="1:7" x14ac:dyDescent="0.3">
      <c r="A38" s="6"/>
      <c r="B38" s="6"/>
      <c r="C38" s="7"/>
      <c r="D38" s="6"/>
      <c r="E38" s="6"/>
      <c r="F38" s="73" t="s">
        <v>66</v>
      </c>
      <c r="G38" s="25"/>
    </row>
    <row r="39" spans="1:7" ht="66" x14ac:dyDescent="0.3">
      <c r="A39" s="21"/>
      <c r="B39" s="21"/>
      <c r="C39" s="21"/>
      <c r="D39" s="21"/>
      <c r="E39" s="79">
        <v>12005</v>
      </c>
      <c r="F39" s="80" t="s">
        <v>112</v>
      </c>
      <c r="G39" s="81">
        <f>G43</f>
        <v>-950000</v>
      </c>
    </row>
    <row r="40" spans="1:7" x14ac:dyDescent="0.3">
      <c r="A40" s="21"/>
      <c r="B40" s="21"/>
      <c r="C40" s="21"/>
      <c r="D40" s="21"/>
      <c r="E40" s="82"/>
      <c r="F40" s="105" t="s">
        <v>35</v>
      </c>
      <c r="G40" s="83"/>
    </row>
    <row r="41" spans="1:7" ht="31.5" x14ac:dyDescent="0.3">
      <c r="A41" s="21"/>
      <c r="B41" s="21"/>
      <c r="C41" s="21"/>
      <c r="D41" s="21"/>
      <c r="E41" s="82"/>
      <c r="F41" s="84" t="s">
        <v>79</v>
      </c>
      <c r="G41" s="85">
        <f>G39</f>
        <v>-950000</v>
      </c>
    </row>
    <row r="42" spans="1:7" ht="27" x14ac:dyDescent="0.3">
      <c r="A42" s="21"/>
      <c r="B42" s="21"/>
      <c r="C42" s="21"/>
      <c r="D42" s="21"/>
      <c r="E42" s="82"/>
      <c r="F42" s="105" t="s">
        <v>20</v>
      </c>
      <c r="G42" s="83"/>
    </row>
    <row r="43" spans="1:7" x14ac:dyDescent="0.3">
      <c r="A43" s="21"/>
      <c r="B43" s="21"/>
      <c r="C43" s="21"/>
      <c r="D43" s="21"/>
      <c r="E43" s="82"/>
      <c r="F43" s="86" t="s">
        <v>86</v>
      </c>
      <c r="G43" s="83">
        <v>-950000</v>
      </c>
    </row>
    <row r="44" spans="1:7" ht="66" x14ac:dyDescent="0.3">
      <c r="A44" s="21"/>
      <c r="B44" s="21"/>
      <c r="C44" s="21"/>
      <c r="D44" s="21"/>
      <c r="E44" s="79">
        <v>12012</v>
      </c>
      <c r="F44" s="80" t="s">
        <v>113</v>
      </c>
      <c r="G44" s="81">
        <f t="shared" ref="G44" si="9">G48</f>
        <v>-287000</v>
      </c>
    </row>
    <row r="45" spans="1:7" x14ac:dyDescent="0.3">
      <c r="A45" s="21"/>
      <c r="B45" s="21"/>
      <c r="C45" s="21"/>
      <c r="D45" s="21"/>
      <c r="E45" s="82"/>
      <c r="F45" s="105" t="s">
        <v>35</v>
      </c>
      <c r="G45" s="83"/>
    </row>
    <row r="46" spans="1:7" ht="31.5" x14ac:dyDescent="0.3">
      <c r="A46" s="21"/>
      <c r="B46" s="21"/>
      <c r="C46" s="21"/>
      <c r="D46" s="21"/>
      <c r="E46" s="82"/>
      <c r="F46" s="84" t="s">
        <v>79</v>
      </c>
      <c r="G46" s="85">
        <f t="shared" ref="G46" si="10">G44</f>
        <v>-287000</v>
      </c>
    </row>
    <row r="47" spans="1:7" ht="27" x14ac:dyDescent="0.3">
      <c r="A47" s="21"/>
      <c r="B47" s="21"/>
      <c r="C47" s="21"/>
      <c r="D47" s="21"/>
      <c r="E47" s="82"/>
      <c r="F47" s="105" t="s">
        <v>20</v>
      </c>
      <c r="G47" s="83"/>
    </row>
    <row r="48" spans="1:7" x14ac:dyDescent="0.3">
      <c r="A48" s="21"/>
      <c r="B48" s="21"/>
      <c r="C48" s="21"/>
      <c r="D48" s="21"/>
      <c r="E48" s="82"/>
      <c r="F48" s="86" t="s">
        <v>86</v>
      </c>
      <c r="G48" s="83">
        <v>-287000</v>
      </c>
    </row>
    <row r="49" spans="1:7" ht="66" x14ac:dyDescent="0.3">
      <c r="A49" s="21"/>
      <c r="B49" s="21"/>
      <c r="C49" s="21"/>
      <c r="D49" s="21"/>
      <c r="E49" s="79">
        <v>12013</v>
      </c>
      <c r="F49" s="80" t="s">
        <v>114</v>
      </c>
      <c r="G49" s="81">
        <f t="shared" ref="G49" si="11">G53</f>
        <v>-1398000</v>
      </c>
    </row>
    <row r="50" spans="1:7" x14ac:dyDescent="0.3">
      <c r="A50" s="21"/>
      <c r="B50" s="21"/>
      <c r="C50" s="21"/>
      <c r="D50" s="21"/>
      <c r="E50" s="82"/>
      <c r="F50" s="105" t="s">
        <v>35</v>
      </c>
      <c r="G50" s="83"/>
    </row>
    <row r="51" spans="1:7" ht="31.5" x14ac:dyDescent="0.3">
      <c r="A51" s="21"/>
      <c r="B51" s="21"/>
      <c r="C51" s="21"/>
      <c r="D51" s="21"/>
      <c r="E51" s="82"/>
      <c r="F51" s="84" t="s">
        <v>79</v>
      </c>
      <c r="G51" s="85">
        <f t="shared" ref="G51" si="12">G49</f>
        <v>-1398000</v>
      </c>
    </row>
    <row r="52" spans="1:7" ht="27" x14ac:dyDescent="0.3">
      <c r="A52" s="21"/>
      <c r="B52" s="21"/>
      <c r="C52" s="21"/>
      <c r="D52" s="21"/>
      <c r="E52" s="82"/>
      <c r="F52" s="105" t="s">
        <v>20</v>
      </c>
      <c r="G52" s="83"/>
    </row>
    <row r="53" spans="1:7" x14ac:dyDescent="0.3">
      <c r="A53" s="21"/>
      <c r="B53" s="21"/>
      <c r="C53" s="21"/>
      <c r="D53" s="21"/>
      <c r="E53" s="82"/>
      <c r="F53" s="86" t="s">
        <v>86</v>
      </c>
      <c r="G53" s="83">
        <v>-1398000</v>
      </c>
    </row>
  </sheetData>
  <mergeCells count="4">
    <mergeCell ref="B3:G3"/>
    <mergeCell ref="A5:C5"/>
    <mergeCell ref="D5:E5"/>
    <mergeCell ref="F5:F6"/>
  </mergeCells>
  <pageMargins left="0.7" right="0.7" top="0.75" bottom="0.75" header="0.3" footer="0.3"/>
  <pageSetup paperSize="9" scale="58" orientation="landscape" r:id="rId1"/>
  <rowBreaks count="1" manualBreakCount="1">
    <brk id="28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view="pageBreakPreview" zoomScale="90" zoomScaleNormal="100" zoomScaleSheetLayoutView="90" workbookViewId="0">
      <selection activeCell="D2" sqref="D2:F2"/>
    </sheetView>
  </sheetViews>
  <sheetFormatPr defaultRowHeight="17.25" x14ac:dyDescent="0.2"/>
  <cols>
    <col min="1" max="1" width="9.7109375" style="30" customWidth="1"/>
    <col min="2" max="2" width="8.28515625" style="41" customWidth="1"/>
    <col min="3" max="3" width="67" style="42" customWidth="1"/>
    <col min="4" max="4" width="22.7109375" style="43" customWidth="1"/>
    <col min="5" max="5" width="21.85546875" style="43" customWidth="1"/>
    <col min="6" max="6" width="21.28515625" style="43" customWidth="1"/>
    <col min="7" max="16384" width="9.140625" style="30"/>
  </cols>
  <sheetData>
    <row r="1" spans="1:6" ht="27.75" customHeight="1" x14ac:dyDescent="0.2">
      <c r="A1" s="26"/>
      <c r="B1" s="27"/>
      <c r="C1" s="28"/>
      <c r="D1" s="29"/>
      <c r="E1" s="169" t="s">
        <v>137</v>
      </c>
      <c r="F1" s="169"/>
    </row>
    <row r="2" spans="1:6" s="5" customFormat="1" ht="28.5" customHeight="1" x14ac:dyDescent="0.3">
      <c r="D2" s="167" t="s">
        <v>135</v>
      </c>
      <c r="E2" s="167"/>
      <c r="F2" s="167"/>
    </row>
    <row r="3" spans="1:6" ht="15.75" customHeight="1" x14ac:dyDescent="0.2">
      <c r="A3" s="26"/>
      <c r="B3" s="27"/>
      <c r="C3" s="28"/>
      <c r="D3" s="29"/>
      <c r="E3" s="29"/>
      <c r="F3" s="29"/>
    </row>
    <row r="4" spans="1:6" ht="75.75" customHeight="1" x14ac:dyDescent="0.2">
      <c r="A4" s="170" t="s">
        <v>74</v>
      </c>
      <c r="B4" s="170"/>
      <c r="C4" s="170"/>
      <c r="D4" s="170"/>
      <c r="E4" s="170"/>
      <c r="F4" s="170"/>
    </row>
    <row r="5" spans="1:6" ht="20.25" customHeight="1" x14ac:dyDescent="0.2">
      <c r="A5" s="26"/>
      <c r="B5" s="27"/>
      <c r="C5" s="28"/>
      <c r="D5" s="29"/>
      <c r="E5" s="171" t="s">
        <v>40</v>
      </c>
      <c r="F5" s="171"/>
    </row>
    <row r="6" spans="1:6" s="31" customFormat="1" ht="45.75" customHeight="1" x14ac:dyDescent="0.2">
      <c r="A6" s="172" t="s">
        <v>16</v>
      </c>
      <c r="B6" s="172"/>
      <c r="C6" s="172" t="s">
        <v>59</v>
      </c>
      <c r="D6" s="173" t="s">
        <v>60</v>
      </c>
      <c r="E6" s="173"/>
      <c r="F6" s="173"/>
    </row>
    <row r="7" spans="1:6" s="31" customFormat="1" x14ac:dyDescent="0.2">
      <c r="A7" s="172" t="s">
        <v>1</v>
      </c>
      <c r="B7" s="174" t="s">
        <v>61</v>
      </c>
      <c r="C7" s="172"/>
      <c r="D7" s="168" t="s">
        <v>56</v>
      </c>
      <c r="E7" s="168" t="s">
        <v>57</v>
      </c>
      <c r="F7" s="168"/>
    </row>
    <row r="8" spans="1:6" s="31" customFormat="1" ht="47.25" customHeight="1" x14ac:dyDescent="0.2">
      <c r="A8" s="172"/>
      <c r="B8" s="174"/>
      <c r="C8" s="172"/>
      <c r="D8" s="168"/>
      <c r="E8" s="32" t="s">
        <v>62</v>
      </c>
      <c r="F8" s="32" t="s">
        <v>67</v>
      </c>
    </row>
    <row r="9" spans="1:6" s="31" customFormat="1" ht="35.25" customHeight="1" x14ac:dyDescent="0.2">
      <c r="A9" s="33"/>
      <c r="B9" s="34"/>
      <c r="C9" s="44" t="s">
        <v>63</v>
      </c>
      <c r="D9" s="47">
        <f>+D19+D28+D40+D47+D54</f>
        <v>0</v>
      </c>
      <c r="E9" s="47">
        <f>+E19+E28+E40+E47+E54</f>
        <v>0</v>
      </c>
      <c r="F9" s="47">
        <f>+F19+F28+F40+F47+F54</f>
        <v>0</v>
      </c>
    </row>
    <row r="10" spans="1:6" s="31" customFormat="1" ht="24" customHeight="1" x14ac:dyDescent="0.2">
      <c r="A10" s="36"/>
      <c r="B10" s="37"/>
      <c r="C10" s="44" t="s">
        <v>64</v>
      </c>
      <c r="D10" s="35">
        <f>E10+F10</f>
        <v>0</v>
      </c>
      <c r="E10" s="35">
        <v>0</v>
      </c>
      <c r="F10" s="35">
        <v>0</v>
      </c>
    </row>
    <row r="11" spans="1:6" s="31" customFormat="1" ht="34.5" customHeight="1" x14ac:dyDescent="0.2">
      <c r="A11" s="36"/>
      <c r="B11" s="37"/>
      <c r="C11" s="44" t="s">
        <v>65</v>
      </c>
      <c r="D11" s="35">
        <f>D20+D29+D41+D48+D55</f>
        <v>0</v>
      </c>
      <c r="E11" s="35">
        <f>E20+E29+E41+E48+E55</f>
        <v>0</v>
      </c>
      <c r="F11" s="35">
        <f>F20+F29+F41+F48+F55</f>
        <v>0</v>
      </c>
    </row>
    <row r="12" spans="1:6" s="31" customFormat="1" ht="53.25" customHeight="1" x14ac:dyDescent="0.2">
      <c r="A12" s="33"/>
      <c r="B12" s="34"/>
      <c r="C12" s="67" t="s">
        <v>80</v>
      </c>
      <c r="D12" s="47">
        <f>+D15+D24+D36+D43+D50</f>
        <v>0</v>
      </c>
      <c r="E12" s="47">
        <f>+E15+E24+E36+E43+E50</f>
        <v>0</v>
      </c>
      <c r="F12" s="47">
        <f>+F15+F24+F36+F43+F50</f>
        <v>0</v>
      </c>
    </row>
    <row r="13" spans="1:6" x14ac:dyDescent="0.2">
      <c r="A13" s="38">
        <v>1049</v>
      </c>
      <c r="B13" s="34"/>
      <c r="C13" s="45" t="s">
        <v>58</v>
      </c>
      <c r="D13" s="35"/>
      <c r="E13" s="35"/>
      <c r="F13" s="35"/>
    </row>
    <row r="14" spans="1:6" x14ac:dyDescent="0.2">
      <c r="A14" s="36"/>
      <c r="B14" s="37"/>
      <c r="C14" s="46" t="s">
        <v>66</v>
      </c>
      <c r="D14" s="39"/>
      <c r="E14" s="39"/>
      <c r="F14" s="39"/>
    </row>
    <row r="15" spans="1:6" ht="77.25" customHeight="1" x14ac:dyDescent="0.3">
      <c r="A15" s="87"/>
      <c r="B15" s="82" t="s">
        <v>81</v>
      </c>
      <c r="C15" s="80" t="s">
        <v>82</v>
      </c>
      <c r="D15" s="88">
        <f t="shared" ref="D15:F15" si="0">D17</f>
        <v>1435000</v>
      </c>
      <c r="E15" s="88">
        <f t="shared" si="0"/>
        <v>1148000</v>
      </c>
      <c r="F15" s="88">
        <f t="shared" si="0"/>
        <v>287000</v>
      </c>
    </row>
    <row r="16" spans="1:6" x14ac:dyDescent="0.3">
      <c r="A16" s="87"/>
      <c r="B16" s="82"/>
      <c r="C16" s="86" t="s">
        <v>35</v>
      </c>
      <c r="D16" s="89"/>
      <c r="E16" s="89"/>
      <c r="F16" s="89"/>
    </row>
    <row r="17" spans="1:6" ht="38.25" customHeight="1" x14ac:dyDescent="0.3">
      <c r="A17" s="87"/>
      <c r="B17" s="82"/>
      <c r="C17" s="90" t="s">
        <v>79</v>
      </c>
      <c r="D17" s="91">
        <f t="shared" ref="D17:F17" si="1">D19</f>
        <v>1435000</v>
      </c>
      <c r="E17" s="91">
        <f t="shared" si="1"/>
        <v>1148000</v>
      </c>
      <c r="F17" s="91">
        <f t="shared" si="1"/>
        <v>287000</v>
      </c>
    </row>
    <row r="18" spans="1:6" ht="33" x14ac:dyDescent="0.3">
      <c r="A18" s="87"/>
      <c r="B18" s="82"/>
      <c r="C18" s="86" t="s">
        <v>20</v>
      </c>
      <c r="D18" s="89"/>
      <c r="E18" s="89"/>
      <c r="F18" s="89"/>
    </row>
    <row r="19" spans="1:6" x14ac:dyDescent="0.3">
      <c r="A19" s="87"/>
      <c r="B19" s="82"/>
      <c r="C19" s="86" t="s">
        <v>27</v>
      </c>
      <c r="D19" s="89">
        <f t="shared" ref="D19:F19" si="2">D20</f>
        <v>1435000</v>
      </c>
      <c r="E19" s="89">
        <f t="shared" si="2"/>
        <v>1148000</v>
      </c>
      <c r="F19" s="89">
        <f t="shared" si="2"/>
        <v>287000</v>
      </c>
    </row>
    <row r="20" spans="1:6" ht="28.5" customHeight="1" x14ac:dyDescent="0.3">
      <c r="A20" s="87"/>
      <c r="B20" s="82"/>
      <c r="C20" s="86" t="s">
        <v>36</v>
      </c>
      <c r="D20" s="89">
        <f t="shared" ref="D20:F20" si="3">D21</f>
        <v>1435000</v>
      </c>
      <c r="E20" s="89">
        <f t="shared" si="3"/>
        <v>1148000</v>
      </c>
      <c r="F20" s="89">
        <f t="shared" si="3"/>
        <v>287000</v>
      </c>
    </row>
    <row r="21" spans="1:6" x14ac:dyDescent="0.3">
      <c r="A21" s="87"/>
      <c r="B21" s="82"/>
      <c r="C21" s="86" t="s">
        <v>37</v>
      </c>
      <c r="D21" s="89">
        <f t="shared" ref="D21:F21" si="4">D22</f>
        <v>1435000</v>
      </c>
      <c r="E21" s="89">
        <f t="shared" si="4"/>
        <v>1148000</v>
      </c>
      <c r="F21" s="89">
        <f t="shared" si="4"/>
        <v>287000</v>
      </c>
    </row>
    <row r="22" spans="1:6" x14ac:dyDescent="0.3">
      <c r="A22" s="87"/>
      <c r="B22" s="82"/>
      <c r="C22" s="86" t="s">
        <v>38</v>
      </c>
      <c r="D22" s="89">
        <f>D23</f>
        <v>1435000</v>
      </c>
      <c r="E22" s="89">
        <f>E23</f>
        <v>1148000</v>
      </c>
      <c r="F22" s="89">
        <f>F23</f>
        <v>287000</v>
      </c>
    </row>
    <row r="23" spans="1:6" ht="24.75" customHeight="1" x14ac:dyDescent="0.3">
      <c r="A23" s="87"/>
      <c r="B23" s="82"/>
      <c r="C23" s="86" t="s">
        <v>39</v>
      </c>
      <c r="D23" s="89">
        <f>E23+F23</f>
        <v>1435000</v>
      </c>
      <c r="E23" s="89">
        <f>1435000*0.8</f>
        <v>1148000</v>
      </c>
      <c r="F23" s="89">
        <f>1435000*0.2</f>
        <v>287000</v>
      </c>
    </row>
    <row r="24" spans="1:6" ht="49.5" x14ac:dyDescent="0.3">
      <c r="A24" s="40"/>
      <c r="B24" s="21" t="s">
        <v>83</v>
      </c>
      <c r="C24" s="23" t="s">
        <v>84</v>
      </c>
      <c r="D24" s="47">
        <f t="shared" ref="D24:F24" si="5">D26</f>
        <v>1200000</v>
      </c>
      <c r="E24" s="47">
        <f t="shared" si="5"/>
        <v>1200000</v>
      </c>
      <c r="F24" s="47">
        <f t="shared" si="5"/>
        <v>0</v>
      </c>
    </row>
    <row r="25" spans="1:6" x14ac:dyDescent="0.3">
      <c r="A25" s="40"/>
      <c r="B25" s="21"/>
      <c r="C25" s="24" t="s">
        <v>35</v>
      </c>
      <c r="D25" s="48"/>
      <c r="E25" s="48"/>
      <c r="F25" s="48"/>
    </row>
    <row r="26" spans="1:6" ht="33" x14ac:dyDescent="0.3">
      <c r="A26" s="40"/>
      <c r="B26" s="21"/>
      <c r="C26" s="68" t="s">
        <v>79</v>
      </c>
      <c r="D26" s="49">
        <f t="shared" ref="D26:F26" si="6">D28</f>
        <v>1200000</v>
      </c>
      <c r="E26" s="49">
        <f t="shared" si="6"/>
        <v>1200000</v>
      </c>
      <c r="F26" s="49">
        <f t="shared" si="6"/>
        <v>0</v>
      </c>
    </row>
    <row r="27" spans="1:6" ht="33" x14ac:dyDescent="0.3">
      <c r="A27" s="40"/>
      <c r="B27" s="21"/>
      <c r="C27" s="24" t="s">
        <v>20</v>
      </c>
      <c r="D27" s="48"/>
      <c r="E27" s="48"/>
      <c r="F27" s="48"/>
    </row>
    <row r="28" spans="1:6" x14ac:dyDescent="0.3">
      <c r="A28" s="40"/>
      <c r="B28" s="21"/>
      <c r="C28" s="24" t="s">
        <v>27</v>
      </c>
      <c r="D28" s="48">
        <f t="shared" ref="D28:D31" si="7">D29</f>
        <v>1200000</v>
      </c>
      <c r="E28" s="48">
        <f t="shared" ref="E28:E31" si="8">E29</f>
        <v>1200000</v>
      </c>
      <c r="F28" s="48">
        <f t="shared" ref="F28:F31" si="9">F29</f>
        <v>0</v>
      </c>
    </row>
    <row r="29" spans="1:6" x14ac:dyDescent="0.3">
      <c r="A29" s="40"/>
      <c r="B29" s="21"/>
      <c r="C29" s="24" t="s">
        <v>36</v>
      </c>
      <c r="D29" s="48">
        <f t="shared" si="7"/>
        <v>1200000</v>
      </c>
      <c r="E29" s="48">
        <f t="shared" si="8"/>
        <v>1200000</v>
      </c>
      <c r="F29" s="48">
        <f t="shared" si="9"/>
        <v>0</v>
      </c>
    </row>
    <row r="30" spans="1:6" x14ac:dyDescent="0.3">
      <c r="A30" s="40"/>
      <c r="B30" s="21"/>
      <c r="C30" s="24" t="s">
        <v>37</v>
      </c>
      <c r="D30" s="48">
        <f t="shared" si="7"/>
        <v>1200000</v>
      </c>
      <c r="E30" s="48">
        <f t="shared" si="8"/>
        <v>1200000</v>
      </c>
      <c r="F30" s="48">
        <f t="shared" si="9"/>
        <v>0</v>
      </c>
    </row>
    <row r="31" spans="1:6" ht="21.75" customHeight="1" x14ac:dyDescent="0.3">
      <c r="A31" s="40"/>
      <c r="B31" s="21"/>
      <c r="C31" s="24" t="s">
        <v>38</v>
      </c>
      <c r="D31" s="48">
        <f t="shared" si="7"/>
        <v>1200000</v>
      </c>
      <c r="E31" s="48">
        <f t="shared" si="8"/>
        <v>1200000</v>
      </c>
      <c r="F31" s="48">
        <f t="shared" si="9"/>
        <v>0</v>
      </c>
    </row>
    <row r="32" spans="1:6" ht="20.25" customHeight="1" x14ac:dyDescent="0.3">
      <c r="A32" s="40"/>
      <c r="B32" s="21"/>
      <c r="C32" s="24" t="s">
        <v>86</v>
      </c>
      <c r="D32" s="48">
        <f>E32+F32</f>
        <v>1200000</v>
      </c>
      <c r="E32" s="48">
        <v>1200000</v>
      </c>
      <c r="F32" s="48">
        <v>0</v>
      </c>
    </row>
    <row r="34" spans="1:6" x14ac:dyDescent="0.2">
      <c r="A34" s="38">
        <v>1157</v>
      </c>
      <c r="B34" s="34"/>
      <c r="C34" s="45" t="s">
        <v>100</v>
      </c>
      <c r="D34" s="119"/>
      <c r="E34" s="119"/>
      <c r="F34" s="119"/>
    </row>
    <row r="35" spans="1:6" x14ac:dyDescent="0.2">
      <c r="A35" s="36"/>
      <c r="B35" s="37"/>
      <c r="C35" s="111" t="s">
        <v>66</v>
      </c>
      <c r="D35" s="119"/>
      <c r="E35" s="119"/>
      <c r="F35" s="119"/>
    </row>
    <row r="36" spans="1:6" ht="42.75" x14ac:dyDescent="0.2">
      <c r="B36" s="38">
        <v>12005</v>
      </c>
      <c r="C36" s="110" t="s">
        <v>94</v>
      </c>
      <c r="D36" s="47">
        <f t="shared" ref="D36:F36" si="10">D38</f>
        <v>-950000</v>
      </c>
      <c r="E36" s="47">
        <f t="shared" si="10"/>
        <v>-950000</v>
      </c>
      <c r="F36" s="47">
        <f t="shared" si="10"/>
        <v>0</v>
      </c>
    </row>
    <row r="37" spans="1:6" x14ac:dyDescent="0.2">
      <c r="B37" s="37"/>
      <c r="C37" s="111" t="s">
        <v>95</v>
      </c>
      <c r="D37" s="48"/>
      <c r="E37" s="48"/>
      <c r="F37" s="48"/>
    </row>
    <row r="38" spans="1:6" ht="28.5" x14ac:dyDescent="0.2">
      <c r="B38" s="37"/>
      <c r="C38" s="120" t="s">
        <v>79</v>
      </c>
      <c r="D38" s="49">
        <f t="shared" ref="D38:F38" si="11">D40</f>
        <v>-950000</v>
      </c>
      <c r="E38" s="49">
        <f t="shared" si="11"/>
        <v>-950000</v>
      </c>
      <c r="F38" s="49">
        <f t="shared" si="11"/>
        <v>0</v>
      </c>
    </row>
    <row r="39" spans="1:6" ht="27" x14ac:dyDescent="0.2">
      <c r="B39" s="37"/>
      <c r="C39" s="111" t="s">
        <v>97</v>
      </c>
      <c r="D39" s="48"/>
      <c r="E39" s="48"/>
      <c r="F39" s="48"/>
    </row>
    <row r="40" spans="1:6" x14ac:dyDescent="0.2">
      <c r="B40" s="37"/>
      <c r="C40" s="24" t="s">
        <v>27</v>
      </c>
      <c r="D40" s="48">
        <f t="shared" ref="D40:F41" si="12">D41</f>
        <v>-950000</v>
      </c>
      <c r="E40" s="48">
        <f t="shared" si="12"/>
        <v>-950000</v>
      </c>
      <c r="F40" s="48">
        <f t="shared" si="12"/>
        <v>0</v>
      </c>
    </row>
    <row r="41" spans="1:6" x14ac:dyDescent="0.2">
      <c r="B41" s="37"/>
      <c r="C41" s="111" t="s">
        <v>98</v>
      </c>
      <c r="D41" s="48">
        <f>D42</f>
        <v>-950000</v>
      </c>
      <c r="E41" s="48">
        <f>E42</f>
        <v>-950000</v>
      </c>
      <c r="F41" s="48">
        <f t="shared" si="12"/>
        <v>0</v>
      </c>
    </row>
    <row r="42" spans="1:6" x14ac:dyDescent="0.2">
      <c r="B42" s="37"/>
      <c r="C42" s="113" t="s">
        <v>99</v>
      </c>
      <c r="D42" s="48">
        <f>E42+F42</f>
        <v>-950000</v>
      </c>
      <c r="E42" s="48">
        <v>-950000</v>
      </c>
      <c r="F42" s="48">
        <v>0</v>
      </c>
    </row>
    <row r="43" spans="1:6" ht="69.75" customHeight="1" x14ac:dyDescent="0.2">
      <c r="B43" s="38">
        <v>12012</v>
      </c>
      <c r="C43" s="110" t="s">
        <v>102</v>
      </c>
      <c r="D43" s="47">
        <f t="shared" ref="D43:F43" si="13">D45</f>
        <v>-287000</v>
      </c>
      <c r="E43" s="47">
        <f t="shared" si="13"/>
        <v>0</v>
      </c>
      <c r="F43" s="47">
        <f t="shared" si="13"/>
        <v>-287000</v>
      </c>
    </row>
    <row r="44" spans="1:6" x14ac:dyDescent="0.2">
      <c r="B44" s="37"/>
      <c r="C44" s="111" t="s">
        <v>95</v>
      </c>
      <c r="D44" s="48"/>
      <c r="E44" s="48"/>
      <c r="F44" s="48"/>
    </row>
    <row r="45" spans="1:6" ht="28.5" x14ac:dyDescent="0.2">
      <c r="B45" s="37"/>
      <c r="C45" s="120" t="s">
        <v>79</v>
      </c>
      <c r="D45" s="49">
        <f t="shared" ref="D45:F45" si="14">D47</f>
        <v>-287000</v>
      </c>
      <c r="E45" s="49">
        <f t="shared" si="14"/>
        <v>0</v>
      </c>
      <c r="F45" s="49">
        <f t="shared" si="14"/>
        <v>-287000</v>
      </c>
    </row>
    <row r="46" spans="1:6" ht="27" x14ac:dyDescent="0.2">
      <c r="B46" s="37"/>
      <c r="C46" s="111" t="s">
        <v>97</v>
      </c>
      <c r="D46" s="48"/>
      <c r="E46" s="48"/>
      <c r="F46" s="48"/>
    </row>
    <row r="47" spans="1:6" x14ac:dyDescent="0.2">
      <c r="B47" s="37"/>
      <c r="C47" s="24" t="s">
        <v>27</v>
      </c>
      <c r="D47" s="48">
        <f t="shared" ref="D47:F48" si="15">D48</f>
        <v>-287000</v>
      </c>
      <c r="E47" s="48">
        <f t="shared" si="15"/>
        <v>0</v>
      </c>
      <c r="F47" s="48">
        <f t="shared" si="15"/>
        <v>-287000</v>
      </c>
    </row>
    <row r="48" spans="1:6" x14ac:dyDescent="0.2">
      <c r="B48" s="37"/>
      <c r="C48" s="111" t="s">
        <v>98</v>
      </c>
      <c r="D48" s="48">
        <f>D49</f>
        <v>-287000</v>
      </c>
      <c r="E48" s="48">
        <f>E49</f>
        <v>0</v>
      </c>
      <c r="F48" s="48">
        <f t="shared" si="15"/>
        <v>-287000</v>
      </c>
    </row>
    <row r="49" spans="2:6" x14ac:dyDescent="0.2">
      <c r="B49" s="37"/>
      <c r="C49" s="113" t="s">
        <v>99</v>
      </c>
      <c r="D49" s="48">
        <f>E49+F49</f>
        <v>-287000</v>
      </c>
      <c r="E49" s="48">
        <v>0</v>
      </c>
      <c r="F49" s="48">
        <v>-287000</v>
      </c>
    </row>
    <row r="50" spans="2:6" ht="42.75" x14ac:dyDescent="0.2">
      <c r="B50" s="38">
        <v>12013</v>
      </c>
      <c r="C50" s="110" t="s">
        <v>117</v>
      </c>
      <c r="D50" s="47">
        <f t="shared" ref="D50:F50" si="16">D52</f>
        <v>-1398000</v>
      </c>
      <c r="E50" s="47">
        <f t="shared" si="16"/>
        <v>-1398000</v>
      </c>
      <c r="F50" s="47">
        <f t="shared" si="16"/>
        <v>0</v>
      </c>
    </row>
    <row r="51" spans="2:6" x14ac:dyDescent="0.2">
      <c r="B51" s="37"/>
      <c r="C51" s="111" t="s">
        <v>95</v>
      </c>
      <c r="D51" s="48"/>
      <c r="E51" s="48"/>
      <c r="F51" s="48"/>
    </row>
    <row r="52" spans="2:6" x14ac:dyDescent="0.2">
      <c r="B52" s="37"/>
      <c r="C52" s="112" t="s">
        <v>96</v>
      </c>
      <c r="D52" s="49">
        <f t="shared" ref="D52:F52" si="17">D54</f>
        <v>-1398000</v>
      </c>
      <c r="E52" s="49">
        <f t="shared" si="17"/>
        <v>-1398000</v>
      </c>
      <c r="F52" s="49">
        <f t="shared" si="17"/>
        <v>0</v>
      </c>
    </row>
    <row r="53" spans="2:6" ht="27" x14ac:dyDescent="0.2">
      <c r="B53" s="37"/>
      <c r="C53" s="111" t="s">
        <v>97</v>
      </c>
      <c r="D53" s="48"/>
      <c r="E53" s="48"/>
      <c r="F53" s="48"/>
    </row>
    <row r="54" spans="2:6" x14ac:dyDescent="0.2">
      <c r="B54" s="37"/>
      <c r="C54" s="24" t="s">
        <v>27</v>
      </c>
      <c r="D54" s="48">
        <f t="shared" ref="D54:F55" si="18">D55</f>
        <v>-1398000</v>
      </c>
      <c r="E54" s="48">
        <f t="shared" si="18"/>
        <v>-1398000</v>
      </c>
      <c r="F54" s="48">
        <f t="shared" si="18"/>
        <v>0</v>
      </c>
    </row>
    <row r="55" spans="2:6" x14ac:dyDescent="0.2">
      <c r="B55" s="37"/>
      <c r="C55" s="111" t="s">
        <v>98</v>
      </c>
      <c r="D55" s="48">
        <f>D56</f>
        <v>-1398000</v>
      </c>
      <c r="E55" s="48">
        <f>E56</f>
        <v>-1398000</v>
      </c>
      <c r="F55" s="48">
        <f t="shared" si="18"/>
        <v>0</v>
      </c>
    </row>
    <row r="56" spans="2:6" x14ac:dyDescent="0.2">
      <c r="B56" s="37"/>
      <c r="C56" s="113" t="s">
        <v>99</v>
      </c>
      <c r="D56" s="48">
        <f>E56+F56</f>
        <v>-1398000</v>
      </c>
      <c r="E56" s="48">
        <v>-1398000</v>
      </c>
      <c r="F56" s="48">
        <v>0</v>
      </c>
    </row>
  </sheetData>
  <mergeCells count="11">
    <mergeCell ref="D2:F2"/>
    <mergeCell ref="D7:D8"/>
    <mergeCell ref="E7:F7"/>
    <mergeCell ref="E1:F1"/>
    <mergeCell ref="A4:F4"/>
    <mergeCell ref="E5:F5"/>
    <mergeCell ref="A6:B6"/>
    <mergeCell ref="C6:C8"/>
    <mergeCell ref="D6:F6"/>
    <mergeCell ref="A7:A8"/>
    <mergeCell ref="B7:B8"/>
  </mergeCells>
  <pageMargins left="0.7" right="0.7" top="0.75" bottom="0.75" header="0.3" footer="0.3"/>
  <pageSetup paperSize="9" scale="45" orientation="landscape" r:id="rId1"/>
  <rowBreaks count="1" manualBreakCount="1">
    <brk id="33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view="pageBreakPreview" topLeftCell="A64" zoomScale="120" zoomScaleNormal="100" zoomScaleSheetLayoutView="120" workbookViewId="0">
      <selection activeCell="C80" sqref="C80"/>
    </sheetView>
  </sheetViews>
  <sheetFormatPr defaultRowHeight="13.5" x14ac:dyDescent="0.2"/>
  <cols>
    <col min="1" max="1" width="29.7109375" style="12" customWidth="1"/>
    <col min="2" max="2" width="47.5703125" style="12" customWidth="1"/>
    <col min="3" max="3" width="29.42578125" style="12" customWidth="1"/>
    <col min="4" max="16384" width="9.140625" style="12"/>
  </cols>
  <sheetData>
    <row r="1" spans="1:4" ht="14.25" x14ac:dyDescent="0.2">
      <c r="C1" s="14" t="s">
        <v>116</v>
      </c>
    </row>
    <row r="2" spans="1:4" s="5" customFormat="1" ht="43.5" customHeight="1" x14ac:dyDescent="0.3">
      <c r="C2" s="103" t="s">
        <v>119</v>
      </c>
      <c r="D2" s="72"/>
    </row>
    <row r="3" spans="1:4" s="55" customFormat="1" ht="14.25" x14ac:dyDescent="0.2">
      <c r="C3" s="14" t="s">
        <v>70</v>
      </c>
    </row>
    <row r="4" spans="1:4" ht="47.25" customHeight="1" x14ac:dyDescent="0.2">
      <c r="C4" s="103"/>
    </row>
    <row r="5" spans="1:4" ht="43.5" customHeight="1" x14ac:dyDescent="0.2">
      <c r="A5" s="182" t="s">
        <v>76</v>
      </c>
      <c r="B5" s="182"/>
      <c r="C5" s="182"/>
    </row>
    <row r="6" spans="1:4" s="1" customFormat="1" ht="27" customHeight="1" x14ac:dyDescent="0.2">
      <c r="A6" s="184" t="s">
        <v>75</v>
      </c>
      <c r="B6" s="184"/>
      <c r="C6" s="184"/>
    </row>
    <row r="7" spans="1:4" s="1" customFormat="1" ht="14.25" customHeight="1" x14ac:dyDescent="0.2">
      <c r="A7" s="185" t="s">
        <v>41</v>
      </c>
      <c r="B7" s="185"/>
      <c r="C7" s="185"/>
    </row>
    <row r="8" spans="1:4" s="1" customFormat="1" ht="12.75" x14ac:dyDescent="0.2">
      <c r="C8" s="2"/>
    </row>
    <row r="9" spans="1:4" s="1" customFormat="1" x14ac:dyDescent="0.2">
      <c r="A9" s="13"/>
      <c r="B9" s="13"/>
      <c r="C9" s="13"/>
    </row>
    <row r="10" spans="1:4" s="1" customFormat="1" x14ac:dyDescent="0.2">
      <c r="A10" s="13"/>
      <c r="B10" s="13"/>
      <c r="C10" s="13"/>
    </row>
    <row r="11" spans="1:4" s="1" customFormat="1" ht="12.75" x14ac:dyDescent="0.2">
      <c r="A11" s="50" t="s">
        <v>42</v>
      </c>
      <c r="B11" s="186" t="s">
        <v>43</v>
      </c>
      <c r="C11" s="186"/>
    </row>
    <row r="12" spans="1:4" s="1" customFormat="1" ht="12.75" x14ac:dyDescent="0.2">
      <c r="A12" s="51" t="s">
        <v>54</v>
      </c>
      <c r="B12" s="187" t="s">
        <v>55</v>
      </c>
      <c r="C12" s="187"/>
    </row>
    <row r="13" spans="1:4" s="1" customFormat="1" x14ac:dyDescent="0.2">
      <c r="A13" s="13"/>
      <c r="B13" s="13"/>
      <c r="C13" s="13"/>
    </row>
    <row r="14" spans="1:4" s="1" customFormat="1" ht="12.75" x14ac:dyDescent="0.2">
      <c r="A14" s="186" t="s">
        <v>44</v>
      </c>
      <c r="B14" s="186"/>
      <c r="C14" s="186"/>
    </row>
    <row r="15" spans="1:4" s="1" customFormat="1" x14ac:dyDescent="0.2">
      <c r="A15" s="13"/>
      <c r="B15" s="13"/>
      <c r="C15" s="13"/>
    </row>
    <row r="16" spans="1:4" s="1" customFormat="1" ht="67.5" customHeight="1" x14ac:dyDescent="0.2">
      <c r="A16" s="18"/>
      <c r="B16" s="18"/>
      <c r="C16" s="121" t="s">
        <v>21</v>
      </c>
    </row>
    <row r="17" spans="1:3" s="1" customFormat="1" x14ac:dyDescent="0.2">
      <c r="A17" s="18" t="s">
        <v>45</v>
      </c>
      <c r="B17" s="56" t="s">
        <v>54</v>
      </c>
      <c r="C17" s="99"/>
    </row>
    <row r="18" spans="1:3" s="1" customFormat="1" x14ac:dyDescent="0.2">
      <c r="A18" s="78" t="s">
        <v>46</v>
      </c>
      <c r="B18" s="92">
        <v>21003</v>
      </c>
      <c r="C18" s="93" t="s">
        <v>47</v>
      </c>
    </row>
    <row r="19" spans="1:3" s="1" customFormat="1" ht="55.5" customHeight="1" x14ac:dyDescent="0.2">
      <c r="A19" s="78" t="s">
        <v>48</v>
      </c>
      <c r="B19" s="92" t="s">
        <v>82</v>
      </c>
      <c r="C19" s="78"/>
    </row>
    <row r="20" spans="1:3" s="1" customFormat="1" ht="38.25" customHeight="1" x14ac:dyDescent="0.2">
      <c r="A20" s="78" t="s">
        <v>49</v>
      </c>
      <c r="B20" s="92" t="s">
        <v>87</v>
      </c>
      <c r="C20" s="78"/>
    </row>
    <row r="21" spans="1:3" s="1" customFormat="1" ht="25.5" customHeight="1" x14ac:dyDescent="0.2">
      <c r="A21" s="78" t="s">
        <v>50</v>
      </c>
      <c r="B21" s="92" t="s">
        <v>53</v>
      </c>
      <c r="C21" s="78"/>
    </row>
    <row r="22" spans="1:3" s="1" customFormat="1" ht="25.5" customHeight="1" x14ac:dyDescent="0.2">
      <c r="A22" s="78" t="s">
        <v>68</v>
      </c>
      <c r="B22" s="92" t="s">
        <v>69</v>
      </c>
      <c r="C22" s="78"/>
    </row>
    <row r="23" spans="1:3" s="1" customFormat="1" x14ac:dyDescent="0.2">
      <c r="A23" s="183" t="s">
        <v>51</v>
      </c>
      <c r="B23" s="183"/>
      <c r="C23" s="78"/>
    </row>
    <row r="24" spans="1:3" s="1" customFormat="1" ht="12.75" x14ac:dyDescent="0.2">
      <c r="A24" s="188" t="s">
        <v>88</v>
      </c>
      <c r="B24" s="188"/>
      <c r="C24" s="94"/>
    </row>
    <row r="25" spans="1:3" s="1" customFormat="1" ht="12.75" x14ac:dyDescent="0.2">
      <c r="A25" s="188" t="s">
        <v>89</v>
      </c>
      <c r="B25" s="188"/>
      <c r="C25" s="94"/>
    </row>
    <row r="26" spans="1:3" s="1" customFormat="1" x14ac:dyDescent="0.2">
      <c r="A26" s="189" t="s">
        <v>52</v>
      </c>
      <c r="B26" s="189"/>
      <c r="C26" s="95">
        <v>1435000</v>
      </c>
    </row>
    <row r="28" spans="1:3" ht="14.25" customHeight="1" x14ac:dyDescent="0.2">
      <c r="A28" s="66"/>
      <c r="B28" s="66"/>
      <c r="C28" s="99"/>
    </row>
    <row r="29" spans="1:3" x14ac:dyDescent="0.2">
      <c r="A29" s="66" t="s">
        <v>45</v>
      </c>
      <c r="B29" s="65" t="s">
        <v>54</v>
      </c>
      <c r="C29" s="99"/>
    </row>
    <row r="30" spans="1:3" x14ac:dyDescent="0.2">
      <c r="A30" s="66" t="s">
        <v>46</v>
      </c>
      <c r="B30" s="65">
        <v>21011</v>
      </c>
      <c r="C30" s="64" t="s">
        <v>47</v>
      </c>
    </row>
    <row r="31" spans="1:3" ht="38.25" x14ac:dyDescent="0.2">
      <c r="A31" s="66" t="s">
        <v>48</v>
      </c>
      <c r="B31" s="65" t="s">
        <v>90</v>
      </c>
      <c r="C31" s="66"/>
    </row>
    <row r="32" spans="1:3" ht="66.75" customHeight="1" x14ac:dyDescent="0.2">
      <c r="A32" s="66" t="s">
        <v>49</v>
      </c>
      <c r="B32" s="65" t="s">
        <v>91</v>
      </c>
      <c r="C32" s="66"/>
    </row>
    <row r="33" spans="1:3" ht="25.5" x14ac:dyDescent="0.2">
      <c r="A33" s="66" t="s">
        <v>50</v>
      </c>
      <c r="B33" s="65" t="s">
        <v>53</v>
      </c>
      <c r="C33" s="66"/>
    </row>
    <row r="34" spans="1:3" ht="27" x14ac:dyDescent="0.2">
      <c r="A34" s="66" t="s">
        <v>68</v>
      </c>
      <c r="B34" s="65" t="s">
        <v>69</v>
      </c>
      <c r="C34" s="66"/>
    </row>
    <row r="35" spans="1:3" x14ac:dyDescent="0.2">
      <c r="A35" s="128" t="s">
        <v>51</v>
      </c>
      <c r="B35" s="128"/>
      <c r="C35" s="66"/>
    </row>
    <row r="36" spans="1:3" x14ac:dyDescent="0.2">
      <c r="A36" s="190" t="s">
        <v>92</v>
      </c>
      <c r="B36" s="191"/>
      <c r="C36" s="69"/>
    </row>
    <row r="37" spans="1:3" ht="19.5" customHeight="1" x14ac:dyDescent="0.2">
      <c r="A37" s="175" t="s">
        <v>52</v>
      </c>
      <c r="B37" s="175"/>
      <c r="C37" s="57">
        <v>1200000</v>
      </c>
    </row>
    <row r="39" spans="1:3" x14ac:dyDescent="0.2">
      <c r="A39" s="108"/>
      <c r="B39" s="108"/>
      <c r="C39" s="107"/>
    </row>
    <row r="40" spans="1:3" x14ac:dyDescent="0.2">
      <c r="A40" s="108" t="s">
        <v>45</v>
      </c>
      <c r="B40" s="109">
        <v>1157</v>
      </c>
      <c r="C40" s="107"/>
    </row>
    <row r="41" spans="1:3" x14ac:dyDescent="0.2">
      <c r="A41" s="108" t="s">
        <v>46</v>
      </c>
      <c r="B41" s="109">
        <v>12005</v>
      </c>
      <c r="C41" s="107" t="s">
        <v>47</v>
      </c>
    </row>
    <row r="42" spans="1:3" ht="38.25" x14ac:dyDescent="0.2">
      <c r="A42" s="108" t="s">
        <v>48</v>
      </c>
      <c r="B42" s="109" t="s">
        <v>118</v>
      </c>
      <c r="C42" s="108"/>
    </row>
    <row r="43" spans="1:3" ht="38.25" x14ac:dyDescent="0.2">
      <c r="A43" s="108" t="s">
        <v>49</v>
      </c>
      <c r="B43" s="109" t="s">
        <v>120</v>
      </c>
      <c r="C43" s="108"/>
    </row>
    <row r="44" spans="1:3" x14ac:dyDescent="0.2">
      <c r="A44" s="108" t="s">
        <v>50</v>
      </c>
      <c r="B44" s="109" t="s">
        <v>104</v>
      </c>
      <c r="C44" s="108"/>
    </row>
    <row r="45" spans="1:3" ht="27" x14ac:dyDescent="0.2">
      <c r="A45" s="108" t="s">
        <v>68</v>
      </c>
      <c r="B45" s="109" t="s">
        <v>69</v>
      </c>
      <c r="C45" s="108"/>
    </row>
    <row r="46" spans="1:3" x14ac:dyDescent="0.2">
      <c r="A46" s="128" t="s">
        <v>51</v>
      </c>
      <c r="B46" s="128"/>
      <c r="C46" s="108"/>
    </row>
    <row r="47" spans="1:3" ht="13.5" customHeight="1" x14ac:dyDescent="0.2">
      <c r="A47" s="194" t="s">
        <v>121</v>
      </c>
      <c r="B47" s="195"/>
      <c r="C47" s="196">
        <v>-20</v>
      </c>
    </row>
    <row r="48" spans="1:3" s="55" customFormat="1" ht="21" customHeight="1" x14ac:dyDescent="0.2">
      <c r="A48" s="194" t="s">
        <v>122</v>
      </c>
      <c r="B48" s="195"/>
      <c r="C48" s="196">
        <v>-65</v>
      </c>
    </row>
    <row r="49" spans="1:3" s="55" customFormat="1" ht="26.25" customHeight="1" x14ac:dyDescent="0.2">
      <c r="A49" s="194" t="s">
        <v>123</v>
      </c>
      <c r="B49" s="195"/>
      <c r="C49" s="196">
        <v>-28</v>
      </c>
    </row>
    <row r="50" spans="1:3" x14ac:dyDescent="0.2">
      <c r="A50" s="175" t="s">
        <v>52</v>
      </c>
      <c r="B50" s="175"/>
      <c r="C50" s="57">
        <v>-950000</v>
      </c>
    </row>
    <row r="52" spans="1:3" x14ac:dyDescent="0.2">
      <c r="A52" s="108"/>
      <c r="B52" s="108"/>
      <c r="C52" s="107"/>
    </row>
    <row r="53" spans="1:3" x14ac:dyDescent="0.2">
      <c r="A53" s="108" t="s">
        <v>45</v>
      </c>
      <c r="B53" s="109">
        <v>1157</v>
      </c>
      <c r="C53" s="107"/>
    </row>
    <row r="54" spans="1:3" x14ac:dyDescent="0.2">
      <c r="A54" s="108" t="s">
        <v>46</v>
      </c>
      <c r="B54" s="109">
        <v>12012</v>
      </c>
      <c r="C54" s="107" t="s">
        <v>47</v>
      </c>
    </row>
    <row r="55" spans="1:3" ht="38.25" x14ac:dyDescent="0.2">
      <c r="A55" s="108" t="s">
        <v>48</v>
      </c>
      <c r="B55" s="109" t="s">
        <v>113</v>
      </c>
      <c r="C55" s="108"/>
    </row>
    <row r="56" spans="1:3" ht="38.25" x14ac:dyDescent="0.2">
      <c r="A56" s="108" t="s">
        <v>49</v>
      </c>
      <c r="B56" s="109" t="s">
        <v>124</v>
      </c>
      <c r="C56" s="108"/>
    </row>
    <row r="57" spans="1:3" x14ac:dyDescent="0.2">
      <c r="A57" s="108" t="s">
        <v>50</v>
      </c>
      <c r="B57" s="109" t="s">
        <v>104</v>
      </c>
      <c r="C57" s="108"/>
    </row>
    <row r="58" spans="1:3" ht="27" x14ac:dyDescent="0.2">
      <c r="A58" s="108" t="s">
        <v>68</v>
      </c>
      <c r="B58" s="109" t="s">
        <v>69</v>
      </c>
      <c r="C58" s="108"/>
    </row>
    <row r="59" spans="1:3" x14ac:dyDescent="0.2">
      <c r="A59" s="128" t="s">
        <v>51</v>
      </c>
      <c r="B59" s="128"/>
      <c r="C59" s="108"/>
    </row>
    <row r="60" spans="1:3" s="55" customFormat="1" ht="24" customHeight="1" x14ac:dyDescent="0.2">
      <c r="A60" s="194" t="s">
        <v>125</v>
      </c>
      <c r="B60" s="195"/>
      <c r="C60" s="196">
        <v>-3</v>
      </c>
    </row>
    <row r="61" spans="1:3" s="55" customFormat="1" ht="25.5" customHeight="1" x14ac:dyDescent="0.2">
      <c r="A61" s="194" t="s">
        <v>126</v>
      </c>
      <c r="B61" s="195"/>
      <c r="C61" s="197">
        <v>0</v>
      </c>
    </row>
    <row r="62" spans="1:3" s="55" customFormat="1" ht="27.75" customHeight="1" x14ac:dyDescent="0.2">
      <c r="A62" s="194" t="s">
        <v>127</v>
      </c>
      <c r="B62" s="195"/>
      <c r="C62" s="197">
        <v>0</v>
      </c>
    </row>
    <row r="63" spans="1:3" ht="27" customHeight="1" x14ac:dyDescent="0.2">
      <c r="A63" s="194" t="s">
        <v>128</v>
      </c>
      <c r="B63" s="195"/>
      <c r="C63" s="197">
        <v>0</v>
      </c>
    </row>
    <row r="64" spans="1:3" x14ac:dyDescent="0.2">
      <c r="A64" s="175" t="s">
        <v>52</v>
      </c>
      <c r="B64" s="175"/>
      <c r="C64" s="57">
        <v>-287000</v>
      </c>
    </row>
    <row r="66" spans="1:3" x14ac:dyDescent="0.2">
      <c r="A66" s="108"/>
      <c r="B66" s="108"/>
      <c r="C66" s="107"/>
    </row>
    <row r="67" spans="1:3" x14ac:dyDescent="0.2">
      <c r="A67" s="108" t="s">
        <v>45</v>
      </c>
      <c r="B67" s="109">
        <v>1157</v>
      </c>
      <c r="C67" s="107"/>
    </row>
    <row r="68" spans="1:3" x14ac:dyDescent="0.2">
      <c r="A68" s="108" t="s">
        <v>46</v>
      </c>
      <c r="B68" s="109">
        <v>12013</v>
      </c>
      <c r="C68" s="107" t="s">
        <v>47</v>
      </c>
    </row>
    <row r="69" spans="1:3" ht="38.25" x14ac:dyDescent="0.2">
      <c r="A69" s="108" t="s">
        <v>48</v>
      </c>
      <c r="B69" s="109" t="s">
        <v>129</v>
      </c>
      <c r="C69" s="108"/>
    </row>
    <row r="70" spans="1:3" ht="38.25" x14ac:dyDescent="0.2">
      <c r="A70" s="108" t="s">
        <v>49</v>
      </c>
      <c r="B70" s="109" t="s">
        <v>130</v>
      </c>
      <c r="C70" s="108"/>
    </row>
    <row r="71" spans="1:3" x14ac:dyDescent="0.2">
      <c r="A71" s="108" t="s">
        <v>50</v>
      </c>
      <c r="B71" s="109" t="s">
        <v>104</v>
      </c>
      <c r="C71" s="108"/>
    </row>
    <row r="72" spans="1:3" ht="27" x14ac:dyDescent="0.2">
      <c r="A72" s="108" t="s">
        <v>68</v>
      </c>
      <c r="B72" s="109" t="s">
        <v>69</v>
      </c>
      <c r="C72" s="108"/>
    </row>
    <row r="73" spans="1:3" x14ac:dyDescent="0.2">
      <c r="A73" s="128" t="s">
        <v>51</v>
      </c>
      <c r="B73" s="128"/>
      <c r="C73" s="108"/>
    </row>
    <row r="74" spans="1:3" ht="26.25" customHeight="1" x14ac:dyDescent="0.2">
      <c r="A74" s="194" t="s">
        <v>131</v>
      </c>
      <c r="B74" s="195"/>
      <c r="C74" s="197">
        <v>0</v>
      </c>
    </row>
    <row r="75" spans="1:3" ht="26.25" customHeight="1" x14ac:dyDescent="0.2">
      <c r="A75" s="194" t="s">
        <v>132</v>
      </c>
      <c r="B75" s="195"/>
      <c r="C75" s="197">
        <v>0</v>
      </c>
    </row>
    <row r="76" spans="1:3" ht="26.25" customHeight="1" x14ac:dyDescent="0.2">
      <c r="A76" s="198" t="s">
        <v>133</v>
      </c>
      <c r="B76" s="199"/>
      <c r="C76" s="200">
        <v>0</v>
      </c>
    </row>
    <row r="77" spans="1:3" x14ac:dyDescent="0.2">
      <c r="A77" s="175" t="s">
        <v>52</v>
      </c>
      <c r="B77" s="175"/>
      <c r="C77" s="57">
        <v>-1398000</v>
      </c>
    </row>
  </sheetData>
  <mergeCells count="29">
    <mergeCell ref="A37:B37"/>
    <mergeCell ref="A24:B24"/>
    <mergeCell ref="A25:B25"/>
    <mergeCell ref="A26:B26"/>
    <mergeCell ref="A35:B35"/>
    <mergeCell ref="A36:B36"/>
    <mergeCell ref="A5:C5"/>
    <mergeCell ref="A23:B23"/>
    <mergeCell ref="A6:C6"/>
    <mergeCell ref="A7:C7"/>
    <mergeCell ref="B11:C11"/>
    <mergeCell ref="B12:C12"/>
    <mergeCell ref="A14:C14"/>
    <mergeCell ref="A46:B46"/>
    <mergeCell ref="A47:B47"/>
    <mergeCell ref="A50:B50"/>
    <mergeCell ref="A48:B48"/>
    <mergeCell ref="A49:B49"/>
    <mergeCell ref="A59:B59"/>
    <mergeCell ref="A63:B63"/>
    <mergeCell ref="A64:B64"/>
    <mergeCell ref="A60:B60"/>
    <mergeCell ref="A61:B61"/>
    <mergeCell ref="A62:B62"/>
    <mergeCell ref="A77:B77"/>
    <mergeCell ref="A73:B73"/>
    <mergeCell ref="A74:B74"/>
    <mergeCell ref="A75:B75"/>
    <mergeCell ref="A76:B76"/>
  </mergeCells>
  <pageMargins left="0.7" right="0.7" top="0.75" bottom="0.75" header="0.3" footer="0.3"/>
  <pageSetup paperSize="9" scale="57" orientation="landscape" r:id="rId1"/>
  <rowBreaks count="2" manualBreakCount="2">
    <brk id="26" max="4" man="1"/>
    <brk id="37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5"/>
  <sheetViews>
    <sheetView zoomScale="120" zoomScaleNormal="120" zoomScaleSheetLayoutView="100" workbookViewId="0">
      <selection activeCell="F14" sqref="F14"/>
    </sheetView>
  </sheetViews>
  <sheetFormatPr defaultRowHeight="13.5" x14ac:dyDescent="0.2"/>
  <cols>
    <col min="1" max="1" width="28.5703125" style="52" customWidth="1"/>
    <col min="2" max="2" width="47.5703125" style="52" customWidth="1"/>
    <col min="3" max="3" width="27.5703125" style="52" customWidth="1"/>
    <col min="4" max="16384" width="9.140625" style="52"/>
  </cols>
  <sheetData>
    <row r="1" spans="1:4" x14ac:dyDescent="0.2">
      <c r="C1" s="71" t="s">
        <v>116</v>
      </c>
    </row>
    <row r="2" spans="1:4" s="5" customFormat="1" ht="47.25" customHeight="1" x14ac:dyDescent="0.3">
      <c r="C2" s="98" t="s">
        <v>119</v>
      </c>
      <c r="D2" s="72"/>
    </row>
    <row r="3" spans="1:4" s="55" customFormat="1" ht="18" customHeight="1" x14ac:dyDescent="0.2">
      <c r="C3" s="71" t="s">
        <v>71</v>
      </c>
    </row>
    <row r="4" spans="1:4" ht="32.25" customHeight="1" x14ac:dyDescent="0.2">
      <c r="C4" s="103"/>
    </row>
    <row r="5" spans="1:4" ht="43.5" customHeight="1" x14ac:dyDescent="0.2">
      <c r="A5" s="127" t="s">
        <v>78</v>
      </c>
      <c r="B5" s="127"/>
      <c r="C5" s="127"/>
    </row>
    <row r="6" spans="1:4" s="1" customFormat="1" ht="25.5" customHeight="1" x14ac:dyDescent="0.2">
      <c r="A6" s="184" t="s">
        <v>77</v>
      </c>
      <c r="B6" s="184"/>
      <c r="C6" s="184"/>
    </row>
    <row r="7" spans="1:4" s="1" customFormat="1" ht="18" customHeight="1" x14ac:dyDescent="0.2">
      <c r="A7" s="185" t="s">
        <v>41</v>
      </c>
      <c r="B7" s="185"/>
      <c r="C7" s="185"/>
    </row>
    <row r="8" spans="1:4" s="1" customFormat="1" ht="12.75" x14ac:dyDescent="0.2">
      <c r="C8" s="2"/>
    </row>
    <row r="9" spans="1:4" s="1" customFormat="1" x14ac:dyDescent="0.2">
      <c r="A9" s="52"/>
      <c r="B9" s="52"/>
      <c r="C9" s="52"/>
    </row>
    <row r="10" spans="1:4" s="1" customFormat="1" ht="18" customHeight="1" x14ac:dyDescent="0.2">
      <c r="A10" s="58" t="s">
        <v>42</v>
      </c>
      <c r="B10" s="192" t="s">
        <v>43</v>
      </c>
      <c r="C10" s="192"/>
    </row>
    <row r="11" spans="1:4" s="1" customFormat="1" ht="15" customHeight="1" x14ac:dyDescent="0.2">
      <c r="A11" s="56" t="s">
        <v>54</v>
      </c>
      <c r="B11" s="193" t="s">
        <v>55</v>
      </c>
      <c r="C11" s="193"/>
    </row>
    <row r="12" spans="1:4" s="1" customFormat="1" ht="13.5" customHeight="1" x14ac:dyDescent="0.2">
      <c r="A12" s="192" t="s">
        <v>44</v>
      </c>
      <c r="B12" s="192"/>
      <c r="C12" s="192"/>
    </row>
    <row r="13" spans="1:4" s="1" customFormat="1" x14ac:dyDescent="0.2">
      <c r="A13" s="52"/>
      <c r="B13" s="52"/>
      <c r="C13" s="52"/>
    </row>
    <row r="14" spans="1:4" s="1" customFormat="1" ht="83.25" customHeight="1" x14ac:dyDescent="0.2">
      <c r="A14" s="78"/>
      <c r="B14" s="78"/>
      <c r="C14" s="126" t="s">
        <v>21</v>
      </c>
    </row>
    <row r="15" spans="1:4" s="1" customFormat="1" x14ac:dyDescent="0.2">
      <c r="A15" s="78" t="s">
        <v>45</v>
      </c>
      <c r="B15" s="92" t="s">
        <v>54</v>
      </c>
      <c r="C15" s="106"/>
    </row>
    <row r="16" spans="1:4" s="1" customFormat="1" x14ac:dyDescent="0.2">
      <c r="A16" s="78" t="s">
        <v>46</v>
      </c>
      <c r="B16" s="92">
        <v>21003</v>
      </c>
      <c r="C16" s="93" t="s">
        <v>47</v>
      </c>
    </row>
    <row r="17" spans="1:3" s="1" customFormat="1" ht="51" customHeight="1" x14ac:dyDescent="0.2">
      <c r="A17" s="78" t="s">
        <v>48</v>
      </c>
      <c r="B17" s="92" t="s">
        <v>82</v>
      </c>
      <c r="C17" s="78"/>
    </row>
    <row r="18" spans="1:3" s="1" customFormat="1" ht="38.25" customHeight="1" x14ac:dyDescent="0.2">
      <c r="A18" s="78" t="s">
        <v>49</v>
      </c>
      <c r="B18" s="92" t="s">
        <v>87</v>
      </c>
      <c r="C18" s="78"/>
    </row>
    <row r="19" spans="1:3" s="1" customFormat="1" ht="25.5" customHeight="1" x14ac:dyDescent="0.2">
      <c r="A19" s="78" t="s">
        <v>50</v>
      </c>
      <c r="B19" s="92" t="s">
        <v>53</v>
      </c>
      <c r="C19" s="78"/>
    </row>
    <row r="20" spans="1:3" s="1" customFormat="1" ht="25.5" customHeight="1" x14ac:dyDescent="0.2">
      <c r="A20" s="78" t="s">
        <v>68</v>
      </c>
      <c r="B20" s="92" t="s">
        <v>69</v>
      </c>
      <c r="C20" s="78"/>
    </row>
    <row r="21" spans="1:3" s="1" customFormat="1" x14ac:dyDescent="0.2">
      <c r="A21" s="183" t="s">
        <v>51</v>
      </c>
      <c r="B21" s="183"/>
      <c r="C21" s="78"/>
    </row>
    <row r="22" spans="1:3" s="1" customFormat="1" ht="13.5" customHeight="1" x14ac:dyDescent="0.2">
      <c r="A22" s="188" t="s">
        <v>88</v>
      </c>
      <c r="B22" s="188"/>
      <c r="C22" s="94"/>
    </row>
    <row r="23" spans="1:3" x14ac:dyDescent="0.2">
      <c r="A23" s="188" t="s">
        <v>89</v>
      </c>
      <c r="B23" s="188"/>
      <c r="C23" s="94"/>
    </row>
    <row r="24" spans="1:3" x14ac:dyDescent="0.2">
      <c r="A24" s="189" t="s">
        <v>52</v>
      </c>
      <c r="B24" s="189"/>
      <c r="C24" s="96">
        <v>1435000</v>
      </c>
    </row>
    <row r="25" spans="1:3" x14ac:dyDescent="0.2">
      <c r="A25" s="55"/>
      <c r="B25" s="55"/>
      <c r="C25" s="55"/>
    </row>
    <row r="26" spans="1:3" ht="17.25" customHeight="1" x14ac:dyDescent="0.2">
      <c r="A26" s="66"/>
      <c r="B26" s="66"/>
      <c r="C26" s="99"/>
    </row>
    <row r="27" spans="1:3" ht="33.75" customHeight="1" x14ac:dyDescent="0.2">
      <c r="A27" s="66" t="s">
        <v>45</v>
      </c>
      <c r="B27" s="65" t="s">
        <v>54</v>
      </c>
      <c r="C27" s="99"/>
    </row>
    <row r="28" spans="1:3" x14ac:dyDescent="0.2">
      <c r="A28" s="66" t="s">
        <v>46</v>
      </c>
      <c r="B28" s="65">
        <v>21011</v>
      </c>
      <c r="C28" s="64" t="s">
        <v>47</v>
      </c>
    </row>
    <row r="29" spans="1:3" ht="38.25" x14ac:dyDescent="0.2">
      <c r="A29" s="66" t="s">
        <v>48</v>
      </c>
      <c r="B29" s="65" t="s">
        <v>90</v>
      </c>
      <c r="C29" s="66"/>
    </row>
    <row r="30" spans="1:3" ht="76.5" x14ac:dyDescent="0.2">
      <c r="A30" s="66" t="s">
        <v>49</v>
      </c>
      <c r="B30" s="65" t="s">
        <v>91</v>
      </c>
      <c r="C30" s="66"/>
    </row>
    <row r="31" spans="1:3" ht="25.5" x14ac:dyDescent="0.2">
      <c r="A31" s="66" t="s">
        <v>50</v>
      </c>
      <c r="B31" s="65" t="s">
        <v>53</v>
      </c>
      <c r="C31" s="66"/>
    </row>
    <row r="32" spans="1:3" ht="27" x14ac:dyDescent="0.2">
      <c r="A32" s="66" t="s">
        <v>68</v>
      </c>
      <c r="B32" s="65" t="s">
        <v>69</v>
      </c>
      <c r="C32" s="66"/>
    </row>
    <row r="33" spans="1:3" x14ac:dyDescent="0.2">
      <c r="A33" s="128" t="s">
        <v>51</v>
      </c>
      <c r="B33" s="128"/>
      <c r="C33" s="66"/>
    </row>
    <row r="34" spans="1:3" ht="15.75" customHeight="1" x14ac:dyDescent="0.2">
      <c r="A34" s="190" t="s">
        <v>92</v>
      </c>
      <c r="B34" s="191"/>
      <c r="C34" s="69"/>
    </row>
    <row r="35" spans="1:3" ht="18" customHeight="1" x14ac:dyDescent="0.2">
      <c r="A35" s="175" t="s">
        <v>52</v>
      </c>
      <c r="B35" s="175"/>
      <c r="C35" s="57">
        <v>1200000</v>
      </c>
    </row>
    <row r="37" spans="1:3" x14ac:dyDescent="0.2">
      <c r="A37" s="108"/>
      <c r="B37" s="108"/>
      <c r="C37" s="107"/>
    </row>
    <row r="38" spans="1:3" x14ac:dyDescent="0.2">
      <c r="A38" s="108" t="s">
        <v>45</v>
      </c>
      <c r="B38" s="109">
        <v>1157</v>
      </c>
      <c r="C38" s="107"/>
    </row>
    <row r="39" spans="1:3" x14ac:dyDescent="0.2">
      <c r="A39" s="108" t="s">
        <v>46</v>
      </c>
      <c r="B39" s="109">
        <v>12005</v>
      </c>
      <c r="C39" s="107" t="s">
        <v>47</v>
      </c>
    </row>
    <row r="40" spans="1:3" ht="38.25" x14ac:dyDescent="0.2">
      <c r="A40" s="108" t="s">
        <v>48</v>
      </c>
      <c r="B40" s="109" t="s">
        <v>118</v>
      </c>
      <c r="C40" s="108"/>
    </row>
    <row r="41" spans="1:3" ht="38.25" x14ac:dyDescent="0.2">
      <c r="A41" s="108" t="s">
        <v>49</v>
      </c>
      <c r="B41" s="109" t="s">
        <v>120</v>
      </c>
      <c r="C41" s="108"/>
    </row>
    <row r="42" spans="1:3" x14ac:dyDescent="0.2">
      <c r="A42" s="108" t="s">
        <v>50</v>
      </c>
      <c r="B42" s="109" t="s">
        <v>104</v>
      </c>
      <c r="C42" s="108"/>
    </row>
    <row r="43" spans="1:3" ht="27" x14ac:dyDescent="0.2">
      <c r="A43" s="108" t="s">
        <v>68</v>
      </c>
      <c r="B43" s="109" t="s">
        <v>69</v>
      </c>
      <c r="C43" s="108"/>
    </row>
    <row r="44" spans="1:3" x14ac:dyDescent="0.2">
      <c r="A44" s="128" t="s">
        <v>51</v>
      </c>
      <c r="B44" s="128"/>
      <c r="C44" s="108"/>
    </row>
    <row r="45" spans="1:3" x14ac:dyDescent="0.2">
      <c r="A45" s="176" t="s">
        <v>121</v>
      </c>
      <c r="B45" s="177"/>
      <c r="C45" s="122">
        <v>30</v>
      </c>
    </row>
    <row r="46" spans="1:3" x14ac:dyDescent="0.2">
      <c r="A46" s="176" t="s">
        <v>122</v>
      </c>
      <c r="B46" s="177"/>
      <c r="C46" s="122">
        <v>65</v>
      </c>
    </row>
    <row r="47" spans="1:3" x14ac:dyDescent="0.2">
      <c r="A47" s="176" t="s">
        <v>123</v>
      </c>
      <c r="B47" s="177"/>
      <c r="C47" s="122">
        <v>28</v>
      </c>
    </row>
    <row r="48" spans="1:3" x14ac:dyDescent="0.2">
      <c r="A48" s="175" t="s">
        <v>52</v>
      </c>
      <c r="B48" s="175"/>
      <c r="C48" s="57">
        <v>-950000</v>
      </c>
    </row>
    <row r="49" spans="1:3" x14ac:dyDescent="0.2">
      <c r="A49" s="55"/>
      <c r="B49" s="55"/>
      <c r="C49" s="55"/>
    </row>
    <row r="50" spans="1:3" x14ac:dyDescent="0.2">
      <c r="A50" s="108"/>
      <c r="B50" s="108"/>
      <c r="C50" s="107"/>
    </row>
    <row r="51" spans="1:3" x14ac:dyDescent="0.2">
      <c r="A51" s="108" t="s">
        <v>45</v>
      </c>
      <c r="B51" s="109">
        <v>1157</v>
      </c>
      <c r="C51" s="107"/>
    </row>
    <row r="52" spans="1:3" x14ac:dyDescent="0.2">
      <c r="A52" s="108" t="s">
        <v>46</v>
      </c>
      <c r="B52" s="109">
        <v>12012</v>
      </c>
      <c r="C52" s="107" t="s">
        <v>47</v>
      </c>
    </row>
    <row r="53" spans="1:3" ht="38.25" x14ac:dyDescent="0.2">
      <c r="A53" s="108" t="s">
        <v>48</v>
      </c>
      <c r="B53" s="109" t="s">
        <v>113</v>
      </c>
      <c r="C53" s="108"/>
    </row>
    <row r="54" spans="1:3" ht="38.25" x14ac:dyDescent="0.2">
      <c r="A54" s="108" t="s">
        <v>49</v>
      </c>
      <c r="B54" s="109" t="s">
        <v>124</v>
      </c>
      <c r="C54" s="108"/>
    </row>
    <row r="55" spans="1:3" x14ac:dyDescent="0.2">
      <c r="A55" s="108" t="s">
        <v>50</v>
      </c>
      <c r="B55" s="109" t="s">
        <v>104</v>
      </c>
      <c r="C55" s="108"/>
    </row>
    <row r="56" spans="1:3" ht="27" x14ac:dyDescent="0.2">
      <c r="A56" s="108" t="s">
        <v>68</v>
      </c>
      <c r="B56" s="109" t="s">
        <v>69</v>
      </c>
      <c r="C56" s="108"/>
    </row>
    <row r="57" spans="1:3" x14ac:dyDescent="0.2">
      <c r="A57" s="128" t="s">
        <v>51</v>
      </c>
      <c r="B57" s="128"/>
      <c r="C57" s="108"/>
    </row>
    <row r="58" spans="1:3" x14ac:dyDescent="0.2">
      <c r="A58" s="176" t="s">
        <v>125</v>
      </c>
      <c r="B58" s="177"/>
      <c r="C58" s="123">
        <v>9</v>
      </c>
    </row>
    <row r="59" spans="1:3" x14ac:dyDescent="0.2">
      <c r="A59" s="176" t="s">
        <v>126</v>
      </c>
      <c r="B59" s="177"/>
      <c r="C59" s="123">
        <v>30</v>
      </c>
    </row>
    <row r="60" spans="1:3" x14ac:dyDescent="0.2">
      <c r="A60" s="180" t="s">
        <v>127</v>
      </c>
      <c r="B60" s="181"/>
      <c r="C60" s="124">
        <v>600000</v>
      </c>
    </row>
    <row r="61" spans="1:3" x14ac:dyDescent="0.2">
      <c r="A61" s="176" t="s">
        <v>128</v>
      </c>
      <c r="B61" s="177"/>
      <c r="C61" s="122">
        <v>100</v>
      </c>
    </row>
    <row r="62" spans="1:3" x14ac:dyDescent="0.2">
      <c r="A62" s="175" t="s">
        <v>52</v>
      </c>
      <c r="B62" s="175"/>
      <c r="C62" s="57">
        <v>-287000</v>
      </c>
    </row>
    <row r="63" spans="1:3" x14ac:dyDescent="0.2">
      <c r="A63" s="55"/>
      <c r="B63" s="55"/>
      <c r="C63" s="55"/>
    </row>
    <row r="64" spans="1:3" x14ac:dyDescent="0.2">
      <c r="A64" s="108"/>
      <c r="B64" s="108"/>
      <c r="C64" s="107"/>
    </row>
    <row r="65" spans="1:3" x14ac:dyDescent="0.2">
      <c r="A65" s="108" t="s">
        <v>45</v>
      </c>
      <c r="B65" s="109">
        <v>1157</v>
      </c>
      <c r="C65" s="107"/>
    </row>
    <row r="66" spans="1:3" x14ac:dyDescent="0.2">
      <c r="A66" s="108" t="s">
        <v>46</v>
      </c>
      <c r="B66" s="109">
        <v>12013</v>
      </c>
      <c r="C66" s="107" t="s">
        <v>47</v>
      </c>
    </row>
    <row r="67" spans="1:3" ht="38.25" x14ac:dyDescent="0.2">
      <c r="A67" s="108" t="s">
        <v>48</v>
      </c>
      <c r="B67" s="109" t="s">
        <v>129</v>
      </c>
      <c r="C67" s="108"/>
    </row>
    <row r="68" spans="1:3" ht="38.25" x14ac:dyDescent="0.2">
      <c r="A68" s="108" t="s">
        <v>49</v>
      </c>
      <c r="B68" s="109" t="s">
        <v>130</v>
      </c>
      <c r="C68" s="108"/>
    </row>
    <row r="69" spans="1:3" x14ac:dyDescent="0.2">
      <c r="A69" s="108" t="s">
        <v>50</v>
      </c>
      <c r="B69" s="109" t="s">
        <v>104</v>
      </c>
      <c r="C69" s="108"/>
    </row>
    <row r="70" spans="1:3" ht="27" x14ac:dyDescent="0.2">
      <c r="A70" s="108" t="s">
        <v>68</v>
      </c>
      <c r="B70" s="109" t="s">
        <v>69</v>
      </c>
      <c r="C70" s="108"/>
    </row>
    <row r="71" spans="1:3" x14ac:dyDescent="0.2">
      <c r="A71" s="128" t="s">
        <v>51</v>
      </c>
      <c r="B71" s="128"/>
      <c r="C71" s="108"/>
    </row>
    <row r="72" spans="1:3" x14ac:dyDescent="0.2">
      <c r="A72" s="176" t="s">
        <v>131</v>
      </c>
      <c r="B72" s="177"/>
      <c r="C72" s="123">
        <v>50</v>
      </c>
    </row>
    <row r="73" spans="1:3" x14ac:dyDescent="0.2">
      <c r="A73" s="176" t="s">
        <v>132</v>
      </c>
      <c r="B73" s="177"/>
      <c r="C73" s="123">
        <v>30</v>
      </c>
    </row>
    <row r="74" spans="1:3" x14ac:dyDescent="0.2">
      <c r="A74" s="178" t="s">
        <v>133</v>
      </c>
      <c r="B74" s="179"/>
      <c r="C74" s="125">
        <v>12</v>
      </c>
    </row>
    <row r="75" spans="1:3" x14ac:dyDescent="0.2">
      <c r="A75" s="175" t="s">
        <v>52</v>
      </c>
      <c r="B75" s="175"/>
      <c r="C75" s="57">
        <v>-1398000</v>
      </c>
    </row>
  </sheetData>
  <mergeCells count="29">
    <mergeCell ref="A5:C5"/>
    <mergeCell ref="A6:C6"/>
    <mergeCell ref="A7:C7"/>
    <mergeCell ref="B10:C10"/>
    <mergeCell ref="A35:B35"/>
    <mergeCell ref="A33:B33"/>
    <mergeCell ref="A34:B34"/>
    <mergeCell ref="A24:B24"/>
    <mergeCell ref="A21:B21"/>
    <mergeCell ref="A22:B22"/>
    <mergeCell ref="A23:B23"/>
    <mergeCell ref="B11:C11"/>
    <mergeCell ref="A12:C12"/>
    <mergeCell ref="A44:B44"/>
    <mergeCell ref="A45:B45"/>
    <mergeCell ref="A46:B46"/>
    <mergeCell ref="A47:B47"/>
    <mergeCell ref="A48:B48"/>
    <mergeCell ref="A57:B57"/>
    <mergeCell ref="A58:B58"/>
    <mergeCell ref="A59:B59"/>
    <mergeCell ref="A60:B60"/>
    <mergeCell ref="A61:B61"/>
    <mergeCell ref="A75:B75"/>
    <mergeCell ref="A62:B62"/>
    <mergeCell ref="A71:B71"/>
    <mergeCell ref="A72:B72"/>
    <mergeCell ref="A73:B73"/>
    <mergeCell ref="A74:B74"/>
  </mergeCells>
  <pageMargins left="0.7" right="0.7" top="0.75" bottom="0.75" header="0.3" footer="0.3"/>
  <pageSetup paperSize="9" scale="39" orientation="portrait" verticalDpi="4294967294" r:id="rId1"/>
  <rowBreaks count="2" manualBreakCount="2">
    <brk id="12" max="4" man="1"/>
    <brk id="2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4.1</vt:lpstr>
      <vt:lpstr>4.2</vt:lpstr>
      <vt:lpstr>'1'!Print_Area</vt:lpstr>
      <vt:lpstr>'2'!Print_Area</vt:lpstr>
      <vt:lpstr>'3'!Print_Area</vt:lpstr>
      <vt:lpstr>'4.1'!Print_Area</vt:lpstr>
      <vt:lpstr>'4.2'!Print_Area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https://mul2.gov.am/tasks/136231/oneclick/havelvac_02.10.2019.xlsx?token=7d34b4126a5427debaef62afaedf29d8</cp:keywords>
</cp:coreProperties>
</file>