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5"/>
  </bookViews>
  <sheets>
    <sheet name="1" sheetId="19" r:id="rId1"/>
    <sheet name="2" sheetId="15" r:id="rId2"/>
    <sheet name="3" sheetId="23" r:id="rId3"/>
    <sheet name="4" sheetId="27" r:id="rId4"/>
    <sheet name="5" sheetId="17" r:id="rId5"/>
    <sheet name="6" sheetId="7" r:id="rId6"/>
  </sheets>
  <definedNames>
    <definedName name="_xlnm.Print_Area" localSheetId="5">'6'!$A$1:$K$25</definedName>
  </definedNames>
  <calcPr calcId="191029"/>
</workbook>
</file>

<file path=xl/calcChain.xml><?xml version="1.0" encoding="utf-8"?>
<calcChain xmlns="http://schemas.openxmlformats.org/spreadsheetml/2006/main">
  <c r="H38" i="15" l="1"/>
  <c r="H14" i="19"/>
  <c r="G14" i="19" l="1"/>
  <c r="J16" i="7" l="1"/>
  <c r="D17" i="23" l="1"/>
  <c r="D14" i="23"/>
  <c r="E11" i="23"/>
  <c r="F12" i="23"/>
  <c r="G12" i="23"/>
  <c r="H12" i="23"/>
  <c r="E12" i="23"/>
  <c r="D12" i="23" s="1"/>
  <c r="E15" i="23"/>
  <c r="F15" i="23"/>
  <c r="F11" i="23" s="1"/>
  <c r="G15" i="23"/>
  <c r="H15" i="23"/>
  <c r="D15" i="23" l="1"/>
  <c r="H11" i="23"/>
  <c r="G11" i="23"/>
  <c r="D11" i="23" s="1"/>
  <c r="K21" i="17" l="1"/>
  <c r="K20" i="17" s="1"/>
  <c r="J21" i="17"/>
  <c r="J20" i="17" s="1"/>
  <c r="J11" i="17"/>
  <c r="J10" i="17" s="1"/>
  <c r="K12" i="17"/>
  <c r="K21" i="7"/>
  <c r="K20" i="7" s="1"/>
  <c r="J21" i="7"/>
  <c r="J20" i="7" s="1"/>
  <c r="K12" i="7"/>
  <c r="J9" i="17" l="1"/>
  <c r="K11" i="17"/>
  <c r="J11" i="7"/>
  <c r="J10" i="7" s="1"/>
  <c r="K11" i="7"/>
  <c r="K10" i="7" s="1"/>
  <c r="K9" i="7" s="1"/>
  <c r="J9" i="7"/>
  <c r="K10" i="17" l="1"/>
  <c r="K9" i="17" s="1"/>
  <c r="H57" i="15"/>
  <c r="H56" i="15" s="1"/>
  <c r="H55" i="15" s="1"/>
  <c r="H54" i="15" s="1"/>
  <c r="H53" i="15" s="1"/>
  <c r="H51" i="15" s="1"/>
  <c r="H49" i="15" s="1"/>
  <c r="H47" i="15" s="1"/>
  <c r="G56" i="15"/>
  <c r="G55" i="15" s="1"/>
  <c r="G54" i="15" s="1"/>
  <c r="G53" i="15" s="1"/>
  <c r="G51" i="15" s="1"/>
  <c r="G49" i="15" s="1"/>
  <c r="G47" i="15" s="1"/>
  <c r="H45" i="15" l="1"/>
  <c r="H43" i="15" s="1"/>
  <c r="H41" i="15" s="1"/>
  <c r="G45" i="15"/>
  <c r="G43" i="15" s="1"/>
  <c r="G41" i="15" s="1"/>
  <c r="H16" i="19"/>
  <c r="H15" i="19" s="1"/>
  <c r="G16" i="19"/>
  <c r="G15" i="19" s="1"/>
  <c r="G39" i="15" l="1"/>
  <c r="D21" i="27"/>
  <c r="D19" i="27" s="1"/>
  <c r="D17" i="27" s="1"/>
  <c r="H39" i="15"/>
  <c r="E21" i="27"/>
  <c r="E19" i="27" s="1"/>
  <c r="E17" i="27" s="1"/>
  <c r="H28" i="15"/>
  <c r="H27" i="15" s="1"/>
  <c r="G28" i="15"/>
  <c r="G27" i="15" s="1"/>
  <c r="H13" i="19"/>
  <c r="G26" i="15" l="1"/>
  <c r="G24" i="15" s="1"/>
  <c r="G22" i="15" s="1"/>
  <c r="G37" i="15" l="1"/>
  <c r="G36" i="15" s="1"/>
  <c r="G35" i="15" l="1"/>
  <c r="G34" i="15" s="1"/>
  <c r="G32" i="15" s="1"/>
  <c r="G30" i="15" s="1"/>
  <c r="D16" i="27"/>
  <c r="D14" i="27" s="1"/>
  <c r="D12" i="27" s="1"/>
  <c r="D10" i="27" s="1"/>
  <c r="G20" i="15" l="1"/>
  <c r="G19" i="15" l="1"/>
  <c r="G17" i="15"/>
  <c r="G15" i="15" s="1"/>
  <c r="G13" i="15" s="1"/>
  <c r="G11" i="15" s="1"/>
  <c r="G9" i="15" s="1"/>
  <c r="G12" i="19"/>
  <c r="G11" i="19" l="1"/>
  <c r="G10" i="19" s="1"/>
  <c r="H37" i="15" l="1"/>
  <c r="H36" i="15" s="1"/>
  <c r="E16" i="27" s="1"/>
  <c r="E14" i="27" s="1"/>
  <c r="E12" i="27" s="1"/>
  <c r="E10" i="27" s="1"/>
  <c r="H35" i="15" l="1"/>
  <c r="H34" i="15" s="1"/>
  <c r="H32" i="15" s="1"/>
  <c r="H30" i="15" s="1"/>
  <c r="H26" i="15"/>
  <c r="H24" i="15" l="1"/>
  <c r="H22" i="15" s="1"/>
  <c r="H20" i="15" s="1"/>
  <c r="H12" i="19" l="1"/>
  <c r="H11" i="19" s="1"/>
  <c r="H19" i="15" l="1"/>
  <c r="H17" i="15"/>
  <c r="H15" i="15" s="1"/>
  <c r="H13" i="15" s="1"/>
  <c r="H11" i="15" s="1"/>
  <c r="H9" i="15" s="1"/>
  <c r="H10" i="19" l="1"/>
</calcChain>
</file>

<file path=xl/sharedStrings.xml><?xml version="1.0" encoding="utf-8"?>
<sst xmlns="http://schemas.openxmlformats.org/spreadsheetml/2006/main" count="235" uniqueCount="120">
  <si>
    <t>Ծրագրային դասիչը</t>
  </si>
  <si>
    <t>Միջոցառում</t>
  </si>
  <si>
    <t>այդ թվում`</t>
  </si>
  <si>
    <t>ԸՆԴԱՄԵՆԸ</t>
  </si>
  <si>
    <t>այդ թվում՝</t>
  </si>
  <si>
    <t>___________  ___-ի N _______     որոշման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</si>
  <si>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</si>
  <si>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</si>
  <si>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</si>
  <si>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</si>
  <si>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</si>
  <si>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Ընդամենը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</si>
  <si>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</si>
  <si>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</si>
  <si>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</si>
  <si>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</si>
  <si>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</si>
  <si>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</si>
  <si>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այդ թվում`</t>
  </si>
  <si>
    <t xml:space="preserve"> Տարի</t>
  </si>
  <si>
    <t>______________ ի    ___Ն որոշման</t>
  </si>
  <si>
    <t>Ծրագրային դասիչ</t>
  </si>
  <si>
    <t>03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</si>
  <si>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</si>
  <si>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</si>
  <si>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</si>
  <si>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</si>
  <si>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</si>
  <si>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</si>
  <si>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</si>
  <si>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Հավելված N 2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</si>
  <si>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</si>
  <si>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</si>
  <si>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</si>
  <si>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</si>
  <si>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</si>
  <si>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</si>
  <si>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Հավելված 4</t>
  </si>
  <si>
    <t xml:space="preserve">ԸՆԴԱՄԵՆԸ </t>
  </si>
  <si>
    <t>Անվանումը</t>
  </si>
  <si>
    <t>Հավելված N  5</t>
  </si>
  <si>
    <t>02</t>
  </si>
  <si>
    <t>ՀՀ  արտաքին հետախուզության ծառայություն</t>
  </si>
  <si>
    <t>Արտաքին հետախուզություն</t>
  </si>
  <si>
    <t>Արտաքին սպառնալիքներից անձի, հասարակության և պետության պաշտպանությանը, ՀՀ կենսական շահերին առնչվող տեղեկատվության ստացում և մշակում</t>
  </si>
  <si>
    <t>Հետախուզական տեղեկությունների հավաքագրում</t>
  </si>
  <si>
    <t>Ծառայությունների մատուցում</t>
  </si>
  <si>
    <t>Արտաքին հետախուզության ծառայության շենքային պայմանների ապահովում</t>
  </si>
  <si>
    <t>Արտաքին հետախուզության ծառայության համար շենքի ձեռքբերում, կապիտալ վերանորոգում</t>
  </si>
  <si>
    <t>Պետական մարմինների կողմից օգտագործվող ոչ ֆինանսական ակտիվների հետ գործառնություններ</t>
  </si>
  <si>
    <t>Ինն ամիս</t>
  </si>
  <si>
    <t>ՀՀ արտաքին հետախուզության ծառայություն</t>
  </si>
  <si>
    <t>Ազգային անվտանգություն</t>
  </si>
  <si>
    <t>Հասարակական կարգ և անվտանգություն</t>
  </si>
  <si>
    <t>Արտաքին հետախուզական գործունեության կազմակերպում</t>
  </si>
  <si>
    <t xml:space="preserve"> ՀՀ արտաքին հետախուզության ծառայություն</t>
  </si>
  <si>
    <t>ԸՆԹԱՑԻԿ ԾԱԽՍԵՐ</t>
  </si>
  <si>
    <t>ԸՆԴԱՄԵՆԸ ԾԱԽՍԵՐ</t>
  </si>
  <si>
    <t>ՀԱՍԱՐԱԿԱԿԱՆ ԿԱՐԳ, ԱՆՎՏԱՆԳՈՒԹՅՈՒՆ ԵՎ ԴԱՏԱԿԱՆ ԳՈՐԾՈՒՆԵՈՒԹՅՈՒՆ</t>
  </si>
  <si>
    <t>ՀՀ ԱՐՏԱՔԻՆ ՀԵՏԱԽՈՒԶՈՒԹՅԱՆ ԾԱՌԱՅՈՒԹՅՈՒՆ</t>
  </si>
  <si>
    <t>1237-11001</t>
  </si>
  <si>
    <t>1237-31001</t>
  </si>
  <si>
    <t>ԲԳԿ / Ծրագրի / միջոցառման անվանումը</t>
  </si>
  <si>
    <t>ԲԳԿ</t>
  </si>
  <si>
    <t>Ծրագրի նպատակը / միջոցառման նկարագրությունը</t>
  </si>
  <si>
    <t>Վերջնական արդյունքի նկարագրությունը / Միջոցառման տեսակը</t>
  </si>
  <si>
    <t>ՀՀ արտաքին քաղաքականության, ռազմաքաղաքական, տնտեսական, գիտատեխնիկական, շրջակա միջավայրի պահպանության և կենսական այլ ոլորտներում պետական քաղաքականության իրականացման աջակցություն</t>
  </si>
  <si>
    <t xml:space="preserve">ՀԱՅԱՍՏԱՆԻ ՀԱՆՐԱՊԵՏՈՒԹՅԱՆ ԿԱՌԱՎԱՐՈՒԹՅԱՆ 2024 ԹՎԱԿԱՆԻ ԴԵԿՏԵՄԲԵՐԻ 27-Ի N 2060-Ն ՈՐՈՇՄԱՆ N 3 և N 4 ՀԱՎԵԼՎԱԾՆԵՐՈՒՄ ԿԱՏԱՐՎՈՂ ՓՈՓՈԽՈՒԹՅՈՒՆՆԵՐԸ </t>
  </si>
  <si>
    <t xml:space="preserve">ՀՀ կառավարության 2025 թվականի </t>
  </si>
  <si>
    <t>ԱՅԼ ԾԱԽՍԵՐ</t>
  </si>
  <si>
    <t>Այլ ծախսեր</t>
  </si>
  <si>
    <t xml:space="preserve"> - Շենքերի և շինությունների ձեռքբերում</t>
  </si>
  <si>
    <t>___________  ___-ի N _______ որոշման</t>
  </si>
  <si>
    <t>Դասիչը</t>
  </si>
  <si>
    <t>Նկարագրությունը</t>
  </si>
  <si>
    <t>Տեսակը</t>
  </si>
  <si>
    <t>Իրականացնողը / ակտիվն օգտագործողը / շահառուի ընտրության չափորոշիչը</t>
  </si>
  <si>
    <t>Արդյունքային չափորոշիչը</t>
  </si>
  <si>
    <t>Տարի</t>
  </si>
  <si>
    <t>Ակտիվն օգտագործող  կազմակերպության անվանումը՝ ՀՀ արտաքին հետախուզության ծառայություն</t>
  </si>
  <si>
    <t>Ծառայությունը մատուցողի անվանումը՝ ՀՀ արտաքին հետախուզության ծառայություն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</si>
  <si>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</si>
  <si>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</si>
  <si>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</si>
  <si>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</si>
  <si>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</si>
  <si>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</si>
  <si>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</si>
  <si>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</si>
  <si>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</si>
  <si>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</si>
  <si>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</si>
  <si>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</si>
  <si>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</si>
  <si>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</si>
  <si>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- Շենքերի և շինությունների կապիտալ վերանորոգում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</si>
  <si>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</si>
  <si>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</si>
  <si>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</si>
  <si>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</si>
  <si>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</si>
  <si>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</si>
  <si>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ՀՀ արտաքին հետախուզության ծառայություն </t>
  </si>
  <si>
    <t xml:space="preserve"> 1139-11001 </t>
  </si>
  <si>
    <t>1237- 31001</t>
  </si>
  <si>
    <t>1237- 11001</t>
  </si>
  <si>
    <t xml:space="preserve">«ՀԱՅԱՍՏԱՆԻ ՀԱՆՐԱՊԵՏՈՒԹՅԱՆ 2025 ԹՎԱԿԱՆԻ ՊԵՏԱԿԱՆ ԲՅՈՒՋԵԻ  ՄԱՍԻՆ»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ՓՈՓՈԽՈՒԹՅՈՒՆՆԵՐԸ </t>
  </si>
  <si>
    <t>ԲՍԿ</t>
  </si>
  <si>
    <t>Ցուցանիշների փոփոխությունը (ավելացումները նշված են դրական նշանով, իսկ նվազեցումները՝ փակագծերում)</t>
  </si>
  <si>
    <t>Բյուջետային գլխավոր կարգադրիչների, ծրագրերի, միջոցառումների,  և ուղղությունների անվանումները</t>
  </si>
  <si>
    <t>Հավելված N  6</t>
  </si>
  <si>
    <t>Բյուջետային գլխավոր կարգադրիչների,  ծրագրերի, միջոցառումների  և ուղղությունների անվանումները</t>
  </si>
  <si>
    <t xml:space="preserve">այդ թվում` ըստ կատարողների </t>
  </si>
  <si>
    <t xml:space="preserve"> այդ թվում՝</t>
  </si>
  <si>
    <r>
      <t>«ՀԱՅԱՍՏԱՆԻ ՀԱՆՐԱՊԵՏՈՒԹՅԱՆ 2025 ԹՎԱԿԱՆԻ ՊԵՏԱԿԱՆ ԲՅՈՒՋԵԻ  ՄԱՍԻՆ» ՀՀ ՕՐԵՆՔԻ N 1 ՀԱՎԵԼՎԱԾԻ N 3 ԱՂՅՈՒՍԱԿՈՒՄ ԿԱՏԱՐՎՈՂ ՓՈՓՈԽՈՒԹՅՈՒՆ</t>
    </r>
    <r>
      <rPr>
        <b/>
        <sz val="12"/>
        <rFont val="GHEA Grapalat"/>
      </rPr>
      <t>ՆԵՐԸ</t>
    </r>
  </si>
  <si>
    <r>
      <t>Ցուցանիշների փոփոխությունը (ավելացումները նշված են դրական նշանով</t>
    </r>
    <r>
      <rPr>
        <sz val="11"/>
        <rFont val="GHEA Grapalat"/>
      </rPr>
      <t>, իսկ նվազեցումները՝ փակագծերում)</t>
    </r>
  </si>
  <si>
    <r>
      <t xml:space="preserve">ՀԱՅԱՍՏԱՆԻ ՀԱՆՐԱՊԵՏՈՒԹՅԱՆ ԿԱՌԱՎԱՐՈՒԹՅԱՆ 2024 ԹՎԱԿԱՆԻ ԴԵԿՏԵՄԲԵՐԻ 27-Ի </t>
    </r>
    <r>
      <rPr>
        <b/>
        <sz val="12"/>
        <rFont val="GHEA Grapalat"/>
      </rPr>
      <t>N 2060-Ն ՈՐՈՇՄԱՆ N5 ՀԱՎԵԼՎԱԾԻ N2 ԱՂՅՈՒՍԱԿՈՒՄ ԿԱՏԱՐՎՈՂ ՓՈՓՈԽՈՒԹՅՈՒՆՆԵՐԸ</t>
    </r>
  </si>
  <si>
    <t>Հավելված  N 3</t>
  </si>
  <si>
    <r>
      <t xml:space="preserve">ՀԱՅԱՍՏԱՆԻ ՀԱՆՐԱՊԵՏՈՒԹՅԱՆ ԿԱՌԱՎԱՐՈՒԹՅԱՆ 2024 ԹՎԱԿԱՆԻ ԴԵԿՏԵՄԲԵՐԻ 27-Ի </t>
    </r>
    <r>
      <rPr>
        <sz val="12"/>
        <rFont val="GHEA Grapalat"/>
        <family val="3"/>
      </rPr>
      <t xml:space="preserve">N </t>
    </r>
    <r>
      <rPr>
        <sz val="12"/>
        <color theme="1"/>
        <rFont val="GHEA Grapalat"/>
        <family val="3"/>
      </rPr>
      <t xml:space="preserve">2060-Ն ՈՐՈՇՄԱՆ N 9 ՀԱՎԵԼՎԱԾՈՒՄ ԿԱՏԱՐՎՈՂ ՓՈՓՈԽՈՒԹՅՈՒՆՆԵՐԸ </t>
    </r>
  </si>
  <si>
    <r>
      <t xml:space="preserve">ՀԱՅԱՍՏԱՆԻ ՀԱՆՐԱՊԵՏՈՒԹՅԱՆ ԿԱՌԱՎԱՐՈՒԹՅԱՆ 2024 ԹՎԱԿԱՆԻ ԴԵԿՏԵՄԲԵՐԻ 27-Ի </t>
    </r>
    <r>
      <rPr>
        <sz val="12"/>
        <rFont val="GHEA Grapalat"/>
        <family val="3"/>
      </rPr>
      <t>N</t>
    </r>
    <r>
      <rPr>
        <sz val="12"/>
        <color theme="1"/>
        <rFont val="GHEA Grapalat"/>
        <family val="3"/>
      </rPr>
      <t xml:space="preserve"> 2060-Ն ՈՐՈՇՄԱՆ N 9.1 ՀԱՎԵԼՎԱԾՈՒՄ ԿԱՏԱՐՎՈՂ ՓՈՓՈԽՈՒԹՅՈՒՆՆԵՐԸ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</si>
</sst>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_-* #,##0.0\ _ _-;\-* #,##0.0\ _ _-;_-* &quot;-&quot;??\ _ _-;_-@_-"/>
  </numFmts>
  <fonts count="56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2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3"/>
      <charset val="204"/>
    </font>
    <font>
      <sz val="12"/>
      <name val="GHEA Grapalat"/>
      <family val="3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GHEA Grapalat"/>
    </font>
    <font>
      <b/>
      <sz val="8"/>
      <color rgb="FF000000"/>
      <name val="GHEA Grapalat"/>
    </font>
    <font>
      <b/>
      <sz val="8"/>
      <color theme="1"/>
      <name val="GHEA Grapalat"/>
    </font>
    <font>
      <b/>
      <sz val="12"/>
      <name val="GHEA Grapalat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GHEA Grapalat"/>
      <family val="2"/>
    </font>
    <font>
      <sz val="11"/>
      <name val="GHEA Grapalat"/>
      <family val="2"/>
    </font>
    <font>
      <b/>
      <sz val="11"/>
      <name val="GHEA Grapalat"/>
    </font>
    <font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b/>
      <sz val="11"/>
      <color theme="1"/>
      <name val="GHEA Grapalat"/>
    </font>
    <font>
      <sz val="11"/>
      <name val="GHEA Grapalat"/>
    </font>
    <font>
      <sz val="11"/>
      <color theme="1"/>
      <name val="GHEA Grapalat"/>
    </font>
    <font>
      <sz val="11"/>
      <name val="GHEA Grapalat"/>
      <family val="3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GHEA Grapalat"/>
      <family val="3"/>
      <charset val="204"/>
    </font>
    <font>
      <sz val="12"/>
      <name val="GHEA Grapalat"/>
    </font>
    <font>
      <b/>
      <sz val="11"/>
      <color indexed="8"/>
      <name val="GHEA Grapalat"/>
    </font>
    <font>
      <i/>
      <sz val="11"/>
      <name val="GHEA Grapalat"/>
    </font>
    <font>
      <i/>
      <sz val="12"/>
      <name val="GHEA Grapalat"/>
    </font>
    <font>
      <sz val="11"/>
      <color rgb="FFFF0000"/>
      <name val="GHEA Grapalat"/>
      <family val="3"/>
    </font>
    <font>
      <b/>
      <u/>
      <sz val="11"/>
      <name val="GHEA Grapalat"/>
    </font>
    <font>
      <b/>
      <sz val="12"/>
      <color theme="1"/>
      <name val="GHEA Grapalat"/>
    </font>
    <font>
      <b/>
      <sz val="12"/>
      <name val="GHEA Grapalat"/>
      <family val="3"/>
    </font>
    <font>
      <b/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8" fontId="16" fillId="0" borderId="0" applyFill="0" applyBorder="0" applyProtection="0">
      <alignment horizontal="right" vertical="top"/>
    </xf>
    <xf numFmtId="0" fontId="6" fillId="0" borderId="0"/>
    <xf numFmtId="0" fontId="4" fillId="0" borderId="0"/>
    <xf numFmtId="169" fontId="17" fillId="0" borderId="0" applyFont="0" applyFill="0" applyBorder="0" applyAlignment="0" applyProtection="0"/>
    <xf numFmtId="0" fontId="17" fillId="0" borderId="0"/>
    <xf numFmtId="0" fontId="16" fillId="0" borderId="0">
      <alignment horizontal="left" vertical="top" wrapText="1"/>
    </xf>
    <xf numFmtId="0" fontId="6" fillId="0" borderId="0"/>
    <xf numFmtId="0" fontId="18" fillId="0" borderId="0"/>
    <xf numFmtId="0" fontId="6" fillId="0" borderId="0"/>
    <xf numFmtId="0" fontId="21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5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168" fontId="34" fillId="0" borderId="0" applyFill="0" applyBorder="0" applyProtection="0">
      <alignment horizontal="right" vertical="top"/>
    </xf>
    <xf numFmtId="168" fontId="39" fillId="0" borderId="0" applyFill="0" applyBorder="0" applyProtection="0">
      <alignment horizontal="right" vertical="top"/>
    </xf>
  </cellStyleXfs>
  <cellXfs count="266">
    <xf numFmtId="0" fontId="0" fillId="0" borderId="0" xfId="0" applyAlignment="1">
      <alignment horizontal="left" vertical="top"/>
    </xf>
    <xf numFmtId="0" fontId="11" fillId="0" borderId="0" xfId="0" applyFont="1"/>
    <xf numFmtId="0" fontId="12" fillId="0" borderId="0" xfId="0" applyFont="1"/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wrapText="1"/>
    </xf>
    <xf numFmtId="167" fontId="14" fillId="0" borderId="0" xfId="5" applyNumberFormat="1" applyFont="1" applyAlignment="1">
      <alignment horizontal="right" vertical="center"/>
    </xf>
    <xf numFmtId="0" fontId="15" fillId="0" borderId="0" xfId="0" applyFont="1" applyAlignment="1">
      <alignment horizontal="right"/>
    </xf>
    <xf numFmtId="0" fontId="11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0" fontId="7" fillId="2" borderId="0" xfId="16" applyFont="1" applyFill="1">
      <alignment horizontal="left" vertical="top" wrapText="1"/>
    </xf>
    <xf numFmtId="0" fontId="10" fillId="0" borderId="0" xfId="0" applyFont="1" applyAlignment="1">
      <alignment horizontal="center" wrapText="1"/>
    </xf>
    <xf numFmtId="168" fontId="19" fillId="0" borderId="1" xfId="11" applyFont="1" applyBorder="1">
      <alignment horizontal="right" vertical="top"/>
    </xf>
    <xf numFmtId="0" fontId="11" fillId="0" borderId="0" xfId="0" applyFont="1" applyAlignment="1">
      <alignment horizontal="right"/>
    </xf>
    <xf numFmtId="0" fontId="22" fillId="0" borderId="0" xfId="0" applyFont="1" applyAlignment="1">
      <alignment horizontal="center" wrapText="1"/>
    </xf>
    <xf numFmtId="0" fontId="23" fillId="0" borderId="0" xfId="0" applyFont="1"/>
    <xf numFmtId="165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wrapText="1"/>
    </xf>
    <xf numFmtId="0" fontId="11" fillId="0" borderId="0" xfId="0" applyFont="1" applyAlignment="1">
      <alignment horizontal="left" wrapText="1"/>
    </xf>
    <xf numFmtId="0" fontId="24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167" fontId="26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right" wrapText="1"/>
    </xf>
    <xf numFmtId="0" fontId="12" fillId="2" borderId="1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left" vertical="top"/>
    </xf>
    <xf numFmtId="0" fontId="30" fillId="0" borderId="0" xfId="0" applyFont="1" applyAlignment="1">
      <alignment horizontal="right"/>
    </xf>
    <xf numFmtId="0" fontId="32" fillId="0" borderId="0" xfId="0" applyFont="1" applyAlignment="1">
      <alignment horizontal="left" vertical="top"/>
    </xf>
    <xf numFmtId="0" fontId="12" fillId="0" borderId="0" xfId="0" applyFont="1" applyAlignment="1">
      <alignment vertical="center"/>
    </xf>
    <xf numFmtId="0" fontId="33" fillId="0" borderId="0" xfId="0" applyFont="1" applyAlignment="1">
      <alignment horizontal="left" vertical="top" wrapText="1"/>
    </xf>
    <xf numFmtId="0" fontId="30" fillId="0" borderId="0" xfId="0" applyFont="1" applyAlignment="1">
      <alignment horizontal="right"/>
    </xf>
    <xf numFmtId="0" fontId="37" fillId="0" borderId="0" xfId="0" applyFont="1" applyAlignment="1">
      <alignment horizontal="left" vertical="top" wrapText="1"/>
    </xf>
    <xf numFmtId="0" fontId="37" fillId="0" borderId="16" xfId="0" applyFont="1" applyBorder="1" applyAlignment="1">
      <alignment horizontal="left" vertical="top" wrapText="1"/>
    </xf>
    <xf numFmtId="168" fontId="37" fillId="0" borderId="16" xfId="11" applyNumberFormat="1" applyFont="1" applyBorder="1" applyAlignment="1">
      <alignment horizontal="right" vertical="top"/>
    </xf>
    <xf numFmtId="168" fontId="37" fillId="0" borderId="16" xfId="11" applyFont="1" applyBorder="1">
      <alignment horizontal="right" vertical="top"/>
    </xf>
    <xf numFmtId="0" fontId="38" fillId="0" borderId="16" xfId="0" applyFont="1" applyBorder="1" applyAlignment="1">
      <alignment horizontal="left" vertical="top" wrapText="1"/>
    </xf>
    <xf numFmtId="168" fontId="38" fillId="0" borderId="16" xfId="32" applyFont="1" applyBorder="1">
      <alignment horizontal="right" vertical="top"/>
    </xf>
    <xf numFmtId="168" fontId="19" fillId="0" borderId="16" xfId="11" applyFont="1" applyBorder="1">
      <alignment horizontal="right" vertical="top"/>
    </xf>
    <xf numFmtId="167" fontId="43" fillId="2" borderId="1" xfId="3" applyNumberFormat="1" applyFont="1" applyFill="1" applyBorder="1" applyAlignment="1">
      <alignment horizontal="center" vertical="center"/>
    </xf>
    <xf numFmtId="0" fontId="43" fillId="2" borderId="5" xfId="0" applyFont="1" applyFill="1" applyBorder="1" applyAlignment="1">
      <alignment horizontal="left" vertical="center" wrapText="1"/>
    </xf>
    <xf numFmtId="167" fontId="43" fillId="2" borderId="8" xfId="3" applyNumberFormat="1" applyFont="1" applyFill="1" applyBorder="1" applyAlignment="1">
      <alignment horizontal="center" vertical="center"/>
    </xf>
    <xf numFmtId="0" fontId="43" fillId="2" borderId="9" xfId="0" applyFont="1" applyFill="1" applyBorder="1" applyAlignment="1">
      <alignment horizontal="left" vertical="center" wrapText="1"/>
    </xf>
    <xf numFmtId="167" fontId="43" fillId="2" borderId="9" xfId="3" applyNumberFormat="1" applyFont="1" applyFill="1" applyBorder="1" applyAlignment="1">
      <alignment horizontal="center" vertical="center"/>
    </xf>
    <xf numFmtId="0" fontId="43" fillId="2" borderId="10" xfId="0" applyFont="1" applyFill="1" applyBorder="1" applyAlignment="1">
      <alignment horizontal="left" vertical="center" wrapText="1"/>
    </xf>
    <xf numFmtId="0" fontId="43" fillId="2" borderId="9" xfId="0" applyFont="1" applyFill="1" applyBorder="1" applyAlignment="1">
      <alignment vertical="center"/>
    </xf>
    <xf numFmtId="0" fontId="45" fillId="2" borderId="2" xfId="0" applyFont="1" applyFill="1" applyBorder="1" applyAlignment="1">
      <alignment vertical="top" wrapText="1"/>
    </xf>
    <xf numFmtId="0" fontId="46" fillId="2" borderId="9" xfId="0" applyFont="1" applyFill="1" applyBorder="1" applyAlignment="1">
      <alignment vertical="center"/>
    </xf>
    <xf numFmtId="0" fontId="43" fillId="2" borderId="9" xfId="0" applyFont="1" applyFill="1" applyBorder="1" applyAlignment="1">
      <alignment vertical="center" wrapText="1"/>
    </xf>
    <xf numFmtId="0" fontId="43" fillId="2" borderId="11" xfId="0" applyFont="1" applyFill="1" applyBorder="1" applyAlignment="1">
      <alignment vertical="center"/>
    </xf>
    <xf numFmtId="167" fontId="43" fillId="2" borderId="11" xfId="3" applyNumberFormat="1" applyFont="1" applyFill="1" applyBorder="1" applyAlignment="1">
      <alignment horizontal="center" vertical="center"/>
    </xf>
    <xf numFmtId="0" fontId="43" fillId="2" borderId="10" xfId="0" applyFont="1" applyFill="1" applyBorder="1" applyAlignment="1">
      <alignment horizontal="center" vertical="top" wrapText="1"/>
    </xf>
    <xf numFmtId="167" fontId="43" fillId="2" borderId="9" xfId="0" applyNumberFormat="1" applyFont="1" applyFill="1" applyBorder="1" applyAlignment="1">
      <alignment horizontal="right" vertical="center" wrapText="1"/>
    </xf>
    <xf numFmtId="0" fontId="43" fillId="2" borderId="3" xfId="0" applyFont="1" applyFill="1" applyBorder="1" applyAlignment="1">
      <alignment vertical="top" wrapText="1"/>
    </xf>
    <xf numFmtId="167" fontId="43" fillId="2" borderId="9" xfId="3" applyNumberFormat="1" applyFont="1" applyFill="1" applyBorder="1" applyAlignment="1">
      <alignment horizontal="right" vertical="center"/>
    </xf>
    <xf numFmtId="0" fontId="46" fillId="2" borderId="9" xfId="0" applyFont="1" applyFill="1" applyBorder="1" applyAlignment="1">
      <alignment vertical="center" wrapText="1"/>
    </xf>
    <xf numFmtId="0" fontId="43" fillId="2" borderId="2" xfId="0" applyFont="1" applyFill="1" applyBorder="1" applyAlignment="1">
      <alignment vertical="top" wrapText="1"/>
    </xf>
    <xf numFmtId="49" fontId="43" fillId="2" borderId="9" xfId="18" applyNumberFormat="1" applyFont="1" applyFill="1" applyBorder="1" applyAlignment="1">
      <alignment horizontal="left" vertical="center" wrapText="1"/>
    </xf>
    <xf numFmtId="0" fontId="36" fillId="2" borderId="9" xfId="0" applyFont="1" applyFill="1" applyBorder="1" applyAlignment="1">
      <alignment horizontal="left" vertical="top" wrapText="1"/>
    </xf>
    <xf numFmtId="0" fontId="45" fillId="2" borderId="17" xfId="0" applyFont="1" applyFill="1" applyBorder="1" applyAlignment="1">
      <alignment vertical="top" wrapText="1"/>
    </xf>
    <xf numFmtId="0" fontId="45" fillId="2" borderId="18" xfId="0" applyFont="1" applyFill="1" applyBorder="1" applyAlignment="1">
      <alignment vertical="top" wrapText="1"/>
    </xf>
    <xf numFmtId="167" fontId="43" fillId="2" borderId="16" xfId="3" applyNumberFormat="1" applyFont="1" applyFill="1" applyBorder="1" applyAlignment="1">
      <alignment horizontal="center" vertical="center"/>
    </xf>
    <xf numFmtId="167" fontId="36" fillId="2" borderId="16" xfId="3" applyNumberFormat="1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left" vertical="center" wrapText="1"/>
    </xf>
    <xf numFmtId="49" fontId="43" fillId="2" borderId="16" xfId="18" applyNumberFormat="1" applyFont="1" applyFill="1" applyBorder="1" applyAlignment="1">
      <alignment horizontal="left" vertical="center" wrapText="1"/>
    </xf>
    <xf numFmtId="49" fontId="36" fillId="2" borderId="16" xfId="18" applyNumberFormat="1" applyFont="1" applyFill="1" applyBorder="1" applyAlignment="1">
      <alignment horizontal="left" vertical="center" wrapText="1"/>
    </xf>
    <xf numFmtId="0" fontId="36" fillId="2" borderId="19" xfId="0" applyFont="1" applyFill="1" applyBorder="1" applyAlignment="1">
      <alignment horizontal="left" vertical="center" wrapText="1"/>
    </xf>
    <xf numFmtId="0" fontId="23" fillId="0" borderId="16" xfId="0" applyFont="1" applyBorder="1" applyAlignment="1">
      <alignment horizontal="center" vertical="top" wrapText="1"/>
    </xf>
    <xf numFmtId="0" fontId="23" fillId="0" borderId="16" xfId="0" applyFont="1" applyBorder="1" applyAlignment="1">
      <alignment vertical="top" wrapText="1"/>
    </xf>
    <xf numFmtId="0" fontId="42" fillId="0" borderId="11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left" vertical="center" wrapText="1"/>
    </xf>
    <xf numFmtId="0" fontId="41" fillId="0" borderId="11" xfId="0" applyFont="1" applyBorder="1" applyAlignment="1">
      <alignment horizontal="center" vertical="center" wrapText="1"/>
    </xf>
    <xf numFmtId="167" fontId="41" fillId="0" borderId="11" xfId="0" applyNumberFormat="1" applyFont="1" applyBorder="1" applyAlignment="1">
      <alignment vertical="center" wrapText="1"/>
    </xf>
    <xf numFmtId="0" fontId="41" fillId="0" borderId="1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43" fontId="9" fillId="0" borderId="0" xfId="0" applyNumberFormat="1" applyFont="1" applyAlignment="1">
      <alignment horizontal="left" vertical="top" wrapText="1"/>
    </xf>
    <xf numFmtId="49" fontId="41" fillId="2" borderId="15" xfId="0" applyNumberFormat="1" applyFont="1" applyFill="1" applyBorder="1" applyAlignment="1">
      <alignment vertical="top" wrapText="1"/>
    </xf>
    <xf numFmtId="49" fontId="37" fillId="2" borderId="15" xfId="16" applyNumberFormat="1" applyFont="1" applyFill="1" applyBorder="1" applyAlignment="1">
      <alignment vertical="top" wrapText="1"/>
    </xf>
    <xf numFmtId="49" fontId="37" fillId="2" borderId="3" xfId="16" applyNumberFormat="1" applyFont="1" applyFill="1" applyBorder="1" applyAlignment="1">
      <alignment horizontal="center" vertical="top" wrapText="1"/>
    </xf>
    <xf numFmtId="49" fontId="37" fillId="2" borderId="26" xfId="16" applyNumberFormat="1" applyFont="1" applyFill="1" applyBorder="1" applyAlignment="1">
      <alignment vertical="top" wrapText="1"/>
    </xf>
    <xf numFmtId="49" fontId="37" fillId="2" borderId="2" xfId="16" applyNumberFormat="1" applyFont="1" applyFill="1" applyBorder="1" applyAlignment="1">
      <alignment horizontal="center" vertical="top" wrapText="1"/>
    </xf>
    <xf numFmtId="49" fontId="35" fillId="0" borderId="16" xfId="0" applyNumberFormat="1" applyFont="1" applyBorder="1" applyAlignment="1">
      <alignment vertical="top" wrapText="1"/>
    </xf>
    <xf numFmtId="0" fontId="36" fillId="0" borderId="16" xfId="0" applyFont="1" applyBorder="1" applyAlignment="1">
      <alignment horizontal="left" vertical="top" wrapText="1"/>
    </xf>
    <xf numFmtId="0" fontId="36" fillId="2" borderId="9" xfId="0" applyFont="1" applyFill="1" applyBorder="1" applyAlignment="1">
      <alignment horizontal="left" vertical="center" wrapText="1"/>
    </xf>
    <xf numFmtId="0" fontId="42" fillId="0" borderId="11" xfId="0" applyFont="1" applyBorder="1" applyAlignment="1">
      <alignment vertical="center"/>
    </xf>
    <xf numFmtId="0" fontId="41" fillId="2" borderId="11" xfId="16" applyFont="1" applyFill="1" applyBorder="1">
      <alignment horizontal="left" vertical="top" wrapText="1"/>
    </xf>
    <xf numFmtId="0" fontId="41" fillId="0" borderId="11" xfId="16" applyFont="1" applyBorder="1" applyAlignment="1">
      <alignment horizontal="center" vertical="center" wrapText="1"/>
    </xf>
    <xf numFmtId="165" fontId="47" fillId="0" borderId="0" xfId="3" applyFont="1" applyAlignment="1">
      <alignment vertical="center" wrapText="1"/>
    </xf>
    <xf numFmtId="0" fontId="47" fillId="0" borderId="0" xfId="0" applyFont="1" applyAlignment="1">
      <alignment vertical="center" wrapText="1"/>
    </xf>
    <xf numFmtId="167" fontId="41" fillId="2" borderId="11" xfId="0" applyNumberFormat="1" applyFont="1" applyFill="1" applyBorder="1" applyAlignment="1">
      <alignment horizontal="center" vertical="center" wrapText="1"/>
    </xf>
    <xf numFmtId="0" fontId="49" fillId="2" borderId="11" xfId="0" applyFont="1" applyFill="1" applyBorder="1" applyAlignment="1">
      <alignment horizontal="left" vertical="center" wrapText="1"/>
    </xf>
    <xf numFmtId="165" fontId="50" fillId="0" borderId="0" xfId="3" applyFont="1" applyAlignment="1">
      <alignment vertical="center" wrapText="1"/>
    </xf>
    <xf numFmtId="0" fontId="50" fillId="0" borderId="0" xfId="0" applyFont="1" applyAlignment="1">
      <alignment vertical="center" wrapText="1"/>
    </xf>
    <xf numFmtId="0" fontId="43" fillId="0" borderId="8" xfId="0" applyFont="1" applyFill="1" applyBorder="1" applyAlignment="1">
      <alignment horizontal="left" vertical="top" wrapText="1"/>
    </xf>
    <xf numFmtId="0" fontId="37" fillId="0" borderId="16" xfId="0" applyFont="1" applyFill="1" applyBorder="1" applyAlignment="1">
      <alignment horizontal="left" vertical="top" wrapText="1"/>
    </xf>
    <xf numFmtId="49" fontId="48" fillId="0" borderId="16" xfId="0" applyNumberFormat="1" applyFont="1" applyBorder="1" applyAlignment="1">
      <alignment horizontal="center" vertical="center" textRotation="90" wrapText="1"/>
    </xf>
    <xf numFmtId="0" fontId="41" fillId="0" borderId="11" xfId="0" applyFont="1" applyBorder="1" applyAlignment="1">
      <alignment vertical="top" wrapText="1"/>
    </xf>
    <xf numFmtId="0" fontId="51" fillId="0" borderId="0" xfId="0" applyFont="1"/>
    <xf numFmtId="0" fontId="41" fillId="0" borderId="11" xfId="0" applyFont="1" applyBorder="1" applyAlignment="1">
      <alignment vertical="center"/>
    </xf>
    <xf numFmtId="0" fontId="41" fillId="0" borderId="12" xfId="0" applyFont="1" applyBorder="1" applyAlignment="1">
      <alignment vertical="center"/>
    </xf>
    <xf numFmtId="0" fontId="36" fillId="0" borderId="2" xfId="0" applyFont="1" applyBorder="1" applyAlignment="1">
      <alignment horizontal="center" vertical="center" wrapText="1"/>
    </xf>
    <xf numFmtId="167" fontId="36" fillId="0" borderId="11" xfId="3" applyNumberFormat="1" applyFont="1" applyBorder="1" applyAlignment="1">
      <alignment horizontal="center" vertical="center"/>
    </xf>
    <xf numFmtId="43" fontId="36" fillId="0" borderId="11" xfId="3" applyNumberFormat="1" applyFont="1" applyBorder="1" applyAlignment="1">
      <alignment horizontal="center" vertical="center"/>
    </xf>
    <xf numFmtId="0" fontId="28" fillId="0" borderId="0" xfId="0" applyFont="1"/>
    <xf numFmtId="164" fontId="28" fillId="0" borderId="0" xfId="0" applyNumberFormat="1" applyFont="1"/>
    <xf numFmtId="0" fontId="52" fillId="0" borderId="0" xfId="0" applyFont="1" applyAlignment="1">
      <alignment horizontal="center" vertical="top" wrapText="1"/>
    </xf>
    <xf numFmtId="167" fontId="41" fillId="0" borderId="11" xfId="3" applyNumberFormat="1" applyFont="1" applyBorder="1" applyAlignment="1">
      <alignment vertical="center"/>
    </xf>
    <xf numFmtId="0" fontId="41" fillId="2" borderId="13" xfId="16" applyFont="1" applyFill="1" applyBorder="1" applyAlignment="1">
      <alignment horizontal="center" vertical="top" wrapText="1"/>
    </xf>
    <xf numFmtId="43" fontId="41" fillId="0" borderId="11" xfId="3" applyNumberFormat="1" applyFont="1" applyBorder="1" applyAlignment="1">
      <alignment vertical="center"/>
    </xf>
    <xf numFmtId="49" fontId="36" fillId="0" borderId="11" xfId="0" applyNumberFormat="1" applyFont="1" applyBorder="1" applyAlignment="1">
      <alignment horizontal="center" vertical="center" textRotation="90" wrapText="1"/>
    </xf>
    <xf numFmtId="0" fontId="36" fillId="0" borderId="11" xfId="0" applyFont="1" applyBorder="1" applyAlignment="1">
      <alignment horizontal="center" vertical="center" wrapText="1"/>
    </xf>
    <xf numFmtId="167" fontId="36" fillId="0" borderId="11" xfId="0" applyNumberFormat="1" applyFont="1" applyBorder="1" applyAlignment="1">
      <alignment vertical="center" wrapText="1"/>
    </xf>
    <xf numFmtId="165" fontId="47" fillId="0" borderId="0" xfId="3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167" fontId="36" fillId="2" borderId="11" xfId="3" applyNumberFormat="1" applyFont="1" applyFill="1" applyBorder="1"/>
    <xf numFmtId="167" fontId="41" fillId="2" borderId="11" xfId="3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 wrapText="1"/>
    </xf>
    <xf numFmtId="167" fontId="41" fillId="2" borderId="11" xfId="3" applyNumberFormat="1" applyFont="1" applyFill="1" applyBorder="1" applyAlignment="1">
      <alignment vertical="center"/>
    </xf>
    <xf numFmtId="0" fontId="52" fillId="0" borderId="16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center" vertical="top" wrapText="1"/>
    </xf>
    <xf numFmtId="0" fontId="49" fillId="0" borderId="16" xfId="0" applyFont="1" applyBorder="1" applyAlignment="1">
      <alignment horizontal="left" vertical="top" wrapText="1"/>
    </xf>
    <xf numFmtId="168" fontId="36" fillId="0" borderId="16" xfId="31" applyNumberFormat="1" applyFont="1" applyBorder="1" applyAlignment="1">
      <alignment horizontal="right" vertical="top"/>
    </xf>
    <xf numFmtId="167" fontId="36" fillId="2" borderId="9" xfId="3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right"/>
    </xf>
    <xf numFmtId="0" fontId="43" fillId="0" borderId="16" xfId="0" applyFont="1" applyBorder="1" applyAlignment="1">
      <alignment horizontal="center" vertical="center" wrapText="1"/>
    </xf>
    <xf numFmtId="0" fontId="23" fillId="0" borderId="5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right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center" vertical="top" wrapText="1"/>
    </xf>
    <xf numFmtId="0" fontId="36" fillId="0" borderId="17" xfId="0" applyFont="1" applyBorder="1" applyAlignment="1">
      <alignment horizontal="center" vertical="top" wrapText="1"/>
    </xf>
    <xf numFmtId="0" fontId="36" fillId="0" borderId="18" xfId="0" applyFont="1" applyBorder="1" applyAlignment="1">
      <alignment horizontal="center" vertical="top" wrapText="1"/>
    </xf>
    <xf numFmtId="0" fontId="37" fillId="0" borderId="19" xfId="0" applyFont="1" applyBorder="1" applyAlignment="1">
      <alignment horizontal="center" vertical="top" wrapText="1"/>
    </xf>
    <xf numFmtId="0" fontId="37" fillId="0" borderId="17" xfId="0" applyFont="1" applyBorder="1" applyAlignment="1">
      <alignment horizontal="center" vertical="top" wrapText="1"/>
    </xf>
    <xf numFmtId="0" fontId="37" fillId="0" borderId="18" xfId="0" applyFont="1" applyBorder="1" applyAlignment="1">
      <alignment horizontal="center" vertical="top" wrapText="1"/>
    </xf>
    <xf numFmtId="49" fontId="36" fillId="2" borderId="10" xfId="0" applyNumberFormat="1" applyFont="1" applyFill="1" applyBorder="1" applyAlignment="1">
      <alignment horizontal="center" vertical="top" wrapText="1"/>
    </xf>
    <xf numFmtId="49" fontId="36" fillId="2" borderId="3" xfId="0" applyNumberFormat="1" applyFont="1" applyFill="1" applyBorder="1" applyAlignment="1">
      <alignment horizontal="center" vertical="top" wrapText="1"/>
    </xf>
    <xf numFmtId="49" fontId="35" fillId="0" borderId="22" xfId="0" applyNumberFormat="1" applyFont="1" applyBorder="1" applyAlignment="1">
      <alignment horizontal="center" vertical="top" wrapText="1"/>
    </xf>
    <xf numFmtId="49" fontId="35" fillId="0" borderId="23" xfId="0" applyNumberFormat="1" applyFont="1" applyBorder="1" applyAlignment="1">
      <alignment horizontal="center" vertical="top" wrapText="1"/>
    </xf>
    <xf numFmtId="49" fontId="35" fillId="0" borderId="25" xfId="0" applyNumberFormat="1" applyFont="1" applyBorder="1" applyAlignment="1">
      <alignment horizontal="center" vertical="top" wrapText="1"/>
    </xf>
    <xf numFmtId="49" fontId="35" fillId="0" borderId="26" xfId="0" applyNumberFormat="1" applyFont="1" applyBorder="1" applyAlignment="1">
      <alignment horizontal="center" vertical="top" wrapText="1"/>
    </xf>
    <xf numFmtId="49" fontId="36" fillId="2" borderId="22" xfId="0" applyNumberFormat="1" applyFont="1" applyFill="1" applyBorder="1" applyAlignment="1">
      <alignment horizontal="left" vertical="top" wrapText="1"/>
    </xf>
    <xf numFmtId="49" fontId="36" fillId="2" borderId="23" xfId="0" applyNumberFormat="1" applyFont="1" applyFill="1" applyBorder="1" applyAlignment="1">
      <alignment horizontal="left" vertical="top" wrapText="1"/>
    </xf>
    <xf numFmtId="49" fontId="36" fillId="2" borderId="0" xfId="0" applyNumberFormat="1" applyFont="1" applyFill="1" applyBorder="1" applyAlignment="1">
      <alignment horizontal="left" vertical="top" wrapText="1"/>
    </xf>
    <xf numFmtId="49" fontId="36" fillId="2" borderId="15" xfId="0" applyNumberFormat="1" applyFont="1" applyFill="1" applyBorder="1" applyAlignment="1">
      <alignment horizontal="left" vertical="top" wrapText="1"/>
    </xf>
    <xf numFmtId="49" fontId="36" fillId="0" borderId="16" xfId="0" applyNumberFormat="1" applyFont="1" applyBorder="1" applyAlignment="1">
      <alignment horizontal="center" vertical="top" wrapText="1"/>
    </xf>
    <xf numFmtId="0" fontId="44" fillId="2" borderId="20" xfId="0" applyFont="1" applyFill="1" applyBorder="1" applyAlignment="1">
      <alignment horizontal="center" wrapText="1"/>
    </xf>
    <xf numFmtId="0" fontId="44" fillId="2" borderId="23" xfId="0" applyFont="1" applyFill="1" applyBorder="1" applyAlignment="1">
      <alignment horizontal="center" wrapText="1"/>
    </xf>
    <xf numFmtId="0" fontId="44" fillId="2" borderId="21" xfId="0" applyFont="1" applyFill="1" applyBorder="1" applyAlignment="1">
      <alignment horizontal="center" wrapText="1"/>
    </xf>
    <xf numFmtId="0" fontId="44" fillId="2" borderId="15" xfId="0" applyFont="1" applyFill="1" applyBorder="1" applyAlignment="1">
      <alignment horizontal="center" wrapText="1"/>
    </xf>
    <xf numFmtId="0" fontId="45" fillId="2" borderId="16" xfId="0" applyFont="1" applyFill="1" applyBorder="1" applyAlignment="1">
      <alignment horizontal="left" vertical="top" wrapText="1"/>
    </xf>
    <xf numFmtId="0" fontId="37" fillId="0" borderId="20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43" fillId="2" borderId="19" xfId="0" applyFont="1" applyFill="1" applyBorder="1" applyAlignment="1">
      <alignment horizontal="center" vertical="top" wrapText="1"/>
    </xf>
    <xf numFmtId="0" fontId="43" fillId="2" borderId="17" xfId="0" applyFont="1" applyFill="1" applyBorder="1" applyAlignment="1">
      <alignment horizontal="center" vertical="top" wrapText="1"/>
    </xf>
    <xf numFmtId="0" fontId="43" fillId="2" borderId="18" xfId="0" applyFont="1" applyFill="1" applyBorder="1" applyAlignment="1">
      <alignment horizontal="center" vertical="top" wrapText="1"/>
    </xf>
    <xf numFmtId="0" fontId="43" fillId="0" borderId="13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53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right" wrapText="1"/>
    </xf>
    <xf numFmtId="0" fontId="42" fillId="0" borderId="11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53" fillId="0" borderId="0" xfId="0" applyFont="1" applyAlignment="1">
      <alignment horizontal="center" wrapText="1"/>
    </xf>
    <xf numFmtId="0" fontId="40" fillId="0" borderId="16" xfId="0" applyFont="1" applyBorder="1" applyAlignment="1">
      <alignment horizontal="center" vertical="center" wrapText="1"/>
    </xf>
    <xf numFmtId="49" fontId="48" fillId="0" borderId="16" xfId="0" applyNumberFormat="1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/>
    </xf>
    <xf numFmtId="0" fontId="54" fillId="0" borderId="19" xfId="0" applyFont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top"/>
    </xf>
    <xf numFmtId="167" fontId="54" fillId="0" borderId="0" xfId="3" applyNumberFormat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54" fillId="0" borderId="16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166" fontId="20" fillId="0" borderId="0" xfId="0" applyNumberFormat="1" applyFont="1" applyAlignment="1">
      <alignment horizontal="left" vertical="top" wrapText="1"/>
    </xf>
    <xf numFmtId="0" fontId="54" fillId="0" borderId="13" xfId="0" applyFont="1" applyBorder="1" applyAlignment="1">
      <alignment horizontal="left" vertical="top" wrapText="1"/>
    </xf>
    <xf numFmtId="0" fontId="54" fillId="0" borderId="14" xfId="0" applyFont="1" applyBorder="1" applyAlignment="1">
      <alignment horizontal="left" vertical="top" wrapText="1"/>
    </xf>
    <xf numFmtId="0" fontId="54" fillId="0" borderId="12" xfId="0" applyFont="1" applyBorder="1" applyAlignment="1">
      <alignment horizontal="left" vertical="top" wrapText="1"/>
    </xf>
    <xf numFmtId="0" fontId="54" fillId="0" borderId="16" xfId="0" applyFont="1" applyBorder="1" applyAlignment="1">
      <alignment horizontal="left" vertical="top" wrapText="1"/>
    </xf>
    <xf numFmtId="171" fontId="54" fillId="0" borderId="16" xfId="3" applyNumberFormat="1" applyFont="1" applyBorder="1" applyAlignment="1">
      <alignment horizontal="left" vertical="top" wrapText="1"/>
    </xf>
    <xf numFmtId="171" fontId="54" fillId="0" borderId="16" xfId="3" applyNumberFormat="1" applyFont="1" applyBorder="1" applyAlignment="1">
      <alignment horizontal="right" vertical="top" wrapText="1"/>
    </xf>
    <xf numFmtId="0" fontId="19" fillId="0" borderId="11" xfId="0" applyFont="1" applyBorder="1" applyAlignment="1">
      <alignment vertical="center"/>
    </xf>
    <xf numFmtId="0" fontId="19" fillId="0" borderId="16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left" vertical="top" wrapText="1"/>
    </xf>
    <xf numFmtId="168" fontId="19" fillId="0" borderId="16" xfId="11" applyNumberFormat="1" applyFont="1" applyBorder="1" applyAlignment="1">
      <alignment horizontal="right" vertical="top"/>
    </xf>
    <xf numFmtId="0" fontId="19" fillId="0" borderId="0" xfId="0" applyFont="1" applyAlignment="1">
      <alignment vertical="center"/>
    </xf>
    <xf numFmtId="0" fontId="20" fillId="0" borderId="11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54" fillId="0" borderId="16" xfId="0" applyFont="1" applyBorder="1" applyAlignment="1">
      <alignment horizontal="left" vertical="top" wrapText="1"/>
    </xf>
    <xf numFmtId="168" fontId="54" fillId="0" borderId="16" xfId="31" applyNumberFormat="1" applyFont="1" applyBorder="1" applyAlignment="1">
      <alignment horizontal="right" vertical="top"/>
    </xf>
    <xf numFmtId="168" fontId="54" fillId="0" borderId="0" xfId="31" applyNumberFormat="1" applyFont="1" applyBorder="1" applyAlignment="1">
      <alignment horizontal="right" vertical="top"/>
    </xf>
    <xf numFmtId="168" fontId="54" fillId="0" borderId="16" xfId="11" applyNumberFormat="1" applyFont="1" applyBorder="1" applyAlignment="1">
      <alignment horizontal="right" vertical="top"/>
    </xf>
    <xf numFmtId="168" fontId="19" fillId="0" borderId="0" xfId="11" applyNumberFormat="1" applyFont="1" applyBorder="1" applyAlignment="1">
      <alignment horizontal="right" vertical="top"/>
    </xf>
    <xf numFmtId="167" fontId="19" fillId="0" borderId="0" xfId="5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/>
    </xf>
    <xf numFmtId="0" fontId="12" fillId="2" borderId="16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/>
    </xf>
    <xf numFmtId="168" fontId="19" fillId="0" borderId="16" xfId="31" applyNumberFormat="1" applyFont="1" applyBorder="1" applyAlignment="1">
      <alignment horizontal="right" vertical="top"/>
    </xf>
    <xf numFmtId="0" fontId="12" fillId="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vertical="center"/>
    </xf>
    <xf numFmtId="170" fontId="12" fillId="0" borderId="16" xfId="0" applyNumberFormat="1" applyFont="1" applyBorder="1" applyAlignment="1">
      <alignment vertical="center"/>
    </xf>
    <xf numFmtId="0" fontId="12" fillId="2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wrapText="1"/>
    </xf>
    <xf numFmtId="0" fontId="12" fillId="0" borderId="14" xfId="0" applyFont="1" applyBorder="1" applyAlignment="1">
      <alignment horizontal="left" wrapText="1"/>
    </xf>
    <xf numFmtId="0" fontId="12" fillId="0" borderId="12" xfId="0" applyFont="1" applyBorder="1" applyAlignment="1">
      <alignment horizontal="left" wrapText="1"/>
    </xf>
    <xf numFmtId="4" fontId="12" fillId="0" borderId="16" xfId="0" applyNumberFormat="1" applyFont="1" applyBorder="1" applyAlignment="1">
      <alignment vertical="center"/>
    </xf>
    <xf numFmtId="0" fontId="12" fillId="2" borderId="13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left" vertical="top"/>
    </xf>
    <xf numFmtId="168" fontId="19" fillId="0" borderId="16" xfId="31" applyNumberFormat="1" applyFont="1" applyFill="1" applyBorder="1" applyAlignment="1">
      <alignment horizontal="right" vertical="top"/>
    </xf>
    <xf numFmtId="0" fontId="12" fillId="2" borderId="13" xfId="0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0" fontId="12" fillId="2" borderId="12" xfId="0" applyFont="1" applyFill="1" applyBorder="1" applyAlignment="1">
      <alignment vertical="center"/>
    </xf>
    <xf numFmtId="0" fontId="12" fillId="2" borderId="16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center" vertical="center"/>
    </xf>
    <xf numFmtId="168" fontId="19" fillId="0" borderId="16" xfId="11" applyNumberFormat="1" applyFont="1" applyBorder="1">
      <alignment horizontal="right" vertical="top"/>
    </xf>
    <xf numFmtId="168" fontId="12" fillId="0" borderId="16" xfId="0" applyNumberFormat="1" applyFont="1" applyBorder="1" applyAlignment="1">
      <alignment vertical="center"/>
    </xf>
    <xf numFmtId="166" fontId="12" fillId="0" borderId="16" xfId="0" applyNumberFormat="1" applyFont="1" applyBorder="1" applyAlignment="1">
      <alignment vertical="center"/>
    </xf>
  </cellXfs>
  <cellStyles count="33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3" xfId="29"/>
    <cellStyle name="Normal 13 2" xfId="30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SN_241" xfId="11"/>
    <cellStyle name="SN_b" xfId="31"/>
    <cellStyle name="SN_it" xfId="32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view="pageBreakPreview" zoomScale="90" zoomScaleNormal="90" zoomScaleSheetLayoutView="90" workbookViewId="0">
      <selection activeCell="A5" sqref="A5:H6"/>
    </sheetView>
  </sheetViews>
  <sheetFormatPr defaultColWidth="9.33203125" defaultRowHeight="17.25"/>
  <cols>
    <col min="1" max="1" width="12.33203125" style="9" customWidth="1"/>
    <col min="2" max="2" width="14.5" style="9" customWidth="1"/>
    <col min="3" max="3" width="18" style="9" customWidth="1"/>
    <col min="4" max="4" width="47.1640625" style="192" customWidth="1"/>
    <col min="5" max="5" width="36.83203125" style="192" customWidth="1"/>
    <col min="6" max="6" width="42.5" style="192" customWidth="1"/>
    <col min="7" max="7" width="22.33203125" style="9" customWidth="1"/>
    <col min="8" max="8" width="22.1640625" style="9" customWidth="1"/>
    <col min="9" max="9" width="19.1640625" style="9" customWidth="1"/>
    <col min="10" max="10" width="9.33203125" style="9"/>
    <col min="11" max="11" width="11.83203125" style="9" bestFit="1" customWidth="1"/>
    <col min="12" max="16384" width="9.33203125" style="9"/>
  </cols>
  <sheetData>
    <row r="1" spans="1:11" ht="13.5" customHeight="1">
      <c r="G1" s="195"/>
      <c r="H1" s="196" t="s">
        <v>29</v>
      </c>
    </row>
    <row r="2" spans="1:11" ht="16.5" customHeight="1">
      <c r="G2" s="195"/>
      <c r="H2" s="197" t="s">
        <v>68</v>
      </c>
    </row>
    <row r="3" spans="1:11" ht="16.5" customHeight="1">
      <c r="G3" s="195"/>
      <c r="H3" s="197" t="s">
        <v>5</v>
      </c>
    </row>
    <row r="4" spans="1:11" ht="21.6" customHeight="1">
      <c r="H4" s="198"/>
    </row>
    <row r="5" spans="1:11" ht="23.45" customHeight="1">
      <c r="A5" s="191" t="s">
        <v>106</v>
      </c>
      <c r="B5" s="191"/>
      <c r="C5" s="191"/>
      <c r="D5" s="191"/>
      <c r="E5" s="191"/>
      <c r="F5" s="191"/>
      <c r="G5" s="191"/>
      <c r="H5" s="191"/>
      <c r="I5" s="5"/>
    </row>
    <row r="6" spans="1:11" ht="36.75" customHeight="1">
      <c r="A6" s="191"/>
      <c r="B6" s="191"/>
      <c r="C6" s="191"/>
      <c r="D6" s="191"/>
      <c r="E6" s="191"/>
      <c r="F6" s="191"/>
      <c r="G6" s="191"/>
      <c r="H6" s="191"/>
      <c r="I6" s="5"/>
    </row>
    <row r="7" spans="1:11">
      <c r="H7" s="132" t="s">
        <v>10</v>
      </c>
    </row>
    <row r="8" spans="1:11" s="200" customFormat="1" ht="101.25" customHeight="1">
      <c r="A8" s="199" t="s">
        <v>63</v>
      </c>
      <c r="B8" s="135" t="s">
        <v>13</v>
      </c>
      <c r="C8" s="136"/>
      <c r="D8" s="193" t="s">
        <v>62</v>
      </c>
      <c r="E8" s="193" t="s">
        <v>64</v>
      </c>
      <c r="F8" s="193" t="s">
        <v>65</v>
      </c>
      <c r="G8" s="133" t="s">
        <v>28</v>
      </c>
      <c r="H8" s="134"/>
    </row>
    <row r="9" spans="1:11" s="200" customFormat="1" ht="28.9" customHeight="1">
      <c r="A9" s="199"/>
      <c r="B9" s="26" t="s">
        <v>17</v>
      </c>
      <c r="C9" s="26" t="s">
        <v>1</v>
      </c>
      <c r="D9" s="194"/>
      <c r="E9" s="194"/>
      <c r="F9" s="194"/>
      <c r="G9" s="131" t="s">
        <v>50</v>
      </c>
      <c r="H9" s="26" t="s">
        <v>19</v>
      </c>
    </row>
    <row r="10" spans="1:11" s="200" customFormat="1" ht="19.149999999999999" customHeight="1">
      <c r="A10" s="137" t="s">
        <v>3</v>
      </c>
      <c r="B10" s="137"/>
      <c r="C10" s="137"/>
      <c r="D10" s="137"/>
      <c r="E10" s="137"/>
      <c r="F10" s="137"/>
      <c r="G10" s="12">
        <f t="shared" ref="G10:H10" si="0">G11</f>
        <v>0</v>
      </c>
      <c r="H10" s="12">
        <f t="shared" si="0"/>
        <v>0</v>
      </c>
      <c r="J10" s="201"/>
    </row>
    <row r="11" spans="1:11" s="200" customFormat="1" ht="24" customHeight="1">
      <c r="A11" s="202" t="s">
        <v>42</v>
      </c>
      <c r="B11" s="203"/>
      <c r="C11" s="203"/>
      <c r="D11" s="203"/>
      <c r="E11" s="203"/>
      <c r="F11" s="204"/>
      <c r="G11" s="12">
        <f>+G12+G16</f>
        <v>0</v>
      </c>
      <c r="H11" s="12">
        <f>+H12+H16</f>
        <v>0</v>
      </c>
    </row>
    <row r="12" spans="1:11" s="200" customFormat="1" ht="162" customHeight="1">
      <c r="A12" s="205"/>
      <c r="B12" s="205">
        <v>1237</v>
      </c>
      <c r="C12" s="205"/>
      <c r="D12" s="205" t="s">
        <v>43</v>
      </c>
      <c r="E12" s="205" t="s">
        <v>44</v>
      </c>
      <c r="F12" s="205" t="s">
        <v>66</v>
      </c>
      <c r="G12" s="206">
        <f>G13+G14</f>
        <v>0</v>
      </c>
      <c r="H12" s="207">
        <f>H13+H14</f>
        <v>1710000</v>
      </c>
    </row>
    <row r="13" spans="1:11" s="212" customFormat="1" ht="74.25" customHeight="1">
      <c r="A13" s="208"/>
      <c r="B13" s="27"/>
      <c r="C13" s="209" t="s">
        <v>60</v>
      </c>
      <c r="D13" s="210" t="s">
        <v>54</v>
      </c>
      <c r="E13" s="210" t="s">
        <v>45</v>
      </c>
      <c r="F13" s="210" t="s">
        <v>46</v>
      </c>
      <c r="G13" s="211">
        <v>-550000</v>
      </c>
      <c r="H13" s="211">
        <f>+G13</f>
        <v>-550000</v>
      </c>
    </row>
    <row r="14" spans="1:11" s="200" customFormat="1" ht="76.5" customHeight="1">
      <c r="A14" s="213"/>
      <c r="B14" s="25"/>
      <c r="C14" s="209" t="s">
        <v>61</v>
      </c>
      <c r="D14" s="210" t="s">
        <v>47</v>
      </c>
      <c r="E14" s="210" t="s">
        <v>48</v>
      </c>
      <c r="F14" s="210" t="s">
        <v>49</v>
      </c>
      <c r="G14" s="211">
        <f>550000</f>
        <v>550000</v>
      </c>
      <c r="H14" s="211">
        <f>550000+1710000</f>
        <v>2260000</v>
      </c>
      <c r="I14" s="214"/>
      <c r="J14" s="214"/>
      <c r="K14" s="214"/>
    </row>
    <row r="15" spans="1:11" s="200" customFormat="1" ht="27" customHeight="1">
      <c r="A15" s="215" t="s">
        <v>81</v>
      </c>
      <c r="B15" s="215"/>
      <c r="C15" s="215"/>
      <c r="D15" s="215"/>
      <c r="E15" s="215"/>
      <c r="F15" s="215"/>
      <c r="G15" s="216">
        <f>+G16</f>
        <v>0</v>
      </c>
      <c r="H15" s="216">
        <f>+H16</f>
        <v>-1710000</v>
      </c>
      <c r="I15" s="217"/>
      <c r="J15" s="217"/>
      <c r="K15" s="214"/>
    </row>
    <row r="16" spans="1:11" s="200" customFormat="1" ht="111" customHeight="1">
      <c r="A16" s="205"/>
      <c r="B16" s="205" t="s">
        <v>82</v>
      </c>
      <c r="C16" s="205"/>
      <c r="D16" s="205" t="s">
        <v>83</v>
      </c>
      <c r="E16" s="205" t="s">
        <v>84</v>
      </c>
      <c r="F16" s="205" t="s">
        <v>85</v>
      </c>
      <c r="G16" s="218">
        <f>+G17</f>
        <v>0</v>
      </c>
      <c r="H16" s="218">
        <f>+H17</f>
        <v>-1710000</v>
      </c>
      <c r="I16" s="217"/>
      <c r="J16" s="217"/>
      <c r="K16" s="214"/>
    </row>
    <row r="17" spans="1:11" s="200" customFormat="1" ht="165" customHeight="1">
      <c r="A17" s="210"/>
      <c r="B17" s="210"/>
      <c r="C17" s="209" t="s">
        <v>86</v>
      </c>
      <c r="D17" s="210" t="s">
        <v>83</v>
      </c>
      <c r="E17" s="210" t="s">
        <v>87</v>
      </c>
      <c r="F17" s="210" t="s">
        <v>46</v>
      </c>
      <c r="G17" s="211">
        <v>0</v>
      </c>
      <c r="H17" s="211">
        <v>-1710000</v>
      </c>
      <c r="I17" s="219"/>
      <c r="J17" s="219"/>
      <c r="K17" s="214"/>
    </row>
  </sheetData>
  <mergeCells count="10">
    <mergeCell ref="A5:H6"/>
    <mergeCell ref="A8:A9"/>
    <mergeCell ref="E8:E9"/>
    <mergeCell ref="F8:F9"/>
    <mergeCell ref="A15:F15"/>
    <mergeCell ref="G8:H8"/>
    <mergeCell ref="B8:C8"/>
    <mergeCell ref="D8:D9"/>
    <mergeCell ref="A10:F10"/>
    <mergeCell ref="A11:F11"/>
  </mergeCells>
  <pageMargins left="0" right="0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view="pageBreakPreview" zoomScale="90" zoomScaleNormal="76" zoomScaleSheetLayoutView="90" workbookViewId="0">
      <selection activeCell="G25" sqref="G25"/>
    </sheetView>
  </sheetViews>
  <sheetFormatPr defaultColWidth="9.33203125" defaultRowHeight="12.75"/>
  <cols>
    <col min="1" max="1" width="10.33203125" style="4" customWidth="1"/>
    <col min="2" max="2" width="8.83203125" style="4" customWidth="1"/>
    <col min="3" max="3" width="9.6640625" style="4" customWidth="1"/>
    <col min="4" max="4" width="11.6640625" style="4" customWidth="1"/>
    <col min="5" max="5" width="16.33203125" style="21" customWidth="1"/>
    <col min="6" max="6" width="89.6640625" style="21" customWidth="1"/>
    <col min="7" max="7" width="23.1640625" style="21" customWidth="1"/>
    <col min="8" max="8" width="26.33203125" style="23" customWidth="1"/>
    <col min="9" max="9" width="44.1640625" style="4" customWidth="1"/>
    <col min="10" max="10" width="15.5" style="4" bestFit="1" customWidth="1"/>
    <col min="11" max="11" width="15" style="4" bestFit="1" customWidth="1"/>
    <col min="12" max="12" width="14" style="4" bestFit="1" customWidth="1"/>
    <col min="13" max="13" width="14.33203125" style="4" bestFit="1" customWidth="1"/>
    <col min="14" max="14" width="13.1640625" style="4" customWidth="1"/>
    <col min="15" max="15" width="9.33203125" style="4"/>
    <col min="16" max="16" width="12.6640625" style="4" bestFit="1" customWidth="1"/>
    <col min="17" max="16384" width="9.33203125" style="4"/>
  </cols>
  <sheetData>
    <row r="1" spans="1:16" ht="14.45" customHeight="1">
      <c r="A1" s="3"/>
      <c r="B1" s="3"/>
      <c r="C1" s="3"/>
      <c r="D1" s="3"/>
      <c r="E1" s="20"/>
      <c r="G1" s="30"/>
      <c r="H1" s="127" t="s">
        <v>30</v>
      </c>
      <c r="I1" s="6"/>
    </row>
    <row r="2" spans="1:16" ht="14.45" customHeight="1">
      <c r="E2" s="20"/>
      <c r="G2" s="28"/>
      <c r="H2" s="33" t="s">
        <v>68</v>
      </c>
      <c r="I2" s="7"/>
    </row>
    <row r="3" spans="1:16" ht="14.45" customHeight="1">
      <c r="E3" s="20"/>
      <c r="G3" s="28"/>
      <c r="H3" s="33" t="s">
        <v>5</v>
      </c>
      <c r="I3" s="7"/>
    </row>
    <row r="4" spans="1:16" ht="14.45" customHeight="1">
      <c r="E4" s="20"/>
    </row>
    <row r="5" spans="1:16" ht="39" customHeight="1">
      <c r="A5" s="170" t="s">
        <v>67</v>
      </c>
      <c r="B5" s="170"/>
      <c r="C5" s="170"/>
      <c r="D5" s="170"/>
      <c r="E5" s="170"/>
      <c r="F5" s="170"/>
      <c r="G5" s="170"/>
      <c r="H5" s="170"/>
    </row>
    <row r="6" spans="1:16" ht="14.45" customHeight="1">
      <c r="A6" s="9"/>
      <c r="B6" s="9"/>
      <c r="C6" s="9"/>
      <c r="D6" s="9"/>
      <c r="E6" s="22"/>
      <c r="F6" s="22"/>
      <c r="G6" s="22"/>
      <c r="H6" s="24" t="s">
        <v>10</v>
      </c>
    </row>
    <row r="7" spans="1:16" s="8" customFormat="1" ht="73.900000000000006" customHeight="1">
      <c r="A7" s="172" t="s">
        <v>12</v>
      </c>
      <c r="B7" s="173"/>
      <c r="C7" s="174"/>
      <c r="D7" s="175" t="s">
        <v>13</v>
      </c>
      <c r="E7" s="175"/>
      <c r="F7" s="171" t="s">
        <v>23</v>
      </c>
      <c r="G7" s="179" t="s">
        <v>108</v>
      </c>
      <c r="H7" s="180"/>
    </row>
    <row r="8" spans="1:16" s="19" customFormat="1" ht="22.9" customHeight="1">
      <c r="A8" s="129" t="s">
        <v>14</v>
      </c>
      <c r="B8" s="129" t="s">
        <v>15</v>
      </c>
      <c r="C8" s="129" t="s">
        <v>16</v>
      </c>
      <c r="D8" s="130" t="s">
        <v>6</v>
      </c>
      <c r="E8" s="130" t="s">
        <v>1</v>
      </c>
      <c r="F8" s="171"/>
      <c r="G8" s="128" t="s">
        <v>50</v>
      </c>
      <c r="H8" s="128" t="s">
        <v>19</v>
      </c>
    </row>
    <row r="9" spans="1:16" s="8" customFormat="1" ht="16.5">
      <c r="A9" s="70"/>
      <c r="B9" s="70"/>
      <c r="C9" s="70"/>
      <c r="D9" s="70"/>
      <c r="E9" s="70"/>
      <c r="F9" s="95" t="s">
        <v>57</v>
      </c>
      <c r="G9" s="41">
        <f>+G11+G39</f>
        <v>0</v>
      </c>
      <c r="H9" s="41">
        <f>+H11+H39</f>
        <v>0</v>
      </c>
    </row>
    <row r="10" spans="1:16" s="8" customFormat="1" ht="16.5">
      <c r="A10" s="70"/>
      <c r="B10" s="70"/>
      <c r="C10" s="70"/>
      <c r="D10" s="70"/>
      <c r="E10" s="70"/>
      <c r="F10" s="42" t="s">
        <v>18</v>
      </c>
      <c r="G10" s="43"/>
      <c r="H10" s="43"/>
    </row>
    <row r="11" spans="1:16" s="8" customFormat="1" ht="16.5">
      <c r="A11" s="69"/>
      <c r="B11" s="69"/>
      <c r="C11" s="69"/>
      <c r="D11" s="69"/>
      <c r="E11" s="69"/>
      <c r="F11" s="68" t="s">
        <v>51</v>
      </c>
      <c r="G11" s="64">
        <f>+G13</f>
        <v>0</v>
      </c>
      <c r="H11" s="64">
        <f>+H13</f>
        <v>1710000</v>
      </c>
    </row>
    <row r="12" spans="1:16" s="8" customFormat="1" ht="16.5">
      <c r="A12" s="69"/>
      <c r="B12" s="69"/>
      <c r="C12" s="69"/>
      <c r="D12" s="69"/>
      <c r="E12" s="69"/>
      <c r="F12" s="65" t="s">
        <v>18</v>
      </c>
      <c r="G12" s="63"/>
      <c r="H12" s="63"/>
    </row>
    <row r="13" spans="1:16" s="76" customFormat="1" ht="38.25" customHeight="1">
      <c r="A13" s="154" t="s">
        <v>22</v>
      </c>
      <c r="B13" s="146"/>
      <c r="C13" s="146"/>
      <c r="D13" s="146"/>
      <c r="E13" s="147"/>
      <c r="F13" s="85" t="s">
        <v>58</v>
      </c>
      <c r="G13" s="45">
        <f>+G15</f>
        <v>0</v>
      </c>
      <c r="H13" s="126">
        <f>+H15</f>
        <v>1710000</v>
      </c>
    </row>
    <row r="14" spans="1:16" s="76" customFormat="1" ht="14.45" customHeight="1">
      <c r="A14" s="154"/>
      <c r="B14" s="148"/>
      <c r="C14" s="148"/>
      <c r="D14" s="148"/>
      <c r="E14" s="149"/>
      <c r="F14" s="46" t="s">
        <v>18</v>
      </c>
      <c r="G14" s="45"/>
      <c r="H14" s="45"/>
    </row>
    <row r="15" spans="1:16" s="76" customFormat="1" ht="18" customHeight="1">
      <c r="A15" s="154"/>
      <c r="B15" s="150" t="s">
        <v>24</v>
      </c>
      <c r="C15" s="150"/>
      <c r="D15" s="150"/>
      <c r="E15" s="151"/>
      <c r="F15" s="60" t="s">
        <v>53</v>
      </c>
      <c r="G15" s="45">
        <f t="shared" ref="G15:H15" si="0">G17</f>
        <v>0</v>
      </c>
      <c r="H15" s="126">
        <f t="shared" si="0"/>
        <v>1710000</v>
      </c>
      <c r="P15" s="77"/>
    </row>
    <row r="16" spans="1:16" s="76" customFormat="1" ht="18.600000000000001" customHeight="1">
      <c r="A16" s="154"/>
      <c r="B16" s="152"/>
      <c r="C16" s="152"/>
      <c r="D16" s="152"/>
      <c r="E16" s="153"/>
      <c r="F16" s="46" t="s">
        <v>18</v>
      </c>
      <c r="G16" s="45"/>
      <c r="H16" s="45"/>
    </row>
    <row r="17" spans="1:8" s="76" customFormat="1" ht="16.5">
      <c r="A17" s="154"/>
      <c r="B17" s="78"/>
      <c r="C17" s="144" t="s">
        <v>41</v>
      </c>
      <c r="D17" s="155"/>
      <c r="E17" s="156"/>
      <c r="F17" s="60" t="s">
        <v>52</v>
      </c>
      <c r="G17" s="45">
        <f>G20</f>
        <v>0</v>
      </c>
      <c r="H17" s="126">
        <f>H20</f>
        <v>1710000</v>
      </c>
    </row>
    <row r="18" spans="1:8" s="76" customFormat="1" ht="13.5" customHeight="1">
      <c r="A18" s="154"/>
      <c r="B18" s="78"/>
      <c r="C18" s="145"/>
      <c r="D18" s="157"/>
      <c r="E18" s="158"/>
      <c r="F18" s="44" t="s">
        <v>18</v>
      </c>
      <c r="G18" s="45"/>
      <c r="H18" s="45"/>
    </row>
    <row r="19" spans="1:8" s="32" customFormat="1" ht="16.5">
      <c r="A19" s="154"/>
      <c r="B19" s="78"/>
      <c r="C19" s="145"/>
      <c r="D19" s="159">
        <v>1237</v>
      </c>
      <c r="E19" s="159"/>
      <c r="F19" s="44" t="s">
        <v>43</v>
      </c>
      <c r="G19" s="45">
        <f t="shared" ref="G19" si="1">G20</f>
        <v>0</v>
      </c>
      <c r="H19" s="45">
        <f>H20</f>
        <v>1710000</v>
      </c>
    </row>
    <row r="20" spans="1:8" s="10" customFormat="1" ht="15.6" customHeight="1">
      <c r="A20" s="154"/>
      <c r="B20" s="78"/>
      <c r="C20" s="145"/>
      <c r="D20" s="159"/>
      <c r="E20" s="159"/>
      <c r="F20" s="47" t="s">
        <v>4</v>
      </c>
      <c r="G20" s="45">
        <f>G22+G30</f>
        <v>0</v>
      </c>
      <c r="H20" s="45">
        <f>H22+H30</f>
        <v>1710000</v>
      </c>
    </row>
    <row r="21" spans="1:8" s="10" customFormat="1" ht="15.6" hidden="1" customHeight="1">
      <c r="A21" s="154"/>
      <c r="B21" s="78"/>
      <c r="C21" s="145"/>
      <c r="D21" s="61"/>
      <c r="E21" s="48"/>
      <c r="F21" s="47"/>
      <c r="G21" s="45"/>
      <c r="H21" s="45"/>
    </row>
    <row r="22" spans="1:8" s="10" customFormat="1" ht="16.5">
      <c r="A22" s="154"/>
      <c r="B22" s="78"/>
      <c r="C22" s="145"/>
      <c r="D22" s="61"/>
      <c r="E22" s="176">
        <v>11001</v>
      </c>
      <c r="F22" s="44" t="s">
        <v>54</v>
      </c>
      <c r="G22" s="45">
        <f t="shared" ref="G22:H22" si="2">G24</f>
        <v>-550000</v>
      </c>
      <c r="H22" s="45">
        <f t="shared" si="2"/>
        <v>-550000</v>
      </c>
    </row>
    <row r="23" spans="1:8" s="10" customFormat="1" ht="16.5">
      <c r="A23" s="154"/>
      <c r="B23" s="78"/>
      <c r="C23" s="145"/>
      <c r="D23" s="61"/>
      <c r="E23" s="177"/>
      <c r="F23" s="47" t="s">
        <v>7</v>
      </c>
      <c r="G23" s="45"/>
      <c r="H23" s="45"/>
    </row>
    <row r="24" spans="1:8" s="10" customFormat="1" ht="16.5">
      <c r="A24" s="154"/>
      <c r="B24" s="78"/>
      <c r="C24" s="145"/>
      <c r="D24" s="61"/>
      <c r="E24" s="177"/>
      <c r="F24" s="49" t="s">
        <v>51</v>
      </c>
      <c r="G24" s="45">
        <f t="shared" ref="G24:H24" si="3">G26</f>
        <v>-550000</v>
      </c>
      <c r="H24" s="45">
        <f t="shared" si="3"/>
        <v>-550000</v>
      </c>
    </row>
    <row r="25" spans="1:8" s="10" customFormat="1" ht="33">
      <c r="A25" s="154"/>
      <c r="B25" s="78"/>
      <c r="C25" s="145"/>
      <c r="D25" s="61"/>
      <c r="E25" s="177"/>
      <c r="F25" s="50" t="s">
        <v>8</v>
      </c>
      <c r="G25" s="45"/>
      <c r="H25" s="45"/>
    </row>
    <row r="26" spans="1:8" s="10" customFormat="1" ht="16.5">
      <c r="A26" s="154"/>
      <c r="B26" s="78"/>
      <c r="C26" s="145"/>
      <c r="D26" s="61"/>
      <c r="E26" s="177"/>
      <c r="F26" s="47" t="s">
        <v>57</v>
      </c>
      <c r="G26" s="45">
        <f t="shared" ref="G26:H26" si="4">G27</f>
        <v>-550000</v>
      </c>
      <c r="H26" s="45">
        <f t="shared" si="4"/>
        <v>-550000</v>
      </c>
    </row>
    <row r="27" spans="1:8" s="10" customFormat="1" ht="16.5">
      <c r="A27" s="154"/>
      <c r="B27" s="78"/>
      <c r="C27" s="145"/>
      <c r="D27" s="61"/>
      <c r="E27" s="177"/>
      <c r="F27" s="47" t="s">
        <v>56</v>
      </c>
      <c r="G27" s="45">
        <f>+G28</f>
        <v>-550000</v>
      </c>
      <c r="H27" s="45">
        <f>+H28</f>
        <v>-550000</v>
      </c>
    </row>
    <row r="28" spans="1:8" s="10" customFormat="1" ht="16.5">
      <c r="A28" s="154"/>
      <c r="B28" s="78"/>
      <c r="C28" s="145"/>
      <c r="D28" s="61"/>
      <c r="E28" s="177"/>
      <c r="F28" s="51" t="s">
        <v>69</v>
      </c>
      <c r="G28" s="52">
        <f>+G29</f>
        <v>-550000</v>
      </c>
      <c r="H28" s="52">
        <f>+H29</f>
        <v>-550000</v>
      </c>
    </row>
    <row r="29" spans="1:8" s="10" customFormat="1" ht="16.5">
      <c r="A29" s="154"/>
      <c r="B29" s="78"/>
      <c r="C29" s="145"/>
      <c r="D29" s="61"/>
      <c r="E29" s="178"/>
      <c r="F29" s="47" t="s">
        <v>70</v>
      </c>
      <c r="G29" s="45">
        <v>-550000</v>
      </c>
      <c r="H29" s="45">
        <v>-550000</v>
      </c>
    </row>
    <row r="30" spans="1:8" s="10" customFormat="1" ht="15" customHeight="1">
      <c r="A30" s="154"/>
      <c r="B30" s="79"/>
      <c r="C30" s="80"/>
      <c r="D30" s="61"/>
      <c r="E30" s="53">
        <v>31001</v>
      </c>
      <c r="F30" s="44" t="s">
        <v>47</v>
      </c>
      <c r="G30" s="54">
        <f t="shared" ref="G30:H30" si="5">G32</f>
        <v>550000</v>
      </c>
      <c r="H30" s="54">
        <f t="shared" si="5"/>
        <v>2260000</v>
      </c>
    </row>
    <row r="31" spans="1:8" s="10" customFormat="1" ht="20.45" customHeight="1">
      <c r="A31" s="154"/>
      <c r="B31" s="79"/>
      <c r="C31" s="80"/>
      <c r="D31" s="61"/>
      <c r="E31" s="55"/>
      <c r="F31" s="47" t="s">
        <v>7</v>
      </c>
      <c r="G31" s="56"/>
      <c r="H31" s="56"/>
    </row>
    <row r="32" spans="1:8" s="10" customFormat="1" ht="16.5">
      <c r="A32" s="154"/>
      <c r="B32" s="79"/>
      <c r="C32" s="80"/>
      <c r="D32" s="61"/>
      <c r="E32" s="55"/>
      <c r="F32" s="57" t="s">
        <v>55</v>
      </c>
      <c r="G32" s="56">
        <f t="shared" ref="G32:H32" si="6">G34</f>
        <v>550000</v>
      </c>
      <c r="H32" s="56">
        <f t="shared" si="6"/>
        <v>2260000</v>
      </c>
    </row>
    <row r="33" spans="1:8" s="10" customFormat="1" ht="33">
      <c r="A33" s="154"/>
      <c r="B33" s="79"/>
      <c r="C33" s="80"/>
      <c r="D33" s="61"/>
      <c r="E33" s="55"/>
      <c r="F33" s="50" t="s">
        <v>8</v>
      </c>
      <c r="G33" s="45"/>
      <c r="H33" s="45"/>
    </row>
    <row r="34" spans="1:8" s="10" customFormat="1" ht="16.5">
      <c r="A34" s="154"/>
      <c r="B34" s="79"/>
      <c r="C34" s="80"/>
      <c r="D34" s="61"/>
      <c r="E34" s="55"/>
      <c r="F34" s="47" t="s">
        <v>9</v>
      </c>
      <c r="G34" s="45">
        <f t="shared" ref="G34:H37" si="7">G35</f>
        <v>550000</v>
      </c>
      <c r="H34" s="45">
        <f t="shared" si="7"/>
        <v>2260000</v>
      </c>
    </row>
    <row r="35" spans="1:8" s="10" customFormat="1" ht="16.5">
      <c r="A35" s="154"/>
      <c r="B35" s="79"/>
      <c r="C35" s="80"/>
      <c r="D35" s="61"/>
      <c r="E35" s="55"/>
      <c r="F35" s="47" t="s">
        <v>25</v>
      </c>
      <c r="G35" s="45">
        <f t="shared" si="7"/>
        <v>550000</v>
      </c>
      <c r="H35" s="45">
        <f t="shared" si="7"/>
        <v>2260000</v>
      </c>
    </row>
    <row r="36" spans="1:8" s="10" customFormat="1" ht="16.5">
      <c r="A36" s="154"/>
      <c r="B36" s="79"/>
      <c r="C36" s="80"/>
      <c r="D36" s="61"/>
      <c r="E36" s="55"/>
      <c r="F36" s="47" t="s">
        <v>26</v>
      </c>
      <c r="G36" s="45">
        <f t="shared" si="7"/>
        <v>550000</v>
      </c>
      <c r="H36" s="45">
        <f t="shared" si="7"/>
        <v>2260000</v>
      </c>
    </row>
    <row r="37" spans="1:8" s="10" customFormat="1" ht="16.5">
      <c r="A37" s="154"/>
      <c r="B37" s="79"/>
      <c r="C37" s="80"/>
      <c r="D37" s="61"/>
      <c r="E37" s="55"/>
      <c r="F37" s="47" t="s">
        <v>27</v>
      </c>
      <c r="G37" s="45">
        <f t="shared" si="7"/>
        <v>550000</v>
      </c>
      <c r="H37" s="45">
        <f t="shared" si="7"/>
        <v>2260000</v>
      </c>
    </row>
    <row r="38" spans="1:8" s="10" customFormat="1" ht="16.5">
      <c r="A38" s="154"/>
      <c r="B38" s="81"/>
      <c r="C38" s="82"/>
      <c r="D38" s="62"/>
      <c r="E38" s="58"/>
      <c r="F38" s="59" t="s">
        <v>71</v>
      </c>
      <c r="G38" s="45">
        <v>550000</v>
      </c>
      <c r="H38" s="45">
        <f>550000+1710000</f>
        <v>2260000</v>
      </c>
    </row>
    <row r="39" spans="1:8" s="10" customFormat="1" ht="18.75" customHeight="1">
      <c r="A39" s="83"/>
      <c r="B39" s="83"/>
      <c r="C39" s="83"/>
      <c r="D39" s="83"/>
      <c r="E39" s="83"/>
      <c r="F39" s="67" t="s">
        <v>81</v>
      </c>
      <c r="G39" s="64">
        <f>+G41</f>
        <v>0</v>
      </c>
      <c r="H39" s="64">
        <f>+H41</f>
        <v>-1710000</v>
      </c>
    </row>
    <row r="40" spans="1:8" s="10" customFormat="1" ht="19.5" customHeight="1">
      <c r="A40" s="83"/>
      <c r="B40" s="83"/>
      <c r="C40" s="83"/>
      <c r="D40" s="83"/>
      <c r="E40" s="83"/>
      <c r="F40" s="66" t="s">
        <v>18</v>
      </c>
      <c r="G40" s="63"/>
      <c r="H40" s="63"/>
    </row>
    <row r="41" spans="1:8" s="34" customFormat="1" ht="16.5">
      <c r="A41" s="138" t="s">
        <v>88</v>
      </c>
      <c r="B41" s="160"/>
      <c r="C41" s="161"/>
      <c r="D41" s="161"/>
      <c r="E41" s="162"/>
      <c r="F41" s="84" t="s">
        <v>89</v>
      </c>
      <c r="G41" s="125">
        <f>+G43</f>
        <v>0</v>
      </c>
      <c r="H41" s="125">
        <f>+H43</f>
        <v>-1710000</v>
      </c>
    </row>
    <row r="42" spans="1:8" s="34" customFormat="1" ht="16.5">
      <c r="A42" s="139"/>
      <c r="B42" s="163"/>
      <c r="C42" s="164"/>
      <c r="D42" s="164"/>
      <c r="E42" s="165"/>
      <c r="F42" s="35" t="s">
        <v>18</v>
      </c>
      <c r="G42" s="35"/>
      <c r="H42" s="35"/>
    </row>
    <row r="43" spans="1:8" s="34" customFormat="1" ht="16.5">
      <c r="A43" s="139"/>
      <c r="B43" s="138" t="s">
        <v>90</v>
      </c>
      <c r="C43" s="160"/>
      <c r="D43" s="161"/>
      <c r="E43" s="162"/>
      <c r="F43" s="84" t="s">
        <v>91</v>
      </c>
      <c r="G43" s="125">
        <f>+G45</f>
        <v>0</v>
      </c>
      <c r="H43" s="125">
        <f>+H45</f>
        <v>-1710000</v>
      </c>
    </row>
    <row r="44" spans="1:8" s="34" customFormat="1" ht="16.5">
      <c r="A44" s="139"/>
      <c r="B44" s="139"/>
      <c r="C44" s="163"/>
      <c r="D44" s="164"/>
      <c r="E44" s="165"/>
      <c r="F44" s="35" t="s">
        <v>18</v>
      </c>
      <c r="G44" s="35"/>
      <c r="H44" s="35"/>
    </row>
    <row r="45" spans="1:8" s="34" customFormat="1" ht="16.5">
      <c r="A45" s="139"/>
      <c r="B45" s="139"/>
      <c r="C45" s="138" t="s">
        <v>90</v>
      </c>
      <c r="D45" s="160"/>
      <c r="E45" s="162"/>
      <c r="F45" s="84" t="s">
        <v>92</v>
      </c>
      <c r="G45" s="125">
        <f>+G47</f>
        <v>0</v>
      </c>
      <c r="H45" s="125">
        <f>+H47</f>
        <v>-1710000</v>
      </c>
    </row>
    <row r="46" spans="1:8" s="34" customFormat="1" ht="16.5">
      <c r="A46" s="139"/>
      <c r="B46" s="139"/>
      <c r="C46" s="139"/>
      <c r="D46" s="166"/>
      <c r="E46" s="167"/>
      <c r="F46" s="35" t="s">
        <v>18</v>
      </c>
      <c r="G46" s="35"/>
      <c r="H46" s="35"/>
    </row>
    <row r="47" spans="1:8" s="34" customFormat="1" ht="16.5">
      <c r="A47" s="139"/>
      <c r="B47" s="139"/>
      <c r="C47" s="139"/>
      <c r="D47" s="141" t="s">
        <v>93</v>
      </c>
      <c r="E47" s="168"/>
      <c r="F47" s="35" t="s">
        <v>92</v>
      </c>
      <c r="G47" s="36">
        <f>+G49</f>
        <v>0</v>
      </c>
      <c r="H47" s="36">
        <f>+H49</f>
        <v>-1710000</v>
      </c>
    </row>
    <row r="48" spans="1:8" s="10" customFormat="1" ht="15.6" customHeight="1">
      <c r="A48" s="139"/>
      <c r="B48" s="139"/>
      <c r="C48" s="139"/>
      <c r="D48" s="142"/>
      <c r="E48" s="169"/>
      <c r="F48" s="47" t="s">
        <v>4</v>
      </c>
      <c r="G48" s="45"/>
      <c r="H48" s="45"/>
    </row>
    <row r="49" spans="1:8" s="34" customFormat="1" ht="16.5">
      <c r="A49" s="139"/>
      <c r="B49" s="139"/>
      <c r="C49" s="139"/>
      <c r="D49" s="142"/>
      <c r="E49" s="141">
        <v>11001</v>
      </c>
      <c r="F49" s="35" t="s">
        <v>92</v>
      </c>
      <c r="G49" s="36">
        <f>+G51</f>
        <v>0</v>
      </c>
      <c r="H49" s="36">
        <f>+H51</f>
        <v>-1710000</v>
      </c>
    </row>
    <row r="50" spans="1:8" ht="16.5">
      <c r="A50" s="139"/>
      <c r="B50" s="139"/>
      <c r="C50" s="139"/>
      <c r="D50" s="142"/>
      <c r="E50" s="142"/>
      <c r="F50" s="35" t="s">
        <v>7</v>
      </c>
      <c r="G50" s="35"/>
      <c r="H50" s="35"/>
    </row>
    <row r="51" spans="1:8" ht="16.5">
      <c r="A51" s="139"/>
      <c r="B51" s="139"/>
      <c r="C51" s="139"/>
      <c r="D51" s="142"/>
      <c r="E51" s="142"/>
      <c r="F51" s="38" t="s">
        <v>94</v>
      </c>
      <c r="G51" s="39">
        <f>+G53</f>
        <v>0</v>
      </c>
      <c r="H51" s="39">
        <f>+H53</f>
        <v>-1710000</v>
      </c>
    </row>
    <row r="52" spans="1:8" ht="34.5" customHeight="1">
      <c r="A52" s="139"/>
      <c r="B52" s="139"/>
      <c r="C52" s="139"/>
      <c r="D52" s="142"/>
      <c r="E52" s="142"/>
      <c r="F52" s="35" t="s">
        <v>8</v>
      </c>
      <c r="G52" s="35"/>
      <c r="H52" s="35"/>
    </row>
    <row r="53" spans="1:8" ht="16.5">
      <c r="A53" s="139"/>
      <c r="B53" s="139"/>
      <c r="C53" s="139"/>
      <c r="D53" s="142"/>
      <c r="E53" s="142"/>
      <c r="F53" s="35" t="s">
        <v>9</v>
      </c>
      <c r="G53" s="37">
        <f>+G54</f>
        <v>0</v>
      </c>
      <c r="H53" s="37">
        <f>+H54</f>
        <v>-1710000</v>
      </c>
    </row>
    <row r="54" spans="1:8" ht="16.5">
      <c r="A54" s="139"/>
      <c r="B54" s="139"/>
      <c r="C54" s="139"/>
      <c r="D54" s="142"/>
      <c r="E54" s="142"/>
      <c r="F54" s="35" t="s">
        <v>25</v>
      </c>
      <c r="G54" s="37">
        <f t="shared" ref="G54:H56" si="8">+G55</f>
        <v>0</v>
      </c>
      <c r="H54" s="37">
        <f t="shared" si="8"/>
        <v>-1710000</v>
      </c>
    </row>
    <row r="55" spans="1:8" ht="16.5">
      <c r="A55" s="139"/>
      <c r="B55" s="139"/>
      <c r="C55" s="139"/>
      <c r="D55" s="142"/>
      <c r="E55" s="142"/>
      <c r="F55" s="35" t="s">
        <v>26</v>
      </c>
      <c r="G55" s="37">
        <f t="shared" si="8"/>
        <v>0</v>
      </c>
      <c r="H55" s="37">
        <f t="shared" si="8"/>
        <v>-1710000</v>
      </c>
    </row>
    <row r="56" spans="1:8" ht="16.5">
      <c r="A56" s="139"/>
      <c r="B56" s="139"/>
      <c r="C56" s="139"/>
      <c r="D56" s="142"/>
      <c r="E56" s="142"/>
      <c r="F56" s="35" t="s">
        <v>27</v>
      </c>
      <c r="G56" s="37">
        <f t="shared" si="8"/>
        <v>0</v>
      </c>
      <c r="H56" s="37">
        <f t="shared" si="8"/>
        <v>-1710000</v>
      </c>
    </row>
    <row r="57" spans="1:8" ht="21" customHeight="1">
      <c r="A57" s="140"/>
      <c r="B57" s="140"/>
      <c r="C57" s="140"/>
      <c r="D57" s="143"/>
      <c r="E57" s="143"/>
      <c r="F57" s="96" t="s">
        <v>95</v>
      </c>
      <c r="G57" s="37">
        <v>0</v>
      </c>
      <c r="H57" s="37">
        <f>+'1'!H17</f>
        <v>-1710000</v>
      </c>
    </row>
  </sheetData>
  <mergeCells count="21">
    <mergeCell ref="A5:H5"/>
    <mergeCell ref="F7:F8"/>
    <mergeCell ref="A7:C7"/>
    <mergeCell ref="D7:E7"/>
    <mergeCell ref="E22:E29"/>
    <mergeCell ref="G7:H7"/>
    <mergeCell ref="A41:A57"/>
    <mergeCell ref="E49:E57"/>
    <mergeCell ref="C17:C29"/>
    <mergeCell ref="B13:E14"/>
    <mergeCell ref="B15:E16"/>
    <mergeCell ref="A13:A38"/>
    <mergeCell ref="D17:E18"/>
    <mergeCell ref="D19:E20"/>
    <mergeCell ref="B41:E42"/>
    <mergeCell ref="B43:B57"/>
    <mergeCell ref="C43:E44"/>
    <mergeCell ref="D45:E46"/>
    <mergeCell ref="E47:E48"/>
    <mergeCell ref="C45:C57"/>
    <mergeCell ref="D47:D57"/>
  </mergeCells>
  <pageMargins left="0.39370078740157499" right="0.23622047244094499" top="0.47244094488188998" bottom="0.511811023622047" header="0.31496062992126" footer="0.31496062992126"/>
  <pageSetup paperSize="9" scale="80" firstPageNumber="12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view="pageBreakPreview" zoomScale="80" zoomScaleNormal="100" zoomScaleSheetLayoutView="80" workbookViewId="0">
      <selection activeCell="L14" sqref="L14"/>
    </sheetView>
  </sheetViews>
  <sheetFormatPr defaultColWidth="9.33203125" defaultRowHeight="13.5"/>
  <cols>
    <col min="1" max="1" width="9.5" style="1" customWidth="1"/>
    <col min="2" max="2" width="12.83203125" style="1" customWidth="1"/>
    <col min="3" max="3" width="70.5" style="1" customWidth="1"/>
    <col min="4" max="4" width="20.33203125" style="1" customWidth="1"/>
    <col min="5" max="5" width="16.5" style="1" customWidth="1"/>
    <col min="6" max="6" width="22.332031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11">
      <c r="H1" s="127" t="s">
        <v>117</v>
      </c>
      <c r="I1" s="13"/>
    </row>
    <row r="2" spans="1:11">
      <c r="G2" s="28"/>
      <c r="H2" s="33" t="s">
        <v>68</v>
      </c>
    </row>
    <row r="3" spans="1:11">
      <c r="G3" s="28"/>
      <c r="H3" s="33" t="s">
        <v>5</v>
      </c>
    </row>
    <row r="4" spans="1:11">
      <c r="D4" s="181"/>
      <c r="E4" s="181"/>
      <c r="F4" s="181"/>
      <c r="G4" s="13"/>
      <c r="H4" s="13"/>
      <c r="I4" s="13"/>
    </row>
    <row r="5" spans="1:11">
      <c r="D5" s="181"/>
      <c r="E5" s="181"/>
      <c r="F5" s="181"/>
      <c r="G5" s="13"/>
      <c r="H5" s="13"/>
      <c r="I5" s="13"/>
    </row>
    <row r="6" spans="1:11" ht="40.15" customHeight="1">
      <c r="A6" s="182" t="s">
        <v>114</v>
      </c>
      <c r="B6" s="182"/>
      <c r="C6" s="182"/>
      <c r="D6" s="182"/>
      <c r="E6" s="182"/>
      <c r="F6" s="182"/>
      <c r="G6" s="182"/>
      <c r="H6" s="182"/>
      <c r="I6" s="14"/>
    </row>
    <row r="7" spans="1:11" ht="17.25">
      <c r="A7" s="2"/>
      <c r="B7" s="11"/>
      <c r="C7" s="11"/>
      <c r="D7" s="11"/>
      <c r="E7" s="11"/>
      <c r="F7" s="11"/>
      <c r="G7" s="183" t="s">
        <v>10</v>
      </c>
      <c r="H7" s="183"/>
      <c r="I7" s="14"/>
    </row>
    <row r="8" spans="1:11" ht="45.75" customHeight="1">
      <c r="A8" s="184" t="s">
        <v>0</v>
      </c>
      <c r="B8" s="184"/>
      <c r="C8" s="185" t="s">
        <v>111</v>
      </c>
      <c r="D8" s="185" t="s">
        <v>11</v>
      </c>
      <c r="E8" s="185" t="s">
        <v>115</v>
      </c>
      <c r="F8" s="185"/>
      <c r="G8" s="185"/>
      <c r="H8" s="185"/>
      <c r="I8" s="14"/>
    </row>
    <row r="9" spans="1:11" ht="16.5">
      <c r="A9" s="184"/>
      <c r="B9" s="184"/>
      <c r="C9" s="185"/>
      <c r="D9" s="185"/>
      <c r="E9" s="185" t="s">
        <v>31</v>
      </c>
      <c r="F9" s="185"/>
      <c r="G9" s="185"/>
      <c r="H9" s="185"/>
    </row>
    <row r="10" spans="1:11" ht="99">
      <c r="A10" s="86" t="s">
        <v>6</v>
      </c>
      <c r="B10" s="86" t="s">
        <v>1</v>
      </c>
      <c r="C10" s="185"/>
      <c r="D10" s="185"/>
      <c r="E10" s="71" t="s">
        <v>32</v>
      </c>
      <c r="F10" s="71" t="s">
        <v>33</v>
      </c>
      <c r="G10" s="71" t="s">
        <v>34</v>
      </c>
      <c r="H10" s="71" t="s">
        <v>35</v>
      </c>
    </row>
    <row r="11" spans="1:11" s="105" customFormat="1" ht="16.5">
      <c r="A11" s="100"/>
      <c r="B11" s="101"/>
      <c r="C11" s="102" t="s">
        <v>11</v>
      </c>
      <c r="D11" s="103">
        <f>+E11+F11+G11+H11</f>
        <v>550000</v>
      </c>
      <c r="E11" s="104">
        <f>E12+E15</f>
        <v>0</v>
      </c>
      <c r="F11" s="103">
        <f t="shared" ref="F11:G11" si="0">F12+F15</f>
        <v>-1710000</v>
      </c>
      <c r="G11" s="104">
        <f t="shared" si="0"/>
        <v>0</v>
      </c>
      <c r="H11" s="103">
        <f>H12+H15</f>
        <v>2260000</v>
      </c>
      <c r="K11" s="106"/>
    </row>
    <row r="12" spans="1:11" s="105" customFormat="1" ht="16.5">
      <c r="A12" s="87"/>
      <c r="B12" s="87"/>
      <c r="C12" s="107" t="s">
        <v>55</v>
      </c>
      <c r="D12" s="108">
        <f>+E12+F12+G12+H12</f>
        <v>2260000</v>
      </c>
      <c r="E12" s="108">
        <f>+E14</f>
        <v>0</v>
      </c>
      <c r="F12" s="108">
        <f t="shared" ref="F12:H12" si="1">+F14</f>
        <v>0</v>
      </c>
      <c r="G12" s="108">
        <f t="shared" si="1"/>
        <v>0</v>
      </c>
      <c r="H12" s="108">
        <f t="shared" si="1"/>
        <v>2260000</v>
      </c>
    </row>
    <row r="13" spans="1:11" s="105" customFormat="1" ht="16.5">
      <c r="A13" s="87"/>
      <c r="B13" s="87"/>
      <c r="C13" s="109" t="s">
        <v>36</v>
      </c>
      <c r="D13" s="108"/>
      <c r="E13" s="108"/>
      <c r="F13" s="110"/>
      <c r="G13" s="110"/>
      <c r="H13" s="110"/>
    </row>
    <row r="14" spans="1:11" s="105" customFormat="1" ht="33">
      <c r="A14" s="88">
        <v>1237</v>
      </c>
      <c r="B14" s="88">
        <v>31001</v>
      </c>
      <c r="C14" s="75" t="s">
        <v>47</v>
      </c>
      <c r="D14" s="108">
        <f>SUM(E14:H14)</f>
        <v>2260000</v>
      </c>
      <c r="E14" s="108"/>
      <c r="F14" s="110"/>
      <c r="G14" s="110"/>
      <c r="H14" s="108">
        <v>2260000</v>
      </c>
    </row>
    <row r="15" spans="1:11" s="105" customFormat="1" ht="16.5">
      <c r="A15" s="87"/>
      <c r="B15" s="87"/>
      <c r="C15" s="107" t="s">
        <v>94</v>
      </c>
      <c r="D15" s="108">
        <f>+E15+F15+G15+H15</f>
        <v>-1710000</v>
      </c>
      <c r="E15" s="108">
        <f t="shared" ref="E15:H15" si="2">+E17</f>
        <v>0</v>
      </c>
      <c r="F15" s="108">
        <f t="shared" si="2"/>
        <v>-1710000</v>
      </c>
      <c r="G15" s="108">
        <f t="shared" si="2"/>
        <v>0</v>
      </c>
      <c r="H15" s="108">
        <f t="shared" si="2"/>
        <v>0</v>
      </c>
    </row>
    <row r="16" spans="1:11" s="105" customFormat="1" ht="16.5">
      <c r="A16" s="87"/>
      <c r="B16" s="87"/>
      <c r="C16" s="109" t="s">
        <v>36</v>
      </c>
      <c r="D16" s="108"/>
      <c r="E16" s="108"/>
      <c r="F16" s="110"/>
      <c r="G16" s="110"/>
      <c r="H16" s="110"/>
    </row>
    <row r="17" spans="1:8" s="105" customFormat="1" ht="23.25" customHeight="1">
      <c r="A17" s="88">
        <v>1139</v>
      </c>
      <c r="B17" s="88">
        <v>11001</v>
      </c>
      <c r="C17" s="75" t="s">
        <v>92</v>
      </c>
      <c r="D17" s="108">
        <f>SUM(E17:H17)</f>
        <v>-1710000</v>
      </c>
      <c r="E17" s="108"/>
      <c r="F17" s="108">
        <v>-1710000</v>
      </c>
      <c r="G17" s="110"/>
      <c r="H17" s="110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selection activeCell="G15" sqref="G15"/>
    </sheetView>
  </sheetViews>
  <sheetFormatPr defaultColWidth="9.33203125" defaultRowHeight="16.5"/>
  <cols>
    <col min="1" max="1" width="9.33203125" style="15"/>
    <col min="2" max="2" width="11" style="15" bestFit="1" customWidth="1"/>
    <col min="3" max="3" width="86.83203125" style="15" customWidth="1"/>
    <col min="4" max="5" width="20.6640625" style="15" customWidth="1"/>
    <col min="6" max="6" width="19.83203125" style="15" customWidth="1"/>
    <col min="7" max="7" width="19.1640625" style="15" bestFit="1" customWidth="1"/>
    <col min="8" max="8" width="16" style="15" bestFit="1" customWidth="1"/>
    <col min="9" max="16384" width="9.33203125" style="15"/>
  </cols>
  <sheetData>
    <row r="1" spans="1:9" s="1" customFormat="1" ht="13.5">
      <c r="C1" s="29"/>
      <c r="D1" s="29"/>
      <c r="E1" s="29" t="s">
        <v>37</v>
      </c>
    </row>
    <row r="2" spans="1:9" s="1" customFormat="1" ht="13.5">
      <c r="C2" s="186" t="s">
        <v>68</v>
      </c>
      <c r="D2" s="186"/>
      <c r="E2" s="186"/>
    </row>
    <row r="3" spans="1:9" s="1" customFormat="1" ht="13.5">
      <c r="C3" s="186" t="s">
        <v>20</v>
      </c>
      <c r="D3" s="186"/>
      <c r="E3" s="186"/>
    </row>
    <row r="4" spans="1:9" s="1" customFormat="1" ht="14.25" customHeight="1"/>
    <row r="5" spans="1:9" s="1" customFormat="1" ht="35.25" customHeight="1">
      <c r="A5" s="187" t="s">
        <v>116</v>
      </c>
      <c r="B5" s="187"/>
      <c r="C5" s="187"/>
      <c r="D5" s="187"/>
      <c r="E5" s="187"/>
      <c r="F5" s="5"/>
    </row>
    <row r="6" spans="1:9" ht="21" customHeight="1">
      <c r="A6" s="2"/>
      <c r="B6" s="2"/>
      <c r="C6" s="2"/>
      <c r="D6" s="2"/>
      <c r="E6" s="18" t="s">
        <v>10</v>
      </c>
    </row>
    <row r="7" spans="1:9" ht="68.45" customHeight="1">
      <c r="A7" s="189" t="s">
        <v>21</v>
      </c>
      <c r="B7" s="189"/>
      <c r="C7" s="190" t="s">
        <v>109</v>
      </c>
      <c r="D7" s="185" t="s">
        <v>108</v>
      </c>
      <c r="E7" s="185"/>
    </row>
    <row r="8" spans="1:9" s="17" customFormat="1" ht="23.45" hidden="1" customHeight="1">
      <c r="A8" s="189"/>
      <c r="B8" s="189"/>
      <c r="C8" s="190"/>
      <c r="D8" s="188" t="s">
        <v>50</v>
      </c>
      <c r="E8" s="188" t="s">
        <v>19</v>
      </c>
      <c r="F8" s="16"/>
      <c r="G8" s="16"/>
      <c r="H8" s="16"/>
      <c r="I8" s="16"/>
    </row>
    <row r="9" spans="1:9" s="17" customFormat="1" ht="79.5" customHeight="1">
      <c r="A9" s="97" t="s">
        <v>6</v>
      </c>
      <c r="B9" s="97" t="s">
        <v>1</v>
      </c>
      <c r="C9" s="190"/>
      <c r="D9" s="188"/>
      <c r="E9" s="188"/>
      <c r="F9" s="16"/>
      <c r="G9" s="16"/>
      <c r="H9" s="16"/>
      <c r="I9" s="16"/>
    </row>
    <row r="10" spans="1:9" s="115" customFormat="1" ht="17.25">
      <c r="A10" s="111"/>
      <c r="B10" s="111"/>
      <c r="C10" s="112" t="s">
        <v>38</v>
      </c>
      <c r="D10" s="113">
        <f>+D12+D17</f>
        <v>550000</v>
      </c>
      <c r="E10" s="113">
        <f>+E12+E17</f>
        <v>550000</v>
      </c>
      <c r="F10" s="114"/>
      <c r="G10" s="114"/>
      <c r="H10" s="114"/>
      <c r="I10" s="114"/>
    </row>
    <row r="11" spans="1:9" s="115" customFormat="1" ht="15" customHeight="1">
      <c r="A11" s="111"/>
      <c r="B11" s="111"/>
      <c r="C11" s="72" t="s">
        <v>2</v>
      </c>
      <c r="D11" s="74"/>
      <c r="E11" s="74"/>
      <c r="F11" s="114"/>
      <c r="G11" s="114"/>
      <c r="H11" s="114"/>
      <c r="I11" s="114"/>
    </row>
    <row r="12" spans="1:9" s="115" customFormat="1" ht="17.25">
      <c r="A12" s="73"/>
      <c r="B12" s="116"/>
      <c r="C12" s="116" t="s">
        <v>59</v>
      </c>
      <c r="D12" s="117">
        <f>+D14</f>
        <v>550000</v>
      </c>
      <c r="E12" s="117">
        <f>+E14</f>
        <v>2260000</v>
      </c>
      <c r="F12" s="114"/>
      <c r="G12" s="114"/>
      <c r="H12" s="114"/>
      <c r="I12" s="114"/>
    </row>
    <row r="13" spans="1:9" s="115" customFormat="1" ht="17.25">
      <c r="A13" s="73"/>
      <c r="B13" s="73"/>
      <c r="C13" s="72" t="s">
        <v>2</v>
      </c>
      <c r="D13" s="73"/>
      <c r="E13" s="74"/>
      <c r="F13" s="114"/>
      <c r="G13" s="114"/>
      <c r="H13" s="114"/>
      <c r="I13" s="114"/>
    </row>
    <row r="14" spans="1:9" s="90" customFormat="1" ht="33">
      <c r="A14" s="73">
        <v>1237</v>
      </c>
      <c r="B14" s="73">
        <v>31001</v>
      </c>
      <c r="C14" s="75" t="s">
        <v>47</v>
      </c>
      <c r="D14" s="118">
        <f>+D16</f>
        <v>550000</v>
      </c>
      <c r="E14" s="118">
        <f>+E16</f>
        <v>2260000</v>
      </c>
      <c r="F14" s="89"/>
      <c r="G14" s="89"/>
    </row>
    <row r="15" spans="1:9" s="90" customFormat="1" ht="16.899999999999999" customHeight="1">
      <c r="A15" s="98"/>
      <c r="B15" s="98"/>
      <c r="C15" s="119" t="s">
        <v>112</v>
      </c>
      <c r="D15" s="73"/>
      <c r="E15" s="91"/>
      <c r="F15" s="89"/>
      <c r="G15" s="89"/>
    </row>
    <row r="16" spans="1:9" s="94" customFormat="1" ht="18" customHeight="1">
      <c r="A16" s="98"/>
      <c r="B16" s="98"/>
      <c r="C16" s="92" t="s">
        <v>51</v>
      </c>
      <c r="D16" s="120">
        <f>+'2'!G36</f>
        <v>550000</v>
      </c>
      <c r="E16" s="120">
        <f>+'2'!H36</f>
        <v>2260000</v>
      </c>
      <c r="F16" s="93"/>
      <c r="G16" s="93"/>
    </row>
    <row r="17" spans="1:9" s="115" customFormat="1" ht="17.25">
      <c r="A17" s="73"/>
      <c r="B17" s="116"/>
      <c r="C17" s="121" t="s">
        <v>94</v>
      </c>
      <c r="D17" s="117">
        <f>+D19</f>
        <v>0</v>
      </c>
      <c r="E17" s="117">
        <f>+E19</f>
        <v>-1710000</v>
      </c>
      <c r="F17" s="114"/>
      <c r="G17" s="114"/>
      <c r="H17" s="114"/>
      <c r="I17" s="114"/>
    </row>
    <row r="18" spans="1:9" s="115" customFormat="1" ht="17.25">
      <c r="A18" s="73"/>
      <c r="B18" s="73"/>
      <c r="C18" s="122" t="s">
        <v>113</v>
      </c>
      <c r="D18" s="73"/>
      <c r="E18" s="74"/>
      <c r="F18" s="114"/>
      <c r="G18" s="114"/>
      <c r="H18" s="114"/>
      <c r="I18" s="114"/>
    </row>
    <row r="19" spans="1:9" s="90" customFormat="1" ht="17.25">
      <c r="A19" s="73">
        <v>1139</v>
      </c>
      <c r="B19" s="73">
        <v>11001</v>
      </c>
      <c r="C19" s="122" t="s">
        <v>92</v>
      </c>
      <c r="D19" s="118">
        <f>+D21</f>
        <v>0</v>
      </c>
      <c r="E19" s="118">
        <f>+E21</f>
        <v>-1710000</v>
      </c>
      <c r="F19" s="89"/>
      <c r="G19" s="89"/>
    </row>
    <row r="20" spans="1:9" s="90" customFormat="1" ht="16.899999999999999" customHeight="1">
      <c r="A20" s="98"/>
      <c r="B20" s="98"/>
      <c r="C20" s="123" t="s">
        <v>7</v>
      </c>
      <c r="D20" s="73"/>
      <c r="E20" s="91"/>
      <c r="F20" s="89"/>
      <c r="G20" s="89"/>
    </row>
    <row r="21" spans="1:9" s="94" customFormat="1" ht="18" customHeight="1">
      <c r="A21" s="98"/>
      <c r="B21" s="98"/>
      <c r="C21" s="124" t="s">
        <v>94</v>
      </c>
      <c r="D21" s="120">
        <f>+'2'!G41</f>
        <v>0</v>
      </c>
      <c r="E21" s="120">
        <f>+'2'!H41</f>
        <v>-1710000</v>
      </c>
      <c r="F21" s="93"/>
      <c r="G21" s="93"/>
    </row>
    <row r="22" spans="1:9" s="99" customFormat="1"/>
  </sheetData>
  <mergeCells count="8">
    <mergeCell ref="C2:E2"/>
    <mergeCell ref="C3:E3"/>
    <mergeCell ref="A5:E5"/>
    <mergeCell ref="D8:D9"/>
    <mergeCell ref="E8:E9"/>
    <mergeCell ref="D7:E7"/>
    <mergeCell ref="A7:B8"/>
    <mergeCell ref="C7:C9"/>
  </mergeCells>
  <pageMargins left="0.7" right="0.7" top="0.75" bottom="0.75" header="0.3" footer="0.3"/>
  <pageSetup paperSize="9" scale="86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topLeftCell="A10" zoomScale="90" zoomScaleNormal="86" zoomScaleSheetLayoutView="90" workbookViewId="0">
      <selection activeCell="E16" sqref="E16:I16"/>
    </sheetView>
  </sheetViews>
  <sheetFormatPr defaultColWidth="10.6640625" defaultRowHeight="17.25"/>
  <cols>
    <col min="1" max="1" width="7.1640625" style="2" customWidth="1"/>
    <col min="2" max="2" width="11.6640625" style="2" customWidth="1"/>
    <col min="3" max="3" width="14.5" style="2" customWidth="1"/>
    <col min="4" max="4" width="15" style="2" customWidth="1"/>
    <col min="5" max="5" width="14.33203125" style="2" customWidth="1"/>
    <col min="6" max="6" width="18.1640625" style="2" customWidth="1"/>
    <col min="7" max="7" width="13.6640625" style="2" customWidth="1"/>
    <col min="8" max="8" width="22.83203125" style="2" customWidth="1"/>
    <col min="9" max="9" width="19.83203125" style="2" customWidth="1"/>
    <col min="10" max="10" width="21" style="2" customWidth="1"/>
    <col min="11" max="11" width="22.5" style="2" customWidth="1"/>
    <col min="12" max="16384" width="10.6640625" style="2"/>
  </cols>
  <sheetData>
    <row r="1" spans="1:11">
      <c r="E1" s="220"/>
      <c r="K1" s="220" t="s">
        <v>40</v>
      </c>
    </row>
    <row r="2" spans="1:11">
      <c r="E2" s="221"/>
      <c r="K2" s="221" t="s">
        <v>68</v>
      </c>
    </row>
    <row r="3" spans="1:11">
      <c r="E3" s="221"/>
      <c r="K3" s="221" t="s">
        <v>72</v>
      </c>
    </row>
    <row r="5" spans="1:11" ht="33" customHeight="1">
      <c r="A5" s="230" t="s">
        <v>118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</row>
    <row r="6" spans="1:11" ht="17.45" customHeight="1">
      <c r="A6" s="231"/>
      <c r="B6" s="231"/>
      <c r="C6" s="232"/>
      <c r="D6" s="231"/>
      <c r="E6" s="231"/>
      <c r="K6" s="132" t="s">
        <v>10</v>
      </c>
    </row>
    <row r="7" spans="1:11" s="31" customFormat="1" ht="113.25" customHeight="1">
      <c r="A7" s="222" t="s">
        <v>63</v>
      </c>
      <c r="B7" s="222" t="s">
        <v>6</v>
      </c>
      <c r="C7" s="222"/>
      <c r="D7" s="222" t="s">
        <v>1</v>
      </c>
      <c r="E7" s="222"/>
      <c r="F7" s="222"/>
      <c r="G7" s="222"/>
      <c r="H7" s="223" t="s">
        <v>76</v>
      </c>
      <c r="I7" s="223" t="s">
        <v>77</v>
      </c>
      <c r="J7" s="224" t="s">
        <v>108</v>
      </c>
      <c r="K7" s="224"/>
    </row>
    <row r="8" spans="1:11" ht="53.45" customHeight="1">
      <c r="A8" s="222"/>
      <c r="B8" s="225" t="s">
        <v>73</v>
      </c>
      <c r="C8" s="225" t="s">
        <v>39</v>
      </c>
      <c r="D8" s="225" t="s">
        <v>73</v>
      </c>
      <c r="E8" s="225" t="s">
        <v>39</v>
      </c>
      <c r="F8" s="226" t="s">
        <v>74</v>
      </c>
      <c r="G8" s="227" t="s">
        <v>75</v>
      </c>
      <c r="H8" s="223"/>
      <c r="I8" s="223"/>
      <c r="J8" s="227" t="s">
        <v>50</v>
      </c>
      <c r="K8" s="227" t="s">
        <v>78</v>
      </c>
    </row>
    <row r="9" spans="1:11" s="31" customFormat="1" ht="19.899999999999999" customHeight="1">
      <c r="A9" s="233" t="s">
        <v>3</v>
      </c>
      <c r="B9" s="233"/>
      <c r="C9" s="233"/>
      <c r="D9" s="233"/>
      <c r="E9" s="233"/>
      <c r="F9" s="233"/>
      <c r="G9" s="233"/>
      <c r="H9" s="233"/>
      <c r="I9" s="233"/>
      <c r="J9" s="40">
        <f>+J10+J20</f>
        <v>0</v>
      </c>
      <c r="K9" s="40">
        <f>+K10+K20</f>
        <v>0</v>
      </c>
    </row>
    <row r="10" spans="1:11" s="228" customFormat="1" ht="17.25" customHeight="1">
      <c r="A10" s="234" t="s">
        <v>102</v>
      </c>
      <c r="B10" s="235"/>
      <c r="C10" s="235"/>
      <c r="D10" s="235"/>
      <c r="E10" s="235"/>
      <c r="F10" s="235"/>
      <c r="G10" s="236"/>
      <c r="H10" s="234"/>
      <c r="I10" s="235"/>
      <c r="J10" s="237">
        <f>+J11</f>
        <v>0</v>
      </c>
      <c r="K10" s="237">
        <f>+K11</f>
        <v>1710000</v>
      </c>
    </row>
    <row r="11" spans="1:11" s="31" customFormat="1" ht="18" customHeight="1">
      <c r="A11" s="238">
        <v>1237</v>
      </c>
      <c r="B11" s="239"/>
      <c r="C11" s="234" t="s">
        <v>43</v>
      </c>
      <c r="D11" s="235"/>
      <c r="E11" s="235"/>
      <c r="F11" s="235"/>
      <c r="G11" s="235"/>
      <c r="H11" s="235"/>
      <c r="I11" s="236"/>
      <c r="J11" s="40">
        <f>+J12+J16</f>
        <v>0</v>
      </c>
      <c r="K11" s="40">
        <f>+K12+K16</f>
        <v>1710000</v>
      </c>
    </row>
    <row r="12" spans="1:11" s="31" customFormat="1" ht="24.75" customHeight="1">
      <c r="A12" s="238"/>
      <c r="B12" s="240"/>
      <c r="C12" s="239"/>
      <c r="D12" s="241" t="s">
        <v>105</v>
      </c>
      <c r="E12" s="241" t="s">
        <v>54</v>
      </c>
      <c r="F12" s="241"/>
      <c r="G12" s="241"/>
      <c r="H12" s="241"/>
      <c r="I12" s="241"/>
      <c r="J12" s="242">
        <v>-550000</v>
      </c>
      <c r="K12" s="242">
        <f>+J12</f>
        <v>-550000</v>
      </c>
    </row>
    <row r="13" spans="1:11" s="31" customFormat="1" ht="21" customHeight="1">
      <c r="A13" s="238"/>
      <c r="B13" s="240"/>
      <c r="C13" s="240"/>
      <c r="D13" s="240"/>
      <c r="E13" s="239"/>
      <c r="F13" s="243" t="s">
        <v>45</v>
      </c>
      <c r="G13" s="244"/>
      <c r="H13" s="244"/>
      <c r="I13" s="244"/>
      <c r="J13" s="244"/>
      <c r="K13" s="245"/>
    </row>
    <row r="14" spans="1:11" s="31" customFormat="1" ht="21.75" customHeight="1">
      <c r="A14" s="238"/>
      <c r="B14" s="240"/>
      <c r="C14" s="240"/>
      <c r="D14" s="240"/>
      <c r="E14" s="240"/>
      <c r="F14" s="239"/>
      <c r="G14" s="246" t="s">
        <v>46</v>
      </c>
      <c r="H14" s="247"/>
      <c r="I14" s="247"/>
      <c r="J14" s="247"/>
      <c r="K14" s="248"/>
    </row>
    <row r="15" spans="1:11" s="31" customFormat="1" ht="42" customHeight="1">
      <c r="A15" s="238"/>
      <c r="B15" s="240"/>
      <c r="C15" s="240"/>
      <c r="D15" s="240"/>
      <c r="E15" s="240"/>
      <c r="F15" s="240"/>
      <c r="G15" s="239"/>
      <c r="H15" s="249" t="s">
        <v>80</v>
      </c>
      <c r="I15" s="250"/>
      <c r="J15" s="250"/>
      <c r="K15" s="251"/>
    </row>
    <row r="16" spans="1:11" s="31" customFormat="1" ht="42" customHeight="1">
      <c r="A16" s="238"/>
      <c r="B16" s="240"/>
      <c r="C16" s="239"/>
      <c r="D16" s="241" t="s">
        <v>104</v>
      </c>
      <c r="E16" s="243" t="s">
        <v>47</v>
      </c>
      <c r="F16" s="244"/>
      <c r="G16" s="244"/>
      <c r="H16" s="244"/>
      <c r="I16" s="245"/>
      <c r="J16" s="252">
        <v>550000</v>
      </c>
      <c r="K16" s="252">
        <v>2260000</v>
      </c>
    </row>
    <row r="17" spans="1:11" ht="23.25" customHeight="1">
      <c r="A17" s="253"/>
      <c r="B17" s="254"/>
      <c r="C17" s="254"/>
      <c r="D17" s="254"/>
      <c r="E17" s="255"/>
      <c r="F17" s="243" t="s">
        <v>48</v>
      </c>
      <c r="G17" s="244"/>
      <c r="H17" s="244"/>
      <c r="I17" s="244"/>
      <c r="J17" s="244"/>
      <c r="K17" s="245"/>
    </row>
    <row r="18" spans="1:11" ht="42.75" customHeight="1">
      <c r="A18" s="253"/>
      <c r="B18" s="254"/>
      <c r="C18" s="254"/>
      <c r="D18" s="254"/>
      <c r="E18" s="254"/>
      <c r="F18" s="255"/>
      <c r="G18" s="246" t="s">
        <v>49</v>
      </c>
      <c r="H18" s="247"/>
      <c r="I18" s="247"/>
      <c r="J18" s="247"/>
      <c r="K18" s="248"/>
    </row>
    <row r="19" spans="1:11" ht="36.75" customHeight="1">
      <c r="A19" s="253"/>
      <c r="B19" s="254"/>
      <c r="C19" s="254"/>
      <c r="D19" s="254"/>
      <c r="E19" s="254"/>
      <c r="F19" s="254"/>
      <c r="G19" s="255"/>
      <c r="H19" s="249" t="s">
        <v>79</v>
      </c>
      <c r="I19" s="250"/>
      <c r="J19" s="250"/>
      <c r="K19" s="251"/>
    </row>
    <row r="20" spans="1:11" s="229" customFormat="1" ht="23.25" customHeight="1">
      <c r="A20" s="256" t="s">
        <v>96</v>
      </c>
      <c r="B20" s="256"/>
      <c r="C20" s="256"/>
      <c r="D20" s="256"/>
      <c r="E20" s="256"/>
      <c r="F20" s="256"/>
      <c r="G20" s="256"/>
      <c r="H20" s="256"/>
      <c r="I20" s="256"/>
      <c r="J20" s="257">
        <f>+J21</f>
        <v>0</v>
      </c>
      <c r="K20" s="257">
        <f>+K21</f>
        <v>-1710000</v>
      </c>
    </row>
    <row r="21" spans="1:11" s="228" customFormat="1" ht="21" customHeight="1">
      <c r="A21" s="238" t="s">
        <v>97</v>
      </c>
      <c r="B21" s="239"/>
      <c r="C21" s="241" t="s">
        <v>98</v>
      </c>
      <c r="D21" s="241"/>
      <c r="E21" s="241"/>
      <c r="F21" s="258"/>
      <c r="G21" s="259"/>
      <c r="H21" s="259"/>
      <c r="I21" s="260"/>
      <c r="J21" s="237">
        <f>+J22</f>
        <v>0</v>
      </c>
      <c r="K21" s="237">
        <f>+K22</f>
        <v>-1710000</v>
      </c>
    </row>
    <row r="22" spans="1:11" s="228" customFormat="1" ht="21.75" customHeight="1">
      <c r="A22" s="238"/>
      <c r="B22" s="240"/>
      <c r="C22" s="239"/>
      <c r="D22" s="241" t="s">
        <v>103</v>
      </c>
      <c r="E22" s="234" t="s">
        <v>83</v>
      </c>
      <c r="F22" s="235"/>
      <c r="G22" s="235"/>
      <c r="H22" s="235"/>
      <c r="I22" s="236"/>
      <c r="J22" s="237">
        <v>0</v>
      </c>
      <c r="K22" s="237">
        <v>-1710000</v>
      </c>
    </row>
    <row r="23" spans="1:11" s="228" customFormat="1" ht="55.5" customHeight="1">
      <c r="A23" s="238"/>
      <c r="B23" s="240"/>
      <c r="C23" s="240"/>
      <c r="D23" s="240"/>
      <c r="E23" s="239"/>
      <c r="F23" s="261" t="s">
        <v>99</v>
      </c>
      <c r="G23" s="261"/>
      <c r="H23" s="261"/>
      <c r="I23" s="261"/>
      <c r="J23" s="261"/>
      <c r="K23" s="261"/>
    </row>
    <row r="24" spans="1:11" s="228" customFormat="1" ht="19.149999999999999" customHeight="1">
      <c r="A24" s="238"/>
      <c r="B24" s="240"/>
      <c r="C24" s="240"/>
      <c r="D24" s="240"/>
      <c r="E24" s="240"/>
      <c r="F24" s="239"/>
      <c r="G24" s="234" t="s">
        <v>100</v>
      </c>
      <c r="H24" s="235"/>
      <c r="I24" s="235"/>
      <c r="J24" s="235"/>
      <c r="K24" s="236"/>
    </row>
    <row r="25" spans="1:11" s="228" customFormat="1" ht="18" customHeight="1">
      <c r="A25" s="238"/>
      <c r="B25" s="240"/>
      <c r="C25" s="240"/>
      <c r="D25" s="240"/>
      <c r="E25" s="240"/>
      <c r="F25" s="240"/>
      <c r="G25" s="239"/>
      <c r="H25" s="233" t="s">
        <v>101</v>
      </c>
      <c r="I25" s="233"/>
      <c r="J25" s="233"/>
      <c r="K25" s="233"/>
    </row>
  </sheetData>
  <mergeCells count="37">
    <mergeCell ref="A10:G10"/>
    <mergeCell ref="A22:C22"/>
    <mergeCell ref="G14:K14"/>
    <mergeCell ref="G18:K18"/>
    <mergeCell ref="H19:K19"/>
    <mergeCell ref="E16:I16"/>
    <mergeCell ref="A5:K5"/>
    <mergeCell ref="J7:K7"/>
    <mergeCell ref="A9:I9"/>
    <mergeCell ref="C11:I11"/>
    <mergeCell ref="F17:K17"/>
    <mergeCell ref="A7:A8"/>
    <mergeCell ref="B7:C7"/>
    <mergeCell ref="D7:G7"/>
    <mergeCell ref="H7:H8"/>
    <mergeCell ref="I7:I8"/>
    <mergeCell ref="F13:K13"/>
    <mergeCell ref="A12:C12"/>
    <mergeCell ref="H10:I10"/>
    <mergeCell ref="A13:E13"/>
    <mergeCell ref="A11:B11"/>
    <mergeCell ref="A14:F14"/>
    <mergeCell ref="H25:K25"/>
    <mergeCell ref="A15:G15"/>
    <mergeCell ref="A16:C16"/>
    <mergeCell ref="A17:E17"/>
    <mergeCell ref="A18:F18"/>
    <mergeCell ref="A19:G19"/>
    <mergeCell ref="A23:E23"/>
    <mergeCell ref="A24:F24"/>
    <mergeCell ref="A25:G25"/>
    <mergeCell ref="A20:I20"/>
    <mergeCell ref="H15:K15"/>
    <mergeCell ref="F23:K23"/>
    <mergeCell ref="G24:K24"/>
    <mergeCell ref="E22:I22"/>
    <mergeCell ref="A21:B21"/>
  </mergeCells>
  <pageMargins left="0.2" right="0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view="pageBreakPreview" topLeftCell="A10" zoomScale="90" zoomScaleNormal="100" zoomScaleSheetLayoutView="90" workbookViewId="0">
      <selection activeCell="G18" sqref="G18:K18"/>
    </sheetView>
  </sheetViews>
  <sheetFormatPr defaultColWidth="10.6640625" defaultRowHeight="17.25"/>
  <cols>
    <col min="1" max="1" width="9.6640625" style="2" customWidth="1"/>
    <col min="2" max="2" width="11.83203125" style="2" customWidth="1"/>
    <col min="3" max="3" width="15.33203125" style="2" customWidth="1"/>
    <col min="4" max="4" width="12.1640625" style="2" customWidth="1"/>
    <col min="5" max="5" width="15.5" style="2" customWidth="1"/>
    <col min="6" max="6" width="18.5" style="2" customWidth="1"/>
    <col min="7" max="7" width="12.6640625" style="2" customWidth="1"/>
    <col min="8" max="8" width="23.1640625" style="2" customWidth="1"/>
    <col min="9" max="9" width="19.83203125" style="2" customWidth="1"/>
    <col min="10" max="10" width="20.1640625" style="2" customWidth="1"/>
    <col min="11" max="11" width="21.1640625" style="2" customWidth="1"/>
    <col min="12" max="16384" width="10.6640625" style="2"/>
  </cols>
  <sheetData>
    <row r="1" spans="1:11">
      <c r="E1" s="220"/>
      <c r="K1" s="220" t="s">
        <v>110</v>
      </c>
    </row>
    <row r="2" spans="1:11">
      <c r="E2" s="221"/>
      <c r="J2" s="9"/>
      <c r="K2" s="198" t="s">
        <v>68</v>
      </c>
    </row>
    <row r="3" spans="1:11">
      <c r="E3" s="221"/>
      <c r="J3" s="9"/>
      <c r="K3" s="198" t="s">
        <v>5</v>
      </c>
    </row>
    <row r="5" spans="1:11" ht="33" customHeight="1">
      <c r="A5" s="230" t="s">
        <v>119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</row>
    <row r="6" spans="1:11" ht="17.45" customHeight="1">
      <c r="A6" s="231"/>
      <c r="B6" s="231"/>
      <c r="C6" s="232"/>
      <c r="D6" s="231"/>
      <c r="E6" s="231"/>
      <c r="K6" s="132" t="s">
        <v>10</v>
      </c>
    </row>
    <row r="7" spans="1:11" s="31" customFormat="1" ht="78" customHeight="1">
      <c r="A7" s="262" t="s">
        <v>107</v>
      </c>
      <c r="B7" s="222" t="s">
        <v>6</v>
      </c>
      <c r="C7" s="222"/>
      <c r="D7" s="222" t="s">
        <v>1</v>
      </c>
      <c r="E7" s="222"/>
      <c r="F7" s="222"/>
      <c r="G7" s="222"/>
      <c r="H7" s="223" t="s">
        <v>76</v>
      </c>
      <c r="I7" s="223" t="s">
        <v>77</v>
      </c>
      <c r="J7" s="224" t="s">
        <v>108</v>
      </c>
      <c r="K7" s="224"/>
    </row>
    <row r="8" spans="1:11" ht="53.45" customHeight="1">
      <c r="A8" s="262"/>
      <c r="B8" s="225" t="s">
        <v>73</v>
      </c>
      <c r="C8" s="225" t="s">
        <v>39</v>
      </c>
      <c r="D8" s="225" t="s">
        <v>73</v>
      </c>
      <c r="E8" s="225" t="s">
        <v>39</v>
      </c>
      <c r="F8" s="226" t="s">
        <v>74</v>
      </c>
      <c r="G8" s="227" t="s">
        <v>75</v>
      </c>
      <c r="H8" s="223"/>
      <c r="I8" s="223"/>
      <c r="J8" s="227" t="s">
        <v>50</v>
      </c>
      <c r="K8" s="227" t="s">
        <v>78</v>
      </c>
    </row>
    <row r="9" spans="1:11" s="31" customFormat="1" ht="21" customHeight="1">
      <c r="A9" s="233" t="s">
        <v>3</v>
      </c>
      <c r="B9" s="233"/>
      <c r="C9" s="233"/>
      <c r="D9" s="233"/>
      <c r="E9" s="233"/>
      <c r="F9" s="233"/>
      <c r="G9" s="233"/>
      <c r="H9" s="233"/>
      <c r="I9" s="233"/>
      <c r="J9" s="40">
        <f>+J10+J20</f>
        <v>0</v>
      </c>
      <c r="K9" s="40">
        <f>+K10+K20</f>
        <v>0</v>
      </c>
    </row>
    <row r="10" spans="1:11" s="228" customFormat="1" ht="19.5" customHeight="1">
      <c r="A10" s="234" t="s">
        <v>102</v>
      </c>
      <c r="B10" s="235"/>
      <c r="C10" s="235"/>
      <c r="D10" s="235"/>
      <c r="E10" s="235"/>
      <c r="F10" s="235"/>
      <c r="G10" s="236"/>
      <c r="H10" s="234"/>
      <c r="I10" s="235"/>
      <c r="J10" s="237">
        <f>+J11</f>
        <v>0</v>
      </c>
      <c r="K10" s="237">
        <f>+K11</f>
        <v>1710000</v>
      </c>
    </row>
    <row r="11" spans="1:11" s="31" customFormat="1" ht="22.5" customHeight="1">
      <c r="A11" s="238">
        <v>1237</v>
      </c>
      <c r="B11" s="239"/>
      <c r="C11" s="234" t="s">
        <v>43</v>
      </c>
      <c r="D11" s="235"/>
      <c r="E11" s="235"/>
      <c r="F11" s="235"/>
      <c r="G11" s="235"/>
      <c r="H11" s="235"/>
      <c r="I11" s="236"/>
      <c r="J11" s="263">
        <f>+J12+J16</f>
        <v>0</v>
      </c>
      <c r="K11" s="263">
        <f>+K12+K16</f>
        <v>1710000</v>
      </c>
    </row>
    <row r="12" spans="1:11" s="31" customFormat="1" ht="23.25" customHeight="1">
      <c r="A12" s="238"/>
      <c r="B12" s="240"/>
      <c r="C12" s="239"/>
      <c r="D12" s="241" t="s">
        <v>105</v>
      </c>
      <c r="E12" s="241" t="s">
        <v>54</v>
      </c>
      <c r="F12" s="241"/>
      <c r="G12" s="241"/>
      <c r="H12" s="241"/>
      <c r="I12" s="241"/>
      <c r="J12" s="264">
        <v>-550000</v>
      </c>
      <c r="K12" s="264">
        <f>+J12</f>
        <v>-550000</v>
      </c>
    </row>
    <row r="13" spans="1:11" s="31" customFormat="1" ht="23.25" customHeight="1">
      <c r="A13" s="238"/>
      <c r="B13" s="240"/>
      <c r="C13" s="240"/>
      <c r="D13" s="240"/>
      <c r="E13" s="239"/>
      <c r="F13" s="243" t="s">
        <v>45</v>
      </c>
      <c r="G13" s="244"/>
      <c r="H13" s="244"/>
      <c r="I13" s="244"/>
      <c r="J13" s="244"/>
      <c r="K13" s="245"/>
    </row>
    <row r="14" spans="1:11" s="31" customFormat="1" ht="19.5" customHeight="1">
      <c r="A14" s="238"/>
      <c r="B14" s="240"/>
      <c r="C14" s="240"/>
      <c r="D14" s="240"/>
      <c r="E14" s="240"/>
      <c r="F14" s="239"/>
      <c r="G14" s="246" t="s">
        <v>46</v>
      </c>
      <c r="H14" s="247"/>
      <c r="I14" s="247"/>
      <c r="J14" s="247"/>
      <c r="K14" s="248"/>
    </row>
    <row r="15" spans="1:11" s="31" customFormat="1" ht="38.25" customHeight="1">
      <c r="A15" s="238"/>
      <c r="B15" s="240"/>
      <c r="C15" s="240"/>
      <c r="D15" s="240"/>
      <c r="E15" s="240"/>
      <c r="F15" s="240"/>
      <c r="G15" s="239"/>
      <c r="H15" s="249" t="s">
        <v>80</v>
      </c>
      <c r="I15" s="250"/>
      <c r="J15" s="250"/>
      <c r="K15" s="251"/>
    </row>
    <row r="16" spans="1:11" s="31" customFormat="1" ht="38.25" customHeight="1">
      <c r="A16" s="238"/>
      <c r="B16" s="240"/>
      <c r="C16" s="239"/>
      <c r="D16" s="241" t="s">
        <v>104</v>
      </c>
      <c r="E16" s="243" t="s">
        <v>47</v>
      </c>
      <c r="F16" s="244"/>
      <c r="G16" s="244"/>
      <c r="H16" s="244"/>
      <c r="I16" s="245"/>
      <c r="J16" s="265">
        <f>550000</f>
        <v>550000</v>
      </c>
      <c r="K16" s="265">
        <v>2260000</v>
      </c>
    </row>
    <row r="17" spans="1:11" ht="39" customHeight="1">
      <c r="A17" s="253"/>
      <c r="B17" s="254"/>
      <c r="C17" s="254"/>
      <c r="D17" s="254"/>
      <c r="E17" s="255"/>
      <c r="F17" s="243" t="s">
        <v>48</v>
      </c>
      <c r="G17" s="244"/>
      <c r="H17" s="244"/>
      <c r="I17" s="244"/>
      <c r="J17" s="244"/>
      <c r="K17" s="245"/>
    </row>
    <row r="18" spans="1:11" ht="40.5" customHeight="1">
      <c r="A18" s="253"/>
      <c r="B18" s="254"/>
      <c r="C18" s="254"/>
      <c r="D18" s="254"/>
      <c r="E18" s="254"/>
      <c r="F18" s="255"/>
      <c r="G18" s="246" t="s">
        <v>49</v>
      </c>
      <c r="H18" s="247"/>
      <c r="I18" s="247"/>
      <c r="J18" s="247"/>
      <c r="K18" s="248"/>
    </row>
    <row r="19" spans="1:11" ht="44.25" customHeight="1">
      <c r="A19" s="253"/>
      <c r="B19" s="254"/>
      <c r="C19" s="254"/>
      <c r="D19" s="254"/>
      <c r="E19" s="254"/>
      <c r="F19" s="254"/>
      <c r="G19" s="255"/>
      <c r="H19" s="249" t="s">
        <v>79</v>
      </c>
      <c r="I19" s="250"/>
      <c r="J19" s="250"/>
      <c r="K19" s="251"/>
    </row>
    <row r="20" spans="1:11" s="228" customFormat="1" ht="20.25" customHeight="1">
      <c r="A20" s="234" t="s">
        <v>96</v>
      </c>
      <c r="B20" s="235"/>
      <c r="C20" s="235"/>
      <c r="D20" s="235"/>
      <c r="E20" s="235"/>
      <c r="F20" s="235"/>
      <c r="G20" s="236"/>
      <c r="H20" s="234"/>
      <c r="I20" s="235"/>
      <c r="J20" s="237">
        <f>+J21</f>
        <v>0</v>
      </c>
      <c r="K20" s="237">
        <f>+K21</f>
        <v>-1710000</v>
      </c>
    </row>
    <row r="21" spans="1:11" s="228" customFormat="1" ht="21" customHeight="1">
      <c r="A21" s="238" t="s">
        <v>97</v>
      </c>
      <c r="B21" s="239"/>
      <c r="C21" s="241" t="s">
        <v>98</v>
      </c>
      <c r="D21" s="241"/>
      <c r="E21" s="241"/>
      <c r="F21" s="258"/>
      <c r="G21" s="259"/>
      <c r="H21" s="259"/>
      <c r="I21" s="260"/>
      <c r="J21" s="237">
        <f>+J22</f>
        <v>0</v>
      </c>
      <c r="K21" s="237">
        <f>+K22</f>
        <v>-1710000</v>
      </c>
    </row>
    <row r="22" spans="1:11" s="228" customFormat="1" ht="20.45" customHeight="1">
      <c r="A22" s="238"/>
      <c r="B22" s="240"/>
      <c r="C22" s="239"/>
      <c r="D22" s="241" t="s">
        <v>103</v>
      </c>
      <c r="E22" s="234" t="s">
        <v>83</v>
      </c>
      <c r="F22" s="235"/>
      <c r="G22" s="235"/>
      <c r="H22" s="235"/>
      <c r="I22" s="236"/>
      <c r="J22" s="237">
        <v>0</v>
      </c>
      <c r="K22" s="237">
        <v>-1710000</v>
      </c>
    </row>
    <row r="23" spans="1:11" s="228" customFormat="1" ht="57" customHeight="1">
      <c r="A23" s="238"/>
      <c r="B23" s="240"/>
      <c r="C23" s="240"/>
      <c r="D23" s="240"/>
      <c r="E23" s="239"/>
      <c r="F23" s="261" t="s">
        <v>99</v>
      </c>
      <c r="G23" s="261"/>
      <c r="H23" s="261"/>
      <c r="I23" s="261"/>
      <c r="J23" s="261"/>
      <c r="K23" s="261"/>
    </row>
    <row r="24" spans="1:11" s="228" customFormat="1" ht="19.149999999999999" customHeight="1">
      <c r="A24" s="238"/>
      <c r="B24" s="240"/>
      <c r="C24" s="240"/>
      <c r="D24" s="240"/>
      <c r="E24" s="240"/>
      <c r="F24" s="239"/>
      <c r="G24" s="234" t="s">
        <v>100</v>
      </c>
      <c r="H24" s="235"/>
      <c r="I24" s="235"/>
      <c r="J24" s="235"/>
      <c r="K24" s="236"/>
    </row>
    <row r="25" spans="1:11" s="228" customFormat="1" ht="18" customHeight="1">
      <c r="A25" s="238"/>
      <c r="B25" s="240"/>
      <c r="C25" s="240"/>
      <c r="D25" s="240"/>
      <c r="E25" s="240"/>
      <c r="F25" s="240"/>
      <c r="G25" s="239"/>
      <c r="H25" s="233" t="s">
        <v>101</v>
      </c>
      <c r="I25" s="233"/>
      <c r="J25" s="233"/>
      <c r="K25" s="233"/>
    </row>
  </sheetData>
  <mergeCells count="38">
    <mergeCell ref="A5:K5"/>
    <mergeCell ref="H7:H8"/>
    <mergeCell ref="I7:I8"/>
    <mergeCell ref="J7:K7"/>
    <mergeCell ref="A9:I9"/>
    <mergeCell ref="A7:A8"/>
    <mergeCell ref="B7:C7"/>
    <mergeCell ref="D7:G7"/>
    <mergeCell ref="A10:G10"/>
    <mergeCell ref="H10:I10"/>
    <mergeCell ref="A11:B11"/>
    <mergeCell ref="C11:I11"/>
    <mergeCell ref="A12:C12"/>
    <mergeCell ref="A13:E13"/>
    <mergeCell ref="F13:K13"/>
    <mergeCell ref="A17:E17"/>
    <mergeCell ref="A18:F18"/>
    <mergeCell ref="A19:G19"/>
    <mergeCell ref="A14:F14"/>
    <mergeCell ref="G14:K14"/>
    <mergeCell ref="A15:G15"/>
    <mergeCell ref="H15:K15"/>
    <mergeCell ref="A16:C16"/>
    <mergeCell ref="H19:K19"/>
    <mergeCell ref="F17:K17"/>
    <mergeCell ref="G18:K18"/>
    <mergeCell ref="E16:I16"/>
    <mergeCell ref="A20:G20"/>
    <mergeCell ref="H20:I20"/>
    <mergeCell ref="A21:B21"/>
    <mergeCell ref="A22:C22"/>
    <mergeCell ref="A25:G25"/>
    <mergeCell ref="H25:K25"/>
    <mergeCell ref="G24:K24"/>
    <mergeCell ref="E22:I22"/>
    <mergeCell ref="A23:E23"/>
    <mergeCell ref="F23:K23"/>
    <mergeCell ref="A24:F24"/>
  </mergeCells>
  <pageMargins left="0.393700787" right="0" top="0.47244094488188998" bottom="0.511811023622047" header="0.31496062992126" footer="0.31496062992126"/>
  <pageSetup paperSize="9" scale="80" firstPageNumber="123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https://mul2.gov.am/tasks/1203564/oneclick?token=f15961daaa69f73f8e8e8d2e19c8e918</cp:keywords>
  <cp:lastModifiedBy>Arpine Martirosyan</cp:lastModifiedBy>
  <cp:lastPrinted>2025-08-29T07:36:49Z</cp:lastPrinted>
  <dcterms:created xsi:type="dcterms:W3CDTF">2018-09-30T11:43:43Z</dcterms:created>
  <dcterms:modified xsi:type="dcterms:W3CDTF">2025-08-29T07:38:18Z</dcterms:modified>
</cp:coreProperties>
</file>