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\gorcer\gorcer\Gohar Hayrapetjan\2025\kar voroshumner\Aknashen\22.08.2025\"/>
    </mc:Choice>
  </mc:AlternateContent>
  <bookViews>
    <workbookView xWindow="0" yWindow="0" windowWidth="28800" windowHeight="11760" activeTab="4"/>
  </bookViews>
  <sheets>
    <sheet name="1" sheetId="1" r:id="rId1"/>
    <sheet name="2" sheetId="2" r:id="rId2"/>
    <sheet name="3" sheetId="3" r:id="rId3"/>
    <sheet name="4" sheetId="4" r:id="rId4"/>
    <sheet name="5" sheetId="6" r:id="rId5"/>
  </sheets>
  <definedNames>
    <definedName name="_xlnm.Print_Area" localSheetId="1">'2'!$A$1:$H$48</definedName>
    <definedName name="_xlnm.Print_Area" localSheetId="2">'3'!$A$1:$H$18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9" i="6" l="1"/>
  <c r="K20" i="6"/>
  <c r="I19" i="6"/>
  <c r="I20" i="6"/>
  <c r="G14" i="1" l="1"/>
  <c r="E13" i="6" l="1"/>
  <c r="K21" i="6" l="1"/>
  <c r="K18" i="6"/>
  <c r="I21" i="6"/>
  <c r="I18" i="6"/>
  <c r="B12" i="6"/>
  <c r="H16" i="6"/>
  <c r="C12" i="4"/>
  <c r="C12" i="6" s="1"/>
  <c r="H18" i="3"/>
  <c r="F21" i="2"/>
  <c r="E25" i="4" l="1"/>
  <c r="H27" i="6" l="1"/>
  <c r="E24" i="6"/>
  <c r="K25" i="4" l="1"/>
  <c r="K24" i="4" s="1"/>
  <c r="J25" i="4"/>
  <c r="J24" i="4" s="1"/>
  <c r="G27" i="4"/>
  <c r="G26" i="6" s="1"/>
  <c r="F26" i="4"/>
  <c r="F25" i="6" s="1"/>
  <c r="D25" i="4"/>
  <c r="D24" i="6" s="1"/>
  <c r="C24" i="4"/>
  <c r="C23" i="6" s="1"/>
  <c r="D17" i="3"/>
  <c r="C16" i="3"/>
  <c r="H17" i="3"/>
  <c r="H16" i="3" s="1"/>
  <c r="H48" i="2" l="1"/>
  <c r="H47" i="2" s="1"/>
  <c r="G48" i="2"/>
  <c r="G47" i="2" s="1"/>
  <c r="F38" i="2"/>
  <c r="G12" i="1"/>
  <c r="G15" i="6"/>
  <c r="F14" i="6"/>
  <c r="D13" i="6"/>
  <c r="G15" i="4" l="1"/>
  <c r="F14" i="4"/>
  <c r="E13" i="4"/>
  <c r="D13" i="4"/>
  <c r="H31" i="2"/>
  <c r="G31" i="2"/>
  <c r="D14" i="3" l="1"/>
  <c r="C13" i="3"/>
  <c r="H15" i="3" l="1"/>
  <c r="H14" i="3" s="1"/>
  <c r="H13" i="3" s="1"/>
  <c r="H12" i="3" s="1"/>
  <c r="H11" i="1" l="1"/>
  <c r="H13" i="1" l="1"/>
  <c r="H10" i="1" l="1"/>
  <c r="H9" i="1" s="1"/>
  <c r="K24" i="6"/>
  <c r="K23" i="6" s="1"/>
  <c r="G13" i="1"/>
  <c r="J24" i="6" s="1"/>
  <c r="J23" i="6" s="1"/>
  <c r="G46" i="2"/>
  <c r="G45" i="2" s="1"/>
  <c r="G44" i="2" s="1"/>
  <c r="G42" i="2" s="1"/>
  <c r="G40" i="2" s="1"/>
  <c r="G38" i="2" s="1"/>
  <c r="G36" i="2" s="1"/>
  <c r="G34" i="2" s="1"/>
  <c r="G32" i="2" s="1"/>
  <c r="H46" i="2"/>
  <c r="H45" i="2" s="1"/>
  <c r="H44" i="2" s="1"/>
  <c r="H42" i="2" s="1"/>
  <c r="H40" i="2" s="1"/>
  <c r="H38" i="2" s="1"/>
  <c r="H36" i="2" s="1"/>
  <c r="H34" i="2" s="1"/>
  <c r="H32" i="2" s="1"/>
  <c r="H30" i="2"/>
  <c r="H29" i="2" s="1"/>
  <c r="H28" i="2" s="1"/>
  <c r="H27" i="2" s="1"/>
  <c r="H25" i="2" s="1"/>
  <c r="H23" i="2" s="1"/>
  <c r="H21" i="2" s="1"/>
  <c r="K13" i="6" l="1"/>
  <c r="K12" i="6" s="1"/>
  <c r="K11" i="6" s="1"/>
  <c r="K10" i="6" s="1"/>
  <c r="K13" i="4"/>
  <c r="H19" i="2"/>
  <c r="H17" i="2" s="1"/>
  <c r="H15" i="2" s="1"/>
  <c r="H13" i="2" s="1"/>
  <c r="H9" i="2" s="1"/>
  <c r="G30" i="2"/>
  <c r="G29" i="2" s="1"/>
  <c r="G28" i="2" s="1"/>
  <c r="G27" i="2" s="1"/>
  <c r="G25" i="2" s="1"/>
  <c r="G23" i="2" s="1"/>
  <c r="G21" i="2" s="1"/>
  <c r="J13" i="6" s="1"/>
  <c r="J12" i="6" s="1"/>
  <c r="J11" i="6" s="1"/>
  <c r="J10" i="6" s="1"/>
  <c r="G11" i="1"/>
  <c r="G10" i="1" s="1"/>
  <c r="G9" i="1" s="1"/>
  <c r="K12" i="4" l="1"/>
  <c r="K11" i="4" s="1"/>
  <c r="K10" i="4" s="1"/>
  <c r="G19" i="2"/>
  <c r="G17" i="2" s="1"/>
  <c r="G15" i="2" s="1"/>
  <c r="G13" i="2" s="1"/>
  <c r="G9" i="2" s="1"/>
  <c r="J13" i="4"/>
  <c r="J12" i="4" s="1"/>
  <c r="J11" i="4" s="1"/>
  <c r="H11" i="2"/>
  <c r="J10" i="4" l="1"/>
  <c r="G11" i="2"/>
</calcChain>
</file>

<file path=xl/sharedStrings.xml><?xml version="1.0" encoding="utf-8"?>
<sst xmlns="http://schemas.openxmlformats.org/spreadsheetml/2006/main" count="164" uniqueCount="99">
  <si>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</si>
  <si>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</si>
  <si>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</si>
  <si>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</si>
  <si>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</si>
  <si>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 xml:space="preserve"> Ծրագիր</t>
  </si>
  <si>
    <t xml:space="preserve"> Միջոցառում</t>
  </si>
  <si>
    <t>ԸՆԴԱՄԵՆԸ</t>
  </si>
  <si>
    <t>ՀՀ  աշխատանքի և սոցիալական հարցերի նախարարություն</t>
  </si>
  <si>
    <t>Ծառայությունների մատուցում</t>
  </si>
  <si>
    <t>հազար դրամներով</t>
  </si>
  <si>
    <t>Հավելված N 2</t>
  </si>
  <si>
    <t xml:space="preserve"> </t>
  </si>
  <si>
    <t xml:space="preserve"> -----------------ի N -----------Ն որոշման</t>
  </si>
  <si>
    <t>Գործառական դասիչը</t>
  </si>
  <si>
    <t xml:space="preserve">
Ծրագրային դասիչը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</si>
  <si>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</si>
  <si>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Ցուցանիշների փոփոխությունները ավելացումները նշված են դրական նշանով, իսկ նվազեցումները՝ փակագծերում</t>
  </si>
  <si>
    <t>Բաժինը</t>
  </si>
  <si>
    <t>Խումբը</t>
  </si>
  <si>
    <t>Դասը</t>
  </si>
  <si>
    <t>Ծրագիր</t>
  </si>
  <si>
    <t>Միջոցառում</t>
  </si>
  <si>
    <t xml:space="preserve"> Ինն ամիս</t>
  </si>
  <si>
    <t>Տարի</t>
  </si>
  <si>
    <t xml:space="preserve"> ԸՆԴԱՄԵՆԸ ԾԱԽՍԵՐ</t>
  </si>
  <si>
    <t xml:space="preserve"> այդ թվում`</t>
  </si>
  <si>
    <t xml:space="preserve"> ՍՈՑԻԱԼԱԿԱՆ ՊԱՇՏՊԱՆՈՒԹՅՈՒՆ</t>
  </si>
  <si>
    <t>այդ թվում՝</t>
  </si>
  <si>
    <t>01</t>
  </si>
  <si>
    <t xml:space="preserve">այդ թվում՝ </t>
  </si>
  <si>
    <t xml:space="preserve"> ՀՀ  աշխատանքի և սոցիալական հարցերի նախարարություն</t>
  </si>
  <si>
    <t xml:space="preserve"> այդ թվում` բյուջետային ծախսերի տնտեսագիտական դասակարգման հոդվածներ</t>
  </si>
  <si>
    <t xml:space="preserve"> ԸՆԹԱՑԻԿ ԾԱԽՍԵՐ</t>
  </si>
  <si>
    <t>Հավելված N 1</t>
  </si>
  <si>
    <t xml:space="preserve"> ՀՀ կառավարության 2025 թվականի</t>
  </si>
  <si>
    <t xml:space="preserve"> ՀԱՅԱՍՏԱՆԻ ՀԱՆՐԱՊԵՏՈՒԹՅԱՆ ԿԱՌԱՎԱՐՈՒԹՅԱՆ 2024 ԹՎԱԿԱՆԻ ԴԵԿՏԵՄԲԵՐԻ 27-Ի N 2060-Ն ՈՐՈՇՄԱՆ  N N 3  ԵՎ 4  ՀԱՎԵԼՎԱԾՆԵՐՈՒՄ ԿԱՏԱՐՎՈՂ ՓՈՓՈԽՈՒԹՅՈՒՆՆԵՐԸ ԵՎ ԼՐԱՑՈՒՄՆԵՐԸ</t>
  </si>
  <si>
    <t xml:space="preserve"> այդ թվում` ըստ կատարողների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</si>
  <si>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</si>
  <si>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</si>
  <si>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</si>
  <si>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</si>
  <si>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</si>
  <si>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Միջոցառումները կատարող
պետական մարմինների և
դրամաշնորհ ստացող
տնտեսավարող սուբյեկտների անվանումները</t>
  </si>
  <si>
    <t>1</t>
  </si>
  <si>
    <t>2</t>
  </si>
  <si>
    <t>ՀՀ աշխատանքի և սոցիալական հարցերի նախարարություն</t>
  </si>
  <si>
    <t>Հավելված N 3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</si>
  <si>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</si>
  <si>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</si>
  <si>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</si>
  <si>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</si>
  <si>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</si>
  <si>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</si>
  <si>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</si>
  <si>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</si>
  <si>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</si>
  <si>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Ինն ամիս </t>
  </si>
  <si>
    <t xml:space="preserve"> Տարի </t>
  </si>
  <si>
    <t xml:space="preserve"> ԸՆԴԱՄԵՆԸ </t>
  </si>
  <si>
    <t xml:space="preserve"> ՀՀ  աշխատանքի և սոցիալական հարցերի նախարարություն </t>
  </si>
  <si>
    <t/>
  </si>
  <si>
    <t>Հավելված N 4</t>
  </si>
  <si>
    <t xml:space="preserve"> Ցուցանիշների փոփոխությունները ավելացումները նշված են դրական նշանով, իսկ նվազեցումները՝ փակագծերում</t>
  </si>
  <si>
    <t>Մրցույթով ընտրված կազմակերպություն</t>
  </si>
  <si>
    <t xml:space="preserve"> ԲՍԿ </t>
  </si>
  <si>
    <t>Հավելված N 5</t>
  </si>
  <si>
    <t>Տարեց և (կամ) հաշմանդամություն ունեցող անձանց աջակցություն</t>
  </si>
  <si>
    <t>Տարեց և (կամ) հաշմանդամություն ունեցող անձանց խնամքի տրամադրում</t>
  </si>
  <si>
    <t>Տարեց և (կամ) հաշմանդամություն ունեցող անձանց խնամքի ծառայությունների որակի բարելավում</t>
  </si>
  <si>
    <t>1032 - 11001</t>
  </si>
  <si>
    <t>Տարեց և (կամ) հաշմանդամություն ունեցող անձանց շուրջօրյա խնամքի ծառայություններ</t>
  </si>
  <si>
    <t>Բնակչության սոցիալական պաշտպանության հաստատություններում տարեց և (կամ) հաշմանդամություն ունեցող անձանց շուրջօրյա խնամքի տրամադրման ծառայություն</t>
  </si>
  <si>
    <t xml:space="preserve"> Ծերություն</t>
  </si>
  <si>
    <t>02</t>
  </si>
  <si>
    <t xml:space="preserve"> Տարեց և (կամ) հաշմանդամություն ունեցող անձանց շուրջօրյա խնամքի ծառայություններ</t>
  </si>
  <si>
    <t xml:space="preserve"> - Ընթացիկ դրամաշնորհներ պետական և համայնքների ոչ առևտրային կազմակերպություններին</t>
  </si>
  <si>
    <t xml:space="preserve">««Ձորակ» շուրջօրյա մասնագիտացված խնամքի կենտրոն» ՊՈԱԿ </t>
  </si>
  <si>
    <t xml:space="preserve">  Ծառայությունը մատուցողի անվանումը` ՀՀ աշխատանքի և սոցիալական հարցերի նախարարություն և Հայկական Կարմիր Խաչի ընկերություն </t>
  </si>
  <si>
    <t>Հաշմանդամություն ունեցող անձանց սոցիալական ներառում</t>
  </si>
  <si>
    <t>Հաշմանդամություն ունեցող անձանց հիմնական պահանջմունքների և սոցիալական կարիքների բավարարում և սոցիալական ներառում հասարակություն</t>
  </si>
  <si>
    <t>Հաշմանդամություն ունեցող անձանց մատուցվող սոցիալական ծառայությունների հասցեականության և արդյունավետության բարձրացում</t>
  </si>
  <si>
    <t>1160 - 11013</t>
  </si>
  <si>
    <t xml:space="preserve">Հաշմանդամություն ունեցող անձանց շուրջօրյա  խնամքի  ծառայություներ համայնքահենք փոքր խմբային տներում  </t>
  </si>
  <si>
    <t>Հաշմանդամություն ունեցող անձանց շուրջօրյա  խնամքի  ծառայություներ համայնքահենք փոքր խմբային տներում</t>
  </si>
  <si>
    <t xml:space="preserve"> 11013</t>
  </si>
  <si>
    <t xml:space="preserve"> Հաշմանդամություն ունեցող անձանց շուրջօրյա  խնամքի  ծառայություներ համայնքահենք փոքր խմբային տներում  </t>
  </si>
  <si>
    <t xml:space="preserve"> Վատառողջություն և անաշխատունակություն</t>
  </si>
  <si>
    <t xml:space="preserve"> Անաշխատունակություն</t>
  </si>
  <si>
    <t xml:space="preserve"> Ծառայությունը մատուցողի անվանումը` Մասնագիտացված կազմակերպություններ </t>
  </si>
  <si>
    <t>Փոքր տների թիվ, հատ</t>
  </si>
  <si>
    <t xml:space="preserve">«ՀԱՅԱՍՏԱՆԻ ՀԱՆՐԱՊԵՏՈՒԹՅԱՆ 2025 ԹՎԱԿԱՆԻ ՊԵՏԱԿԱՆ ԲՅՈՒՋԵԻ ՄԱՍԻՆ» ՕՐԵՆՔԻ N 1 ՀԱՎԵԼՎԱԾԻ N 2 ԱՂՅՈՒՍԱԿՈՒՄ ԿԱՏԱՐՎՈՂ ՎԵՐԱԲԱՇԽՈՒՄԸ, ՀԱՅԱՍՏԱՆԻ ՀԱՆՐԱՊԵՏՈՒԹՅԱՆ ԿԱՌԱՎԱՐՈՒԹՅԱՆ 2024 ԹՎԱԿԱՆԻ ԴԵԿՏԵՄԲԵՐԻ 27-Ի N 2060-Ն ՈՐՈՇՄԱՆ N 5 ՀԱՎԵԼՎԱԾԻ N 1 ԱՂՅՈՒՍԱԿՈՒՄ ԿԱՏԱՐՎՈՂ ՓՈՓՈԽՈՒԹՅՈՒՆՆԵՐԸ ԵՎ ԼՐԱՑՈՒՄՆԵՐԸ
</t>
  </si>
  <si>
    <t xml:space="preserve">ՀԱՅԱՍՏԱՆԻ ՀԱՆՐԱՊԵՏՈՒԹՅԱՆ ԿԱՌԱՎԱՐՈՒԹՅԱՆ 2024 ԹՎԱԿԱՆԻ ԴԵԿՏԵՄԲԵՐԻ 27-Ի N 2060-Ն ՈՐՈՇՄԱՆ N 5 ՀԱՎԵԼՎԱԾԻ N 7 ԱՂՅՈՒՍԱԿՈՒՄ ԿԱՏԱՐՎՈՂ  ԼՐԱՑՈՒՄՆԵՐԸ
</t>
  </si>
  <si>
    <t xml:space="preserve"> ՀԱՅԱՍՏԱՆԻ ՀԱՆՐԱՊԵՏՈՒԹՅԱՆ ԿԱՌԱՎԱՐՈՒԹՅԱՆ 2024 ԹՎԱԿԱՆԻ ԴԵԿՏԵՄԲԵՐԻ 27-Ի N 2060-Ն ՈՐՈՇՄԱՆ N 9 ՀԱՎԵԼՎԱԾՈՒՄ   ԿԱՏԱՐՎՈՂ ՓՈՓՈԽՈՒԹՅՈՒՆՆԵՐԸ ԵՎ ԼՐԱՑՈՒՄՆԵՐԸ</t>
  </si>
  <si>
    <t xml:space="preserve"> ՀԱՅԱՍՏԱՆԻ ՀԱՆՐԱՊԵՏՈՒԹՅԱՆ ԿԱՌԱՎԱՐՈՒԹՅԱՆ 2024 ԹՎԱԿԱՆԻ ԴԵԿՏԵՄԲԵՐԻ 27-Ի N 2060-Ն ՈՐՈՇՄԱՆ N  9.1 ՀԱՎԵԼՎԱԾՈՒՄ   ԿԱՏԱՐՎՈՂ ՓՈՓՈԽՈՒԹՅՈՒՆՆԵՐԸ ԵՎ ԼՐԱՑՈՒՄՆԵՐԸ</t>
  </si>
  <si>
    <t xml:space="preserve"> ՀՀ Սպասարկվող անձանց (խնամվողների) թիվ, մարդ, այդ թվում՛</t>
  </si>
  <si>
    <t>կին</t>
  </si>
  <si>
    <t>տղամարդ</t>
  </si>
  <si>
    <t>Սպասարկվող անձանց (խնամվողների) թիվ, մարդ, այդ թվում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</si>
</sst>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##,##0.0;\(##,##0.0\);\-"/>
    <numFmt numFmtId="165" formatCode="#,##0.0"/>
    <numFmt numFmtId="166" formatCode="#,##0.0_ ;\-#,##0.0\ "/>
    <numFmt numFmtId="167" formatCode="#,##0.0_);\(#,##0.0\)"/>
    <numFmt numFmtId="168" formatCode="_(* #,##0.00_);_(* \(#,##0.00\);_(* &quot;-&quot;??_);_(@_)"/>
    <numFmt numFmtId="169" formatCode="_(* #,##0.0_);_(* \(#,##0.0\);_(* &quot;-&quot;?_);_(@_)"/>
    <numFmt numFmtId="170" formatCode="_-* #,##0.00\ _ _-;\-* #,##0.00\ _ _-;_-* &quot;-&quot;??\ _ _-;_-@_-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GHEA Grapalat"/>
      <family val="3"/>
    </font>
    <font>
      <b/>
      <sz val="10"/>
      <name val="GHEA Grapalat"/>
      <family val="2"/>
    </font>
    <font>
      <sz val="10"/>
      <name val="GHEA Grapalat"/>
      <family val="2"/>
    </font>
    <font>
      <sz val="11"/>
      <color theme="1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2"/>
    </font>
    <font>
      <i/>
      <sz val="11"/>
      <name val="GHEA Grapalat"/>
      <family val="3"/>
    </font>
    <font>
      <sz val="12"/>
      <color indexed="8"/>
      <name val="GHEA Grapalat"/>
      <family val="3"/>
    </font>
    <font>
      <sz val="10"/>
      <name val="Arial"/>
      <family val="2"/>
    </font>
    <font>
      <sz val="10"/>
      <name val="Arial Armenian"/>
      <family val="2"/>
    </font>
    <font>
      <sz val="11"/>
      <name val="GHEA Grapalat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name val="GHEA Grapalat"/>
      <family val="3"/>
    </font>
    <font>
      <b/>
      <sz val="11"/>
      <name val="GHEA Grapalat"/>
      <family val="2"/>
    </font>
    <font>
      <b/>
      <sz val="9"/>
      <name val="GHEA Grapalat"/>
      <family val="2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164" fontId="3" fillId="0" borderId="0" applyFill="0" applyBorder="0" applyProtection="0">
      <alignment horizontal="right" vertical="top"/>
    </xf>
    <xf numFmtId="164" fontId="4" fillId="0" borderId="0" applyFill="0" applyBorder="0" applyProtection="0">
      <alignment horizontal="right" vertical="top"/>
    </xf>
    <xf numFmtId="0" fontId="9" fillId="0" borderId="0">
      <alignment horizontal="left" vertical="top" wrapText="1"/>
    </xf>
    <xf numFmtId="168" fontId="12" fillId="0" borderId="0" applyFont="0" applyFill="0" applyBorder="0" applyAlignment="0" applyProtection="0"/>
    <xf numFmtId="0" fontId="13" fillId="0" borderId="0"/>
    <xf numFmtId="0" fontId="1" fillId="0" borderId="0"/>
    <xf numFmtId="0" fontId="12" fillId="0" borderId="0"/>
    <xf numFmtId="170" fontId="13" fillId="0" borderId="0" applyFont="0" applyFill="0" applyBorder="0" applyAlignment="0" applyProtection="0"/>
    <xf numFmtId="0" fontId="1" fillId="0" borderId="0"/>
    <xf numFmtId="0" fontId="15" fillId="0" borderId="0" applyNumberFormat="0" applyFill="0" applyBorder="0" applyAlignment="0" applyProtection="0"/>
    <xf numFmtId="0" fontId="16" fillId="0" borderId="12" applyNumberFormat="0" applyFill="0" applyAlignment="0" applyProtection="0"/>
    <xf numFmtId="0" fontId="17" fillId="0" borderId="13" applyNumberFormat="0" applyFill="0" applyAlignment="0" applyProtection="0"/>
    <xf numFmtId="0" fontId="18" fillId="0" borderId="14" applyNumberFormat="0" applyFill="0" applyAlignment="0" applyProtection="0"/>
    <xf numFmtId="0" fontId="18" fillId="0" borderId="0" applyNumberFormat="0" applyFill="0" applyBorder="0" applyAlignment="0" applyProtection="0"/>
    <xf numFmtId="0" fontId="19" fillId="4" borderId="0" applyNumberFormat="0" applyBorder="0" applyAlignment="0" applyProtection="0"/>
    <xf numFmtId="0" fontId="20" fillId="5" borderId="0" applyNumberFormat="0" applyBorder="0" applyAlignment="0" applyProtection="0"/>
    <xf numFmtId="0" fontId="21" fillId="7" borderId="15" applyNumberFormat="0" applyAlignment="0" applyProtection="0"/>
    <xf numFmtId="0" fontId="22" fillId="8" borderId="16" applyNumberFormat="0" applyAlignment="0" applyProtection="0"/>
    <xf numFmtId="0" fontId="23" fillId="8" borderId="15" applyNumberFormat="0" applyAlignment="0" applyProtection="0"/>
    <xf numFmtId="0" fontId="24" fillId="0" borderId="17" applyNumberFormat="0" applyFill="0" applyAlignment="0" applyProtection="0"/>
    <xf numFmtId="0" fontId="25" fillId="9" borderId="18" applyNumberFormat="0" applyAlignment="0" applyProtection="0"/>
    <xf numFmtId="0" fontId="26" fillId="0" borderId="0" applyNumberFormat="0" applyFill="0" applyBorder="0" applyAlignment="0" applyProtection="0"/>
    <xf numFmtId="0" fontId="1" fillId="10" borderId="19" applyNumberFormat="0" applyFont="0" applyAlignment="0" applyProtection="0"/>
    <xf numFmtId="0" fontId="27" fillId="0" borderId="0" applyNumberFormat="0" applyFill="0" applyBorder="0" applyAlignment="0" applyProtection="0"/>
    <xf numFmtId="0" fontId="28" fillId="0" borderId="20" applyNumberFormat="0" applyFill="0" applyAlignment="0" applyProtection="0"/>
    <xf numFmtId="0" fontId="29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9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9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9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9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9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30" fillId="6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</cellStyleXfs>
  <cellXfs count="129">
    <xf numFmtId="0" fontId="0" fillId="0" borderId="0" xfId="0"/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2" applyFont="1" applyBorder="1" applyAlignment="1">
      <alignment horizontal="center" vertical="center"/>
    </xf>
    <xf numFmtId="0" fontId="7" fillId="2" borderId="0" xfId="0" applyFont="1" applyFill="1"/>
    <xf numFmtId="167" fontId="7" fillId="2" borderId="0" xfId="0" applyNumberFormat="1" applyFont="1" applyFill="1" applyAlignment="1">
      <alignment horizontal="center"/>
    </xf>
    <xf numFmtId="0" fontId="8" fillId="2" borderId="0" xfId="0" applyFont="1" applyFill="1"/>
    <xf numFmtId="0" fontId="7" fillId="2" borderId="0" xfId="0" applyFont="1" applyFill="1" applyAlignment="1">
      <alignment horizontal="left" indent="15"/>
    </xf>
    <xf numFmtId="0" fontId="7" fillId="2" borderId="0" xfId="0" applyFont="1" applyFill="1" applyAlignment="1">
      <alignment horizontal="right"/>
    </xf>
    <xf numFmtId="0" fontId="8" fillId="2" borderId="0" xfId="0" applyFont="1" applyFill="1" applyAlignment="1">
      <alignment wrapText="1"/>
    </xf>
    <xf numFmtId="0" fontId="7" fillId="2" borderId="0" xfId="0" applyFont="1" applyFill="1" applyAlignment="1">
      <alignment wrapText="1"/>
    </xf>
    <xf numFmtId="0" fontId="7" fillId="2" borderId="1" xfId="0" applyFont="1" applyFill="1" applyBorder="1" applyAlignment="1">
      <alignment horizontal="center" textRotation="90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top" wrapText="1"/>
    </xf>
    <xf numFmtId="167" fontId="7" fillId="2" borderId="1" xfId="1" applyNumberFormat="1" applyFont="1" applyFill="1" applyBorder="1" applyAlignment="1">
      <alignment horizontal="center"/>
    </xf>
    <xf numFmtId="0" fontId="8" fillId="2" borderId="0" xfId="0" applyFont="1" applyFill="1" applyAlignment="1"/>
    <xf numFmtId="167" fontId="7" fillId="3" borderId="1" xfId="0" applyNumberFormat="1" applyFont="1" applyFill="1" applyBorder="1" applyAlignment="1">
      <alignment horizontal="center" wrapText="1"/>
    </xf>
    <xf numFmtId="0" fontId="7" fillId="2" borderId="1" xfId="0" applyFont="1" applyFill="1" applyBorder="1"/>
    <xf numFmtId="167" fontId="7" fillId="2" borderId="1" xfId="0" applyNumberFormat="1" applyFont="1" applyFill="1" applyBorder="1" applyAlignment="1">
      <alignment horizontal="center" vertical="center"/>
    </xf>
    <xf numFmtId="168" fontId="8" fillId="2" borderId="0" xfId="0" applyNumberFormat="1" applyFont="1" applyFill="1" applyAlignment="1"/>
    <xf numFmtId="0" fontId="7" fillId="2" borderId="1" xfId="0" applyFont="1" applyFill="1" applyBorder="1" applyAlignment="1">
      <alignment horizontal="left" wrapText="1"/>
    </xf>
    <xf numFmtId="169" fontId="7" fillId="2" borderId="0" xfId="0" applyNumberFormat="1" applyFont="1" applyFill="1"/>
    <xf numFmtId="0" fontId="7" fillId="2" borderId="1" xfId="0" applyFont="1" applyFill="1" applyBorder="1" applyAlignment="1">
      <alignment vertical="center" wrapText="1"/>
    </xf>
    <xf numFmtId="49" fontId="7" fillId="2" borderId="1" xfId="0" applyNumberFormat="1" applyFont="1" applyFill="1" applyBorder="1" applyAlignment="1">
      <alignment horizontal="center" vertical="top" wrapText="1"/>
    </xf>
    <xf numFmtId="165" fontId="7" fillId="2" borderId="0" xfId="0" applyNumberFormat="1" applyFont="1" applyFill="1"/>
    <xf numFmtId="0" fontId="7" fillId="2" borderId="0" xfId="0" applyFont="1" applyFill="1" applyBorder="1" applyAlignment="1">
      <alignment horizontal="right"/>
    </xf>
    <xf numFmtId="0" fontId="7" fillId="2" borderId="0" xfId="0" applyFont="1" applyFill="1" applyAlignment="1">
      <alignment horizontal="center" vertical="center" wrapText="1"/>
    </xf>
    <xf numFmtId="167" fontId="11" fillId="2" borderId="9" xfId="0" applyNumberFormat="1" applyFont="1" applyFill="1" applyBorder="1" applyAlignment="1">
      <alignment horizontal="center" vertical="center" wrapText="1"/>
    </xf>
    <xf numFmtId="168" fontId="7" fillId="2" borderId="0" xfId="4" applyFont="1" applyFill="1" applyAlignment="1">
      <alignment horizontal="center" vertical="center" wrapText="1"/>
    </xf>
    <xf numFmtId="49" fontId="11" fillId="2" borderId="6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37" fontId="11" fillId="2" borderId="1" xfId="0" applyNumberFormat="1" applyFont="1" applyFill="1" applyBorder="1" applyAlignment="1">
      <alignment horizontal="center" vertical="center" wrapText="1"/>
    </xf>
    <xf numFmtId="37" fontId="11" fillId="2" borderId="10" xfId="0" applyNumberFormat="1" applyFont="1" applyFill="1" applyBorder="1" applyAlignment="1">
      <alignment horizontal="center" vertical="center" wrapText="1"/>
    </xf>
    <xf numFmtId="167" fontId="7" fillId="2" borderId="10" xfId="4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wrapText="1"/>
    </xf>
    <xf numFmtId="165" fontId="2" fillId="0" borderId="7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center" vertical="top" wrapText="1"/>
    </xf>
    <xf numFmtId="164" fontId="2" fillId="0" borderId="1" xfId="1" applyNumberFormat="1" applyFont="1" applyBorder="1" applyAlignment="1">
      <alignment horizontal="center" vertical="top"/>
    </xf>
    <xf numFmtId="166" fontId="2" fillId="0" borderId="1" xfId="1" applyNumberFormat="1" applyFont="1" applyBorder="1" applyAlignment="1">
      <alignment horizontal="center" vertical="center"/>
    </xf>
    <xf numFmtId="164" fontId="2" fillId="0" borderId="1" xfId="1" applyFont="1" applyBorder="1" applyAlignment="1">
      <alignment horizontal="center" vertical="center"/>
    </xf>
    <xf numFmtId="0" fontId="5" fillId="0" borderId="0" xfId="0" applyFont="1"/>
    <xf numFmtId="0" fontId="5" fillId="0" borderId="1" xfId="0" applyFont="1" applyBorder="1"/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top" wrapText="1"/>
    </xf>
    <xf numFmtId="49" fontId="7" fillId="2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166" fontId="2" fillId="0" borderId="1" xfId="1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7" fillId="2" borderId="0" xfId="0" applyFont="1" applyFill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vertical="center"/>
    </xf>
    <xf numFmtId="0" fontId="7" fillId="2" borderId="0" xfId="0" applyFont="1" applyFill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165" fontId="2" fillId="0" borderId="1" xfId="1" applyNumberFormat="1" applyFont="1" applyBorder="1" applyAlignment="1">
      <alignment horizontal="center" vertical="top"/>
    </xf>
    <xf numFmtId="49" fontId="7" fillId="0" borderId="1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167" fontId="2" fillId="0" borderId="1" xfId="0" applyNumberFormat="1" applyFont="1" applyBorder="1" applyAlignment="1">
      <alignment horizontal="center" vertical="center"/>
    </xf>
    <xf numFmtId="167" fontId="2" fillId="0" borderId="7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top" wrapText="1"/>
    </xf>
    <xf numFmtId="167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wrapText="1"/>
    </xf>
    <xf numFmtId="49" fontId="7" fillId="0" borderId="1" xfId="0" applyNumberFormat="1" applyFont="1" applyFill="1" applyBorder="1" applyAlignment="1">
      <alignment horizontal="center" vertical="top" wrapText="1"/>
    </xf>
    <xf numFmtId="0" fontId="7" fillId="0" borderId="1" xfId="0" applyFont="1" applyFill="1" applyBorder="1"/>
    <xf numFmtId="0" fontId="2" fillId="0" borderId="1" xfId="3" applyFont="1" applyBorder="1" applyAlignment="1">
      <alignment horizontal="left" vertical="top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left" wrapText="1" shrinkToFit="1"/>
    </xf>
    <xf numFmtId="0" fontId="10" fillId="0" borderId="1" xfId="0" applyFont="1" applyBorder="1" applyAlignment="1">
      <alignment vertical="center" wrapText="1"/>
    </xf>
    <xf numFmtId="0" fontId="14" fillId="0" borderId="1" xfId="3" applyFont="1" applyBorder="1" applyAlignment="1">
      <alignment horizontal="center" vertical="top" wrapText="1"/>
    </xf>
    <xf numFmtId="0" fontId="14" fillId="0" borderId="1" xfId="3" applyFont="1" applyBorder="1" applyAlignment="1">
      <alignment horizontal="left" vertical="top" wrapText="1"/>
    </xf>
    <xf numFmtId="0" fontId="31" fillId="0" borderId="1" xfId="3" applyFont="1" applyBorder="1" applyAlignment="1">
      <alignment horizontal="left" vertical="top" wrapText="1"/>
    </xf>
    <xf numFmtId="0" fontId="7" fillId="0" borderId="1" xfId="0" applyFont="1" applyFill="1" applyBorder="1" applyAlignment="1">
      <alignment horizontal="center" vertical="center"/>
    </xf>
    <xf numFmtId="0" fontId="2" fillId="0" borderId="1" xfId="3" applyFont="1" applyBorder="1">
      <alignment horizontal="left" vertical="top" wrapText="1"/>
    </xf>
    <xf numFmtId="0" fontId="10" fillId="0" borderId="1" xfId="3" applyFont="1" applyBorder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32" fillId="0" borderId="1" xfId="3" applyFont="1" applyBorder="1" applyAlignment="1">
      <alignment horizontal="left" vertical="top" wrapText="1"/>
    </xf>
    <xf numFmtId="0" fontId="14" fillId="0" borderId="1" xfId="3" applyFont="1" applyBorder="1" applyAlignment="1">
      <alignment horizontal="center" vertical="top" wrapText="1"/>
    </xf>
    <xf numFmtId="0" fontId="14" fillId="0" borderId="1" xfId="3" applyFont="1" applyBorder="1" applyAlignment="1">
      <alignment horizontal="left" vertical="top" wrapText="1"/>
    </xf>
    <xf numFmtId="0" fontId="2" fillId="0" borderId="1" xfId="3" applyFont="1" applyBorder="1">
      <alignment horizontal="left" vertical="top" wrapText="1"/>
    </xf>
    <xf numFmtId="0" fontId="10" fillId="0" borderId="1" xfId="3" applyFont="1" applyBorder="1">
      <alignment horizontal="left" vertical="top" wrapText="1"/>
    </xf>
    <xf numFmtId="0" fontId="2" fillId="0" borderId="1" xfId="3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7" fillId="2" borderId="0" xfId="0" applyFont="1" applyFill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7" fontId="7" fillId="2" borderId="0" xfId="0" applyNumberFormat="1" applyFont="1" applyFill="1" applyBorder="1" applyAlignment="1">
      <alignment horizontal="center" wrapText="1"/>
    </xf>
    <xf numFmtId="167" fontId="7" fillId="2" borderId="4" xfId="0" applyNumberFormat="1" applyFont="1" applyFill="1" applyBorder="1" applyAlignment="1">
      <alignment horizontal="center" vertical="center" wrapText="1"/>
    </xf>
    <xf numFmtId="167" fontId="7" fillId="2" borderId="5" xfId="0" applyNumberFormat="1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/>
    </xf>
    <xf numFmtId="0" fontId="2" fillId="0" borderId="4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7" fillId="2" borderId="0" xfId="0" applyFont="1" applyFill="1" applyAlignment="1">
      <alignment horizontal="center" vertical="top" wrapText="1"/>
    </xf>
    <xf numFmtId="0" fontId="7" fillId="2" borderId="0" xfId="0" applyFont="1" applyFill="1" applyAlignment="1">
      <alignment horizontal="center" vertical="top"/>
    </xf>
    <xf numFmtId="49" fontId="11" fillId="2" borderId="2" xfId="0" applyNumberFormat="1" applyFont="1" applyFill="1" applyBorder="1" applyAlignment="1">
      <alignment horizontal="center" vertical="center" wrapText="1"/>
    </xf>
    <xf numFmtId="49" fontId="11" fillId="2" borderId="3" xfId="0" applyNumberFormat="1" applyFont="1" applyFill="1" applyBorder="1" applyAlignment="1">
      <alignment horizontal="center" vertical="center" wrapText="1"/>
    </xf>
    <xf numFmtId="0" fontId="11" fillId="2" borderId="3" xfId="0" applyNumberFormat="1" applyFont="1" applyFill="1" applyBorder="1" applyAlignment="1">
      <alignment horizontal="center" vertical="center" wrapText="1"/>
    </xf>
    <xf numFmtId="0" fontId="11" fillId="2" borderId="1" xfId="0" applyNumberFormat="1" applyFont="1" applyFill="1" applyBorder="1" applyAlignment="1">
      <alignment horizontal="center" vertical="center" wrapText="1"/>
    </xf>
    <xf numFmtId="167" fontId="11" fillId="2" borderId="3" xfId="0" applyNumberFormat="1" applyFont="1" applyFill="1" applyBorder="1" applyAlignment="1">
      <alignment horizontal="center" vertical="center" wrapText="1"/>
    </xf>
    <xf numFmtId="167" fontId="11" fillId="2" borderId="1" xfId="0" applyNumberFormat="1" applyFont="1" applyFill="1" applyBorder="1" applyAlignment="1">
      <alignment horizontal="center" vertical="center" wrapText="1"/>
    </xf>
    <xf numFmtId="49" fontId="11" fillId="2" borderId="6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167" fontId="11" fillId="2" borderId="10" xfId="0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right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0" xfId="3" applyFont="1" applyAlignment="1">
      <alignment horizontal="left" vertical="top" wrapText="1"/>
    </xf>
    <xf numFmtId="0" fontId="2" fillId="0" borderId="0" xfId="3" applyFont="1" applyAlignment="1">
      <alignment horizontal="left" vertical="top" wrapText="1"/>
    </xf>
  </cellXfs>
  <cellStyles count="51">
    <cellStyle name="20% - Accent1" xfId="27" builtinId="30" customBuiltin="1"/>
    <cellStyle name="20% - Accent2" xfId="30" builtinId="34" customBuiltin="1"/>
    <cellStyle name="20% - Accent3" xfId="33" builtinId="38" customBuiltin="1"/>
    <cellStyle name="20% - Accent4" xfId="36" builtinId="42" customBuiltin="1"/>
    <cellStyle name="20% - Accent5" xfId="39" builtinId="46" customBuiltin="1"/>
    <cellStyle name="20% - Accent6" xfId="42" builtinId="50" customBuiltin="1"/>
    <cellStyle name="40% - Accent1" xfId="28" builtinId="31" customBuiltin="1"/>
    <cellStyle name="40% - Accent2" xfId="31" builtinId="35" customBuiltin="1"/>
    <cellStyle name="40% - Accent3" xfId="34" builtinId="39" customBuiltin="1"/>
    <cellStyle name="40% - Accent4" xfId="37" builtinId="43" customBuiltin="1"/>
    <cellStyle name="40% - Accent5" xfId="40" builtinId="47" customBuiltin="1"/>
    <cellStyle name="40% - Accent6" xfId="43" builtinId="51" customBuiltin="1"/>
    <cellStyle name="60% - Accent1 2" xfId="45"/>
    <cellStyle name="60% - Accent2 2" xfId="46"/>
    <cellStyle name="60% - Accent3 2" xfId="47"/>
    <cellStyle name="60% - Accent4 2" xfId="48"/>
    <cellStyle name="60% - Accent5 2" xfId="49"/>
    <cellStyle name="60% - Accent6 2" xfId="50"/>
    <cellStyle name="Accent1" xfId="26" builtinId="29" customBuiltin="1"/>
    <cellStyle name="Accent2" xfId="29" builtinId="33" customBuiltin="1"/>
    <cellStyle name="Accent3" xfId="32" builtinId="37" customBuiltin="1"/>
    <cellStyle name="Accent4" xfId="35" builtinId="41" customBuiltin="1"/>
    <cellStyle name="Accent5" xfId="38" builtinId="45" customBuiltin="1"/>
    <cellStyle name="Accent6" xfId="41" builtinId="49" customBuiltin="1"/>
    <cellStyle name="Bad" xfId="16" builtinId="27" customBuiltin="1"/>
    <cellStyle name="Calculation" xfId="19" builtinId="22" customBuiltin="1"/>
    <cellStyle name="Check Cell" xfId="21" builtinId="23" customBuiltin="1"/>
    <cellStyle name="Comma 2 2 5 2" xfId="4"/>
    <cellStyle name="Comma 35 2" xfId="8"/>
    <cellStyle name="Explanatory Text" xfId="24" builtinId="53" customBuiltin="1"/>
    <cellStyle name="Good" xfId="15" builtinId="26" customBuiltin="1"/>
    <cellStyle name="Heading 1" xfId="11" builtinId="16" customBuiltin="1"/>
    <cellStyle name="Heading 2" xfId="12" builtinId="17" customBuiltin="1"/>
    <cellStyle name="Heading 3" xfId="13" builtinId="18" customBuiltin="1"/>
    <cellStyle name="Heading 4" xfId="14" builtinId="19" customBuiltin="1"/>
    <cellStyle name="Input" xfId="17" builtinId="20" customBuiltin="1"/>
    <cellStyle name="Linked Cell" xfId="20" builtinId="24" customBuiltin="1"/>
    <cellStyle name="Neutral 2" xfId="44"/>
    <cellStyle name="Normal" xfId="0" builtinId="0"/>
    <cellStyle name="Normal 12 4" xfId="7"/>
    <cellStyle name="Normal 14 3 2 2 2" xfId="6"/>
    <cellStyle name="Normal 2 6" xfId="3"/>
    <cellStyle name="Normal 63 2" xfId="5"/>
    <cellStyle name="Normal 75 2 2" xfId="9"/>
    <cellStyle name="Note" xfId="23" builtinId="10" customBuiltin="1"/>
    <cellStyle name="Output" xfId="18" builtinId="21" customBuiltin="1"/>
    <cellStyle name="SN_241" xfId="2"/>
    <cellStyle name="SN_b" xfId="1"/>
    <cellStyle name="Title" xfId="10" builtinId="15" customBuiltin="1"/>
    <cellStyle name="Total" xfId="25" builtinId="25" customBuiltin="1"/>
    <cellStyle name="Warning Text" xfId="22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view="pageBreakPreview" topLeftCell="A10" zoomScaleNormal="100" zoomScaleSheetLayoutView="100" workbookViewId="0">
      <selection activeCell="H14" sqref="H14"/>
    </sheetView>
  </sheetViews>
  <sheetFormatPr defaultRowHeight="16.5" x14ac:dyDescent="0.3"/>
  <cols>
    <col min="1" max="1" width="9.140625" style="45"/>
    <col min="2" max="2" width="12.5703125" style="45" customWidth="1"/>
    <col min="3" max="3" width="16" style="45" customWidth="1"/>
    <col min="4" max="4" width="29.85546875" style="45" customWidth="1"/>
    <col min="5" max="5" width="39" style="45" customWidth="1"/>
    <col min="6" max="6" width="37.85546875" style="45" customWidth="1"/>
    <col min="7" max="7" width="19" style="45" customWidth="1"/>
    <col min="8" max="8" width="19.42578125" style="45" customWidth="1"/>
    <col min="9" max="16384" width="9.140625" style="45"/>
  </cols>
  <sheetData>
    <row r="1" spans="1:8" ht="17.25" x14ac:dyDescent="0.3">
      <c r="E1" s="6"/>
      <c r="F1" s="6"/>
      <c r="G1" s="6"/>
      <c r="H1" s="7" t="s">
        <v>34</v>
      </c>
    </row>
    <row r="2" spans="1:8" ht="17.25" x14ac:dyDescent="0.3">
      <c r="E2" s="97" t="s">
        <v>35</v>
      </c>
      <c r="F2" s="97"/>
      <c r="G2" s="97"/>
      <c r="H2" s="97"/>
    </row>
    <row r="3" spans="1:8" ht="17.25" x14ac:dyDescent="0.3">
      <c r="E3" s="97" t="s">
        <v>13</v>
      </c>
      <c r="F3" s="97"/>
      <c r="G3" s="97"/>
      <c r="H3" s="97"/>
    </row>
    <row r="5" spans="1:8" ht="71.25" customHeight="1" x14ac:dyDescent="0.3">
      <c r="A5" s="96" t="s">
        <v>91</v>
      </c>
      <c r="B5" s="96"/>
      <c r="C5" s="96"/>
      <c r="D5" s="96"/>
      <c r="E5" s="96"/>
      <c r="F5" s="96"/>
      <c r="G5" s="96"/>
      <c r="H5" s="96"/>
    </row>
    <row r="6" spans="1:8" x14ac:dyDescent="0.3">
      <c r="H6" s="45" t="s">
        <v>10</v>
      </c>
    </row>
    <row r="7" spans="1:8" s="1" customFormat="1" ht="96" customHeight="1" x14ac:dyDescent="0.25">
      <c r="A7" s="98" t="s">
        <v>0</v>
      </c>
      <c r="B7" s="98" t="s">
        <v>1</v>
      </c>
      <c r="C7" s="98"/>
      <c r="D7" s="98" t="s">
        <v>2</v>
      </c>
      <c r="E7" s="98" t="s">
        <v>3</v>
      </c>
      <c r="F7" s="98" t="s">
        <v>4</v>
      </c>
      <c r="G7" s="99" t="s">
        <v>63</v>
      </c>
      <c r="H7" s="100"/>
    </row>
    <row r="8" spans="1:8" s="1" customFormat="1" ht="47.25" customHeight="1" x14ac:dyDescent="0.25">
      <c r="A8" s="98"/>
      <c r="B8" s="4" t="s">
        <v>5</v>
      </c>
      <c r="C8" s="4" t="s">
        <v>6</v>
      </c>
      <c r="D8" s="98"/>
      <c r="E8" s="98"/>
      <c r="F8" s="98"/>
      <c r="G8" s="14" t="s">
        <v>23</v>
      </c>
      <c r="H8" s="15" t="s">
        <v>24</v>
      </c>
    </row>
    <row r="9" spans="1:8" s="1" customFormat="1" ht="24.95" customHeight="1" x14ac:dyDescent="0.25">
      <c r="A9" s="95" t="s">
        <v>7</v>
      </c>
      <c r="B9" s="95"/>
      <c r="C9" s="2"/>
      <c r="D9" s="3"/>
      <c r="E9" s="3"/>
      <c r="F9" s="3"/>
      <c r="G9" s="43">
        <f>G10</f>
        <v>0</v>
      </c>
      <c r="H9" s="43">
        <f>H10</f>
        <v>0</v>
      </c>
    </row>
    <row r="10" spans="1:8" x14ac:dyDescent="0.3">
      <c r="A10" s="95" t="s">
        <v>8</v>
      </c>
      <c r="B10" s="95"/>
      <c r="C10" s="95"/>
      <c r="D10" s="95"/>
      <c r="E10" s="95"/>
      <c r="F10" s="95"/>
      <c r="G10" s="43">
        <f>G11+G13</f>
        <v>0</v>
      </c>
      <c r="H10" s="43">
        <f>H11+H13</f>
        <v>0</v>
      </c>
    </row>
    <row r="11" spans="1:8" ht="128.25" customHeight="1" x14ac:dyDescent="0.3">
      <c r="A11" s="2"/>
      <c r="B11" s="4">
        <v>1160</v>
      </c>
      <c r="C11" s="2"/>
      <c r="D11" s="86" t="s">
        <v>79</v>
      </c>
      <c r="E11" s="86" t="s">
        <v>80</v>
      </c>
      <c r="F11" s="86" t="s">
        <v>81</v>
      </c>
      <c r="G11" s="44">
        <f t="shared" ref="G11" si="0">G12</f>
        <v>2299.1999999999998</v>
      </c>
      <c r="H11" s="44">
        <f>H12</f>
        <v>11496</v>
      </c>
    </row>
    <row r="12" spans="1:8" ht="82.5" x14ac:dyDescent="0.3">
      <c r="A12" s="46"/>
      <c r="B12" s="46"/>
      <c r="C12" s="87" t="s">
        <v>82</v>
      </c>
      <c r="D12" s="88" t="s">
        <v>83</v>
      </c>
      <c r="E12" s="88" t="s">
        <v>84</v>
      </c>
      <c r="F12" s="88" t="s">
        <v>9</v>
      </c>
      <c r="G12" s="5">
        <f>G14*-1</f>
        <v>2299.1999999999998</v>
      </c>
      <c r="H12" s="5">
        <v>11496</v>
      </c>
    </row>
    <row r="13" spans="1:8" ht="128.25" customHeight="1" x14ac:dyDescent="0.3">
      <c r="A13" s="55"/>
      <c r="B13" s="57">
        <v>1032</v>
      </c>
      <c r="C13" s="55"/>
      <c r="D13" s="75" t="s">
        <v>67</v>
      </c>
      <c r="E13" s="75" t="s">
        <v>68</v>
      </c>
      <c r="F13" s="75" t="s">
        <v>69</v>
      </c>
      <c r="G13" s="44">
        <f t="shared" ref="G13" si="1">G14</f>
        <v>-2299.1999999999998</v>
      </c>
      <c r="H13" s="44">
        <f>H14</f>
        <v>-11496</v>
      </c>
    </row>
    <row r="14" spans="1:8" ht="99" x14ac:dyDescent="0.3">
      <c r="A14" s="2"/>
      <c r="B14" s="2"/>
      <c r="C14" s="79" t="s">
        <v>70</v>
      </c>
      <c r="D14" s="80" t="s">
        <v>71</v>
      </c>
      <c r="E14" s="80" t="s">
        <v>72</v>
      </c>
      <c r="F14" s="80" t="s">
        <v>9</v>
      </c>
      <c r="G14" s="5">
        <f>H14/5*1</f>
        <v>-2299.1999999999998</v>
      </c>
      <c r="H14" s="5">
        <v>-11496</v>
      </c>
    </row>
  </sheetData>
  <mergeCells count="11">
    <mergeCell ref="A9:B9"/>
    <mergeCell ref="A5:H5"/>
    <mergeCell ref="A10:F10"/>
    <mergeCell ref="E2:H2"/>
    <mergeCell ref="E3:H3"/>
    <mergeCell ref="A7:A8"/>
    <mergeCell ref="B7:C7"/>
    <mergeCell ref="D7:D8"/>
    <mergeCell ref="E7:E8"/>
    <mergeCell ref="F7:F8"/>
    <mergeCell ref="G7:H7"/>
  </mergeCells>
  <pageMargins left="0.7" right="0.7" top="0.75" bottom="0.75" header="0.3" footer="0.3"/>
  <pageSetup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view="pageBreakPreview" zoomScaleNormal="100" zoomScaleSheetLayoutView="100" workbookViewId="0">
      <selection activeCell="F26" sqref="F26"/>
    </sheetView>
  </sheetViews>
  <sheetFormatPr defaultRowHeight="17.25" x14ac:dyDescent="0.3"/>
  <cols>
    <col min="1" max="1" width="7.5703125" style="6" customWidth="1"/>
    <col min="2" max="2" width="8.28515625" style="6" customWidth="1"/>
    <col min="3" max="3" width="7.85546875" style="6" customWidth="1"/>
    <col min="4" max="4" width="11.140625" style="6" customWidth="1"/>
    <col min="5" max="5" width="13.42578125" style="6" customWidth="1"/>
    <col min="6" max="6" width="70.5703125" style="6" customWidth="1"/>
    <col min="7" max="7" width="15.42578125" style="6" customWidth="1"/>
    <col min="8" max="8" width="15.42578125" style="7" customWidth="1"/>
    <col min="9" max="9" width="18.42578125" style="8" customWidth="1"/>
    <col min="10" max="10" width="18.85546875" style="6" bestFit="1" customWidth="1"/>
    <col min="11" max="11" width="16.140625" style="6" bestFit="1" customWidth="1"/>
    <col min="12" max="12" width="12.85546875" style="6" bestFit="1" customWidth="1"/>
    <col min="13" max="13" width="14.28515625" style="6" bestFit="1" customWidth="1"/>
    <col min="14" max="14" width="10.85546875" style="6" bestFit="1" customWidth="1"/>
    <col min="15" max="16384" width="9.140625" style="6"/>
  </cols>
  <sheetData>
    <row r="1" spans="1:11" x14ac:dyDescent="0.3">
      <c r="H1" s="7" t="s">
        <v>11</v>
      </c>
    </row>
    <row r="2" spans="1:11" x14ac:dyDescent="0.3">
      <c r="A2" s="9" t="s">
        <v>12</v>
      </c>
      <c r="D2" s="9" t="s">
        <v>12</v>
      </c>
      <c r="F2" s="97" t="s">
        <v>35</v>
      </c>
      <c r="G2" s="97"/>
      <c r="H2" s="97"/>
    </row>
    <row r="3" spans="1:11" x14ac:dyDescent="0.3">
      <c r="F3" s="97" t="s">
        <v>13</v>
      </c>
      <c r="G3" s="97"/>
      <c r="H3" s="97"/>
    </row>
    <row r="4" spans="1:11" x14ac:dyDescent="0.3">
      <c r="F4" s="60"/>
      <c r="G4" s="60"/>
    </row>
    <row r="5" spans="1:11" ht="39" customHeight="1" x14ac:dyDescent="0.3">
      <c r="A5" s="101" t="s">
        <v>36</v>
      </c>
      <c r="B5" s="101"/>
      <c r="C5" s="101"/>
      <c r="D5" s="101"/>
      <c r="E5" s="101"/>
      <c r="F5" s="101"/>
      <c r="G5" s="101"/>
      <c r="H5" s="101"/>
    </row>
    <row r="6" spans="1:11" ht="18" customHeight="1" x14ac:dyDescent="0.3">
      <c r="G6" s="103" t="s">
        <v>10</v>
      </c>
      <c r="H6" s="103"/>
    </row>
    <row r="7" spans="1:11" ht="112.5" customHeight="1" x14ac:dyDescent="0.3">
      <c r="A7" s="102" t="s">
        <v>14</v>
      </c>
      <c r="B7" s="102"/>
      <c r="C7" s="102"/>
      <c r="D7" s="102" t="s">
        <v>15</v>
      </c>
      <c r="E7" s="102"/>
      <c r="F7" s="102" t="s">
        <v>16</v>
      </c>
      <c r="G7" s="104" t="s">
        <v>17</v>
      </c>
      <c r="H7" s="105"/>
      <c r="I7" s="11"/>
      <c r="J7" s="12"/>
    </row>
    <row r="8" spans="1:11" ht="66.75" customHeight="1" x14ac:dyDescent="0.3">
      <c r="A8" s="13" t="s">
        <v>18</v>
      </c>
      <c r="B8" s="13" t="s">
        <v>19</v>
      </c>
      <c r="C8" s="13" t="s">
        <v>20</v>
      </c>
      <c r="D8" s="13" t="s">
        <v>21</v>
      </c>
      <c r="E8" s="13" t="s">
        <v>22</v>
      </c>
      <c r="F8" s="102"/>
      <c r="G8" s="62" t="s">
        <v>23</v>
      </c>
      <c r="H8" s="15" t="s">
        <v>24</v>
      </c>
    </row>
    <row r="9" spans="1:11" x14ac:dyDescent="0.3">
      <c r="A9" s="16"/>
      <c r="B9" s="16"/>
      <c r="C9" s="16"/>
      <c r="D9" s="16"/>
      <c r="E9" s="16"/>
      <c r="F9" s="37" t="s">
        <v>25</v>
      </c>
      <c r="G9" s="17">
        <f>G13</f>
        <v>0</v>
      </c>
      <c r="H9" s="17">
        <f>H13</f>
        <v>0</v>
      </c>
      <c r="I9" s="18"/>
    </row>
    <row r="10" spans="1:11" x14ac:dyDescent="0.3">
      <c r="A10" s="16"/>
      <c r="B10" s="16"/>
      <c r="C10" s="16"/>
      <c r="D10" s="16"/>
      <c r="E10" s="16"/>
      <c r="F10" s="16" t="s">
        <v>26</v>
      </c>
      <c r="G10" s="19"/>
      <c r="H10" s="19"/>
      <c r="I10" s="18"/>
    </row>
    <row r="11" spans="1:11" x14ac:dyDescent="0.3">
      <c r="A11" s="16"/>
      <c r="B11" s="16"/>
      <c r="C11" s="16"/>
      <c r="D11" s="16"/>
      <c r="E11" s="16"/>
      <c r="F11" s="64" t="s">
        <v>31</v>
      </c>
      <c r="G11" s="19">
        <f>G13</f>
        <v>0</v>
      </c>
      <c r="H11" s="19">
        <f>H13</f>
        <v>0</v>
      </c>
      <c r="I11" s="18"/>
    </row>
    <row r="12" spans="1:11" x14ac:dyDescent="0.3">
      <c r="A12" s="16"/>
      <c r="B12" s="16"/>
      <c r="C12" s="16"/>
      <c r="D12" s="16"/>
      <c r="E12" s="16"/>
      <c r="F12" s="23" t="s">
        <v>28</v>
      </c>
      <c r="G12" s="19"/>
      <c r="H12" s="19"/>
      <c r="I12" s="18"/>
    </row>
    <row r="13" spans="1:11" x14ac:dyDescent="0.3">
      <c r="A13" s="47">
        <v>10</v>
      </c>
      <c r="B13" s="48"/>
      <c r="C13" s="48"/>
      <c r="D13" s="15"/>
      <c r="E13" s="20"/>
      <c r="F13" s="37" t="s">
        <v>27</v>
      </c>
      <c r="G13" s="21">
        <f>G15+G32</f>
        <v>0</v>
      </c>
      <c r="H13" s="21">
        <f>H15+H32</f>
        <v>0</v>
      </c>
      <c r="I13" s="22"/>
    </row>
    <row r="14" spans="1:11" x14ac:dyDescent="0.3">
      <c r="A14" s="47"/>
      <c r="B14" s="48"/>
      <c r="C14" s="26"/>
      <c r="D14" s="26"/>
      <c r="E14" s="26"/>
      <c r="F14" s="23" t="s">
        <v>28</v>
      </c>
      <c r="G14" s="21"/>
      <c r="H14" s="21"/>
      <c r="I14" s="22"/>
      <c r="J14" s="24"/>
      <c r="K14" s="24"/>
    </row>
    <row r="15" spans="1:11" x14ac:dyDescent="0.3">
      <c r="A15" s="47"/>
      <c r="B15" s="49" t="s">
        <v>29</v>
      </c>
      <c r="C15" s="48"/>
      <c r="D15" s="15"/>
      <c r="E15" s="25"/>
      <c r="F15" s="91" t="s">
        <v>87</v>
      </c>
      <c r="G15" s="21">
        <f t="shared" ref="G15:H15" si="0">G17</f>
        <v>2299.1999999999998</v>
      </c>
      <c r="H15" s="21">
        <f t="shared" si="0"/>
        <v>11496</v>
      </c>
    </row>
    <row r="16" spans="1:11" x14ac:dyDescent="0.3">
      <c r="A16" s="47"/>
      <c r="B16" s="48"/>
      <c r="C16" s="26"/>
      <c r="D16" s="15"/>
      <c r="E16" s="20"/>
      <c r="F16" s="23" t="s">
        <v>28</v>
      </c>
      <c r="G16" s="21"/>
      <c r="H16" s="21"/>
    </row>
    <row r="17" spans="1:9" x14ac:dyDescent="0.3">
      <c r="A17" s="47"/>
      <c r="B17" s="49"/>
      <c r="C17" s="49" t="s">
        <v>74</v>
      </c>
      <c r="D17" s="15"/>
      <c r="E17" s="25"/>
      <c r="F17" s="91" t="s">
        <v>88</v>
      </c>
      <c r="G17" s="21">
        <f t="shared" ref="G17" si="1">G19</f>
        <v>2299.1999999999998</v>
      </c>
      <c r="H17" s="21">
        <f>H19</f>
        <v>11496</v>
      </c>
    </row>
    <row r="18" spans="1:9" x14ac:dyDescent="0.3">
      <c r="A18" s="47"/>
      <c r="B18" s="48"/>
      <c r="C18" s="26"/>
      <c r="D18" s="15"/>
      <c r="E18" s="25"/>
      <c r="F18" s="23" t="s">
        <v>30</v>
      </c>
      <c r="G18" s="21"/>
      <c r="H18" s="21"/>
    </row>
    <row r="19" spans="1:9" x14ac:dyDescent="0.3">
      <c r="A19" s="47"/>
      <c r="B19" s="48"/>
      <c r="C19" s="26"/>
      <c r="D19" s="15"/>
      <c r="E19" s="25"/>
      <c r="F19" s="23" t="s">
        <v>31</v>
      </c>
      <c r="G19" s="21">
        <f t="shared" ref="G19" si="2">G21</f>
        <v>2299.1999999999998</v>
      </c>
      <c r="H19" s="21">
        <f>H21</f>
        <v>11496</v>
      </c>
      <c r="I19" s="18"/>
    </row>
    <row r="20" spans="1:9" x14ac:dyDescent="0.3">
      <c r="A20" s="47"/>
      <c r="B20" s="48"/>
      <c r="C20" s="26"/>
      <c r="D20" s="15"/>
      <c r="E20" s="25"/>
      <c r="F20" s="23" t="s">
        <v>28</v>
      </c>
      <c r="G20" s="21"/>
      <c r="H20" s="21"/>
      <c r="I20" s="18"/>
    </row>
    <row r="21" spans="1:9" ht="24.75" customHeight="1" x14ac:dyDescent="0.3">
      <c r="A21" s="47"/>
      <c r="B21" s="48"/>
      <c r="C21" s="26"/>
      <c r="D21" s="15">
        <v>1160</v>
      </c>
      <c r="E21" s="20"/>
      <c r="F21" s="64" t="str">
        <f>'1'!D11</f>
        <v>Հաշմանդամություն ունեցող անձանց սոցիալական ներառում</v>
      </c>
      <c r="G21" s="21">
        <f t="shared" ref="G21" si="3">G23</f>
        <v>2299.1999999999998</v>
      </c>
      <c r="H21" s="21">
        <f>H23</f>
        <v>11496</v>
      </c>
      <c r="I21" s="18"/>
    </row>
    <row r="22" spans="1:9" x14ac:dyDescent="0.3">
      <c r="A22" s="47"/>
      <c r="B22" s="48"/>
      <c r="C22" s="26"/>
      <c r="D22" s="26"/>
      <c r="E22" s="26"/>
      <c r="F22" s="64" t="s">
        <v>26</v>
      </c>
      <c r="G22" s="21"/>
      <c r="H22" s="21"/>
      <c r="I22" s="18"/>
    </row>
    <row r="23" spans="1:9" ht="56.25" customHeight="1" x14ac:dyDescent="0.3">
      <c r="A23" s="47"/>
      <c r="B23" s="48"/>
      <c r="C23" s="26"/>
      <c r="D23" s="15"/>
      <c r="E23" s="89" t="s">
        <v>85</v>
      </c>
      <c r="F23" s="89" t="s">
        <v>86</v>
      </c>
      <c r="G23" s="21">
        <f t="shared" ref="G23:H23" si="4">G25</f>
        <v>2299.1999999999998</v>
      </c>
      <c r="H23" s="21">
        <f t="shared" si="4"/>
        <v>11496</v>
      </c>
      <c r="I23" s="18"/>
    </row>
    <row r="24" spans="1:9" x14ac:dyDescent="0.3">
      <c r="A24" s="47"/>
      <c r="B24" s="48"/>
      <c r="C24" s="26"/>
      <c r="D24" s="15"/>
      <c r="E24" s="89"/>
      <c r="F24" s="89" t="s">
        <v>37</v>
      </c>
      <c r="G24" s="21"/>
      <c r="H24" s="21"/>
      <c r="I24" s="18"/>
    </row>
    <row r="25" spans="1:9" x14ac:dyDescent="0.3">
      <c r="A25" s="47"/>
      <c r="B25" s="48"/>
      <c r="C25" s="26"/>
      <c r="D25" s="15"/>
      <c r="E25" s="89"/>
      <c r="F25" s="90" t="s">
        <v>31</v>
      </c>
      <c r="G25" s="21">
        <f t="shared" ref="G25:H25" si="5">G27</f>
        <v>2299.1999999999998</v>
      </c>
      <c r="H25" s="21">
        <f t="shared" si="5"/>
        <v>11496</v>
      </c>
      <c r="I25" s="18"/>
    </row>
    <row r="26" spans="1:9" ht="33" x14ac:dyDescent="0.3">
      <c r="A26" s="47"/>
      <c r="B26" s="48"/>
      <c r="C26" s="26"/>
      <c r="D26" s="26"/>
      <c r="E26" s="89"/>
      <c r="F26" s="89" t="s">
        <v>32</v>
      </c>
      <c r="G26" s="21"/>
      <c r="H26" s="21"/>
      <c r="I26" s="18"/>
    </row>
    <row r="27" spans="1:9" x14ac:dyDescent="0.3">
      <c r="A27" s="47"/>
      <c r="B27" s="48"/>
      <c r="C27" s="26"/>
      <c r="D27" s="26"/>
      <c r="E27" s="89"/>
      <c r="F27" s="89" t="s">
        <v>25</v>
      </c>
      <c r="G27" s="21">
        <f t="shared" ref="G27:H30" si="6">G28</f>
        <v>2299.1999999999998</v>
      </c>
      <c r="H27" s="21">
        <f t="shared" si="6"/>
        <v>11496</v>
      </c>
      <c r="I27" s="18"/>
    </row>
    <row r="28" spans="1:9" x14ac:dyDescent="0.3">
      <c r="A28" s="47"/>
      <c r="B28" s="48"/>
      <c r="C28" s="26"/>
      <c r="D28" s="26"/>
      <c r="E28" s="89"/>
      <c r="F28" s="89" t="s">
        <v>33</v>
      </c>
      <c r="G28" s="21">
        <f t="shared" si="6"/>
        <v>2299.1999999999998</v>
      </c>
      <c r="H28" s="21">
        <f t="shared" si="6"/>
        <v>11496</v>
      </c>
      <c r="I28" s="18"/>
    </row>
    <row r="29" spans="1:9" x14ac:dyDescent="0.3">
      <c r="A29" s="47"/>
      <c r="B29" s="48"/>
      <c r="C29" s="26"/>
      <c r="D29" s="26"/>
      <c r="E29" s="89"/>
      <c r="F29" s="89" t="s">
        <v>38</v>
      </c>
      <c r="G29" s="21">
        <f t="shared" si="6"/>
        <v>2299.1999999999998</v>
      </c>
      <c r="H29" s="21">
        <f t="shared" si="6"/>
        <v>11496</v>
      </c>
      <c r="I29" s="18"/>
    </row>
    <row r="30" spans="1:9" ht="20.25" customHeight="1" x14ac:dyDescent="0.3">
      <c r="A30" s="47"/>
      <c r="B30" s="48"/>
      <c r="C30" s="26"/>
      <c r="D30" s="26"/>
      <c r="E30" s="89"/>
      <c r="F30" s="89" t="s">
        <v>39</v>
      </c>
      <c r="G30" s="21">
        <f t="shared" si="6"/>
        <v>2299.1999999999998</v>
      </c>
      <c r="H30" s="21">
        <f t="shared" si="6"/>
        <v>11496</v>
      </c>
      <c r="I30" s="18"/>
    </row>
    <row r="31" spans="1:9" x14ac:dyDescent="0.3">
      <c r="A31" s="47"/>
      <c r="B31" s="48"/>
      <c r="C31" s="26"/>
      <c r="D31" s="15"/>
      <c r="E31" s="89"/>
      <c r="F31" s="89" t="s">
        <v>40</v>
      </c>
      <c r="G31" s="21">
        <f>'1'!G12</f>
        <v>2299.1999999999998</v>
      </c>
      <c r="H31" s="21">
        <f>'1'!H12</f>
        <v>11496</v>
      </c>
      <c r="I31" s="18"/>
    </row>
    <row r="32" spans="1:9" x14ac:dyDescent="0.3">
      <c r="A32" s="67"/>
      <c r="B32" s="66" t="s">
        <v>74</v>
      </c>
      <c r="C32" s="70"/>
      <c r="D32" s="82"/>
      <c r="E32" s="76"/>
      <c r="F32" s="81" t="s">
        <v>73</v>
      </c>
      <c r="G32" s="71">
        <f>G34</f>
        <v>-2299.1999999999998</v>
      </c>
      <c r="H32" s="71">
        <f>H34</f>
        <v>-11496</v>
      </c>
    </row>
    <row r="33" spans="1:8" x14ac:dyDescent="0.3">
      <c r="A33" s="67"/>
      <c r="B33" s="70"/>
      <c r="C33" s="73"/>
      <c r="D33" s="82"/>
      <c r="E33" s="74"/>
      <c r="F33" s="72" t="s">
        <v>28</v>
      </c>
      <c r="G33" s="82"/>
      <c r="H33" s="82"/>
    </row>
    <row r="34" spans="1:8" x14ac:dyDescent="0.3">
      <c r="A34" s="67"/>
      <c r="B34" s="66"/>
      <c r="C34" s="66" t="s">
        <v>29</v>
      </c>
      <c r="D34" s="82"/>
      <c r="E34" s="76"/>
      <c r="F34" s="81" t="s">
        <v>73</v>
      </c>
      <c r="G34" s="71">
        <f>G36</f>
        <v>-2299.1999999999998</v>
      </c>
      <c r="H34" s="71">
        <f>H36</f>
        <v>-11496</v>
      </c>
    </row>
    <row r="35" spans="1:8" x14ac:dyDescent="0.3">
      <c r="A35" s="67"/>
      <c r="B35" s="70"/>
      <c r="C35" s="73"/>
      <c r="D35" s="82"/>
      <c r="E35" s="76"/>
      <c r="F35" s="72" t="s">
        <v>30</v>
      </c>
      <c r="G35" s="82"/>
      <c r="H35" s="82"/>
    </row>
    <row r="36" spans="1:8" x14ac:dyDescent="0.3">
      <c r="A36" s="67"/>
      <c r="B36" s="70"/>
      <c r="C36" s="73"/>
      <c r="D36" s="82"/>
      <c r="E36" s="76"/>
      <c r="F36" s="23" t="s">
        <v>31</v>
      </c>
      <c r="G36" s="71">
        <f>G38</f>
        <v>-2299.1999999999998</v>
      </c>
      <c r="H36" s="71">
        <f>H38</f>
        <v>-11496</v>
      </c>
    </row>
    <row r="37" spans="1:8" x14ac:dyDescent="0.3">
      <c r="A37" s="67"/>
      <c r="B37" s="70"/>
      <c r="C37" s="73"/>
      <c r="D37" s="82"/>
      <c r="E37" s="76"/>
      <c r="F37" s="72" t="s">
        <v>30</v>
      </c>
      <c r="G37" s="82"/>
      <c r="H37" s="82"/>
    </row>
    <row r="38" spans="1:8" ht="34.5" x14ac:dyDescent="0.3">
      <c r="A38" s="67"/>
      <c r="B38" s="70"/>
      <c r="C38" s="73"/>
      <c r="D38" s="82">
        <v>1032</v>
      </c>
      <c r="E38" s="74"/>
      <c r="F38" s="77" t="str">
        <f>'1'!D13</f>
        <v>Տարեց և (կամ) հաշմանդամություն ունեցող անձանց աջակցություն</v>
      </c>
      <c r="G38" s="71">
        <f t="shared" ref="G38:H38" si="7">G40</f>
        <v>-2299.1999999999998</v>
      </c>
      <c r="H38" s="71">
        <f t="shared" si="7"/>
        <v>-11496</v>
      </c>
    </row>
    <row r="39" spans="1:8" x14ac:dyDescent="0.3">
      <c r="A39" s="67"/>
      <c r="B39" s="70"/>
      <c r="C39" s="73"/>
      <c r="D39" s="73"/>
      <c r="E39" s="73"/>
      <c r="F39" s="72" t="s">
        <v>28</v>
      </c>
      <c r="G39" s="82"/>
      <c r="H39" s="82"/>
    </row>
    <row r="40" spans="1:8" ht="33" x14ac:dyDescent="0.3">
      <c r="A40" s="67"/>
      <c r="B40" s="70"/>
      <c r="C40" s="73"/>
      <c r="D40" s="82"/>
      <c r="E40" s="82">
        <v>11001</v>
      </c>
      <c r="F40" s="83" t="s">
        <v>75</v>
      </c>
      <c r="G40" s="71">
        <f>G42</f>
        <v>-2299.1999999999998</v>
      </c>
      <c r="H40" s="71">
        <f>H42</f>
        <v>-11496</v>
      </c>
    </row>
    <row r="41" spans="1:8" x14ac:dyDescent="0.3">
      <c r="A41" s="67"/>
      <c r="B41" s="70"/>
      <c r="C41" s="73"/>
      <c r="D41" s="82"/>
      <c r="E41" s="76"/>
      <c r="F41" s="83" t="s">
        <v>37</v>
      </c>
      <c r="G41" s="71"/>
      <c r="H41" s="71"/>
    </row>
    <row r="42" spans="1:8" x14ac:dyDescent="0.3">
      <c r="A42" s="67"/>
      <c r="B42" s="70"/>
      <c r="C42" s="73"/>
      <c r="D42" s="82"/>
      <c r="E42" s="76"/>
      <c r="F42" s="84" t="s">
        <v>31</v>
      </c>
      <c r="G42" s="71">
        <f>G44</f>
        <v>-2299.1999999999998</v>
      </c>
      <c r="H42" s="71">
        <f>H44</f>
        <v>-11496</v>
      </c>
    </row>
    <row r="43" spans="1:8" ht="33" x14ac:dyDescent="0.3">
      <c r="A43" s="67"/>
      <c r="B43" s="70"/>
      <c r="C43" s="73"/>
      <c r="D43" s="73"/>
      <c r="E43" s="73"/>
      <c r="F43" s="83" t="s">
        <v>32</v>
      </c>
      <c r="G43" s="71"/>
      <c r="H43" s="71"/>
    </row>
    <row r="44" spans="1:8" x14ac:dyDescent="0.3">
      <c r="A44" s="67"/>
      <c r="B44" s="70"/>
      <c r="C44" s="73"/>
      <c r="D44" s="73"/>
      <c r="E44" s="73"/>
      <c r="F44" s="83" t="s">
        <v>25</v>
      </c>
      <c r="G44" s="71">
        <f t="shared" ref="G44:H46" si="8">G45</f>
        <v>-2299.1999999999998</v>
      </c>
      <c r="H44" s="71">
        <f t="shared" si="8"/>
        <v>-11496</v>
      </c>
    </row>
    <row r="45" spans="1:8" x14ac:dyDescent="0.3">
      <c r="A45" s="67"/>
      <c r="B45" s="70"/>
      <c r="C45" s="73"/>
      <c r="D45" s="73"/>
      <c r="E45" s="73"/>
      <c r="F45" s="83" t="s">
        <v>33</v>
      </c>
      <c r="G45" s="71">
        <f t="shared" si="8"/>
        <v>-2299.1999999999998</v>
      </c>
      <c r="H45" s="71">
        <f t="shared" si="8"/>
        <v>-11496</v>
      </c>
    </row>
    <row r="46" spans="1:8" x14ac:dyDescent="0.3">
      <c r="A46" s="67"/>
      <c r="B46" s="70"/>
      <c r="C46" s="73"/>
      <c r="D46" s="73"/>
      <c r="E46" s="73"/>
      <c r="F46" s="83" t="s">
        <v>38</v>
      </c>
      <c r="G46" s="71">
        <f t="shared" si="8"/>
        <v>-2299.1999999999998</v>
      </c>
      <c r="H46" s="71">
        <f t="shared" si="8"/>
        <v>-11496</v>
      </c>
    </row>
    <row r="47" spans="1:8" ht="33" x14ac:dyDescent="0.3">
      <c r="A47" s="67"/>
      <c r="B47" s="70"/>
      <c r="C47" s="73"/>
      <c r="D47" s="82"/>
      <c r="E47" s="76"/>
      <c r="F47" s="83" t="s">
        <v>39</v>
      </c>
      <c r="G47" s="71">
        <f>G48</f>
        <v>-2299.1999999999998</v>
      </c>
      <c r="H47" s="71">
        <f>H48</f>
        <v>-11496</v>
      </c>
    </row>
    <row r="48" spans="1:8" ht="33" x14ac:dyDescent="0.3">
      <c r="A48" s="20"/>
      <c r="B48" s="20"/>
      <c r="C48" s="20"/>
      <c r="D48" s="20"/>
      <c r="E48" s="20"/>
      <c r="F48" s="83" t="s">
        <v>76</v>
      </c>
      <c r="G48" s="71">
        <f>'1'!G14</f>
        <v>-2299.1999999999998</v>
      </c>
      <c r="H48" s="71">
        <f>'1'!H14</f>
        <v>-11496</v>
      </c>
    </row>
    <row r="49" spans="7:7" x14ac:dyDescent="0.3">
      <c r="G49" s="27"/>
    </row>
  </sheetData>
  <mergeCells count="8">
    <mergeCell ref="F2:H2"/>
    <mergeCell ref="F3:H3"/>
    <mergeCell ref="A5:H5"/>
    <mergeCell ref="A7:C7"/>
    <mergeCell ref="D7:E7"/>
    <mergeCell ref="F7:F8"/>
    <mergeCell ref="G6:H6"/>
    <mergeCell ref="G7:H7"/>
  </mergeCells>
  <pageMargins left="0.7" right="0.7" top="0.75" bottom="0.75" header="0.3" footer="0.3"/>
  <pageSetup scale="49" orientation="portrait" r:id="rId1"/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view="pageBreakPreview" topLeftCell="B10" zoomScaleNormal="100" zoomScaleSheetLayoutView="100" workbookViewId="0">
      <selection activeCell="B6" sqref="B6:H6"/>
    </sheetView>
  </sheetViews>
  <sheetFormatPr defaultRowHeight="17.25" x14ac:dyDescent="0.3"/>
  <cols>
    <col min="1" max="1" width="3.140625" style="6" hidden="1" customWidth="1"/>
    <col min="2" max="2" width="10.28515625" style="6" customWidth="1"/>
    <col min="3" max="3" width="14.7109375" style="6" customWidth="1"/>
    <col min="4" max="4" width="6.7109375" style="6" customWidth="1"/>
    <col min="5" max="5" width="9.140625" style="6" customWidth="1"/>
    <col min="6" max="6" width="48.85546875" style="6" customWidth="1"/>
    <col min="7" max="7" width="55.5703125" style="6" customWidth="1"/>
    <col min="8" max="8" width="22.85546875" style="6" customWidth="1"/>
    <col min="9" max="259" width="9.140625" style="6"/>
    <col min="260" max="260" width="3.140625" style="6" customWidth="1"/>
    <col min="261" max="261" width="14" style="6" customWidth="1"/>
    <col min="262" max="262" width="14.85546875" style="6" customWidth="1"/>
    <col min="263" max="263" width="48.28515625" style="6" customWidth="1"/>
    <col min="264" max="264" width="31.140625" style="6" customWidth="1"/>
    <col min="265" max="515" width="9.140625" style="6"/>
    <col min="516" max="516" width="3.140625" style="6" customWidth="1"/>
    <col min="517" max="517" width="14" style="6" customWidth="1"/>
    <col min="518" max="518" width="14.85546875" style="6" customWidth="1"/>
    <col min="519" max="519" width="48.28515625" style="6" customWidth="1"/>
    <col min="520" max="520" width="31.140625" style="6" customWidth="1"/>
    <col min="521" max="771" width="9.140625" style="6"/>
    <col min="772" max="772" width="3.140625" style="6" customWidth="1"/>
    <col min="773" max="773" width="14" style="6" customWidth="1"/>
    <col min="774" max="774" width="14.85546875" style="6" customWidth="1"/>
    <col min="775" max="775" width="48.28515625" style="6" customWidth="1"/>
    <col min="776" max="776" width="31.140625" style="6" customWidth="1"/>
    <col min="777" max="1027" width="9.140625" style="6"/>
    <col min="1028" max="1028" width="3.140625" style="6" customWidth="1"/>
    <col min="1029" max="1029" width="14" style="6" customWidth="1"/>
    <col min="1030" max="1030" width="14.85546875" style="6" customWidth="1"/>
    <col min="1031" max="1031" width="48.28515625" style="6" customWidth="1"/>
    <col min="1032" max="1032" width="31.140625" style="6" customWidth="1"/>
    <col min="1033" max="1283" width="9.140625" style="6"/>
    <col min="1284" max="1284" width="3.140625" style="6" customWidth="1"/>
    <col min="1285" max="1285" width="14" style="6" customWidth="1"/>
    <col min="1286" max="1286" width="14.85546875" style="6" customWidth="1"/>
    <col min="1287" max="1287" width="48.28515625" style="6" customWidth="1"/>
    <col min="1288" max="1288" width="31.140625" style="6" customWidth="1"/>
    <col min="1289" max="1539" width="9.140625" style="6"/>
    <col min="1540" max="1540" width="3.140625" style="6" customWidth="1"/>
    <col min="1541" max="1541" width="14" style="6" customWidth="1"/>
    <col min="1542" max="1542" width="14.85546875" style="6" customWidth="1"/>
    <col min="1543" max="1543" width="48.28515625" style="6" customWidth="1"/>
    <col min="1544" max="1544" width="31.140625" style="6" customWidth="1"/>
    <col min="1545" max="1795" width="9.140625" style="6"/>
    <col min="1796" max="1796" width="3.140625" style="6" customWidth="1"/>
    <col min="1797" max="1797" width="14" style="6" customWidth="1"/>
    <col min="1798" max="1798" width="14.85546875" style="6" customWidth="1"/>
    <col min="1799" max="1799" width="48.28515625" style="6" customWidth="1"/>
    <col min="1800" max="1800" width="31.140625" style="6" customWidth="1"/>
    <col min="1801" max="2051" width="9.140625" style="6"/>
    <col min="2052" max="2052" width="3.140625" style="6" customWidth="1"/>
    <col min="2053" max="2053" width="14" style="6" customWidth="1"/>
    <col min="2054" max="2054" width="14.85546875" style="6" customWidth="1"/>
    <col min="2055" max="2055" width="48.28515625" style="6" customWidth="1"/>
    <col min="2056" max="2056" width="31.140625" style="6" customWidth="1"/>
    <col min="2057" max="2307" width="9.140625" style="6"/>
    <col min="2308" max="2308" width="3.140625" style="6" customWidth="1"/>
    <col min="2309" max="2309" width="14" style="6" customWidth="1"/>
    <col min="2310" max="2310" width="14.85546875" style="6" customWidth="1"/>
    <col min="2311" max="2311" width="48.28515625" style="6" customWidth="1"/>
    <col min="2312" max="2312" width="31.140625" style="6" customWidth="1"/>
    <col min="2313" max="2563" width="9.140625" style="6"/>
    <col min="2564" max="2564" width="3.140625" style="6" customWidth="1"/>
    <col min="2565" max="2565" width="14" style="6" customWidth="1"/>
    <col min="2566" max="2566" width="14.85546875" style="6" customWidth="1"/>
    <col min="2567" max="2567" width="48.28515625" style="6" customWidth="1"/>
    <col min="2568" max="2568" width="31.140625" style="6" customWidth="1"/>
    <col min="2569" max="2819" width="9.140625" style="6"/>
    <col min="2820" max="2820" width="3.140625" style="6" customWidth="1"/>
    <col min="2821" max="2821" width="14" style="6" customWidth="1"/>
    <col min="2822" max="2822" width="14.85546875" style="6" customWidth="1"/>
    <col min="2823" max="2823" width="48.28515625" style="6" customWidth="1"/>
    <col min="2824" max="2824" width="31.140625" style="6" customWidth="1"/>
    <col min="2825" max="3075" width="9.140625" style="6"/>
    <col min="3076" max="3076" width="3.140625" style="6" customWidth="1"/>
    <col min="3077" max="3077" width="14" style="6" customWidth="1"/>
    <col min="3078" max="3078" width="14.85546875" style="6" customWidth="1"/>
    <col min="3079" max="3079" width="48.28515625" style="6" customWidth="1"/>
    <col min="3080" max="3080" width="31.140625" style="6" customWidth="1"/>
    <col min="3081" max="3331" width="9.140625" style="6"/>
    <col min="3332" max="3332" width="3.140625" style="6" customWidth="1"/>
    <col min="3333" max="3333" width="14" style="6" customWidth="1"/>
    <col min="3334" max="3334" width="14.85546875" style="6" customWidth="1"/>
    <col min="3335" max="3335" width="48.28515625" style="6" customWidth="1"/>
    <col min="3336" max="3336" width="31.140625" style="6" customWidth="1"/>
    <col min="3337" max="3587" width="9.140625" style="6"/>
    <col min="3588" max="3588" width="3.140625" style="6" customWidth="1"/>
    <col min="3589" max="3589" width="14" style="6" customWidth="1"/>
    <col min="3590" max="3590" width="14.85546875" style="6" customWidth="1"/>
    <col min="3591" max="3591" width="48.28515625" style="6" customWidth="1"/>
    <col min="3592" max="3592" width="31.140625" style="6" customWidth="1"/>
    <col min="3593" max="3843" width="9.140625" style="6"/>
    <col min="3844" max="3844" width="3.140625" style="6" customWidth="1"/>
    <col min="3845" max="3845" width="14" style="6" customWidth="1"/>
    <col min="3846" max="3846" width="14.85546875" style="6" customWidth="1"/>
    <col min="3847" max="3847" width="48.28515625" style="6" customWidth="1"/>
    <col min="3848" max="3848" width="31.140625" style="6" customWidth="1"/>
    <col min="3849" max="4099" width="9.140625" style="6"/>
    <col min="4100" max="4100" width="3.140625" style="6" customWidth="1"/>
    <col min="4101" max="4101" width="14" style="6" customWidth="1"/>
    <col min="4102" max="4102" width="14.85546875" style="6" customWidth="1"/>
    <col min="4103" max="4103" width="48.28515625" style="6" customWidth="1"/>
    <col min="4104" max="4104" width="31.140625" style="6" customWidth="1"/>
    <col min="4105" max="4355" width="9.140625" style="6"/>
    <col min="4356" max="4356" width="3.140625" style="6" customWidth="1"/>
    <col min="4357" max="4357" width="14" style="6" customWidth="1"/>
    <col min="4358" max="4358" width="14.85546875" style="6" customWidth="1"/>
    <col min="4359" max="4359" width="48.28515625" style="6" customWidth="1"/>
    <col min="4360" max="4360" width="31.140625" style="6" customWidth="1"/>
    <col min="4361" max="4611" width="9.140625" style="6"/>
    <col min="4612" max="4612" width="3.140625" style="6" customWidth="1"/>
    <col min="4613" max="4613" width="14" style="6" customWidth="1"/>
    <col min="4614" max="4614" width="14.85546875" style="6" customWidth="1"/>
    <col min="4615" max="4615" width="48.28515625" style="6" customWidth="1"/>
    <col min="4616" max="4616" width="31.140625" style="6" customWidth="1"/>
    <col min="4617" max="4867" width="9.140625" style="6"/>
    <col min="4868" max="4868" width="3.140625" style="6" customWidth="1"/>
    <col min="4869" max="4869" width="14" style="6" customWidth="1"/>
    <col min="4870" max="4870" width="14.85546875" style="6" customWidth="1"/>
    <col min="4871" max="4871" width="48.28515625" style="6" customWidth="1"/>
    <col min="4872" max="4872" width="31.140625" style="6" customWidth="1"/>
    <col min="4873" max="5123" width="9.140625" style="6"/>
    <col min="5124" max="5124" width="3.140625" style="6" customWidth="1"/>
    <col min="5125" max="5125" width="14" style="6" customWidth="1"/>
    <col min="5126" max="5126" width="14.85546875" style="6" customWidth="1"/>
    <col min="5127" max="5127" width="48.28515625" style="6" customWidth="1"/>
    <col min="5128" max="5128" width="31.140625" style="6" customWidth="1"/>
    <col min="5129" max="5379" width="9.140625" style="6"/>
    <col min="5380" max="5380" width="3.140625" style="6" customWidth="1"/>
    <col min="5381" max="5381" width="14" style="6" customWidth="1"/>
    <col min="5382" max="5382" width="14.85546875" style="6" customWidth="1"/>
    <col min="5383" max="5383" width="48.28515625" style="6" customWidth="1"/>
    <col min="5384" max="5384" width="31.140625" style="6" customWidth="1"/>
    <col min="5385" max="5635" width="9.140625" style="6"/>
    <col min="5636" max="5636" width="3.140625" style="6" customWidth="1"/>
    <col min="5637" max="5637" width="14" style="6" customWidth="1"/>
    <col min="5638" max="5638" width="14.85546875" style="6" customWidth="1"/>
    <col min="5639" max="5639" width="48.28515625" style="6" customWidth="1"/>
    <col min="5640" max="5640" width="31.140625" style="6" customWidth="1"/>
    <col min="5641" max="5891" width="9.140625" style="6"/>
    <col min="5892" max="5892" width="3.140625" style="6" customWidth="1"/>
    <col min="5893" max="5893" width="14" style="6" customWidth="1"/>
    <col min="5894" max="5894" width="14.85546875" style="6" customWidth="1"/>
    <col min="5895" max="5895" width="48.28515625" style="6" customWidth="1"/>
    <col min="5896" max="5896" width="31.140625" style="6" customWidth="1"/>
    <col min="5897" max="6147" width="9.140625" style="6"/>
    <col min="6148" max="6148" width="3.140625" style="6" customWidth="1"/>
    <col min="6149" max="6149" width="14" style="6" customWidth="1"/>
    <col min="6150" max="6150" width="14.85546875" style="6" customWidth="1"/>
    <col min="6151" max="6151" width="48.28515625" style="6" customWidth="1"/>
    <col min="6152" max="6152" width="31.140625" style="6" customWidth="1"/>
    <col min="6153" max="6403" width="9.140625" style="6"/>
    <col min="6404" max="6404" width="3.140625" style="6" customWidth="1"/>
    <col min="6405" max="6405" width="14" style="6" customWidth="1"/>
    <col min="6406" max="6406" width="14.85546875" style="6" customWidth="1"/>
    <col min="6407" max="6407" width="48.28515625" style="6" customWidth="1"/>
    <col min="6408" max="6408" width="31.140625" style="6" customWidth="1"/>
    <col min="6409" max="6659" width="9.140625" style="6"/>
    <col min="6660" max="6660" width="3.140625" style="6" customWidth="1"/>
    <col min="6661" max="6661" width="14" style="6" customWidth="1"/>
    <col min="6662" max="6662" width="14.85546875" style="6" customWidth="1"/>
    <col min="6663" max="6663" width="48.28515625" style="6" customWidth="1"/>
    <col min="6664" max="6664" width="31.140625" style="6" customWidth="1"/>
    <col min="6665" max="6915" width="9.140625" style="6"/>
    <col min="6916" max="6916" width="3.140625" style="6" customWidth="1"/>
    <col min="6917" max="6917" width="14" style="6" customWidth="1"/>
    <col min="6918" max="6918" width="14.85546875" style="6" customWidth="1"/>
    <col min="6919" max="6919" width="48.28515625" style="6" customWidth="1"/>
    <col min="6920" max="6920" width="31.140625" style="6" customWidth="1"/>
    <col min="6921" max="7171" width="9.140625" style="6"/>
    <col min="7172" max="7172" width="3.140625" style="6" customWidth="1"/>
    <col min="7173" max="7173" width="14" style="6" customWidth="1"/>
    <col min="7174" max="7174" width="14.85546875" style="6" customWidth="1"/>
    <col min="7175" max="7175" width="48.28515625" style="6" customWidth="1"/>
    <col min="7176" max="7176" width="31.140625" style="6" customWidth="1"/>
    <col min="7177" max="7427" width="9.140625" style="6"/>
    <col min="7428" max="7428" width="3.140625" style="6" customWidth="1"/>
    <col min="7429" max="7429" width="14" style="6" customWidth="1"/>
    <col min="7430" max="7430" width="14.85546875" style="6" customWidth="1"/>
    <col min="7431" max="7431" width="48.28515625" style="6" customWidth="1"/>
    <col min="7432" max="7432" width="31.140625" style="6" customWidth="1"/>
    <col min="7433" max="7683" width="9.140625" style="6"/>
    <col min="7684" max="7684" width="3.140625" style="6" customWidth="1"/>
    <col min="7685" max="7685" width="14" style="6" customWidth="1"/>
    <col min="7686" max="7686" width="14.85546875" style="6" customWidth="1"/>
    <col min="7687" max="7687" width="48.28515625" style="6" customWidth="1"/>
    <col min="7688" max="7688" width="31.140625" style="6" customWidth="1"/>
    <col min="7689" max="7939" width="9.140625" style="6"/>
    <col min="7940" max="7940" width="3.140625" style="6" customWidth="1"/>
    <col min="7941" max="7941" width="14" style="6" customWidth="1"/>
    <col min="7942" max="7942" width="14.85546875" style="6" customWidth="1"/>
    <col min="7943" max="7943" width="48.28515625" style="6" customWidth="1"/>
    <col min="7944" max="7944" width="31.140625" style="6" customWidth="1"/>
    <col min="7945" max="8195" width="9.140625" style="6"/>
    <col min="8196" max="8196" width="3.140625" style="6" customWidth="1"/>
    <col min="8197" max="8197" width="14" style="6" customWidth="1"/>
    <col min="8198" max="8198" width="14.85546875" style="6" customWidth="1"/>
    <col min="8199" max="8199" width="48.28515625" style="6" customWidth="1"/>
    <col min="8200" max="8200" width="31.140625" style="6" customWidth="1"/>
    <col min="8201" max="8451" width="9.140625" style="6"/>
    <col min="8452" max="8452" width="3.140625" style="6" customWidth="1"/>
    <col min="8453" max="8453" width="14" style="6" customWidth="1"/>
    <col min="8454" max="8454" width="14.85546875" style="6" customWidth="1"/>
    <col min="8455" max="8455" width="48.28515625" style="6" customWidth="1"/>
    <col min="8456" max="8456" width="31.140625" style="6" customWidth="1"/>
    <col min="8457" max="8707" width="9.140625" style="6"/>
    <col min="8708" max="8708" width="3.140625" style="6" customWidth="1"/>
    <col min="8709" max="8709" width="14" style="6" customWidth="1"/>
    <col min="8710" max="8710" width="14.85546875" style="6" customWidth="1"/>
    <col min="8711" max="8711" width="48.28515625" style="6" customWidth="1"/>
    <col min="8712" max="8712" width="31.140625" style="6" customWidth="1"/>
    <col min="8713" max="8963" width="9.140625" style="6"/>
    <col min="8964" max="8964" width="3.140625" style="6" customWidth="1"/>
    <col min="8965" max="8965" width="14" style="6" customWidth="1"/>
    <col min="8966" max="8966" width="14.85546875" style="6" customWidth="1"/>
    <col min="8967" max="8967" width="48.28515625" style="6" customWidth="1"/>
    <col min="8968" max="8968" width="31.140625" style="6" customWidth="1"/>
    <col min="8969" max="9219" width="9.140625" style="6"/>
    <col min="9220" max="9220" width="3.140625" style="6" customWidth="1"/>
    <col min="9221" max="9221" width="14" style="6" customWidth="1"/>
    <col min="9222" max="9222" width="14.85546875" style="6" customWidth="1"/>
    <col min="9223" max="9223" width="48.28515625" style="6" customWidth="1"/>
    <col min="9224" max="9224" width="31.140625" style="6" customWidth="1"/>
    <col min="9225" max="9475" width="9.140625" style="6"/>
    <col min="9476" max="9476" width="3.140625" style="6" customWidth="1"/>
    <col min="9477" max="9477" width="14" style="6" customWidth="1"/>
    <col min="9478" max="9478" width="14.85546875" style="6" customWidth="1"/>
    <col min="9479" max="9479" width="48.28515625" style="6" customWidth="1"/>
    <col min="9480" max="9480" width="31.140625" style="6" customWidth="1"/>
    <col min="9481" max="9731" width="9.140625" style="6"/>
    <col min="9732" max="9732" width="3.140625" style="6" customWidth="1"/>
    <col min="9733" max="9733" width="14" style="6" customWidth="1"/>
    <col min="9734" max="9734" width="14.85546875" style="6" customWidth="1"/>
    <col min="9735" max="9735" width="48.28515625" style="6" customWidth="1"/>
    <col min="9736" max="9736" width="31.140625" style="6" customWidth="1"/>
    <col min="9737" max="9987" width="9.140625" style="6"/>
    <col min="9988" max="9988" width="3.140625" style="6" customWidth="1"/>
    <col min="9989" max="9989" width="14" style="6" customWidth="1"/>
    <col min="9990" max="9990" width="14.85546875" style="6" customWidth="1"/>
    <col min="9991" max="9991" width="48.28515625" style="6" customWidth="1"/>
    <col min="9992" max="9992" width="31.140625" style="6" customWidth="1"/>
    <col min="9993" max="10243" width="9.140625" style="6"/>
    <col min="10244" max="10244" width="3.140625" style="6" customWidth="1"/>
    <col min="10245" max="10245" width="14" style="6" customWidth="1"/>
    <col min="10246" max="10246" width="14.85546875" style="6" customWidth="1"/>
    <col min="10247" max="10247" width="48.28515625" style="6" customWidth="1"/>
    <col min="10248" max="10248" width="31.140625" style="6" customWidth="1"/>
    <col min="10249" max="10499" width="9.140625" style="6"/>
    <col min="10500" max="10500" width="3.140625" style="6" customWidth="1"/>
    <col min="10501" max="10501" width="14" style="6" customWidth="1"/>
    <col min="10502" max="10502" width="14.85546875" style="6" customWidth="1"/>
    <col min="10503" max="10503" width="48.28515625" style="6" customWidth="1"/>
    <col min="10504" max="10504" width="31.140625" style="6" customWidth="1"/>
    <col min="10505" max="10755" width="9.140625" style="6"/>
    <col min="10756" max="10756" width="3.140625" style="6" customWidth="1"/>
    <col min="10757" max="10757" width="14" style="6" customWidth="1"/>
    <col min="10758" max="10758" width="14.85546875" style="6" customWidth="1"/>
    <col min="10759" max="10759" width="48.28515625" style="6" customWidth="1"/>
    <col min="10760" max="10760" width="31.140625" style="6" customWidth="1"/>
    <col min="10761" max="11011" width="9.140625" style="6"/>
    <col min="11012" max="11012" width="3.140625" style="6" customWidth="1"/>
    <col min="11013" max="11013" width="14" style="6" customWidth="1"/>
    <col min="11014" max="11014" width="14.85546875" style="6" customWidth="1"/>
    <col min="11015" max="11015" width="48.28515625" style="6" customWidth="1"/>
    <col min="11016" max="11016" width="31.140625" style="6" customWidth="1"/>
    <col min="11017" max="11267" width="9.140625" style="6"/>
    <col min="11268" max="11268" width="3.140625" style="6" customWidth="1"/>
    <col min="11269" max="11269" width="14" style="6" customWidth="1"/>
    <col min="11270" max="11270" width="14.85546875" style="6" customWidth="1"/>
    <col min="11271" max="11271" width="48.28515625" style="6" customWidth="1"/>
    <col min="11272" max="11272" width="31.140625" style="6" customWidth="1"/>
    <col min="11273" max="11523" width="9.140625" style="6"/>
    <col min="11524" max="11524" width="3.140625" style="6" customWidth="1"/>
    <col min="11525" max="11525" width="14" style="6" customWidth="1"/>
    <col min="11526" max="11526" width="14.85546875" style="6" customWidth="1"/>
    <col min="11527" max="11527" width="48.28515625" style="6" customWidth="1"/>
    <col min="11528" max="11528" width="31.140625" style="6" customWidth="1"/>
    <col min="11529" max="11779" width="9.140625" style="6"/>
    <col min="11780" max="11780" width="3.140625" style="6" customWidth="1"/>
    <col min="11781" max="11781" width="14" style="6" customWidth="1"/>
    <col min="11782" max="11782" width="14.85546875" style="6" customWidth="1"/>
    <col min="11783" max="11783" width="48.28515625" style="6" customWidth="1"/>
    <col min="11784" max="11784" width="31.140625" style="6" customWidth="1"/>
    <col min="11785" max="12035" width="9.140625" style="6"/>
    <col min="12036" max="12036" width="3.140625" style="6" customWidth="1"/>
    <col min="12037" max="12037" width="14" style="6" customWidth="1"/>
    <col min="12038" max="12038" width="14.85546875" style="6" customWidth="1"/>
    <col min="12039" max="12039" width="48.28515625" style="6" customWidth="1"/>
    <col min="12040" max="12040" width="31.140625" style="6" customWidth="1"/>
    <col min="12041" max="12291" width="9.140625" style="6"/>
    <col min="12292" max="12292" width="3.140625" style="6" customWidth="1"/>
    <col min="12293" max="12293" width="14" style="6" customWidth="1"/>
    <col min="12294" max="12294" width="14.85546875" style="6" customWidth="1"/>
    <col min="12295" max="12295" width="48.28515625" style="6" customWidth="1"/>
    <col min="12296" max="12296" width="31.140625" style="6" customWidth="1"/>
    <col min="12297" max="12547" width="9.140625" style="6"/>
    <col min="12548" max="12548" width="3.140625" style="6" customWidth="1"/>
    <col min="12549" max="12549" width="14" style="6" customWidth="1"/>
    <col min="12550" max="12550" width="14.85546875" style="6" customWidth="1"/>
    <col min="12551" max="12551" width="48.28515625" style="6" customWidth="1"/>
    <col min="12552" max="12552" width="31.140625" style="6" customWidth="1"/>
    <col min="12553" max="12803" width="9.140625" style="6"/>
    <col min="12804" max="12804" width="3.140625" style="6" customWidth="1"/>
    <col min="12805" max="12805" width="14" style="6" customWidth="1"/>
    <col min="12806" max="12806" width="14.85546875" style="6" customWidth="1"/>
    <col min="12807" max="12807" width="48.28515625" style="6" customWidth="1"/>
    <col min="12808" max="12808" width="31.140625" style="6" customWidth="1"/>
    <col min="12809" max="13059" width="9.140625" style="6"/>
    <col min="13060" max="13060" width="3.140625" style="6" customWidth="1"/>
    <col min="13061" max="13061" width="14" style="6" customWidth="1"/>
    <col min="13062" max="13062" width="14.85546875" style="6" customWidth="1"/>
    <col min="13063" max="13063" width="48.28515625" style="6" customWidth="1"/>
    <col min="13064" max="13064" width="31.140625" style="6" customWidth="1"/>
    <col min="13065" max="13315" width="9.140625" style="6"/>
    <col min="13316" max="13316" width="3.140625" style="6" customWidth="1"/>
    <col min="13317" max="13317" width="14" style="6" customWidth="1"/>
    <col min="13318" max="13318" width="14.85546875" style="6" customWidth="1"/>
    <col min="13319" max="13319" width="48.28515625" style="6" customWidth="1"/>
    <col min="13320" max="13320" width="31.140625" style="6" customWidth="1"/>
    <col min="13321" max="13571" width="9.140625" style="6"/>
    <col min="13572" max="13572" width="3.140625" style="6" customWidth="1"/>
    <col min="13573" max="13573" width="14" style="6" customWidth="1"/>
    <col min="13574" max="13574" width="14.85546875" style="6" customWidth="1"/>
    <col min="13575" max="13575" width="48.28515625" style="6" customWidth="1"/>
    <col min="13576" max="13576" width="31.140625" style="6" customWidth="1"/>
    <col min="13577" max="13827" width="9.140625" style="6"/>
    <col min="13828" max="13828" width="3.140625" style="6" customWidth="1"/>
    <col min="13829" max="13829" width="14" style="6" customWidth="1"/>
    <col min="13830" max="13830" width="14.85546875" style="6" customWidth="1"/>
    <col min="13831" max="13831" width="48.28515625" style="6" customWidth="1"/>
    <col min="13832" max="13832" width="31.140625" style="6" customWidth="1"/>
    <col min="13833" max="14083" width="9.140625" style="6"/>
    <col min="14084" max="14084" width="3.140625" style="6" customWidth="1"/>
    <col min="14085" max="14085" width="14" style="6" customWidth="1"/>
    <col min="14086" max="14086" width="14.85546875" style="6" customWidth="1"/>
    <col min="14087" max="14087" width="48.28515625" style="6" customWidth="1"/>
    <col min="14088" max="14088" width="31.140625" style="6" customWidth="1"/>
    <col min="14089" max="14339" width="9.140625" style="6"/>
    <col min="14340" max="14340" width="3.140625" style="6" customWidth="1"/>
    <col min="14341" max="14341" width="14" style="6" customWidth="1"/>
    <col min="14342" max="14342" width="14.85546875" style="6" customWidth="1"/>
    <col min="14343" max="14343" width="48.28515625" style="6" customWidth="1"/>
    <col min="14344" max="14344" width="31.140625" style="6" customWidth="1"/>
    <col min="14345" max="14595" width="9.140625" style="6"/>
    <col min="14596" max="14596" width="3.140625" style="6" customWidth="1"/>
    <col min="14597" max="14597" width="14" style="6" customWidth="1"/>
    <col min="14598" max="14598" width="14.85546875" style="6" customWidth="1"/>
    <col min="14599" max="14599" width="48.28515625" style="6" customWidth="1"/>
    <col min="14600" max="14600" width="31.140625" style="6" customWidth="1"/>
    <col min="14601" max="14851" width="9.140625" style="6"/>
    <col min="14852" max="14852" width="3.140625" style="6" customWidth="1"/>
    <col min="14853" max="14853" width="14" style="6" customWidth="1"/>
    <col min="14854" max="14854" width="14.85546875" style="6" customWidth="1"/>
    <col min="14855" max="14855" width="48.28515625" style="6" customWidth="1"/>
    <col min="14856" max="14856" width="31.140625" style="6" customWidth="1"/>
    <col min="14857" max="15107" width="9.140625" style="6"/>
    <col min="15108" max="15108" width="3.140625" style="6" customWidth="1"/>
    <col min="15109" max="15109" width="14" style="6" customWidth="1"/>
    <col min="15110" max="15110" width="14.85546875" style="6" customWidth="1"/>
    <col min="15111" max="15111" width="48.28515625" style="6" customWidth="1"/>
    <col min="15112" max="15112" width="31.140625" style="6" customWidth="1"/>
    <col min="15113" max="15363" width="9.140625" style="6"/>
    <col min="15364" max="15364" width="3.140625" style="6" customWidth="1"/>
    <col min="15365" max="15365" width="14" style="6" customWidth="1"/>
    <col min="15366" max="15366" width="14.85546875" style="6" customWidth="1"/>
    <col min="15367" max="15367" width="48.28515625" style="6" customWidth="1"/>
    <col min="15368" max="15368" width="31.140625" style="6" customWidth="1"/>
    <col min="15369" max="15619" width="9.140625" style="6"/>
    <col min="15620" max="15620" width="3.140625" style="6" customWidth="1"/>
    <col min="15621" max="15621" width="14" style="6" customWidth="1"/>
    <col min="15622" max="15622" width="14.85546875" style="6" customWidth="1"/>
    <col min="15623" max="15623" width="48.28515625" style="6" customWidth="1"/>
    <col min="15624" max="15624" width="31.140625" style="6" customWidth="1"/>
    <col min="15625" max="15875" width="9.140625" style="6"/>
    <col min="15876" max="15876" width="3.140625" style="6" customWidth="1"/>
    <col min="15877" max="15877" width="14" style="6" customWidth="1"/>
    <col min="15878" max="15878" width="14.85546875" style="6" customWidth="1"/>
    <col min="15879" max="15879" width="48.28515625" style="6" customWidth="1"/>
    <col min="15880" max="15880" width="31.140625" style="6" customWidth="1"/>
    <col min="15881" max="16131" width="9.140625" style="6"/>
    <col min="16132" max="16132" width="3.140625" style="6" customWidth="1"/>
    <col min="16133" max="16133" width="14" style="6" customWidth="1"/>
    <col min="16134" max="16134" width="14.85546875" style="6" customWidth="1"/>
    <col min="16135" max="16135" width="48.28515625" style="6" customWidth="1"/>
    <col min="16136" max="16136" width="31.140625" style="6" customWidth="1"/>
    <col min="16137" max="16384" width="9.140625" style="6"/>
  </cols>
  <sheetData>
    <row r="1" spans="1:13" x14ac:dyDescent="0.3">
      <c r="G1" s="10"/>
      <c r="H1" s="10"/>
    </row>
    <row r="2" spans="1:13" x14ac:dyDescent="0.3">
      <c r="G2" s="10"/>
      <c r="H2" s="10" t="s">
        <v>47</v>
      </c>
    </row>
    <row r="3" spans="1:13" x14ac:dyDescent="0.3">
      <c r="A3" s="9" t="s">
        <v>12</v>
      </c>
      <c r="G3" s="10"/>
      <c r="H3" s="10" t="s">
        <v>35</v>
      </c>
    </row>
    <row r="4" spans="1:13" x14ac:dyDescent="0.3">
      <c r="G4" s="10"/>
      <c r="H4" s="10" t="s">
        <v>13</v>
      </c>
    </row>
    <row r="6" spans="1:13" ht="39" customHeight="1" x14ac:dyDescent="0.3">
      <c r="B6" s="111" t="s">
        <v>92</v>
      </c>
      <c r="C6" s="112"/>
      <c r="D6" s="112"/>
      <c r="E6" s="112"/>
      <c r="F6" s="112"/>
      <c r="G6" s="112"/>
      <c r="H6" s="112"/>
    </row>
    <row r="7" spans="1:13" ht="18" thickBot="1" x14ac:dyDescent="0.35">
      <c r="G7" s="28"/>
      <c r="H7" s="28" t="s">
        <v>10</v>
      </c>
    </row>
    <row r="8" spans="1:13" s="29" customFormat="1" ht="120.75" x14ac:dyDescent="0.25">
      <c r="B8" s="113" t="s">
        <v>41</v>
      </c>
      <c r="C8" s="114"/>
      <c r="D8" s="115" t="s">
        <v>42</v>
      </c>
      <c r="E8" s="115"/>
      <c r="F8" s="115"/>
      <c r="G8" s="117" t="s">
        <v>43</v>
      </c>
      <c r="H8" s="30" t="s">
        <v>17</v>
      </c>
      <c r="J8" s="31"/>
      <c r="K8" s="31"/>
      <c r="L8" s="31"/>
      <c r="M8" s="31"/>
    </row>
    <row r="9" spans="1:13" s="29" customFormat="1" x14ac:dyDescent="0.25">
      <c r="B9" s="119" t="s">
        <v>21</v>
      </c>
      <c r="C9" s="120" t="s">
        <v>22</v>
      </c>
      <c r="D9" s="116"/>
      <c r="E9" s="116"/>
      <c r="F9" s="116"/>
      <c r="G9" s="118"/>
      <c r="H9" s="121" t="s">
        <v>24</v>
      </c>
      <c r="J9" s="31"/>
      <c r="K9" s="31"/>
      <c r="L9" s="31"/>
      <c r="M9" s="31"/>
    </row>
    <row r="10" spans="1:13" x14ac:dyDescent="0.3">
      <c r="B10" s="119"/>
      <c r="C10" s="120"/>
      <c r="D10" s="116"/>
      <c r="E10" s="116"/>
      <c r="F10" s="116"/>
      <c r="G10" s="118"/>
      <c r="H10" s="121"/>
    </row>
    <row r="11" spans="1:13" x14ac:dyDescent="0.3">
      <c r="B11" s="32" t="s">
        <v>44</v>
      </c>
      <c r="C11" s="33" t="s">
        <v>45</v>
      </c>
      <c r="D11" s="116">
        <v>3</v>
      </c>
      <c r="E11" s="116"/>
      <c r="F11" s="116"/>
      <c r="G11" s="34">
        <v>4</v>
      </c>
      <c r="H11" s="35">
        <v>5</v>
      </c>
    </row>
    <row r="12" spans="1:13" x14ac:dyDescent="0.3">
      <c r="B12" s="122" t="s">
        <v>46</v>
      </c>
      <c r="C12" s="102"/>
      <c r="D12" s="102"/>
      <c r="E12" s="102"/>
      <c r="F12" s="102"/>
      <c r="G12" s="102"/>
      <c r="H12" s="36">
        <f>H16+H13</f>
        <v>0</v>
      </c>
    </row>
    <row r="13" spans="1:13" ht="33" customHeight="1" x14ac:dyDescent="0.3">
      <c r="B13" s="4">
        <v>1160</v>
      </c>
      <c r="C13" s="99" t="str">
        <f>'1'!D11</f>
        <v>Հաշմանդամություն ունեցող անձանց սոցիալական ներառում</v>
      </c>
      <c r="D13" s="106"/>
      <c r="E13" s="106"/>
      <c r="F13" s="100"/>
      <c r="G13" s="50"/>
      <c r="H13" s="38">
        <f>H14</f>
        <v>11496</v>
      </c>
    </row>
    <row r="14" spans="1:13" ht="76.5" customHeight="1" x14ac:dyDescent="0.3">
      <c r="B14" s="107"/>
      <c r="C14" s="51">
        <v>11013</v>
      </c>
      <c r="D14" s="108" t="str">
        <f>'1'!D12</f>
        <v xml:space="preserve">Հաշմանդամություն ունեցող անձանց շուրջօրյա  խնամքի  ծառայություներ համայնքահենք փոքր խմբային տներում  </v>
      </c>
      <c r="E14" s="109"/>
      <c r="F14" s="110"/>
      <c r="G14" s="4" t="s">
        <v>46</v>
      </c>
      <c r="H14" s="39">
        <f>SUM(H15:H15)</f>
        <v>11496</v>
      </c>
    </row>
    <row r="15" spans="1:13" ht="35.25" customHeight="1" x14ac:dyDescent="0.3">
      <c r="B15" s="107"/>
      <c r="C15" s="52"/>
      <c r="D15" s="50"/>
      <c r="E15" s="50"/>
      <c r="F15" s="50"/>
      <c r="G15" s="59" t="s">
        <v>64</v>
      </c>
      <c r="H15" s="38">
        <f>'1'!H12</f>
        <v>11496</v>
      </c>
    </row>
    <row r="16" spans="1:13" ht="33" customHeight="1" x14ac:dyDescent="0.3">
      <c r="B16" s="61">
        <v>1032</v>
      </c>
      <c r="C16" s="99" t="str">
        <f>'1'!D13</f>
        <v>Տարեց և (կամ) հաշմանդամություն ունեցող անձանց աջակցություն</v>
      </c>
      <c r="D16" s="106"/>
      <c r="E16" s="106"/>
      <c r="F16" s="100"/>
      <c r="G16" s="50"/>
      <c r="H16" s="69">
        <f>H17</f>
        <v>-11496</v>
      </c>
    </row>
    <row r="17" spans="2:8" ht="76.5" customHeight="1" x14ac:dyDescent="0.3">
      <c r="B17" s="107"/>
      <c r="C17" s="51">
        <v>11001</v>
      </c>
      <c r="D17" s="108" t="str">
        <f>'1'!D14</f>
        <v>Տարեց և (կամ) հաշմանդամություն ունեցող անձանց շուրջօրյա խնամքի ծառայություններ</v>
      </c>
      <c r="E17" s="109"/>
      <c r="F17" s="110"/>
      <c r="G17" s="61" t="s">
        <v>46</v>
      </c>
      <c r="H17" s="68">
        <f>SUM(H18:H18)</f>
        <v>-11496</v>
      </c>
    </row>
    <row r="18" spans="2:8" ht="35.25" customHeight="1" x14ac:dyDescent="0.3">
      <c r="B18" s="107"/>
      <c r="C18" s="63"/>
      <c r="D18" s="50"/>
      <c r="E18" s="50"/>
      <c r="F18" s="50"/>
      <c r="G18" s="78" t="s">
        <v>77</v>
      </c>
      <c r="H18" s="69">
        <f>'1'!H14</f>
        <v>-11496</v>
      </c>
    </row>
  </sheetData>
  <mergeCells count="15">
    <mergeCell ref="C16:F16"/>
    <mergeCell ref="B17:B18"/>
    <mergeCell ref="D17:F17"/>
    <mergeCell ref="B6:H6"/>
    <mergeCell ref="B8:C8"/>
    <mergeCell ref="D8:F10"/>
    <mergeCell ref="G8:G10"/>
    <mergeCell ref="B9:B10"/>
    <mergeCell ref="C9:C10"/>
    <mergeCell ref="H9:H10"/>
    <mergeCell ref="B14:B15"/>
    <mergeCell ref="D14:F14"/>
    <mergeCell ref="D11:F11"/>
    <mergeCell ref="B12:G12"/>
    <mergeCell ref="C13:F13"/>
  </mergeCells>
  <pageMargins left="0.7" right="0.7" top="0.75" bottom="0.75" header="0.3" footer="0.3"/>
  <pageSetup scale="53" orientation="portrait" r:id="rId1"/>
  <colBreaks count="1" manualBreakCount="1">
    <brk id="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view="pageBreakPreview" topLeftCell="A13" zoomScaleNormal="100" zoomScaleSheetLayoutView="100" workbookViewId="0">
      <selection activeCell="K17" sqref="K17"/>
    </sheetView>
  </sheetViews>
  <sheetFormatPr defaultRowHeight="16.5" x14ac:dyDescent="0.3"/>
  <cols>
    <col min="1" max="1" width="6.28515625" style="45" customWidth="1"/>
    <col min="2" max="2" width="9.140625" style="45"/>
    <col min="3" max="3" width="12.7109375" style="45" customWidth="1"/>
    <col min="4" max="4" width="14" style="45" customWidth="1"/>
    <col min="5" max="7" width="9.140625" style="45"/>
    <col min="8" max="8" width="18" style="45" customWidth="1"/>
    <col min="9" max="9" width="27.28515625" style="45" bestFit="1" customWidth="1"/>
    <col min="10" max="10" width="18" style="45" bestFit="1" customWidth="1"/>
    <col min="11" max="11" width="17.28515625" style="45" bestFit="1" customWidth="1"/>
    <col min="12" max="16384" width="9.140625" style="45"/>
  </cols>
  <sheetData>
    <row r="1" spans="1:11" ht="17.25" x14ac:dyDescent="0.3">
      <c r="J1" s="10"/>
      <c r="K1" s="10" t="s">
        <v>62</v>
      </c>
    </row>
    <row r="2" spans="1:11" ht="17.25" x14ac:dyDescent="0.3">
      <c r="J2" s="10"/>
      <c r="K2" s="10" t="s">
        <v>35</v>
      </c>
    </row>
    <row r="3" spans="1:11" ht="17.25" x14ac:dyDescent="0.3">
      <c r="J3" s="10"/>
      <c r="K3" s="10" t="s">
        <v>13</v>
      </c>
    </row>
    <row r="6" spans="1:11" ht="49.5" customHeight="1" x14ac:dyDescent="0.3">
      <c r="A6" s="123" t="s">
        <v>93</v>
      </c>
      <c r="B6" s="123"/>
      <c r="C6" s="123"/>
      <c r="D6" s="123"/>
      <c r="E6" s="123"/>
      <c r="F6" s="123"/>
      <c r="G6" s="123"/>
      <c r="H6" s="123"/>
      <c r="I6" s="123"/>
      <c r="J6" s="123"/>
      <c r="K6" s="123"/>
    </row>
    <row r="7" spans="1:11" x14ac:dyDescent="0.3">
      <c r="J7" s="124" t="s">
        <v>10</v>
      </c>
      <c r="K7" s="124"/>
    </row>
    <row r="8" spans="1:11" s="1" customFormat="1" ht="119.25" customHeight="1" x14ac:dyDescent="0.25">
      <c r="A8" s="98" t="s">
        <v>48</v>
      </c>
      <c r="B8" s="98" t="s">
        <v>49</v>
      </c>
      <c r="C8" s="98"/>
      <c r="D8" s="98" t="s">
        <v>50</v>
      </c>
      <c r="E8" s="98"/>
      <c r="F8" s="98"/>
      <c r="G8" s="98"/>
      <c r="H8" s="98" t="s">
        <v>51</v>
      </c>
      <c r="I8" s="98" t="s">
        <v>52</v>
      </c>
      <c r="J8" s="104" t="s">
        <v>17</v>
      </c>
      <c r="K8" s="105"/>
    </row>
    <row r="9" spans="1:11" s="1" customFormat="1" ht="66" x14ac:dyDescent="0.25">
      <c r="A9" s="98"/>
      <c r="B9" s="4" t="s">
        <v>53</v>
      </c>
      <c r="C9" s="4" t="s">
        <v>54</v>
      </c>
      <c r="D9" s="4" t="s">
        <v>53</v>
      </c>
      <c r="E9" s="4" t="s">
        <v>54</v>
      </c>
      <c r="F9" s="4" t="s">
        <v>55</v>
      </c>
      <c r="G9" s="4" t="s">
        <v>56</v>
      </c>
      <c r="H9" s="98"/>
      <c r="I9" s="98"/>
      <c r="J9" s="4" t="s">
        <v>57</v>
      </c>
      <c r="K9" s="4" t="s">
        <v>58</v>
      </c>
    </row>
    <row r="10" spans="1:11" s="1" customFormat="1" ht="20.25" customHeight="1" x14ac:dyDescent="0.25">
      <c r="A10" s="126" t="s">
        <v>59</v>
      </c>
      <c r="B10" s="126"/>
      <c r="C10" s="126"/>
      <c r="D10" s="126"/>
      <c r="E10" s="126"/>
      <c r="F10" s="126"/>
      <c r="G10" s="126"/>
      <c r="H10" s="126"/>
      <c r="I10" s="126"/>
      <c r="J10" s="65">
        <f>J11</f>
        <v>0</v>
      </c>
      <c r="K10" s="65">
        <f>K11</f>
        <v>0</v>
      </c>
    </row>
    <row r="11" spans="1:11" s="1" customFormat="1" ht="21.75" customHeight="1" x14ac:dyDescent="0.25">
      <c r="A11" s="126" t="s">
        <v>60</v>
      </c>
      <c r="B11" s="126"/>
      <c r="C11" s="126"/>
      <c r="D11" s="126"/>
      <c r="E11" s="126"/>
      <c r="F11" s="126"/>
      <c r="G11" s="126"/>
      <c r="H11" s="126"/>
      <c r="I11" s="126"/>
      <c r="J11" s="65">
        <f>J12+J24</f>
        <v>0</v>
      </c>
      <c r="K11" s="65">
        <f>K12+K24</f>
        <v>0</v>
      </c>
    </row>
    <row r="12" spans="1:11" s="1" customFormat="1" ht="30" customHeight="1" x14ac:dyDescent="0.25">
      <c r="A12" s="3"/>
      <c r="B12" s="3">
        <v>1160</v>
      </c>
      <c r="C12" s="125" t="str">
        <f>'1'!D11</f>
        <v>Հաշմանդամություն ունեցող անձանց սոցիալական ներառում</v>
      </c>
      <c r="D12" s="125"/>
      <c r="E12" s="125"/>
      <c r="F12" s="125"/>
      <c r="G12" s="125"/>
      <c r="H12" s="125"/>
      <c r="I12" s="125"/>
      <c r="J12" s="65">
        <f>J13</f>
        <v>2299.1999999999998</v>
      </c>
      <c r="K12" s="65">
        <f>K13</f>
        <v>11496</v>
      </c>
    </row>
    <row r="13" spans="1:11" s="1" customFormat="1" ht="30.75" customHeight="1" x14ac:dyDescent="0.25">
      <c r="A13" s="3"/>
      <c r="B13" s="3"/>
      <c r="C13" s="3"/>
      <c r="D13" s="3" t="str">
        <f>'1'!C12</f>
        <v>1160 - 11013</v>
      </c>
      <c r="E13" s="125" t="str">
        <f>'1'!D12</f>
        <v xml:space="preserve">Հաշմանդամություն ունեցող անձանց շուրջօրյա  խնամքի  ծառայություներ համայնքահենք փոքր խմբային տներում  </v>
      </c>
      <c r="F13" s="125"/>
      <c r="G13" s="125"/>
      <c r="H13" s="125"/>
      <c r="I13" s="125"/>
      <c r="J13" s="42">
        <f>'2'!G21</f>
        <v>2299.1999999999998</v>
      </c>
      <c r="K13" s="42">
        <f>'2'!H21</f>
        <v>11496</v>
      </c>
    </row>
    <row r="14" spans="1:11" s="1" customFormat="1" ht="39" customHeight="1" x14ac:dyDescent="0.25">
      <c r="A14" s="3"/>
      <c r="B14" s="3"/>
      <c r="C14" s="3"/>
      <c r="D14" s="3"/>
      <c r="E14" s="3"/>
      <c r="F14" s="125" t="str">
        <f>'1'!E12</f>
        <v>Հաշմանդամություն ունեցող անձանց շուրջօրյա  խնամքի  ծառայություներ համայնքահենք փոքր խմբային տներում</v>
      </c>
      <c r="G14" s="125"/>
      <c r="H14" s="125"/>
      <c r="I14" s="125"/>
      <c r="J14" s="125"/>
      <c r="K14" s="125"/>
    </row>
    <row r="15" spans="1:11" s="1" customFormat="1" x14ac:dyDescent="0.25">
      <c r="A15" s="3"/>
      <c r="B15" s="3"/>
      <c r="C15" s="3"/>
      <c r="D15" s="3"/>
      <c r="E15" s="3"/>
      <c r="F15" s="3"/>
      <c r="G15" s="125" t="str">
        <f>'1'!F12</f>
        <v>Ծառայությունների մատուցում</v>
      </c>
      <c r="H15" s="125"/>
      <c r="I15" s="125"/>
      <c r="J15" s="125"/>
      <c r="K15" s="125"/>
    </row>
    <row r="16" spans="1:11" s="1" customFormat="1" ht="38.25" customHeight="1" x14ac:dyDescent="0.25">
      <c r="A16" s="3"/>
      <c r="B16" s="3"/>
      <c r="C16" s="3"/>
      <c r="D16" s="3"/>
      <c r="E16" s="3"/>
      <c r="F16" s="3"/>
      <c r="G16" s="3"/>
      <c r="H16" s="125" t="s">
        <v>89</v>
      </c>
      <c r="I16" s="125"/>
      <c r="J16" s="125"/>
      <c r="K16" s="125"/>
    </row>
    <row r="17" spans="1:11" s="1" customFormat="1" ht="38.25" customHeight="1" x14ac:dyDescent="0.25">
      <c r="A17" s="94"/>
      <c r="B17" s="94"/>
      <c r="C17" s="94"/>
      <c r="D17" s="94"/>
      <c r="E17" s="94"/>
      <c r="F17" s="94"/>
      <c r="G17" s="94"/>
      <c r="H17" s="94"/>
      <c r="I17" s="128" t="s">
        <v>98</v>
      </c>
      <c r="J17" s="94"/>
      <c r="K17" s="41">
        <v>12</v>
      </c>
    </row>
    <row r="18" spans="1:11" s="1" customFormat="1" ht="48.75" customHeight="1" x14ac:dyDescent="0.25">
      <c r="A18" s="3"/>
      <c r="B18" s="3"/>
      <c r="C18" s="3"/>
      <c r="D18" s="3"/>
      <c r="E18" s="3"/>
      <c r="F18" s="3"/>
      <c r="G18" s="3"/>
      <c r="H18" s="3"/>
      <c r="I18" s="1" t="s">
        <v>95</v>
      </c>
      <c r="J18" s="40" t="s">
        <v>61</v>
      </c>
      <c r="K18" s="41">
        <v>12</v>
      </c>
    </row>
    <row r="19" spans="1:11" s="1" customFormat="1" x14ac:dyDescent="0.25">
      <c r="A19" s="92"/>
      <c r="B19" s="92"/>
      <c r="C19" s="92"/>
      <c r="D19" s="92"/>
      <c r="E19" s="92"/>
      <c r="F19" s="92"/>
      <c r="G19" s="92"/>
      <c r="H19" s="92"/>
      <c r="I19" s="93" t="s">
        <v>96</v>
      </c>
      <c r="J19" s="40"/>
      <c r="K19" s="41">
        <v>6</v>
      </c>
    </row>
    <row r="20" spans="1:11" s="1" customFormat="1" x14ac:dyDescent="0.25">
      <c r="A20" s="92"/>
      <c r="B20" s="92"/>
      <c r="C20" s="92"/>
      <c r="D20" s="92"/>
      <c r="E20" s="92"/>
      <c r="F20" s="92"/>
      <c r="G20" s="92"/>
      <c r="H20" s="92"/>
      <c r="I20" s="93" t="s">
        <v>97</v>
      </c>
      <c r="J20" s="40"/>
      <c r="K20" s="41">
        <v>6</v>
      </c>
    </row>
    <row r="21" spans="1:11" s="1" customFormat="1" ht="42.75" customHeight="1" x14ac:dyDescent="0.25">
      <c r="A21" s="54"/>
      <c r="B21" s="54"/>
      <c r="C21" s="54"/>
      <c r="D21" s="54"/>
      <c r="E21" s="54"/>
      <c r="F21" s="54"/>
      <c r="G21" s="54"/>
      <c r="H21" s="54"/>
      <c r="I21" s="85" t="s">
        <v>90</v>
      </c>
      <c r="J21" s="40"/>
      <c r="K21" s="41">
        <v>1</v>
      </c>
    </row>
    <row r="22" spans="1:11" s="1" customFormat="1" ht="22.5" customHeight="1" x14ac:dyDescent="0.25"/>
    <row r="23" spans="1:11" s="1" customFormat="1" ht="22.5" customHeight="1" x14ac:dyDescent="0.25"/>
    <row r="24" spans="1:11" s="1" customFormat="1" ht="30" customHeight="1" x14ac:dyDescent="0.25">
      <c r="A24" s="64"/>
      <c r="B24" s="64">
        <v>1032</v>
      </c>
      <c r="C24" s="125" t="str">
        <f>'1'!D13</f>
        <v>Տարեց և (կամ) հաշմանդամություն ունեցող անձանց աջակցություն</v>
      </c>
      <c r="D24" s="125"/>
      <c r="E24" s="125"/>
      <c r="F24" s="125"/>
      <c r="G24" s="125"/>
      <c r="H24" s="125"/>
      <c r="I24" s="125"/>
      <c r="J24" s="42">
        <f>J25+J31</f>
        <v>-2299.1999999999998</v>
      </c>
      <c r="K24" s="42">
        <f>K25+K31</f>
        <v>-11496</v>
      </c>
    </row>
    <row r="25" spans="1:11" s="1" customFormat="1" ht="57.75" customHeight="1" x14ac:dyDescent="0.25">
      <c r="A25" s="64"/>
      <c r="B25" s="64"/>
      <c r="C25" s="64"/>
      <c r="D25" s="64" t="str">
        <f>'1'!C14</f>
        <v>1032 - 11001</v>
      </c>
      <c r="E25" s="125" t="str">
        <f>'1'!D14</f>
        <v>Տարեց և (կամ) հաշմանդամություն ունեցող անձանց շուրջօրյա խնամքի ծառայություններ</v>
      </c>
      <c r="F25" s="125"/>
      <c r="G25" s="125"/>
      <c r="H25" s="125"/>
      <c r="I25" s="125"/>
      <c r="J25" s="42">
        <f>'1'!G14</f>
        <v>-2299.1999999999998</v>
      </c>
      <c r="K25" s="42">
        <f>'1'!H14</f>
        <v>-11496</v>
      </c>
    </row>
    <row r="26" spans="1:11" s="1" customFormat="1" ht="39" customHeight="1" x14ac:dyDescent="0.25">
      <c r="A26" s="64"/>
      <c r="B26" s="64"/>
      <c r="C26" s="64"/>
      <c r="D26" s="64"/>
      <c r="E26" s="64"/>
      <c r="F26" s="125" t="str">
        <f>'1'!E14</f>
        <v>Բնակչության սոցիալական պաշտպանության հաստատություններում տարեց և (կամ) հաշմանդամություն ունեցող անձանց շուրջօրյա խնամքի տրամադրման ծառայություն</v>
      </c>
      <c r="G26" s="125"/>
      <c r="H26" s="125"/>
      <c r="I26" s="125"/>
      <c r="J26" s="125"/>
      <c r="K26" s="125"/>
    </row>
    <row r="27" spans="1:11" s="1" customFormat="1" x14ac:dyDescent="0.25">
      <c r="A27" s="64"/>
      <c r="B27" s="64"/>
      <c r="C27" s="64"/>
      <c r="D27" s="64"/>
      <c r="E27" s="64"/>
      <c r="F27" s="64"/>
      <c r="G27" s="125" t="str">
        <f>'1'!F14</f>
        <v>Ծառայությունների մատուցում</v>
      </c>
      <c r="H27" s="125"/>
      <c r="I27" s="125"/>
      <c r="J27" s="125"/>
      <c r="K27" s="125"/>
    </row>
    <row r="28" spans="1:11" s="1" customFormat="1" ht="49.5" customHeight="1" x14ac:dyDescent="0.25">
      <c r="A28" s="64"/>
      <c r="B28" s="64"/>
      <c r="C28" s="64"/>
      <c r="D28" s="64"/>
      <c r="E28" s="64"/>
      <c r="F28" s="64"/>
      <c r="G28" s="64"/>
      <c r="H28" s="125" t="s">
        <v>78</v>
      </c>
      <c r="I28" s="125"/>
      <c r="J28" s="125"/>
      <c r="K28" s="125"/>
    </row>
  </sheetData>
  <mergeCells count="20">
    <mergeCell ref="F26:K26"/>
    <mergeCell ref="G27:K27"/>
    <mergeCell ref="H28:K28"/>
    <mergeCell ref="D8:G8"/>
    <mergeCell ref="H8:H9"/>
    <mergeCell ref="I8:I9"/>
    <mergeCell ref="C24:I24"/>
    <mergeCell ref="E25:I25"/>
    <mergeCell ref="J8:K8"/>
    <mergeCell ref="A6:K6"/>
    <mergeCell ref="J7:K7"/>
    <mergeCell ref="H16:K16"/>
    <mergeCell ref="A10:I10"/>
    <mergeCell ref="A11:I11"/>
    <mergeCell ref="C12:I12"/>
    <mergeCell ref="E13:I13"/>
    <mergeCell ref="F14:K14"/>
    <mergeCell ref="G15:K15"/>
    <mergeCell ref="A8:A9"/>
    <mergeCell ref="B8:C8"/>
  </mergeCells>
  <pageMargins left="0.7" right="0.7" top="0.75" bottom="0.75" header="0.3" footer="0.3"/>
  <pageSetup scale="4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view="pageBreakPreview" topLeftCell="A10" zoomScaleNormal="100" zoomScaleSheetLayoutView="100" workbookViewId="0">
      <selection activeCell="K17" sqref="K17"/>
    </sheetView>
  </sheetViews>
  <sheetFormatPr defaultRowHeight="16.5" x14ac:dyDescent="0.3"/>
  <cols>
    <col min="1" max="1" width="6.28515625" style="45" customWidth="1"/>
    <col min="2" max="2" width="9.140625" style="45"/>
    <col min="3" max="3" width="12.7109375" style="45" customWidth="1"/>
    <col min="4" max="4" width="14" style="45" customWidth="1"/>
    <col min="5" max="7" width="9.140625" style="45"/>
    <col min="8" max="8" width="18" style="45" customWidth="1"/>
    <col min="9" max="9" width="27.28515625" style="45" bestFit="1" customWidth="1"/>
    <col min="10" max="10" width="18" style="45" bestFit="1" customWidth="1"/>
    <col min="11" max="11" width="17.28515625" style="45" bestFit="1" customWidth="1"/>
    <col min="12" max="16384" width="9.140625" style="45"/>
  </cols>
  <sheetData>
    <row r="1" spans="1:11" ht="17.25" x14ac:dyDescent="0.3">
      <c r="J1" s="56"/>
      <c r="K1" s="56" t="s">
        <v>66</v>
      </c>
    </row>
    <row r="2" spans="1:11" ht="17.25" x14ac:dyDescent="0.3">
      <c r="J2" s="56"/>
      <c r="K2" s="56" t="s">
        <v>35</v>
      </c>
    </row>
    <row r="3" spans="1:11" ht="17.25" x14ac:dyDescent="0.3">
      <c r="J3" s="56"/>
      <c r="K3" s="56" t="s">
        <v>13</v>
      </c>
    </row>
    <row r="6" spans="1:11" ht="49.5" customHeight="1" x14ac:dyDescent="0.3">
      <c r="A6" s="123" t="s">
        <v>94</v>
      </c>
      <c r="B6" s="123"/>
      <c r="C6" s="123"/>
      <c r="D6" s="123"/>
      <c r="E6" s="123"/>
      <c r="F6" s="123"/>
      <c r="G6" s="123"/>
      <c r="H6" s="123"/>
      <c r="I6" s="123"/>
      <c r="J6" s="123"/>
      <c r="K6" s="123"/>
    </row>
    <row r="7" spans="1:11" x14ac:dyDescent="0.3">
      <c r="J7" s="124" t="s">
        <v>10</v>
      </c>
      <c r="K7" s="124"/>
    </row>
    <row r="8" spans="1:11" s="1" customFormat="1" ht="119.25" customHeight="1" x14ac:dyDescent="0.25">
      <c r="A8" s="98" t="s">
        <v>65</v>
      </c>
      <c r="B8" s="98" t="s">
        <v>49</v>
      </c>
      <c r="C8" s="98"/>
      <c r="D8" s="98" t="s">
        <v>50</v>
      </c>
      <c r="E8" s="98"/>
      <c r="F8" s="98"/>
      <c r="G8" s="98"/>
      <c r="H8" s="98" t="s">
        <v>51</v>
      </c>
      <c r="I8" s="98" t="s">
        <v>52</v>
      </c>
      <c r="J8" s="104" t="s">
        <v>17</v>
      </c>
      <c r="K8" s="105"/>
    </row>
    <row r="9" spans="1:11" s="1" customFormat="1" ht="66" x14ac:dyDescent="0.25">
      <c r="A9" s="98"/>
      <c r="B9" s="57" t="s">
        <v>53</v>
      </c>
      <c r="C9" s="57" t="s">
        <v>54</v>
      </c>
      <c r="D9" s="57" t="s">
        <v>53</v>
      </c>
      <c r="E9" s="57" t="s">
        <v>54</v>
      </c>
      <c r="F9" s="57" t="s">
        <v>55</v>
      </c>
      <c r="G9" s="57" t="s">
        <v>56</v>
      </c>
      <c r="H9" s="98"/>
      <c r="I9" s="98"/>
      <c r="J9" s="57" t="s">
        <v>57</v>
      </c>
      <c r="K9" s="57" t="s">
        <v>58</v>
      </c>
    </row>
    <row r="10" spans="1:11" s="1" customFormat="1" ht="20.25" customHeight="1" x14ac:dyDescent="0.25">
      <c r="A10" s="126" t="s">
        <v>59</v>
      </c>
      <c r="B10" s="126"/>
      <c r="C10" s="126"/>
      <c r="D10" s="126"/>
      <c r="E10" s="126"/>
      <c r="F10" s="126"/>
      <c r="G10" s="126"/>
      <c r="H10" s="126"/>
      <c r="I10" s="126"/>
      <c r="J10" s="53">
        <f>J11</f>
        <v>0</v>
      </c>
      <c r="K10" s="53">
        <f>K11</f>
        <v>0</v>
      </c>
    </row>
    <row r="11" spans="1:11" s="1" customFormat="1" ht="30" customHeight="1" x14ac:dyDescent="0.25">
      <c r="A11" s="126" t="s">
        <v>60</v>
      </c>
      <c r="B11" s="126"/>
      <c r="C11" s="126"/>
      <c r="D11" s="126"/>
      <c r="E11" s="126"/>
      <c r="F11" s="126"/>
      <c r="G11" s="126"/>
      <c r="H11" s="126"/>
      <c r="I11" s="126"/>
      <c r="J11" s="53">
        <f>J12+J23</f>
        <v>0</v>
      </c>
      <c r="K11" s="53">
        <f>K12+K23</f>
        <v>0</v>
      </c>
    </row>
    <row r="12" spans="1:11" s="1" customFormat="1" ht="30" customHeight="1" x14ac:dyDescent="0.25">
      <c r="A12" s="58"/>
      <c r="B12" s="58">
        <f>'4'!B12</f>
        <v>1160</v>
      </c>
      <c r="C12" s="125" t="str">
        <f>'4'!C12:I12</f>
        <v>Հաշմանդամություն ունեցող անձանց սոցիալական ներառում</v>
      </c>
      <c r="D12" s="125"/>
      <c r="E12" s="125"/>
      <c r="F12" s="125"/>
      <c r="G12" s="125"/>
      <c r="H12" s="125"/>
      <c r="I12" s="125"/>
      <c r="J12" s="42">
        <f t="shared" ref="J12:K12" si="0">J13</f>
        <v>2299.1999999999998</v>
      </c>
      <c r="K12" s="42">
        <f t="shared" si="0"/>
        <v>11496</v>
      </c>
    </row>
    <row r="13" spans="1:11" s="1" customFormat="1" ht="39" customHeight="1" x14ac:dyDescent="0.25">
      <c r="A13" s="58"/>
      <c r="B13" s="58"/>
      <c r="C13" s="58"/>
      <c r="D13" s="58" t="str">
        <f>'1'!C12</f>
        <v>1160 - 11013</v>
      </c>
      <c r="E13" s="125" t="str">
        <f>'1'!D12</f>
        <v xml:space="preserve">Հաշմանդամություն ունեցող անձանց շուրջօրյա  խնամքի  ծառայություներ համայնքահենք փոքր խմբային տներում  </v>
      </c>
      <c r="F13" s="125"/>
      <c r="G13" s="125"/>
      <c r="H13" s="125"/>
      <c r="I13" s="125"/>
      <c r="J13" s="42">
        <f>'2'!G21</f>
        <v>2299.1999999999998</v>
      </c>
      <c r="K13" s="42">
        <f>'2'!H21</f>
        <v>11496</v>
      </c>
    </row>
    <row r="14" spans="1:11" s="1" customFormat="1" ht="39" customHeight="1" x14ac:dyDescent="0.25">
      <c r="A14" s="58"/>
      <c r="B14" s="58"/>
      <c r="C14" s="58"/>
      <c r="D14" s="58"/>
      <c r="E14" s="58"/>
      <c r="F14" s="125" t="str">
        <f>'1'!E12</f>
        <v>Հաշմանդամություն ունեցող անձանց շուրջօրյա  խնամքի  ծառայություներ համայնքահենք փոքր խմբային տներում</v>
      </c>
      <c r="G14" s="125"/>
      <c r="H14" s="125"/>
      <c r="I14" s="125"/>
      <c r="J14" s="125"/>
      <c r="K14" s="125"/>
    </row>
    <row r="15" spans="1:11" s="1" customFormat="1" x14ac:dyDescent="0.25">
      <c r="A15" s="58"/>
      <c r="B15" s="58"/>
      <c r="C15" s="58"/>
      <c r="D15" s="58"/>
      <c r="E15" s="58"/>
      <c r="F15" s="58"/>
      <c r="G15" s="125" t="str">
        <f>'1'!F12</f>
        <v>Ծառայությունների մատուցում</v>
      </c>
      <c r="H15" s="125"/>
      <c r="I15" s="125"/>
      <c r="J15" s="125"/>
      <c r="K15" s="125"/>
    </row>
    <row r="16" spans="1:11" s="1" customFormat="1" ht="40.5" customHeight="1" x14ac:dyDescent="0.25">
      <c r="A16" s="58"/>
      <c r="B16" s="58"/>
      <c r="C16" s="58"/>
      <c r="D16" s="58"/>
      <c r="E16" s="58"/>
      <c r="F16" s="58"/>
      <c r="G16" s="58"/>
      <c r="H16" s="125" t="str">
        <f>'4'!H16:K16</f>
        <v xml:space="preserve"> Ծառայությունը մատուցողի անվանումը` Մասնագիտացված կազմակերպություններ </v>
      </c>
      <c r="I16" s="125"/>
      <c r="J16" s="125"/>
      <c r="K16" s="125"/>
    </row>
    <row r="17" spans="1:11" s="1" customFormat="1" ht="51.75" customHeight="1" x14ac:dyDescent="0.25">
      <c r="A17" s="94"/>
      <c r="B17" s="94"/>
      <c r="C17" s="94"/>
      <c r="D17" s="94"/>
      <c r="E17" s="94"/>
      <c r="F17" s="94"/>
      <c r="G17" s="94"/>
      <c r="H17" s="94"/>
      <c r="I17" s="127" t="s">
        <v>98</v>
      </c>
      <c r="J17" s="94"/>
      <c r="K17" s="41">
        <v>12</v>
      </c>
    </row>
    <row r="18" spans="1:11" s="1" customFormat="1" ht="57" customHeight="1" x14ac:dyDescent="0.25">
      <c r="A18" s="58"/>
      <c r="B18" s="58"/>
      <c r="C18" s="58"/>
      <c r="D18" s="58"/>
      <c r="E18" s="58"/>
      <c r="F18" s="58"/>
      <c r="G18" s="58"/>
      <c r="H18" s="58"/>
      <c r="I18" s="58" t="str">
        <f>'4'!I18</f>
        <v xml:space="preserve"> ՀՀ Սպասարկվող անձանց (խնամվողների) թիվ, մարդ, այդ թվում՛</v>
      </c>
      <c r="J18" s="40" t="s">
        <v>61</v>
      </c>
      <c r="K18" s="41">
        <f>'4'!K18</f>
        <v>12</v>
      </c>
    </row>
    <row r="19" spans="1:11" s="1" customFormat="1" x14ac:dyDescent="0.25">
      <c r="A19" s="92"/>
      <c r="B19" s="92"/>
      <c r="C19" s="92"/>
      <c r="D19" s="92"/>
      <c r="E19" s="92"/>
      <c r="F19" s="92"/>
      <c r="G19" s="92"/>
      <c r="H19" s="92"/>
      <c r="I19" s="92" t="str">
        <f>'4'!I19</f>
        <v>կին</v>
      </c>
      <c r="J19" s="40"/>
      <c r="K19" s="41">
        <f>'4'!K19</f>
        <v>6</v>
      </c>
    </row>
    <row r="20" spans="1:11" s="1" customFormat="1" x14ac:dyDescent="0.25">
      <c r="A20" s="92"/>
      <c r="B20" s="92"/>
      <c r="C20" s="92"/>
      <c r="D20" s="92"/>
      <c r="E20" s="92"/>
      <c r="F20" s="92"/>
      <c r="G20" s="92"/>
      <c r="H20" s="92"/>
      <c r="I20" s="92" t="str">
        <f>'4'!I20</f>
        <v>տղամարդ</v>
      </c>
      <c r="J20" s="40"/>
      <c r="K20" s="41">
        <f>'4'!K20</f>
        <v>6</v>
      </c>
    </row>
    <row r="21" spans="1:11" s="1" customFormat="1" ht="34.5" customHeight="1" x14ac:dyDescent="0.25">
      <c r="A21" s="58"/>
      <c r="B21" s="58"/>
      <c r="C21" s="58"/>
      <c r="D21" s="58"/>
      <c r="E21" s="58"/>
      <c r="F21" s="58"/>
      <c r="G21" s="58"/>
      <c r="H21" s="58"/>
      <c r="I21" s="85" t="str">
        <f>'4'!I21</f>
        <v>Փոքր տների թիվ, հատ</v>
      </c>
      <c r="J21" s="40"/>
      <c r="K21" s="41">
        <f>'4'!K21</f>
        <v>1</v>
      </c>
    </row>
    <row r="22" spans="1:11" s="1" customFormat="1" ht="22.5" customHeight="1" x14ac:dyDescent="0.25"/>
    <row r="23" spans="1:11" s="1" customFormat="1" ht="23.25" customHeight="1" x14ac:dyDescent="0.25">
      <c r="A23" s="64"/>
      <c r="B23" s="64">
        <v>1032</v>
      </c>
      <c r="C23" s="125" t="str">
        <f>'4'!C24:I24</f>
        <v>Տարեց և (կամ) հաշմանդամություն ունեցող անձանց աջակցություն</v>
      </c>
      <c r="D23" s="125"/>
      <c r="E23" s="125"/>
      <c r="F23" s="125"/>
      <c r="G23" s="125"/>
      <c r="H23" s="125"/>
      <c r="I23" s="125"/>
      <c r="J23" s="42">
        <f>J24+J29</f>
        <v>-2299.1999999999998</v>
      </c>
      <c r="K23" s="42">
        <f>K24+K29</f>
        <v>-11496</v>
      </c>
    </row>
    <row r="24" spans="1:11" s="1" customFormat="1" ht="39.75" customHeight="1" x14ac:dyDescent="0.25">
      <c r="A24" s="64"/>
      <c r="B24" s="64"/>
      <c r="C24" s="64"/>
      <c r="D24" s="64" t="str">
        <f>'4'!D25</f>
        <v>1032 - 11001</v>
      </c>
      <c r="E24" s="125" t="str">
        <f>'4'!E25:I25</f>
        <v>Տարեց և (կամ) հաշմանդամություն ունեցող անձանց շուրջօրյա խնամքի ծառայություններ</v>
      </c>
      <c r="F24" s="125"/>
      <c r="G24" s="125"/>
      <c r="H24" s="125"/>
      <c r="I24" s="125"/>
      <c r="J24" s="42">
        <f>'1'!G13</f>
        <v>-2299.1999999999998</v>
      </c>
      <c r="K24" s="42">
        <f>'1'!H13</f>
        <v>-11496</v>
      </c>
    </row>
    <row r="25" spans="1:11" s="1" customFormat="1" ht="52.5" customHeight="1" x14ac:dyDescent="0.25">
      <c r="A25" s="64"/>
      <c r="B25" s="64"/>
      <c r="C25" s="64"/>
      <c r="D25" s="64"/>
      <c r="E25" s="64"/>
      <c r="F25" s="125" t="str">
        <f>'4'!F26:K26</f>
        <v>Բնակչության սոցիալական պաշտպանության հաստատություններում տարեց և (կամ) հաշմանդամություն ունեցող անձանց շուրջօրյա խնամքի տրամադրման ծառայություն</v>
      </c>
      <c r="G25" s="125"/>
      <c r="H25" s="125"/>
      <c r="I25" s="125"/>
      <c r="J25" s="125"/>
      <c r="K25" s="125"/>
    </row>
    <row r="26" spans="1:11" s="1" customFormat="1" ht="24.75" customHeight="1" x14ac:dyDescent="0.25">
      <c r="A26" s="64"/>
      <c r="B26" s="64"/>
      <c r="C26" s="64"/>
      <c r="D26" s="64"/>
      <c r="E26" s="64"/>
      <c r="F26" s="64"/>
      <c r="G26" s="125" t="str">
        <f>'4'!G27:K27</f>
        <v>Ծառայությունների մատուցում</v>
      </c>
      <c r="H26" s="125"/>
      <c r="I26" s="125"/>
      <c r="J26" s="125"/>
      <c r="K26" s="125"/>
    </row>
    <row r="27" spans="1:11" s="1" customFormat="1" ht="51.75" customHeight="1" x14ac:dyDescent="0.25">
      <c r="A27" s="64"/>
      <c r="B27" s="64"/>
      <c r="C27" s="64"/>
      <c r="D27" s="64"/>
      <c r="E27" s="64"/>
      <c r="F27" s="64"/>
      <c r="G27" s="64"/>
      <c r="H27" s="125" t="str">
        <f>'4'!H28:K28</f>
        <v xml:space="preserve">  Ծառայությունը մատուցողի անվանումը` ՀՀ աշխատանքի և սոցիալական հարցերի նախարարություն և Հայկական Կարմիր Խաչի ընկերություն </v>
      </c>
      <c r="I27" s="125"/>
      <c r="J27" s="125"/>
      <c r="K27" s="125"/>
    </row>
  </sheetData>
  <mergeCells count="20">
    <mergeCell ref="C23:I23"/>
    <mergeCell ref="E24:I24"/>
    <mergeCell ref="F25:K25"/>
    <mergeCell ref="G26:K26"/>
    <mergeCell ref="H27:K27"/>
    <mergeCell ref="H16:K16"/>
    <mergeCell ref="G15:K15"/>
    <mergeCell ref="A6:K6"/>
    <mergeCell ref="J7:K7"/>
    <mergeCell ref="A8:A9"/>
    <mergeCell ref="B8:C8"/>
    <mergeCell ref="D8:G8"/>
    <mergeCell ref="H8:H9"/>
    <mergeCell ref="I8:I9"/>
    <mergeCell ref="J8:K8"/>
    <mergeCell ref="A10:I10"/>
    <mergeCell ref="A11:I11"/>
    <mergeCell ref="C12:I12"/>
    <mergeCell ref="E13:I13"/>
    <mergeCell ref="F14:K14"/>
  </mergeCells>
  <pageMargins left="0.7" right="0.7" top="0.75" bottom="0.75" header="0.3" footer="0.3"/>
  <pageSetup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'2'!Print_Area</vt:lpstr>
      <vt:lpstr>'3'!Print_Area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Gohar.Hayrapetyan</dc:creator>
  <cp:lastModifiedBy>Gohar.Hayrapetyan</cp:lastModifiedBy>
  <dcterms:created xsi:type="dcterms:W3CDTF">2025-01-21T04:53:39Z</dcterms:created>
  <dcterms:modified xsi:type="dcterms:W3CDTF">2025-08-26T13:10:46Z</dcterms:modified>
</cp:coreProperties>
</file>