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F:\06.08.2025  ՊՆ-01--2025\"/>
    </mc:Choice>
  </mc:AlternateContent>
  <xr:revisionPtr revIDLastSave="0" documentId="13_ncr:1_{D5DCB245-09BD-4365-BED5-DDEFF7242954}" xr6:coauthVersionLast="45" xr6:coauthVersionMax="47" xr10:uidLastSave="{00000000-0000-0000-0000-000000000000}"/>
  <bookViews>
    <workbookView xWindow="28680" yWindow="-120" windowWidth="29040" windowHeight="15840" activeTab="6" xr2:uid="{00000000-000D-0000-FFFF-FFFF00000000}"/>
  </bookViews>
  <sheets>
    <sheet name="ՕՀ N1 - Ա N2 և Հ N5 - Ա N1" sheetId="40" r:id="rId1"/>
    <sheet name="ՕՀ N1 - Ա N3" sheetId="38" r:id="rId2"/>
    <sheet name="Հ N3 և Հ N4" sheetId="22" r:id="rId3"/>
    <sheet name="Հ N5 - Ա N2" sheetId="28" r:id="rId4"/>
    <sheet name="Հ N9" sheetId="29" r:id="rId5"/>
    <sheet name="Հ N9.1" sheetId="43" r:id="rId6"/>
    <sheet name="Հ N10" sheetId="44" r:id="rId7"/>
  </sheets>
  <definedNames>
    <definedName name="_xlnm._FilterDatabase" localSheetId="6" hidden="1">'Հ N10'!$B$8:$J$17</definedName>
    <definedName name="_tab10" localSheetId="2">#REF!</definedName>
    <definedName name="_tab10" localSheetId="3">#REF!</definedName>
    <definedName name="_tab10" localSheetId="4">#REF!</definedName>
    <definedName name="_tab10" localSheetId="5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5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5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5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5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5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5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5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5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5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5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5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5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5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5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5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5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5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5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5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5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5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5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5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5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5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5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5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5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5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5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5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5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5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5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5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5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5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5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5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5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5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5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5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5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5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5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5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6">'Հ N10'!$A$1:$K$18</definedName>
    <definedName name="_xlnm.Print_Area" localSheetId="2">'Հ N3 և Հ N4'!$A$1:$J$45</definedName>
    <definedName name="_xlnm.Print_Area" localSheetId="3">'Հ N5 - Ա N2'!$A$1:$G$18</definedName>
    <definedName name="_xlnm.Print_Area" localSheetId="4">'Հ N9'!$A$1:$M$21</definedName>
    <definedName name="_xlnm.Print_Area" localSheetId="5">'Հ N9.1'!$A$1:$M$21</definedName>
    <definedName name="_xlnm.Print_Area" localSheetId="0">'ՕՀ N1 - Ա N2 և Հ N5 - Ա N1'!$A$1:$J$15</definedName>
    <definedName name="_xlnm.Print_Area" localSheetId="1">'ՕՀ N1 - Ա N3'!$A$1:$J$16</definedName>
    <definedName name="_xlnm.Print_Titles" localSheetId="2">'Հ N3 և Հ N4'!$8:$9</definedName>
    <definedName name="_xlnm.Print_Titles" localSheetId="3">'Հ N5 - Ա N2'!$9:$10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44" l="1"/>
  <c r="J3" i="44"/>
  <c r="J2" i="44"/>
  <c r="I13" i="38" l="1"/>
  <c r="G13" i="38"/>
  <c r="H13" i="38"/>
  <c r="G11" i="38" l="1"/>
  <c r="H11" i="38"/>
  <c r="B5" i="43" l="1"/>
  <c r="L3" i="43"/>
  <c r="L2" i="43"/>
  <c r="B6" i="28"/>
  <c r="I11" i="38" l="1"/>
  <c r="I3" i="40" l="1"/>
  <c r="I2" i="40"/>
  <c r="L3" i="29" l="1"/>
  <c r="L2" i="29"/>
  <c r="B5" i="29"/>
  <c r="F3" i="28"/>
  <c r="F2" i="28"/>
</calcChain>
</file>

<file path=xl/sharedStrings.xml><?xml version="1.0" encoding="utf-8"?>
<sst xmlns="http://schemas.openxmlformats.org/spreadsheetml/2006/main" count="220" uniqueCount="141">
  <si>
    <t>ՀՀ պաշտպանության նախարարություն</t>
  </si>
  <si>
    <t xml:space="preserve"> Ռազմական պաշտպանություն</t>
  </si>
  <si>
    <t xml:space="preserve"> 1169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</si>
  <si>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</si>
  <si>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</si>
  <si>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</si>
  <si>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</si>
  <si>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</si>
  <si>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</si>
  <si>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</si>
  <si>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Ծրագրային դասիչը</t>
  </si>
  <si>
    <t xml:space="preserve"> Գործառական դասիչը</t>
  </si>
  <si>
    <t xml:space="preserve"> ՀՀ պաշտպանության ապահովում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</si>
  <si>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</si>
  <si>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</si>
  <si>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</si>
  <si>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</si>
  <si>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</si>
  <si>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</si>
  <si>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</si>
  <si>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</si>
  <si>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</si>
  <si>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</si>
  <si>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</si>
  <si>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</si>
  <si>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ծրագիր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</si>
  <si>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</si>
  <si>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</si>
  <si>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</si>
  <si>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</si>
  <si>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</si>
  <si>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>ՀՀ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</si>
  <si>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</si>
  <si>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</si>
  <si>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______________ ի N ___ -Ն որոշման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</si>
  <si>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</si>
  <si>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</si>
  <si>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</si>
  <si>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</si>
  <si>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</si>
  <si>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</si>
  <si>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</si>
  <si>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այդ թվում՝</t>
  </si>
  <si>
    <t>Ծրագիր</t>
  </si>
  <si>
    <t>Միջոցառում</t>
  </si>
  <si>
    <t>___________  ___-ի N _______ -Ն որոշման</t>
  </si>
  <si>
    <t xml:space="preserve"> - Շենքերի և շինությունների շինարարություն</t>
  </si>
  <si>
    <t xml:space="preserve"> ՇԵՆՔԵՐ և ՇԻՆՈՒԹՅՈՒՆՆԵՐ</t>
  </si>
  <si>
    <t>ՀՀ կառավարության 2025 թվականի</t>
  </si>
  <si>
    <t>ինն ամիս</t>
  </si>
  <si>
    <t xml:space="preserve"> տարի</t>
  </si>
  <si>
    <t xml:space="preserve">ՀԱՅԱՍՏԱՆԻ ՀԱՆՐԱՊԵՏՈՒԹՅԱՆ ԿԱՌԱՎԱՐՈՒԹՅԱՆ 2024 ԹՎԱԿԱՆԻ ԴԵԿՏԵՄԲԵՐԻ 27-Ի N 2060-Ն ՈՐՈՇՄԱՆ </t>
  </si>
  <si>
    <t xml:space="preserve">N 5 ՀԱՎԵԼՎԱԾԻ N 2 ԱՂՅՈՒՍԱԿՈՒՄ ԿԱՏԱՐՎՈՂ ՓՈՓՈԽՈՒԹՅՈՒՆՆԵՐԸ </t>
  </si>
  <si>
    <t>հազար դրամներով</t>
  </si>
  <si>
    <t xml:space="preserve"> ԲԳԿ/Ծրագրի /միջոցառման անվանումը</t>
  </si>
  <si>
    <t>ՀՀ  պաշտպանության  նախարարություն</t>
  </si>
  <si>
    <t>1169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</si>
  <si>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</si>
  <si>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1169 - 11001</t>
  </si>
  <si>
    <t>1169 - 31001</t>
  </si>
  <si>
    <t xml:space="preserve"> Վերջնական արդյունքի նկարագրությունը/ Միջոցառման տեսակը</t>
  </si>
  <si>
    <t xml:space="preserve"> Ծրագրի նպատակը/ Միջոցառման նկարագրությունը</t>
  </si>
  <si>
    <t>ԲԳԿ</t>
  </si>
  <si>
    <t xml:space="preserve"> - Հատուկ նպատակային այլ նյութեր</t>
  </si>
  <si>
    <t>02</t>
  </si>
  <si>
    <t xml:space="preserve"> ՆՅՈՒԹԵՐ (ԱՊՐԱՆՔՆԵՐ)</t>
  </si>
  <si>
    <t>միջոցա-ռում</t>
  </si>
  <si>
    <t xml:space="preserve"> ԾԱՌԱՅՈՒԹՅՈՒՆՆԵՐԻ ԵՎ ԱՊՐԱՆՔՆԵՐԻ ՁԵՌՔԲԵՐՈՒՄ</t>
  </si>
  <si>
    <t>ԸՆԴԱՄԵՆԸ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</si>
  <si>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</si>
  <si>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</si>
  <si>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</si>
  <si>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</si>
  <si>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</si>
  <si>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Բաժին N 02</t>
  </si>
  <si>
    <t xml:space="preserve"> Խումբ N 01</t>
  </si>
  <si>
    <t xml:space="preserve"> Դաս N 01</t>
  </si>
  <si>
    <t xml:space="preserve"> 1169  11001</t>
  </si>
  <si>
    <t xml:space="preserve"> </t>
  </si>
  <si>
    <t>քանակը</t>
  </si>
  <si>
    <t>գումարը              (հազար դրամով)</t>
  </si>
  <si>
    <t xml:space="preserve"> ՄԱՍ I. ԱՊՐԱՆՔՆԵՐ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</si>
  <si>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</si>
  <si>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</si>
  <si>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</si>
  <si>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</si>
  <si>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</si>
  <si>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</si>
  <si>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</si>
  <si>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</si>
  <si>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</si>
  <si>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 ԸՆԴԱՄԵՆԸ </t>
  </si>
  <si>
    <t xml:space="preserve"> ՀՀ  պաշտպանության  նախարարություն </t>
  </si>
  <si>
    <t xml:space="preserve"> Ծառայությունների մատուցում </t>
  </si>
  <si>
    <t xml:space="preserve"> Ծառայությունը մատուցողի անվանումը` ՀՀ պաշտպանության նախարարություն </t>
  </si>
  <si>
    <t xml:space="preserve"> ՀՀ պաշտպանության ապահովում </t>
  </si>
  <si>
    <t xml:space="preserve"> 1169 - 11001 </t>
  </si>
  <si>
    <t xml:space="preserve"> Ընթացիկ գործունեության ապահովման գործողություններ </t>
  </si>
  <si>
    <t xml:space="preserve"> 1169 - 31001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</si>
  <si>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</si>
  <si>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</si>
  <si>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պաշտպանության նախարարություն </t>
  </si>
  <si>
    <t xml:space="preserve">Տեսակը </t>
  </si>
  <si>
    <t xml:space="preserve"> ինն ամիս </t>
  </si>
  <si>
    <t xml:space="preserve"> տարի 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</si>
  <si>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</si>
  <si>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</si>
  <si>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</si>
  <si>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</si>
  <si>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ընդամենը</t>
  </si>
  <si>
    <t xml:space="preserve">«ՀԱՅԱՍՏԱՆԻ ՀԱՆՐԱՊԵՏՈՒԹՅԱՆ 2025 ԹՎԱԿԱՆԻ ՊԵՏԱԿԱՆ ԲՅՈՒՋԵԻ ՄԱՍԻՆ» ՀԱՅԱՍՏԱՆԻ ՀԱՆՐԱՊԵՏՈՒԹՅԱՆ ՕՐԵՆՔԻ </t>
  </si>
  <si>
    <t>ԳՀ</t>
  </si>
  <si>
    <t>դրամ</t>
  </si>
  <si>
    <t xml:space="preserve">N 9 ՀԱՎԵԼՎԱԾՈՒՄ ԿԱՏԱՐՎՈՂ ՓՈՓՈԽՈՒԹՅՈՒՆՆԵՐԸ </t>
  </si>
  <si>
    <t xml:space="preserve">N 9.1 ՀԱՎԵԼՎԱԾՈՒՄ ԿԱՏԱՐՎՈՂ ՓՈՓՈԽՈՒԹՅՈՒՆՆԵՐԸ </t>
  </si>
  <si>
    <t xml:space="preserve">N 3 և N 4 ՀԱՎԵԼՎԱԾՆԵՐՈՒՄ ԿԱՏԱՐՎՈՂ ՓՈՓՈԽՈՒԹՅՈՒՆՆԵՐԸ </t>
  </si>
  <si>
    <t>Ցուցանիշների փոփոխությունը (ավելացումները նշված են դրական նշանով, իսկ նվազեցումները՝ փակագծերում)</t>
  </si>
  <si>
    <t>Հավելված N 2</t>
  </si>
  <si>
    <t>Հավելված N 3</t>
  </si>
  <si>
    <t>Հավելված N 4</t>
  </si>
  <si>
    <t>Հավելված N 5</t>
  </si>
  <si>
    <t>Հավելված N 6</t>
  </si>
  <si>
    <t>Հավելված N 7</t>
  </si>
  <si>
    <t>Հավելված N 1</t>
  </si>
  <si>
    <t>Ցուցանիշների փոփոխությունը (ավելացումները նշված են դրական նշանով)</t>
  </si>
  <si>
    <t xml:space="preserve">ԲՍԿ </t>
  </si>
  <si>
    <t xml:space="preserve"> ԱՅԼ ԾԱԽՍԵՐ</t>
  </si>
  <si>
    <t xml:space="preserve"> - Այլ ծախսեր</t>
  </si>
  <si>
    <t xml:space="preserve">«ՀԱՅԱՍՏԱՆԻ ՀԱՆՐԱՊԵՏՈՒԹՅԱՆ 2025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</t>
  </si>
  <si>
    <t xml:space="preserve"> զանազան շինարարական քարեր</t>
  </si>
  <si>
    <t>խմ</t>
  </si>
  <si>
    <t xml:space="preserve"> ցեմենտ</t>
  </si>
  <si>
    <t>կգ</t>
  </si>
  <si>
    <t xml:space="preserve"> ՄԱՍ III. ԾԱՌԱՅՈՒԹՅՈՒՆՆԵՐ</t>
  </si>
  <si>
    <t>ոչ վտանգավոր աղբի և թափոնների հեռացման և ոչնչացման ծառայություններ</t>
  </si>
  <si>
    <t xml:space="preserve"> ՇԱՐՈՒՆԱԿԱԿԱՆ ԾԱԽՍԵՐ</t>
  </si>
  <si>
    <t xml:space="preserve"> - Կոմունալ ծառայություններ</t>
  </si>
  <si>
    <t xml:space="preserve">N 10 ՀԱՎԵԼՎԱԾՈՒՄ ԿԱՏԱՐՎՈՂ ԼՐԱՑՈՒՄՆԵՐՆ ՈՒ ՓՈՓՈԽՈՒԹՅՈՒՆՆԵՐԸ </t>
  </si>
  <si>
    <t>N 1 ՀԱՎԵԼՎԱԾԻ N 3 ԱՂՅՈՒՍԱԿՈՒՄ ԿԱՏԱՐՎՈՂ ՓՈՓՈԽՈՒԹՅՈՒՆՆԵՐԸ</t>
  </si>
  <si>
    <t>44911300/501</t>
  </si>
  <si>
    <t>44111200/501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</si>
</sst>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#,##0.0_);[Red]\(#,##0.0\)"/>
    <numFmt numFmtId="172" formatCode="_(* #,##0.00_);_(* \(#,##0.00\);_(* &quot;-&quot;?_);_(@_)"/>
  </numFmts>
  <fonts count="35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b/>
      <i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8"/>
      <name val="Calibri"/>
      <family val="2"/>
      <scheme val="minor"/>
    </font>
    <font>
      <u/>
      <sz val="10"/>
      <name val="GHEA Grapalat"/>
      <family val="3"/>
    </font>
    <font>
      <b/>
      <u/>
      <sz val="10"/>
      <name val="GHEA Grapalat"/>
      <family val="3"/>
    </font>
    <font>
      <b/>
      <sz val="10"/>
      <name val="GHEA Grapalat"/>
      <family val="2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color indexed="8"/>
      <name val="GHEA Grapalat"/>
      <family val="3"/>
    </font>
    <font>
      <b/>
      <u/>
      <sz val="10"/>
      <color theme="1"/>
      <name val="GHEA Grapalat"/>
      <family val="3"/>
    </font>
    <font>
      <sz val="12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0" fillId="0" borderId="0"/>
    <xf numFmtId="166" fontId="10" fillId="0" borderId="0" applyFont="0" applyFill="0" applyBorder="0" applyAlignment="0" applyProtection="0"/>
    <xf numFmtId="0" fontId="10" fillId="0" borderId="0"/>
    <xf numFmtId="43" fontId="6" fillId="0" borderId="0" applyFont="0" applyFill="0" applyBorder="0" applyAlignment="0" applyProtection="0"/>
    <xf numFmtId="0" fontId="12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8" fillId="0" borderId="0" applyBorder="0" applyProtection="0"/>
    <xf numFmtId="0" fontId="18" fillId="0" borderId="0"/>
    <xf numFmtId="0" fontId="21" fillId="0" borderId="0"/>
    <xf numFmtId="0" fontId="5" fillId="0" borderId="0"/>
    <xf numFmtId="167" fontId="29" fillId="0" borderId="0" applyFill="0" applyBorder="0" applyProtection="0">
      <alignment horizontal="right" vertical="top"/>
    </xf>
    <xf numFmtId="0" fontId="34" fillId="0" borderId="0"/>
  </cellStyleXfs>
  <cellXfs count="218">
    <xf numFmtId="0" fontId="0" fillId="0" borderId="0" xfId="0"/>
    <xf numFmtId="0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vertical="center" wrapText="1"/>
    </xf>
    <xf numFmtId="43" fontId="11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43" fontId="11" fillId="0" borderId="0" xfId="8" applyFont="1" applyAlignment="1">
      <alignment horizontal="center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20" fillId="0" borderId="0" xfId="7" applyFont="1" applyAlignment="1">
      <alignment vertical="center" wrapText="1"/>
    </xf>
    <xf numFmtId="43" fontId="20" fillId="0" borderId="0" xfId="8" applyFont="1" applyAlignment="1">
      <alignment vertical="center" wrapText="1"/>
    </xf>
    <xf numFmtId="164" fontId="11" fillId="0" borderId="0" xfId="7" applyNumberFormat="1" applyFont="1" applyAlignment="1">
      <alignment vertical="center" wrapText="1"/>
    </xf>
    <xf numFmtId="0" fontId="22" fillId="0" borderId="0" xfId="3" applyFont="1"/>
    <xf numFmtId="165" fontId="14" fillId="0" borderId="0" xfId="15" applyNumberFormat="1" applyFont="1" applyFill="1" applyBorder="1" applyAlignment="1">
      <alignment horizontal="right" vertical="center"/>
    </xf>
    <xf numFmtId="0" fontId="13" fillId="0" borderId="0" xfId="7" applyFont="1" applyAlignment="1">
      <alignment vertical="center" wrapText="1"/>
    </xf>
    <xf numFmtId="0" fontId="23" fillId="0" borderId="0" xfId="3" applyFont="1"/>
    <xf numFmtId="0" fontId="14" fillId="2" borderId="0" xfId="3" applyFont="1" applyFill="1" applyAlignment="1">
      <alignment horizontal="right"/>
    </xf>
    <xf numFmtId="0" fontId="14" fillId="0" borderId="0" xfId="3" applyFont="1" applyAlignment="1">
      <alignment horizontal="right"/>
    </xf>
    <xf numFmtId="164" fontId="14" fillId="0" borderId="0" xfId="7" applyNumberFormat="1" applyFont="1" applyAlignment="1">
      <alignment horizontal="right" vertical="center" wrapText="1"/>
    </xf>
    <xf numFmtId="0" fontId="24" fillId="0" borderId="0" xfId="7" applyFont="1" applyAlignment="1">
      <alignment wrapText="1"/>
    </xf>
    <xf numFmtId="49" fontId="15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5" fillId="0" borderId="0" xfId="7" applyNumberFormat="1" applyFont="1" applyAlignment="1">
      <alignment horizontal="center" vertical="center" wrapText="1"/>
    </xf>
    <xf numFmtId="164" fontId="14" fillId="0" borderId="9" xfId="7" applyNumberFormat="1" applyFont="1" applyBorder="1" applyAlignment="1">
      <alignment vertical="center" wrapText="1"/>
    </xf>
    <xf numFmtId="0" fontId="14" fillId="0" borderId="0" xfId="7" applyFont="1" applyAlignment="1">
      <alignment horizontal="center" vertical="center" wrapText="1"/>
    </xf>
    <xf numFmtId="164" fontId="25" fillId="0" borderId="1" xfId="0" applyNumberFormat="1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164" fontId="13" fillId="0" borderId="0" xfId="7" applyNumberFormat="1" applyFont="1" applyAlignment="1">
      <alignment vertical="center" wrapText="1"/>
    </xf>
    <xf numFmtId="0" fontId="13" fillId="0" borderId="0" xfId="18" applyFont="1" applyFill="1" applyAlignment="1">
      <alignment horizontal="center" vertical="center" wrapText="1"/>
    </xf>
    <xf numFmtId="0" fontId="13" fillId="0" borderId="0" xfId="18" applyFont="1" applyFill="1" applyAlignment="1">
      <alignment horizontal="left" vertical="center" wrapText="1"/>
    </xf>
    <xf numFmtId="0" fontId="14" fillId="0" borderId="0" xfId="18" applyFont="1" applyFill="1" applyAlignment="1">
      <alignment horizontal="center" vertical="center" wrapText="1"/>
    </xf>
    <xf numFmtId="0" fontId="11" fillId="0" borderId="0" xfId="3" applyFont="1" applyFill="1" applyAlignment="1">
      <alignment vertical="center"/>
    </xf>
    <xf numFmtId="0" fontId="4" fillId="0" borderId="0" xfId="7" applyNumberFormat="1" applyFont="1" applyFill="1" applyAlignment="1">
      <alignment horizontal="center" vertical="center" wrapText="1"/>
    </xf>
    <xf numFmtId="0" fontId="14" fillId="0" borderId="0" xfId="3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0" xfId="3" applyFont="1" applyFill="1" applyAlignment="1">
      <alignment vertical="center"/>
    </xf>
    <xf numFmtId="0" fontId="14" fillId="0" borderId="0" xfId="18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0" fontId="13" fillId="0" borderId="0" xfId="3" applyFont="1" applyFill="1" applyAlignment="1">
      <alignment vertical="center"/>
    </xf>
    <xf numFmtId="0" fontId="19" fillId="0" borderId="0" xfId="18" applyFont="1" applyFill="1" applyAlignment="1">
      <alignment horizontal="right" vertical="center"/>
    </xf>
    <xf numFmtId="49" fontId="14" fillId="0" borderId="1" xfId="7" applyNumberFormat="1" applyFont="1" applyFill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textRotation="90" wrapText="1"/>
    </xf>
    <xf numFmtId="0" fontId="15" fillId="0" borderId="1" xfId="7" applyNumberFormat="1" applyFont="1" applyFill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27" fillId="0" borderId="1" xfId="7" applyFont="1" applyBorder="1" applyAlignment="1">
      <alignment horizontal="center" vertical="center" wrapText="1"/>
    </xf>
    <xf numFmtId="0" fontId="28" fillId="0" borderId="1" xfId="7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0" fontId="19" fillId="0" borderId="1" xfId="7" applyFont="1" applyBorder="1" applyAlignment="1">
      <alignment horizontal="center" vertical="center" wrapText="1"/>
    </xf>
    <xf numFmtId="0" fontId="19" fillId="0" borderId="1" xfId="7" applyFont="1" applyBorder="1" applyAlignment="1">
      <alignment horizontal="left" vertical="center" wrapText="1"/>
    </xf>
    <xf numFmtId="164" fontId="4" fillId="0" borderId="0" xfId="7" applyNumberFormat="1" applyFont="1" applyFill="1" applyAlignment="1">
      <alignment vertical="center" wrapText="1"/>
    </xf>
    <xf numFmtId="164" fontId="11" fillId="0" borderId="0" xfId="7" applyNumberFormat="1" applyFont="1" applyFill="1" applyAlignment="1">
      <alignment vertical="center" wrapText="1"/>
    </xf>
    <xf numFmtId="164" fontId="4" fillId="0" borderId="0" xfId="7" applyNumberFormat="1" applyFont="1" applyFill="1" applyAlignment="1">
      <alignment horizontal="right" vertical="center"/>
    </xf>
    <xf numFmtId="164" fontId="11" fillId="0" borderId="0" xfId="7" applyNumberFormat="1" applyFont="1" applyFill="1" applyAlignment="1">
      <alignment horizontal="right" vertical="center"/>
    </xf>
    <xf numFmtId="0" fontId="16" fillId="0" borderId="0" xfId="3" applyFont="1" applyFill="1" applyAlignment="1">
      <alignment vertical="center"/>
    </xf>
    <xf numFmtId="164" fontId="17" fillId="0" borderId="0" xfId="7" applyNumberFormat="1" applyFont="1" applyFill="1" applyBorder="1" applyAlignment="1">
      <alignment horizontal="right" vertical="center"/>
    </xf>
    <xf numFmtId="49" fontId="25" fillId="0" borderId="1" xfId="7" applyNumberFormat="1" applyFont="1" applyBorder="1" applyAlignment="1">
      <alignment horizontal="center" vertical="center" textRotation="90" wrapText="1"/>
    </xf>
    <xf numFmtId="2" fontId="14" fillId="0" borderId="0" xfId="18" applyNumberFormat="1" applyFont="1" applyFill="1" applyAlignment="1">
      <alignment horizontal="center" vertical="center" wrapText="1"/>
    </xf>
    <xf numFmtId="2" fontId="14" fillId="0" borderId="0" xfId="18" applyNumberFormat="1" applyFont="1" applyFill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0" xfId="18" applyFont="1" applyFill="1" applyAlignment="1">
      <alignment horizontal="center" vertical="center" wrapText="1"/>
    </xf>
    <xf numFmtId="0" fontId="15" fillId="0" borderId="0" xfId="18" applyFont="1" applyFill="1" applyAlignment="1">
      <alignment horizontal="left" vertical="center" wrapText="1"/>
    </xf>
    <xf numFmtId="0" fontId="14" fillId="0" borderId="0" xfId="7" applyFont="1" applyAlignment="1">
      <alignment vertical="center" wrapText="1"/>
    </xf>
    <xf numFmtId="0" fontId="17" fillId="0" borderId="0" xfId="7" applyFont="1" applyAlignment="1">
      <alignment vertical="center" wrapText="1"/>
    </xf>
    <xf numFmtId="43" fontId="17" fillId="0" borderId="0" xfId="8" applyFont="1" applyAlignment="1">
      <alignment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left" vertical="center" wrapText="1"/>
    </xf>
    <xf numFmtId="49" fontId="19" fillId="0" borderId="1" xfId="7" applyNumberFormat="1" applyFont="1" applyFill="1" applyBorder="1" applyAlignment="1">
      <alignment horizontal="center" vertical="center" textRotation="90" wrapText="1"/>
    </xf>
    <xf numFmtId="0" fontId="19" fillId="0" borderId="1" xfId="7" applyNumberFormat="1" applyFont="1" applyFill="1" applyBorder="1" applyAlignment="1">
      <alignment horizontal="left" vertical="center" wrapText="1"/>
    </xf>
    <xf numFmtId="0" fontId="17" fillId="0" borderId="0" xfId="7" applyFont="1" applyAlignment="1">
      <alignment horizontal="center" vertical="center" wrapText="1"/>
    </xf>
    <xf numFmtId="43" fontId="17" fillId="0" borderId="0" xfId="8" applyFont="1" applyAlignment="1">
      <alignment horizontal="center" vertical="center" wrapText="1"/>
    </xf>
    <xf numFmtId="164" fontId="13" fillId="0" borderId="0" xfId="7" applyNumberFormat="1" applyFont="1" applyFill="1" applyAlignment="1">
      <alignment horizontal="right" vertical="center"/>
    </xf>
    <xf numFmtId="0" fontId="30" fillId="0" borderId="0" xfId="0" applyFont="1" applyFill="1" applyAlignment="1">
      <alignment vertical="center"/>
    </xf>
    <xf numFmtId="49" fontId="32" fillId="0" borderId="1" xfId="7" applyNumberFormat="1" applyFont="1" applyBorder="1" applyAlignment="1">
      <alignment horizontal="center" vertical="center" textRotation="90" wrapText="1"/>
    </xf>
    <xf numFmtId="0" fontId="32" fillId="0" borderId="1" xfId="7" applyFont="1" applyBorder="1" applyAlignment="1">
      <alignment horizontal="center" vertical="center" wrapText="1"/>
    </xf>
    <xf numFmtId="165" fontId="32" fillId="0" borderId="5" xfId="8" applyNumberFormat="1" applyFont="1" applyFill="1" applyBorder="1" applyAlignment="1">
      <alignment horizontal="center" vertical="center" wrapText="1"/>
    </xf>
    <xf numFmtId="0" fontId="15" fillId="0" borderId="0" xfId="7" applyFont="1" applyAlignment="1">
      <alignment horizontal="center" vertical="center" wrapText="1"/>
    </xf>
    <xf numFmtId="0" fontId="25" fillId="0" borderId="1" xfId="7" applyFont="1" applyBorder="1" applyAlignment="1">
      <alignment horizontal="center" vertical="center" wrapText="1"/>
    </xf>
    <xf numFmtId="165" fontId="25" fillId="0" borderId="5" xfId="8" applyNumberFormat="1" applyFont="1" applyFill="1" applyBorder="1" applyAlignment="1">
      <alignment horizontal="center" vertical="center" wrapText="1"/>
    </xf>
    <xf numFmtId="164" fontId="25" fillId="0" borderId="5" xfId="7" applyNumberFormat="1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165" fontId="31" fillId="0" borderId="1" xfId="8" applyNumberFormat="1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5" fillId="0" borderId="0" xfId="7" applyFont="1" applyAlignment="1">
      <alignment vertical="center" wrapText="1"/>
    </xf>
    <xf numFmtId="164" fontId="19" fillId="0" borderId="9" xfId="7" applyNumberFormat="1" applyFont="1" applyBorder="1" applyAlignment="1">
      <alignment horizontal="right" vertical="center"/>
    </xf>
    <xf numFmtId="0" fontId="14" fillId="0" borderId="1" xfId="0" applyFont="1" applyFill="1" applyBorder="1" applyAlignment="1">
      <alignment horizontal="left" vertical="center" wrapText="1"/>
    </xf>
    <xf numFmtId="171" fontId="15" fillId="0" borderId="1" xfId="20" applyNumberFormat="1" applyFont="1" applyFill="1" applyBorder="1" applyAlignment="1">
      <alignment horizontal="right" vertical="center"/>
    </xf>
    <xf numFmtId="165" fontId="15" fillId="0" borderId="1" xfId="6" applyNumberFormat="1" applyFont="1" applyBorder="1" applyAlignment="1">
      <alignment horizontal="right" vertical="center"/>
    </xf>
    <xf numFmtId="165" fontId="19" fillId="0" borderId="1" xfId="7" applyNumberFormat="1" applyFont="1" applyBorder="1" applyAlignment="1">
      <alignment horizontal="right" vertical="center"/>
    </xf>
    <xf numFmtId="165" fontId="19" fillId="0" borderId="1" xfId="7" applyNumberFormat="1" applyFont="1" applyFill="1" applyBorder="1" applyAlignment="1">
      <alignment horizontal="right" vertical="center"/>
    </xf>
    <xf numFmtId="165" fontId="15" fillId="0" borderId="1" xfId="7" applyNumberFormat="1" applyFont="1" applyFill="1" applyBorder="1" applyAlignment="1">
      <alignment horizontal="right" vertical="center"/>
    </xf>
    <xf numFmtId="165" fontId="15" fillId="0" borderId="1" xfId="7" applyNumberFormat="1" applyFont="1" applyBorder="1" applyAlignment="1">
      <alignment horizontal="right" vertical="center"/>
    </xf>
    <xf numFmtId="165" fontId="19" fillId="0" borderId="1" xfId="8" applyNumberFormat="1" applyFont="1" applyFill="1" applyBorder="1" applyAlignment="1">
      <alignment horizontal="right" vertical="center"/>
    </xf>
    <xf numFmtId="165" fontId="19" fillId="0" borderId="1" xfId="8" applyNumberFormat="1" applyFont="1" applyBorder="1" applyAlignment="1">
      <alignment horizontal="right" vertical="center"/>
    </xf>
    <xf numFmtId="165" fontId="14" fillId="0" borderId="1" xfId="8" applyNumberFormat="1" applyFont="1" applyFill="1" applyBorder="1" applyAlignment="1">
      <alignment horizontal="center" vertical="center" wrapText="1"/>
    </xf>
    <xf numFmtId="43" fontId="14" fillId="0" borderId="1" xfId="6" applyFont="1" applyFill="1" applyBorder="1" applyAlignment="1">
      <alignment horizontal="center" vertical="center" wrapText="1"/>
    </xf>
    <xf numFmtId="167" fontId="14" fillId="0" borderId="1" xfId="20" applyFont="1" applyFill="1" applyBorder="1" applyAlignment="1">
      <alignment horizontal="right" vertical="top"/>
    </xf>
    <xf numFmtId="167" fontId="15" fillId="0" borderId="1" xfId="35" applyFont="1" applyFill="1" applyBorder="1" applyAlignment="1">
      <alignment horizontal="right" vertical="center"/>
    </xf>
    <xf numFmtId="39" fontId="30" fillId="0" borderId="0" xfId="0" applyNumberFormat="1" applyFont="1" applyFill="1" applyAlignment="1">
      <alignment horizontal="right" vertical="center"/>
    </xf>
    <xf numFmtId="0" fontId="15" fillId="0" borderId="3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/>
    </xf>
    <xf numFmtId="170" fontId="13" fillId="0" borderId="0" xfId="18" applyNumberFormat="1" applyFont="1" applyFill="1" applyAlignment="1">
      <alignment horizontal="left" vertical="center" wrapText="1"/>
    </xf>
    <xf numFmtId="0" fontId="14" fillId="0" borderId="0" xfId="18" applyFont="1" applyFill="1" applyAlignment="1">
      <alignment horizontal="right" vertical="center" wrapText="1"/>
    </xf>
    <xf numFmtId="170" fontId="14" fillId="0" borderId="0" xfId="18" applyNumberFormat="1" applyFont="1" applyFill="1" applyAlignment="1">
      <alignment horizontal="left" vertical="center" wrapText="1"/>
    </xf>
    <xf numFmtId="171" fontId="15" fillId="0" borderId="1" xfId="35" applyNumberFormat="1" applyFont="1" applyFill="1" applyBorder="1" applyAlignment="1">
      <alignment horizontal="right" vertical="center"/>
    </xf>
    <xf numFmtId="165" fontId="15" fillId="0" borderId="0" xfId="15" applyNumberFormat="1" applyFont="1" applyFill="1" applyBorder="1" applyAlignment="1">
      <alignment horizontal="right" vertical="center"/>
    </xf>
    <xf numFmtId="0" fontId="16" fillId="0" borderId="0" xfId="3" applyFont="1" applyFill="1" applyAlignment="1">
      <alignment horizontal="right" vertical="center"/>
    </xf>
    <xf numFmtId="164" fontId="16" fillId="0" borderId="0" xfId="7" applyNumberFormat="1" applyFont="1" applyFill="1" applyAlignment="1">
      <alignment horizontal="right" vertical="center"/>
    </xf>
    <xf numFmtId="0" fontId="13" fillId="0" borderId="0" xfId="3" applyFont="1" applyFill="1" applyAlignment="1">
      <alignment horizontal="center" vertical="center"/>
    </xf>
    <xf numFmtId="0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0" fontId="24" fillId="0" borderId="0" xfId="7" applyFont="1" applyAlignment="1">
      <alignment horizontal="center" vertical="center" wrapText="1"/>
    </xf>
    <xf numFmtId="49" fontId="25" fillId="0" borderId="3" xfId="7" applyNumberFormat="1" applyFont="1" applyBorder="1" applyAlignment="1">
      <alignment horizontal="center" vertical="center" wrapText="1"/>
    </xf>
    <xf numFmtId="49" fontId="25" fillId="0" borderId="2" xfId="7" applyNumberFormat="1" applyFont="1" applyBorder="1" applyAlignment="1">
      <alignment horizontal="center" vertical="center" wrapText="1"/>
    </xf>
    <xf numFmtId="0" fontId="25" fillId="0" borderId="4" xfId="7" applyFont="1" applyBorder="1" applyAlignment="1">
      <alignment horizontal="center" vertical="center" wrapText="1"/>
    </xf>
    <xf numFmtId="0" fontId="25" fillId="0" borderId="6" xfId="7" applyFont="1" applyBorder="1" applyAlignment="1">
      <alignment horizontal="center" vertical="center" wrapText="1"/>
    </xf>
    <xf numFmtId="0" fontId="25" fillId="0" borderId="5" xfId="7" applyFont="1" applyBorder="1" applyAlignment="1">
      <alignment horizontal="center" vertical="center" wrapText="1"/>
    </xf>
    <xf numFmtId="164" fontId="14" fillId="0" borderId="3" xfId="0" applyNumberFormat="1" applyFont="1" applyBorder="1" applyAlignment="1">
      <alignment horizontal="center" vertical="center" wrapText="1"/>
    </xf>
    <xf numFmtId="164" fontId="14" fillId="0" borderId="7" xfId="0" applyNumberFormat="1" applyFont="1" applyBorder="1" applyAlignment="1">
      <alignment horizontal="center" vertical="center" wrapText="1"/>
    </xf>
    <xf numFmtId="164" fontId="14" fillId="0" borderId="2" xfId="0" applyNumberFormat="1" applyFont="1" applyBorder="1" applyAlignment="1">
      <alignment horizontal="center" vertical="center" wrapText="1"/>
    </xf>
    <xf numFmtId="164" fontId="25" fillId="0" borderId="4" xfId="0" applyNumberFormat="1" applyFont="1" applyBorder="1" applyAlignment="1">
      <alignment horizontal="center" vertical="center" wrapText="1"/>
    </xf>
    <xf numFmtId="164" fontId="25" fillId="0" borderId="5" xfId="0" applyNumberFormat="1" applyFont="1" applyBorder="1" applyAlignment="1">
      <alignment horizontal="center" vertical="center" wrapText="1"/>
    </xf>
    <xf numFmtId="164" fontId="25" fillId="0" borderId="8" xfId="0" applyNumberFormat="1" applyFont="1" applyBorder="1" applyAlignment="1">
      <alignment horizontal="center" vertical="center" wrapText="1"/>
    </xf>
    <xf numFmtId="164" fontId="25" fillId="0" borderId="9" xfId="0" applyNumberFormat="1" applyFont="1" applyBorder="1" applyAlignment="1">
      <alignment horizontal="center" vertical="center" wrapText="1"/>
    </xf>
    <xf numFmtId="164" fontId="25" fillId="0" borderId="10" xfId="0" applyNumberFormat="1" applyFont="1" applyBorder="1" applyAlignment="1">
      <alignment horizontal="center" vertical="center" wrapText="1"/>
    </xf>
    <xf numFmtId="49" fontId="25" fillId="0" borderId="1" xfId="7" applyNumberFormat="1" applyFont="1" applyBorder="1" applyAlignment="1">
      <alignment horizontal="center" vertical="center" textRotation="90" wrapText="1"/>
    </xf>
    <xf numFmtId="0" fontId="13" fillId="0" borderId="0" xfId="3" applyFont="1" applyFill="1" applyAlignment="1">
      <alignment horizontal="center" vertical="center"/>
    </xf>
    <xf numFmtId="0" fontId="16" fillId="0" borderId="0" xfId="3" applyFont="1" applyFill="1" applyAlignment="1">
      <alignment horizontal="center" vertical="center" wrapText="1"/>
    </xf>
    <xf numFmtId="168" fontId="14" fillId="0" borderId="3" xfId="0" applyNumberFormat="1" applyFont="1" applyBorder="1" applyAlignment="1">
      <alignment horizontal="center" vertical="center" wrapText="1"/>
    </xf>
    <xf numFmtId="168" fontId="14" fillId="0" borderId="2" xfId="0" applyNumberFormat="1" applyFont="1" applyBorder="1" applyAlignment="1">
      <alignment horizontal="center" vertical="center" wrapText="1"/>
    </xf>
    <xf numFmtId="49" fontId="14" fillId="0" borderId="1" xfId="7" applyNumberFormat="1" applyFont="1" applyFill="1" applyBorder="1" applyAlignment="1">
      <alignment horizontal="center" vertical="center" wrapText="1"/>
    </xf>
    <xf numFmtId="0" fontId="14" fillId="0" borderId="1" xfId="7" applyNumberFormat="1" applyFont="1" applyFill="1" applyBorder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1" fillId="0" borderId="0" xfId="7" applyFont="1" applyFill="1" applyAlignment="1">
      <alignment horizontal="center" vertical="center" wrapText="1"/>
    </xf>
    <xf numFmtId="43" fontId="11" fillId="0" borderId="0" xfId="8" applyFont="1" applyFill="1" applyAlignment="1">
      <alignment vertical="center" wrapText="1"/>
    </xf>
    <xf numFmtId="0" fontId="11" fillId="0" borderId="0" xfId="7" applyFont="1" applyFill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70" fontId="15" fillId="0" borderId="1" xfId="0" applyNumberFormat="1" applyFont="1" applyFill="1" applyBorder="1" applyAlignment="1">
      <alignment horizontal="right" vertical="top" wrapText="1"/>
    </xf>
    <xf numFmtId="171" fontId="15" fillId="0" borderId="1" xfId="0" applyNumberFormat="1" applyFont="1" applyFill="1" applyBorder="1" applyAlignment="1">
      <alignment horizontal="right" vertical="top"/>
    </xf>
    <xf numFmtId="43" fontId="4" fillId="0" borderId="0" xfId="8" applyFont="1" applyFill="1" applyAlignment="1">
      <alignment vertical="center" wrapText="1"/>
    </xf>
    <xf numFmtId="0" fontId="4" fillId="0" borderId="0" xfId="7" applyFont="1" applyFill="1" applyAlignment="1">
      <alignment vertical="center" wrapText="1"/>
    </xf>
    <xf numFmtId="0" fontId="15" fillId="0" borderId="1" xfId="0" applyFont="1" applyFill="1" applyBorder="1" applyAlignment="1">
      <alignment horizontal="left" vertical="top" wrapText="1"/>
    </xf>
    <xf numFmtId="167" fontId="15" fillId="0" borderId="1" xfId="35" applyFont="1" applyFill="1" applyBorder="1" applyAlignment="1">
      <alignment horizontal="right" vertical="top"/>
    </xf>
    <xf numFmtId="171" fontId="15" fillId="0" borderId="1" xfId="35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center" vertical="top" wrapText="1"/>
    </xf>
    <xf numFmtId="0" fontId="14" fillId="0" borderId="1" xfId="18" applyFont="1" applyFill="1" applyBorder="1" applyAlignment="1">
      <alignment horizontal="center" vertical="center" wrapText="1"/>
    </xf>
    <xf numFmtId="168" fontId="14" fillId="0" borderId="3" xfId="0" applyNumberFormat="1" applyFont="1" applyFill="1" applyBorder="1" applyAlignment="1">
      <alignment horizontal="center" vertical="center" wrapText="1"/>
    </xf>
    <xf numFmtId="168" fontId="14" fillId="0" borderId="2" xfId="0" applyNumberFormat="1" applyFont="1" applyFill="1" applyBorder="1" applyAlignment="1">
      <alignment horizontal="center" vertical="center" wrapText="1"/>
    </xf>
    <xf numFmtId="0" fontId="14" fillId="0" borderId="1" xfId="18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left" vertical="center" wrapText="1"/>
    </xf>
    <xf numFmtId="164" fontId="15" fillId="0" borderId="1" xfId="6" applyNumberFormat="1" applyFont="1" applyFill="1" applyBorder="1" applyAlignment="1">
      <alignment horizontal="right" vertical="center" wrapText="1"/>
    </xf>
    <xf numFmtId="171" fontId="15" fillId="0" borderId="1" xfId="6" applyNumberFormat="1" applyFont="1" applyFill="1" applyBorder="1" applyAlignment="1">
      <alignment horizontal="right" vertical="center" wrapText="1"/>
    </xf>
    <xf numFmtId="0" fontId="19" fillId="0" borderId="1" xfId="3" applyFont="1" applyFill="1" applyBorder="1" applyAlignment="1">
      <alignment vertical="center" wrapText="1"/>
    </xf>
    <xf numFmtId="0" fontId="15" fillId="0" borderId="1" xfId="18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vertical="center" wrapText="1"/>
    </xf>
    <xf numFmtId="49" fontId="15" fillId="0" borderId="1" xfId="18" applyNumberFormat="1" applyFont="1" applyFill="1" applyBorder="1" applyAlignment="1">
      <alignment horizontal="center" vertical="center" wrapText="1"/>
    </xf>
    <xf numFmtId="49" fontId="14" fillId="0" borderId="1" xfId="18" applyNumberFormat="1" applyFont="1" applyFill="1" applyBorder="1" applyAlignment="1">
      <alignment horizontal="center" vertical="center" wrapText="1"/>
    </xf>
    <xf numFmtId="164" fontId="14" fillId="0" borderId="1" xfId="6" applyNumberFormat="1" applyFont="1" applyFill="1" applyBorder="1" applyAlignment="1">
      <alignment horizontal="right" vertical="center" wrapText="1"/>
    </xf>
    <xf numFmtId="170" fontId="14" fillId="0" borderId="1" xfId="6" applyNumberFormat="1" applyFont="1" applyFill="1" applyBorder="1" applyAlignment="1">
      <alignment horizontal="right" vertical="center" wrapText="1"/>
    </xf>
    <xf numFmtId="171" fontId="14" fillId="0" borderId="1" xfId="6" applyNumberFormat="1" applyFont="1" applyFill="1" applyBorder="1" applyAlignment="1">
      <alignment horizontal="right" vertical="center" wrapText="1"/>
    </xf>
    <xf numFmtId="170" fontId="15" fillId="0" borderId="1" xfId="6" applyNumberFormat="1" applyFont="1" applyFill="1" applyBorder="1" applyAlignment="1">
      <alignment horizontal="right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vertical="center" wrapText="1"/>
    </xf>
    <xf numFmtId="170" fontId="14" fillId="0" borderId="1" xfId="9" applyNumberFormat="1" applyFont="1" applyFill="1" applyBorder="1" applyAlignment="1">
      <alignment horizontal="right" vertical="center" wrapText="1"/>
    </xf>
    <xf numFmtId="0" fontId="14" fillId="0" borderId="0" xfId="2" applyFont="1" applyFill="1" applyAlignment="1">
      <alignment horizontal="center" vertical="center" wrapText="1"/>
    </xf>
    <xf numFmtId="0" fontId="14" fillId="0" borderId="4" xfId="18" applyFont="1" applyFill="1" applyBorder="1" applyAlignment="1">
      <alignment horizontal="center" vertical="center" wrapText="1"/>
    </xf>
    <xf numFmtId="0" fontId="14" fillId="0" borderId="4" xfId="3" applyFont="1" applyFill="1" applyBorder="1" applyAlignment="1">
      <alignment vertical="center" wrapText="1"/>
    </xf>
    <xf numFmtId="172" fontId="14" fillId="0" borderId="1" xfId="9" applyNumberFormat="1" applyFont="1" applyFill="1" applyBorder="1" applyAlignment="1">
      <alignment horizontal="right" vertical="center" wrapText="1"/>
    </xf>
    <xf numFmtId="0" fontId="14" fillId="0" borderId="4" xfId="3" applyFont="1" applyFill="1" applyBorder="1" applyAlignment="1">
      <alignment horizontal="center" vertical="center" wrapText="1"/>
    </xf>
    <xf numFmtId="170" fontId="14" fillId="0" borderId="1" xfId="3" applyNumberFormat="1" applyFont="1" applyFill="1" applyBorder="1" applyAlignment="1">
      <alignment horizontal="right" vertical="center" wrapText="1"/>
    </xf>
    <xf numFmtId="0" fontId="14" fillId="0" borderId="0" xfId="3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164" fontId="30" fillId="0" borderId="0" xfId="0" applyNumberFormat="1" applyFont="1" applyFill="1" applyAlignment="1">
      <alignment horizontal="right" vertical="center"/>
    </xf>
    <xf numFmtId="164" fontId="14" fillId="0" borderId="0" xfId="0" applyNumberFormat="1" applyFont="1" applyFill="1" applyAlignment="1">
      <alignment horizontal="right" vertical="center"/>
    </xf>
    <xf numFmtId="171" fontId="30" fillId="0" borderId="0" xfId="0" applyNumberFormat="1" applyFont="1" applyFill="1" applyAlignment="1">
      <alignment vertical="center"/>
    </xf>
    <xf numFmtId="170" fontId="30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0" fontId="16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right" vertical="center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39" fontId="30" fillId="0" borderId="0" xfId="0" applyNumberFormat="1" applyFont="1" applyFill="1" applyAlignment="1">
      <alignment horizontal="right" vertical="center" wrapText="1"/>
    </xf>
    <xf numFmtId="0" fontId="14" fillId="0" borderId="1" xfId="0" applyFont="1" applyFill="1" applyBorder="1" applyAlignment="1">
      <alignment horizontal="left" vertical="center"/>
    </xf>
    <xf numFmtId="49" fontId="14" fillId="0" borderId="3" xfId="0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171" fontId="14" fillId="0" borderId="1" xfId="6" applyNumberFormat="1" applyFont="1" applyFill="1" applyBorder="1" applyAlignment="1">
      <alignment horizontal="right" vertical="center"/>
    </xf>
    <xf numFmtId="1" fontId="14" fillId="0" borderId="0" xfId="6" applyNumberFormat="1" applyFont="1" applyFill="1" applyBorder="1" applyAlignment="1">
      <alignment horizontal="right" vertical="center" wrapText="1"/>
    </xf>
    <xf numFmtId="39" fontId="30" fillId="0" borderId="0" xfId="0" applyNumberFormat="1" applyFont="1" applyFill="1" applyBorder="1" applyAlignment="1">
      <alignment horizontal="center" vertical="top" wrapText="1"/>
    </xf>
    <xf numFmtId="171" fontId="14" fillId="0" borderId="1" xfId="36" applyNumberFormat="1" applyFont="1" applyFill="1" applyBorder="1" applyAlignment="1">
      <alignment vertical="center" wrapText="1"/>
    </xf>
    <xf numFmtId="171" fontId="15" fillId="0" borderId="1" xfId="6" applyNumberFormat="1" applyFont="1" applyFill="1" applyBorder="1" applyAlignment="1">
      <alignment horizontal="right" vertical="center"/>
    </xf>
    <xf numFmtId="39" fontId="30" fillId="0" borderId="0" xfId="0" applyNumberFormat="1" applyFont="1" applyFill="1" applyBorder="1" applyAlignment="1">
      <alignment vertical="top" wrapText="1"/>
    </xf>
    <xf numFmtId="0" fontId="30" fillId="0" borderId="0" xfId="0" applyFont="1" applyFill="1" applyAlignment="1">
      <alignment horizontal="right" vertical="center"/>
    </xf>
  </cellXfs>
  <cellStyles count="37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 9" xfId="31" xr:uid="{00000000-0005-0000-0000-00000C000000}"/>
    <cellStyle name="Comma_General 17.02.04" xfId="15" xr:uid="{00000000-0005-0000-0000-00000D000000}"/>
    <cellStyle name="Normal" xfId="0" builtinId="0"/>
    <cellStyle name="Normal 10" xfId="33" xr:uid="{9517BB88-0AF9-4026-9A1C-4CF6C7FD78D3}"/>
    <cellStyle name="Normal 15 2 2" xfId="27" xr:uid="{00000000-0005-0000-0000-00000F000000}"/>
    <cellStyle name="Normal 2" xfId="7" xr:uid="{00000000-0005-0000-0000-000010000000}"/>
    <cellStyle name="Normal 2 2" xfId="30" xr:uid="{00000000-0005-0000-0000-000011000000}"/>
    <cellStyle name="Normal 3" xfId="16" xr:uid="{00000000-0005-0000-0000-000012000000}"/>
    <cellStyle name="Normal 4" xfId="17" xr:uid="{00000000-0005-0000-0000-000013000000}"/>
    <cellStyle name="Normal 5" xfId="1" xr:uid="{00000000-0005-0000-0000-000014000000}"/>
    <cellStyle name="Normal 5 2" xfId="3" xr:uid="{00000000-0005-0000-0000-000015000000}"/>
    <cellStyle name="Normal 5 2 9" xfId="28" xr:uid="{00000000-0005-0000-0000-000016000000}"/>
    <cellStyle name="Normal 6" xfId="21" xr:uid="{00000000-0005-0000-0000-000017000000}"/>
    <cellStyle name="Normal 6 2" xfId="23" xr:uid="{00000000-0005-0000-0000-000018000000}"/>
    <cellStyle name="Normal 7" xfId="25" xr:uid="{00000000-0005-0000-0000-000019000000}"/>
    <cellStyle name="Normal 7 2" xfId="26" xr:uid="{00000000-0005-0000-0000-00001A000000}"/>
    <cellStyle name="Normal 7 2 2" xfId="34" xr:uid="{0F0CC422-5789-4C8E-8623-EEEA6B4DA08E}"/>
    <cellStyle name="Normal 8" xfId="18" xr:uid="{00000000-0005-0000-0000-00001B000000}"/>
    <cellStyle name="Normal 9" xfId="32" xr:uid="{00000000-0005-0000-0000-00001C000000}"/>
    <cellStyle name="Normal 9 3_հավ1-3" xfId="4" xr:uid="{00000000-0005-0000-0000-00001D000000}"/>
    <cellStyle name="Normal_2017 PLAN VERJNAKAN.23.12.16" xfId="2" xr:uid="{00000000-0005-0000-0000-00001E000000}"/>
    <cellStyle name="Normal_Book1_1_2010 nax" xfId="36" xr:uid="{B156A4E8-4306-4DF2-A77C-0CD818BC9AAD}"/>
    <cellStyle name="Percent 2" xfId="19" xr:uid="{00000000-0005-0000-0000-000020000000}"/>
    <cellStyle name="SN_241" xfId="20" xr:uid="{00000000-0005-0000-0000-000021000000}"/>
    <cellStyle name="SN_b" xfId="35" xr:uid="{4B75A6E7-50BB-4039-B6E0-ACF9DF7E51D3}"/>
  </cellStyles>
  <dxfs count="0"/>
  <tableStyles count="0" defaultTableStyle="TableStyleMedium2" defaultPivotStyle="PivotStyleLight16"/>
  <colors>
    <mruColors>
      <color rgb="FFC0E399"/>
      <color rgb="FF3FFF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9EC3-2958-4ACD-BFDD-B87B6EC44F2E}">
  <sheetPr>
    <tabColor rgb="FF92D050"/>
  </sheetPr>
  <dimension ref="B1:K14"/>
  <sheetViews>
    <sheetView view="pageBreakPreview" zoomScaleNormal="100" zoomScaleSheetLayoutView="100" workbookViewId="0">
      <pane ySplit="11" topLeftCell="A12" activePane="bottomLeft" state="frozen"/>
      <selection pane="bottomLeft" activeCell="F13" sqref="F13"/>
    </sheetView>
  </sheetViews>
  <sheetFormatPr defaultColWidth="9.140625" defaultRowHeight="16.5" x14ac:dyDescent="0.25"/>
  <cols>
    <col min="1" max="1" width="0.85546875" style="139" customWidth="1"/>
    <col min="2" max="2" width="5.42578125" style="137" customWidth="1"/>
    <col min="3" max="3" width="9.140625" style="137" customWidth="1"/>
    <col min="4" max="4" width="14" style="139" customWidth="1"/>
    <col min="5" max="5" width="25.7109375" style="139" customWidth="1"/>
    <col min="6" max="7" width="38.5703125" style="139" customWidth="1"/>
    <col min="8" max="9" width="23.28515625" style="138" customWidth="1"/>
    <col min="10" max="10" width="0.85546875" style="138" customWidth="1"/>
    <col min="11" max="11" width="18.5703125" style="138" bestFit="1" customWidth="1"/>
    <col min="12" max="12" width="16.42578125" style="139" customWidth="1"/>
    <col min="13" max="16384" width="9.140625" style="139"/>
  </cols>
  <sheetData>
    <row r="1" spans="2:11" x14ac:dyDescent="0.25">
      <c r="C1" s="49"/>
      <c r="D1" s="49"/>
      <c r="E1" s="49"/>
      <c r="F1" s="49"/>
      <c r="G1" s="49"/>
      <c r="I1" s="51" t="s">
        <v>123</v>
      </c>
    </row>
    <row r="2" spans="2:11" x14ac:dyDescent="0.25">
      <c r="C2" s="50"/>
      <c r="D2" s="50"/>
      <c r="E2" s="50"/>
      <c r="F2" s="50"/>
      <c r="G2" s="50"/>
      <c r="I2" s="52" t="str">
        <f>'Հ N3 և Հ N4'!I2</f>
        <v>ՀՀ կառավարության 2025 թվականի</v>
      </c>
    </row>
    <row r="3" spans="2:11" x14ac:dyDescent="0.25">
      <c r="C3" s="50"/>
      <c r="D3" s="50"/>
      <c r="E3" s="50"/>
      <c r="F3" s="50"/>
      <c r="G3" s="50"/>
      <c r="I3" s="52" t="str">
        <f>'Հ N3 և Հ N4'!I3</f>
        <v>______________ ի N ___ -Ն որոշման</v>
      </c>
    </row>
    <row r="4" spans="2:11" x14ac:dyDescent="0.25">
      <c r="C4" s="50"/>
      <c r="D4" s="50"/>
      <c r="E4" s="50"/>
      <c r="F4" s="50"/>
      <c r="G4" s="50"/>
      <c r="I4" s="52"/>
    </row>
    <row r="5" spans="2:11" x14ac:dyDescent="0.25">
      <c r="B5" s="113"/>
      <c r="C5" s="113"/>
      <c r="D5" s="113"/>
      <c r="E5" s="113"/>
      <c r="F5" s="113"/>
      <c r="G5" s="113"/>
    </row>
    <row r="6" spans="2:11" ht="59.25" customHeight="1" x14ac:dyDescent="0.25">
      <c r="B6" s="112" t="s">
        <v>128</v>
      </c>
      <c r="C6" s="112"/>
      <c r="D6" s="112"/>
      <c r="E6" s="112"/>
      <c r="F6" s="112"/>
      <c r="G6" s="112"/>
      <c r="H6" s="112"/>
      <c r="I6" s="112"/>
    </row>
    <row r="7" spans="2:11" x14ac:dyDescent="0.25">
      <c r="B7" s="4"/>
      <c r="C7" s="4"/>
      <c r="D7" s="111"/>
      <c r="E7" s="111"/>
      <c r="F7" s="111"/>
      <c r="G7" s="111"/>
      <c r="I7" s="54" t="s">
        <v>53</v>
      </c>
    </row>
    <row r="8" spans="2:11" ht="45.75" customHeight="1" x14ac:dyDescent="0.25">
      <c r="B8" s="140" t="s">
        <v>62</v>
      </c>
      <c r="C8" s="140" t="s">
        <v>10</v>
      </c>
      <c r="D8" s="140"/>
      <c r="E8" s="140" t="s">
        <v>54</v>
      </c>
      <c r="F8" s="140" t="s">
        <v>61</v>
      </c>
      <c r="G8" s="140" t="s">
        <v>60</v>
      </c>
      <c r="H8" s="141" t="s">
        <v>116</v>
      </c>
      <c r="I8" s="142"/>
    </row>
    <row r="9" spans="2:11" ht="29.25" customHeight="1" x14ac:dyDescent="0.25">
      <c r="B9" s="140"/>
      <c r="C9" s="58" t="s">
        <v>43</v>
      </c>
      <c r="D9" s="58" t="s">
        <v>44</v>
      </c>
      <c r="E9" s="140"/>
      <c r="F9" s="140"/>
      <c r="G9" s="140"/>
      <c r="H9" s="58" t="s">
        <v>49</v>
      </c>
      <c r="I9" s="58" t="s">
        <v>50</v>
      </c>
    </row>
    <row r="10" spans="2:11" s="149" customFormat="1" x14ac:dyDescent="0.25">
      <c r="B10" s="143" t="s">
        <v>68</v>
      </c>
      <c r="C10" s="144"/>
      <c r="D10" s="144"/>
      <c r="E10" s="144"/>
      <c r="F10" s="144"/>
      <c r="G10" s="145"/>
      <c r="H10" s="146">
        <v>5.0000000046566129E-3</v>
      </c>
      <c r="I10" s="147">
        <v>0</v>
      </c>
      <c r="J10" s="148"/>
      <c r="K10" s="148"/>
    </row>
    <row r="11" spans="2:11" x14ac:dyDescent="0.25">
      <c r="B11" s="150" t="s">
        <v>55</v>
      </c>
      <c r="C11" s="150"/>
      <c r="D11" s="150"/>
      <c r="E11" s="150"/>
      <c r="F11" s="150"/>
      <c r="G11" s="150"/>
      <c r="H11" s="151">
        <v>5.0000000046566129E-3</v>
      </c>
      <c r="I11" s="152">
        <v>0</v>
      </c>
    </row>
    <row r="12" spans="2:11" ht="93" customHeight="1" x14ac:dyDescent="0.25">
      <c r="B12" s="153"/>
      <c r="C12" s="154" t="s">
        <v>56</v>
      </c>
      <c r="D12" s="153"/>
      <c r="E12" s="155" t="s">
        <v>31</v>
      </c>
      <c r="F12" s="155" t="s">
        <v>57</v>
      </c>
      <c r="G12" s="155" t="s">
        <v>32</v>
      </c>
      <c r="H12" s="151">
        <v>5.0000000046566129E-3</v>
      </c>
      <c r="I12" s="152">
        <v>0</v>
      </c>
    </row>
    <row r="13" spans="2:11" ht="31.5" customHeight="1" x14ac:dyDescent="0.25">
      <c r="B13" s="153"/>
      <c r="C13" s="153"/>
      <c r="D13" s="156" t="s">
        <v>58</v>
      </c>
      <c r="E13" s="153" t="s">
        <v>39</v>
      </c>
      <c r="F13" s="153" t="s">
        <v>40</v>
      </c>
      <c r="G13" s="153" t="s">
        <v>41</v>
      </c>
      <c r="H13" s="96">
        <v>-1005329.495</v>
      </c>
      <c r="I13" s="96">
        <v>-3274997.7680000002</v>
      </c>
    </row>
    <row r="14" spans="2:11" ht="59.25" customHeight="1" x14ac:dyDescent="0.25">
      <c r="B14" s="153"/>
      <c r="C14" s="153"/>
      <c r="D14" s="156" t="s">
        <v>59</v>
      </c>
      <c r="E14" s="153" t="s">
        <v>17</v>
      </c>
      <c r="F14" s="153" t="s">
        <v>18</v>
      </c>
      <c r="G14" s="153" t="s">
        <v>19</v>
      </c>
      <c r="H14" s="96">
        <v>1005329.5</v>
      </c>
      <c r="I14" s="96">
        <v>3274997.7680000011</v>
      </c>
    </row>
  </sheetData>
  <mergeCells count="10">
    <mergeCell ref="B10:G10"/>
    <mergeCell ref="B6:I6"/>
    <mergeCell ref="B5:G5"/>
    <mergeCell ref="B11:G11"/>
    <mergeCell ref="B8:B9"/>
    <mergeCell ref="C8:D8"/>
    <mergeCell ref="E8:E9"/>
    <mergeCell ref="F8:F9"/>
    <mergeCell ref="G8:G9"/>
    <mergeCell ref="H8:I8"/>
  </mergeCells>
  <printOptions horizontalCentered="1"/>
  <pageMargins left="0.25" right="0.25" top="0.75" bottom="0.25" header="0.5" footer="0.25"/>
  <pageSetup paperSize="9" scale="77" firstPageNumber="1047" orientation="landscape" useFirstPageNumber="1" r:id="rId1"/>
  <ignoredErrors>
    <ignoredError sqref="C12:C13 C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997D2-9EEC-47ED-BE65-1B5D3FFF588F}">
  <sheetPr>
    <tabColor rgb="FF92D050"/>
  </sheetPr>
  <dimension ref="B1:K15"/>
  <sheetViews>
    <sheetView view="pageBreakPreview" zoomScale="115" zoomScaleNormal="115" zoomScaleSheetLayoutView="115" workbookViewId="0">
      <pane ySplit="14" topLeftCell="A15" activePane="bottomLeft" state="frozen"/>
      <selection pane="bottomLeft" activeCell="F10" sqref="F10"/>
    </sheetView>
  </sheetViews>
  <sheetFormatPr defaultColWidth="9.140625" defaultRowHeight="17.25" x14ac:dyDescent="0.25"/>
  <cols>
    <col min="1" max="1" width="1.7109375" style="14" customWidth="1"/>
    <col min="2" max="2" width="7.42578125" style="26" customWidth="1"/>
    <col min="3" max="3" width="8.7109375" style="26" customWidth="1"/>
    <col min="4" max="4" width="53.28515625" style="14" customWidth="1"/>
    <col min="5" max="5" width="15.85546875" style="27" customWidth="1"/>
    <col min="6" max="6" width="18.140625" style="27" customWidth="1"/>
    <col min="7" max="7" width="18.42578125" style="27" customWidth="1"/>
    <col min="8" max="8" width="17.5703125" style="27" customWidth="1"/>
    <col min="9" max="9" width="15.5703125" style="27" customWidth="1"/>
    <col min="10" max="10" width="1.7109375" style="14" customWidth="1"/>
    <col min="11" max="11" width="9.85546875" style="14" bestFit="1" customWidth="1"/>
    <col min="12" max="16384" width="9.140625" style="14"/>
  </cols>
  <sheetData>
    <row r="1" spans="2:11" x14ac:dyDescent="0.3">
      <c r="B1" s="12"/>
      <c r="C1" s="13"/>
      <c r="D1" s="12"/>
      <c r="E1" s="13"/>
      <c r="F1" s="12"/>
      <c r="G1" s="13"/>
      <c r="H1" s="12"/>
      <c r="I1" s="107" t="s">
        <v>117</v>
      </c>
    </row>
    <row r="2" spans="2:11" x14ac:dyDescent="0.3">
      <c r="B2" s="15"/>
      <c r="C2" s="16"/>
      <c r="D2" s="15"/>
      <c r="E2" s="16"/>
      <c r="F2" s="15"/>
      <c r="G2" s="16"/>
      <c r="H2" s="15"/>
      <c r="I2" s="16" t="s">
        <v>48</v>
      </c>
    </row>
    <row r="3" spans="2:11" x14ac:dyDescent="0.3">
      <c r="B3" s="15"/>
      <c r="C3" s="17"/>
      <c r="D3" s="15"/>
      <c r="E3" s="17"/>
      <c r="F3" s="15"/>
      <c r="G3" s="17"/>
      <c r="H3" s="15"/>
      <c r="I3" s="17" t="s">
        <v>45</v>
      </c>
    </row>
    <row r="4" spans="2:11" x14ac:dyDescent="0.25">
      <c r="B4" s="18"/>
      <c r="C4" s="18"/>
      <c r="D4" s="18"/>
      <c r="E4" s="18"/>
      <c r="F4" s="18"/>
      <c r="G4" s="18"/>
      <c r="H4" s="18"/>
      <c r="I4" s="18"/>
    </row>
    <row r="5" spans="2:11" x14ac:dyDescent="0.3">
      <c r="B5" s="114" t="s">
        <v>110</v>
      </c>
      <c r="C5" s="114"/>
      <c r="D5" s="114"/>
      <c r="E5" s="114"/>
      <c r="F5" s="114"/>
      <c r="G5" s="114"/>
      <c r="H5" s="114"/>
      <c r="I5" s="114"/>
      <c r="J5" s="19"/>
      <c r="K5" s="19"/>
    </row>
    <row r="6" spans="2:11" x14ac:dyDescent="0.3">
      <c r="B6" s="114" t="s">
        <v>138</v>
      </c>
      <c r="C6" s="114"/>
      <c r="D6" s="114"/>
      <c r="E6" s="114"/>
      <c r="F6" s="114"/>
      <c r="G6" s="114"/>
      <c r="H6" s="114"/>
      <c r="I6" s="114"/>
      <c r="J6" s="19"/>
      <c r="K6" s="19"/>
    </row>
    <row r="7" spans="2:11" x14ac:dyDescent="0.25">
      <c r="B7" s="20"/>
      <c r="C7" s="20"/>
      <c r="D7" s="21"/>
      <c r="E7" s="22"/>
      <c r="F7" s="22"/>
      <c r="G7" s="22"/>
      <c r="H7" s="23"/>
      <c r="I7" s="84" t="s">
        <v>53</v>
      </c>
    </row>
    <row r="8" spans="2:11" s="24" customFormat="1" ht="36" customHeight="1" x14ac:dyDescent="0.25">
      <c r="B8" s="115" t="s">
        <v>20</v>
      </c>
      <c r="C8" s="116"/>
      <c r="D8" s="117" t="s">
        <v>21</v>
      </c>
      <c r="E8" s="120" t="s">
        <v>124</v>
      </c>
      <c r="F8" s="121"/>
      <c r="G8" s="121"/>
      <c r="H8" s="121"/>
      <c r="I8" s="122"/>
    </row>
    <row r="9" spans="2:11" s="24" customFormat="1" ht="15" customHeight="1" x14ac:dyDescent="0.25">
      <c r="B9" s="128" t="s">
        <v>43</v>
      </c>
      <c r="C9" s="128" t="s">
        <v>44</v>
      </c>
      <c r="D9" s="118"/>
      <c r="E9" s="123" t="s">
        <v>109</v>
      </c>
      <c r="F9" s="125" t="s">
        <v>42</v>
      </c>
      <c r="G9" s="126"/>
      <c r="H9" s="126"/>
      <c r="I9" s="127"/>
    </row>
    <row r="10" spans="2:11" s="24" customFormat="1" ht="99.75" customHeight="1" x14ac:dyDescent="0.25">
      <c r="B10" s="128"/>
      <c r="C10" s="128"/>
      <c r="D10" s="119"/>
      <c r="E10" s="124"/>
      <c r="F10" s="25" t="s">
        <v>105</v>
      </c>
      <c r="G10" s="25" t="s">
        <v>106</v>
      </c>
      <c r="H10" s="25" t="s">
        <v>107</v>
      </c>
      <c r="I10" s="25" t="s">
        <v>108</v>
      </c>
    </row>
    <row r="11" spans="2:11" s="75" customFormat="1" ht="14.25" x14ac:dyDescent="0.25">
      <c r="B11" s="72"/>
      <c r="C11" s="72"/>
      <c r="D11" s="73" t="s">
        <v>22</v>
      </c>
      <c r="E11" s="74">
        <v>3274997.7680000011</v>
      </c>
      <c r="F11" s="74">
        <v>3274997.7680000011</v>
      </c>
      <c r="G11" s="74">
        <f t="shared" ref="G11:I11" si="0">G13</f>
        <v>0</v>
      </c>
      <c r="H11" s="74">
        <f t="shared" si="0"/>
        <v>0</v>
      </c>
      <c r="I11" s="74">
        <f t="shared" si="0"/>
        <v>0</v>
      </c>
    </row>
    <row r="12" spans="2:11" s="61" customFormat="1" ht="13.5" x14ac:dyDescent="0.25">
      <c r="B12" s="55"/>
      <c r="C12" s="55"/>
      <c r="D12" s="76" t="s">
        <v>23</v>
      </c>
      <c r="E12" s="77"/>
      <c r="F12" s="77"/>
      <c r="G12" s="78"/>
      <c r="H12" s="78"/>
      <c r="I12" s="78"/>
    </row>
    <row r="13" spans="2:11" s="75" customFormat="1" ht="14.25" x14ac:dyDescent="0.25">
      <c r="B13" s="64"/>
      <c r="C13" s="79"/>
      <c r="D13" s="45" t="s">
        <v>0</v>
      </c>
      <c r="E13" s="80">
        <v>3274997.7680000011</v>
      </c>
      <c r="F13" s="80">
        <v>3274997.7680000011</v>
      </c>
      <c r="G13" s="80">
        <f t="shared" ref="G13:I13" si="1">SUM(G15)</f>
        <v>0</v>
      </c>
      <c r="H13" s="80">
        <f t="shared" si="1"/>
        <v>0</v>
      </c>
      <c r="I13" s="80">
        <f t="shared" si="1"/>
        <v>0</v>
      </c>
    </row>
    <row r="14" spans="2:11" s="24" customFormat="1" ht="13.5" x14ac:dyDescent="0.25">
      <c r="B14" s="43"/>
      <c r="C14" s="43"/>
      <c r="D14" s="46" t="s">
        <v>13</v>
      </c>
      <c r="E14" s="81"/>
      <c r="F14" s="81"/>
      <c r="G14" s="82"/>
      <c r="H14" s="82"/>
      <c r="I14" s="82"/>
    </row>
    <row r="15" spans="2:11" s="83" customFormat="1" ht="27" x14ac:dyDescent="0.25">
      <c r="B15" s="43">
        <v>1169</v>
      </c>
      <c r="C15" s="43">
        <v>31001</v>
      </c>
      <c r="D15" s="46" t="s">
        <v>17</v>
      </c>
      <c r="E15" s="81">
        <v>3274997.7680000011</v>
      </c>
      <c r="F15" s="94">
        <v>3274997.7680000011</v>
      </c>
      <c r="G15" s="95">
        <v>0</v>
      </c>
      <c r="H15" s="95">
        <v>0</v>
      </c>
      <c r="I15" s="95">
        <v>0</v>
      </c>
    </row>
  </sheetData>
  <mergeCells count="9">
    <mergeCell ref="B5:I5"/>
    <mergeCell ref="B8:C8"/>
    <mergeCell ref="D8:D10"/>
    <mergeCell ref="E8:I8"/>
    <mergeCell ref="E9:E10"/>
    <mergeCell ref="F9:I9"/>
    <mergeCell ref="C9:C10"/>
    <mergeCell ref="B9:B10"/>
    <mergeCell ref="B6:I6"/>
  </mergeCells>
  <printOptions horizontalCentered="1"/>
  <pageMargins left="0.2" right="0.2" top="0.75" bottom="0.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</sheetPr>
  <dimension ref="B1:L48"/>
  <sheetViews>
    <sheetView zoomScaleNormal="100" zoomScaleSheetLayoutView="100" workbookViewId="0">
      <pane ySplit="14" topLeftCell="A27" activePane="bottomLeft" state="frozen"/>
      <selection pane="bottomLeft" activeCell="G35" sqref="G35"/>
    </sheetView>
  </sheetViews>
  <sheetFormatPr defaultColWidth="9.140625" defaultRowHeight="17.25" x14ac:dyDescent="0.25"/>
  <cols>
    <col min="1" max="1" width="0.85546875" style="29" customWidth="1"/>
    <col min="2" max="4" width="6.7109375" style="28" customWidth="1"/>
    <col min="5" max="6" width="9.140625" style="28" customWidth="1"/>
    <col min="7" max="7" width="102.85546875" style="29" customWidth="1"/>
    <col min="8" max="9" width="23.140625" style="29" customWidth="1"/>
    <col min="10" max="10" width="0.85546875" style="29" customWidth="1"/>
    <col min="11" max="11" width="8.140625" style="30" customWidth="1"/>
    <col min="12" max="12" width="14.5703125" style="36" customWidth="1"/>
    <col min="13" max="16384" width="9.140625" style="29"/>
  </cols>
  <sheetData>
    <row r="1" spans="2:12" s="38" customFormat="1" x14ac:dyDescent="0.25">
      <c r="C1" s="53"/>
      <c r="D1" s="53"/>
      <c r="E1" s="53"/>
      <c r="F1" s="53"/>
      <c r="G1" s="53"/>
      <c r="H1" s="53"/>
      <c r="I1" s="108" t="s">
        <v>118</v>
      </c>
      <c r="K1" s="33"/>
      <c r="L1" s="35"/>
    </row>
    <row r="2" spans="2:12" s="31" customFormat="1" x14ac:dyDescent="0.25">
      <c r="C2" s="38"/>
      <c r="D2" s="38"/>
      <c r="E2" s="38"/>
      <c r="F2" s="38"/>
      <c r="G2" s="38"/>
      <c r="H2" s="38"/>
      <c r="I2" s="37" t="s">
        <v>48</v>
      </c>
      <c r="K2" s="33"/>
      <c r="L2" s="35"/>
    </row>
    <row r="3" spans="2:12" s="31" customFormat="1" x14ac:dyDescent="0.25">
      <c r="C3" s="38"/>
      <c r="D3" s="38"/>
      <c r="E3" s="38"/>
      <c r="F3" s="38"/>
      <c r="G3" s="38"/>
      <c r="H3" s="38"/>
      <c r="I3" s="37" t="s">
        <v>34</v>
      </c>
      <c r="K3" s="33"/>
      <c r="L3" s="35"/>
    </row>
    <row r="4" spans="2:12" s="38" customFormat="1" x14ac:dyDescent="0.25">
      <c r="B4" s="110"/>
      <c r="C4" s="110"/>
      <c r="D4" s="110"/>
      <c r="E4" s="129"/>
      <c r="F4" s="129"/>
      <c r="G4" s="129"/>
      <c r="H4" s="129"/>
      <c r="I4" s="129"/>
      <c r="K4" s="33"/>
      <c r="L4" s="35"/>
    </row>
    <row r="5" spans="2:12" s="38" customFormat="1" x14ac:dyDescent="0.25">
      <c r="B5" s="130" t="s">
        <v>51</v>
      </c>
      <c r="C5" s="130"/>
      <c r="D5" s="130"/>
      <c r="E5" s="130"/>
      <c r="F5" s="130"/>
      <c r="G5" s="130"/>
      <c r="H5" s="130"/>
      <c r="I5" s="130"/>
      <c r="K5" s="33"/>
      <c r="L5" s="35"/>
    </row>
    <row r="6" spans="2:12" s="38" customFormat="1" x14ac:dyDescent="0.25">
      <c r="B6" s="130" t="s">
        <v>115</v>
      </c>
      <c r="C6" s="130"/>
      <c r="D6" s="130"/>
      <c r="E6" s="130"/>
      <c r="F6" s="130"/>
      <c r="G6" s="130"/>
      <c r="H6" s="130"/>
      <c r="I6" s="130"/>
      <c r="K6" s="33"/>
      <c r="L6" s="35"/>
    </row>
    <row r="7" spans="2:12" x14ac:dyDescent="0.25">
      <c r="I7" s="39" t="s">
        <v>53</v>
      </c>
      <c r="L7" s="35"/>
    </row>
    <row r="8" spans="2:12" ht="45.75" customHeight="1" x14ac:dyDescent="0.25">
      <c r="B8" s="157" t="s">
        <v>11</v>
      </c>
      <c r="C8" s="157"/>
      <c r="D8" s="157"/>
      <c r="E8" s="157" t="s">
        <v>10</v>
      </c>
      <c r="F8" s="157"/>
      <c r="G8" s="157" t="s">
        <v>33</v>
      </c>
      <c r="H8" s="158" t="s">
        <v>116</v>
      </c>
      <c r="I8" s="159"/>
    </row>
    <row r="9" spans="2:12" ht="30.75" customHeight="1" x14ac:dyDescent="0.25">
      <c r="B9" s="160" t="s">
        <v>26</v>
      </c>
      <c r="C9" s="160" t="s">
        <v>27</v>
      </c>
      <c r="D9" s="160" t="s">
        <v>28</v>
      </c>
      <c r="E9" s="160" t="s">
        <v>25</v>
      </c>
      <c r="F9" s="160" t="s">
        <v>66</v>
      </c>
      <c r="G9" s="157"/>
      <c r="H9" s="58" t="s">
        <v>49</v>
      </c>
      <c r="I9" s="58" t="s">
        <v>50</v>
      </c>
    </row>
    <row r="10" spans="2:12" s="36" customFormat="1" ht="14.25" x14ac:dyDescent="0.25">
      <c r="B10" s="160"/>
      <c r="C10" s="160"/>
      <c r="D10" s="160"/>
      <c r="E10" s="160"/>
      <c r="F10" s="160"/>
      <c r="G10" s="161" t="s">
        <v>5</v>
      </c>
      <c r="H10" s="162">
        <v>5.0000000046566129E-3</v>
      </c>
      <c r="I10" s="163">
        <v>0</v>
      </c>
      <c r="K10" s="30"/>
    </row>
    <row r="11" spans="2:12" s="36" customFormat="1" ht="14.25" x14ac:dyDescent="0.25">
      <c r="B11" s="160"/>
      <c r="C11" s="160"/>
      <c r="D11" s="160"/>
      <c r="E11" s="160"/>
      <c r="F11" s="160"/>
      <c r="G11" s="164" t="s">
        <v>7</v>
      </c>
      <c r="H11" s="162"/>
      <c r="I11" s="163"/>
      <c r="K11" s="30"/>
    </row>
    <row r="12" spans="2:12" s="60" customFormat="1" ht="14.25" x14ac:dyDescent="0.25">
      <c r="B12" s="165"/>
      <c r="C12" s="165"/>
      <c r="D12" s="165"/>
      <c r="E12" s="165"/>
      <c r="F12" s="165"/>
      <c r="G12" s="166" t="s">
        <v>30</v>
      </c>
      <c r="H12" s="162">
        <v>5.0000000046566129E-3</v>
      </c>
      <c r="I12" s="163">
        <v>0</v>
      </c>
      <c r="K12" s="59"/>
    </row>
    <row r="13" spans="2:12" s="36" customFormat="1" ht="14.25" x14ac:dyDescent="0.25">
      <c r="B13" s="160"/>
      <c r="C13" s="160"/>
      <c r="D13" s="160"/>
      <c r="E13" s="160"/>
      <c r="F13" s="160"/>
      <c r="G13" s="164" t="s">
        <v>7</v>
      </c>
      <c r="H13" s="162"/>
      <c r="I13" s="163"/>
      <c r="K13" s="30"/>
    </row>
    <row r="14" spans="2:12" s="36" customFormat="1" ht="14.25" x14ac:dyDescent="0.25">
      <c r="B14" s="167" t="s">
        <v>64</v>
      </c>
      <c r="C14" s="167"/>
      <c r="D14" s="167"/>
      <c r="E14" s="165"/>
      <c r="F14" s="165"/>
      <c r="G14" s="166" t="s">
        <v>9</v>
      </c>
      <c r="H14" s="162">
        <v>5.0000000046566129E-3</v>
      </c>
      <c r="I14" s="163">
        <v>0</v>
      </c>
      <c r="K14" s="30"/>
    </row>
    <row r="15" spans="2:12" s="36" customFormat="1" ht="13.5" x14ac:dyDescent="0.25">
      <c r="B15" s="168"/>
      <c r="C15" s="168"/>
      <c r="D15" s="168"/>
      <c r="E15" s="160"/>
      <c r="F15" s="160"/>
      <c r="G15" s="164" t="s">
        <v>7</v>
      </c>
      <c r="H15" s="169"/>
      <c r="I15" s="170"/>
      <c r="K15" s="30"/>
    </row>
    <row r="16" spans="2:12" s="36" customFormat="1" ht="14.25" x14ac:dyDescent="0.25">
      <c r="B16" s="167"/>
      <c r="C16" s="167" t="s">
        <v>8</v>
      </c>
      <c r="D16" s="167"/>
      <c r="E16" s="165"/>
      <c r="F16" s="165"/>
      <c r="G16" s="166" t="s">
        <v>1</v>
      </c>
      <c r="H16" s="162">
        <v>5.0000000046566129E-3</v>
      </c>
      <c r="I16" s="163">
        <v>0</v>
      </c>
      <c r="K16" s="30"/>
    </row>
    <row r="17" spans="2:12" s="36" customFormat="1" ht="13.5" x14ac:dyDescent="0.25">
      <c r="B17" s="168"/>
      <c r="C17" s="168"/>
      <c r="D17" s="168"/>
      <c r="E17" s="160"/>
      <c r="F17" s="160"/>
      <c r="G17" s="164" t="s">
        <v>7</v>
      </c>
      <c r="H17" s="169"/>
      <c r="I17" s="171"/>
      <c r="K17" s="30"/>
    </row>
    <row r="18" spans="2:12" s="36" customFormat="1" ht="14.25" x14ac:dyDescent="0.25">
      <c r="B18" s="167"/>
      <c r="C18" s="167"/>
      <c r="D18" s="167" t="s">
        <v>8</v>
      </c>
      <c r="E18" s="165"/>
      <c r="F18" s="165"/>
      <c r="G18" s="166" t="s">
        <v>1</v>
      </c>
      <c r="H18" s="162">
        <v>5.0000000046566129E-3</v>
      </c>
      <c r="I18" s="163">
        <v>0</v>
      </c>
      <c r="K18" s="30"/>
    </row>
    <row r="19" spans="2:12" s="36" customFormat="1" ht="13.5" x14ac:dyDescent="0.25">
      <c r="B19" s="168"/>
      <c r="C19" s="168"/>
      <c r="D19" s="168"/>
      <c r="E19" s="160"/>
      <c r="F19" s="160"/>
      <c r="G19" s="164" t="s">
        <v>7</v>
      </c>
      <c r="H19" s="169"/>
      <c r="I19" s="171"/>
      <c r="K19" s="30"/>
    </row>
    <row r="20" spans="2:12" s="36" customFormat="1" ht="14.25" x14ac:dyDescent="0.25">
      <c r="B20" s="168"/>
      <c r="C20" s="168"/>
      <c r="D20" s="168"/>
      <c r="E20" s="165" t="s">
        <v>6</v>
      </c>
      <c r="F20" s="165"/>
      <c r="G20" s="166" t="s">
        <v>12</v>
      </c>
      <c r="H20" s="162">
        <v>5.0000000046566129E-3</v>
      </c>
      <c r="I20" s="163">
        <v>0</v>
      </c>
      <c r="K20" s="56"/>
      <c r="L20" s="57"/>
    </row>
    <row r="21" spans="2:12" s="36" customFormat="1" ht="14.25" x14ac:dyDescent="0.25">
      <c r="B21" s="168"/>
      <c r="C21" s="168"/>
      <c r="D21" s="168"/>
      <c r="E21" s="165"/>
      <c r="F21" s="165"/>
      <c r="G21" s="164" t="s">
        <v>7</v>
      </c>
      <c r="H21" s="162"/>
      <c r="I21" s="172"/>
      <c r="K21" s="56"/>
      <c r="L21" s="57"/>
    </row>
    <row r="22" spans="2:12" s="36" customFormat="1" ht="14.25" x14ac:dyDescent="0.25">
      <c r="B22" s="168"/>
      <c r="C22" s="168"/>
      <c r="D22" s="168"/>
      <c r="E22" s="165"/>
      <c r="F22" s="165" t="s">
        <v>35</v>
      </c>
      <c r="G22" s="166" t="s">
        <v>36</v>
      </c>
      <c r="H22" s="172">
        <v>-1005329.495</v>
      </c>
      <c r="I22" s="172">
        <v>-3274997.7680000002</v>
      </c>
      <c r="K22" s="56"/>
      <c r="L22" s="57"/>
    </row>
    <row r="23" spans="2:12" s="36" customFormat="1" ht="14.25" x14ac:dyDescent="0.25">
      <c r="B23" s="168"/>
      <c r="C23" s="168"/>
      <c r="D23" s="168"/>
      <c r="E23" s="165"/>
      <c r="F23" s="160"/>
      <c r="G23" s="164" t="s">
        <v>4</v>
      </c>
      <c r="H23" s="170"/>
      <c r="I23" s="170"/>
      <c r="K23" s="56"/>
      <c r="L23" s="57"/>
    </row>
    <row r="24" spans="2:12" s="36" customFormat="1" ht="14.25" x14ac:dyDescent="0.25">
      <c r="B24" s="168"/>
      <c r="C24" s="168"/>
      <c r="D24" s="168"/>
      <c r="E24" s="165"/>
      <c r="F24" s="160"/>
      <c r="G24" s="166" t="s">
        <v>37</v>
      </c>
      <c r="H24" s="172">
        <v>-1005329.495</v>
      </c>
      <c r="I24" s="172">
        <v>-3274997.7680000002</v>
      </c>
      <c r="K24" s="56"/>
      <c r="L24" s="57"/>
    </row>
    <row r="25" spans="2:12" s="36" customFormat="1" ht="14.25" x14ac:dyDescent="0.25">
      <c r="B25" s="168"/>
      <c r="C25" s="168"/>
      <c r="D25" s="168"/>
      <c r="E25" s="165"/>
      <c r="F25" s="160"/>
      <c r="G25" s="164" t="s">
        <v>3</v>
      </c>
      <c r="H25" s="170"/>
      <c r="I25" s="170"/>
      <c r="K25" s="56"/>
      <c r="L25" s="57"/>
    </row>
    <row r="26" spans="2:12" s="36" customFormat="1" ht="14.25" x14ac:dyDescent="0.25">
      <c r="B26" s="168"/>
      <c r="C26" s="168"/>
      <c r="D26" s="168"/>
      <c r="E26" s="165"/>
      <c r="F26" s="160"/>
      <c r="G26" s="166" t="s">
        <v>5</v>
      </c>
      <c r="H26" s="172">
        <v>-1005329.495</v>
      </c>
      <c r="I26" s="172">
        <v>-3274997.7680000002</v>
      </c>
      <c r="K26" s="56"/>
      <c r="L26" s="57"/>
    </row>
    <row r="27" spans="2:12" s="36" customFormat="1" ht="13.5" x14ac:dyDescent="0.25">
      <c r="B27" s="168"/>
      <c r="C27" s="168"/>
      <c r="D27" s="168"/>
      <c r="E27" s="160"/>
      <c r="F27" s="160"/>
      <c r="G27" s="175" t="s">
        <v>38</v>
      </c>
      <c r="H27" s="176">
        <v>-1005329.495</v>
      </c>
      <c r="I27" s="176">
        <v>-3274997.7680000002</v>
      </c>
      <c r="K27" s="177"/>
      <c r="L27" s="57"/>
    </row>
    <row r="28" spans="2:12" s="36" customFormat="1" ht="13.5" x14ac:dyDescent="0.25">
      <c r="B28" s="168"/>
      <c r="C28" s="168"/>
      <c r="D28" s="168"/>
      <c r="E28" s="160"/>
      <c r="F28" s="178"/>
      <c r="G28" s="179" t="s">
        <v>67</v>
      </c>
      <c r="H28" s="176">
        <v>31518.75</v>
      </c>
      <c r="I28" s="176">
        <v>31518.75</v>
      </c>
      <c r="K28" s="177"/>
      <c r="L28" s="57"/>
    </row>
    <row r="29" spans="2:12" s="36" customFormat="1" ht="13.5" x14ac:dyDescent="0.25">
      <c r="B29" s="168"/>
      <c r="C29" s="168"/>
      <c r="D29" s="168"/>
      <c r="E29" s="160"/>
      <c r="F29" s="178"/>
      <c r="G29" s="179" t="s">
        <v>135</v>
      </c>
      <c r="H29" s="176">
        <v>10000</v>
      </c>
      <c r="I29" s="176">
        <v>10000</v>
      </c>
      <c r="K29" s="177"/>
      <c r="L29" s="57"/>
    </row>
    <row r="30" spans="2:12" s="36" customFormat="1" ht="13.5" x14ac:dyDescent="0.25">
      <c r="B30" s="168"/>
      <c r="C30" s="168"/>
      <c r="D30" s="168"/>
      <c r="E30" s="160"/>
      <c r="F30" s="178"/>
      <c r="G30" s="179" t="s">
        <v>136</v>
      </c>
      <c r="H30" s="176">
        <v>10000</v>
      </c>
      <c r="I30" s="176">
        <v>10000</v>
      </c>
      <c r="K30" s="177"/>
      <c r="L30" s="56"/>
    </row>
    <row r="31" spans="2:12" s="36" customFormat="1" ht="13.5" x14ac:dyDescent="0.25">
      <c r="B31" s="168"/>
      <c r="C31" s="168"/>
      <c r="D31" s="168"/>
      <c r="E31" s="160"/>
      <c r="F31" s="178"/>
      <c r="G31" s="179" t="s">
        <v>65</v>
      </c>
      <c r="H31" s="176">
        <v>21518.75</v>
      </c>
      <c r="I31" s="176">
        <v>21518.75</v>
      </c>
      <c r="K31" s="177"/>
      <c r="L31" s="57"/>
    </row>
    <row r="32" spans="2:12" s="36" customFormat="1" ht="13.5" x14ac:dyDescent="0.25">
      <c r="B32" s="168"/>
      <c r="C32" s="168"/>
      <c r="D32" s="168"/>
      <c r="E32" s="160"/>
      <c r="F32" s="178"/>
      <c r="G32" s="179" t="s">
        <v>63</v>
      </c>
      <c r="H32" s="180">
        <v>21518.75</v>
      </c>
      <c r="I32" s="176">
        <v>21518.75</v>
      </c>
      <c r="K32" s="177"/>
      <c r="L32" s="57"/>
    </row>
    <row r="33" spans="2:12" s="36" customFormat="1" ht="13.5" x14ac:dyDescent="0.25">
      <c r="B33" s="168"/>
      <c r="C33" s="168"/>
      <c r="D33" s="168"/>
      <c r="E33" s="160"/>
      <c r="F33" s="178"/>
      <c r="G33" s="179" t="s">
        <v>126</v>
      </c>
      <c r="H33" s="176">
        <v>-1036848.245</v>
      </c>
      <c r="I33" s="176">
        <v>-3306516.5180000002</v>
      </c>
      <c r="K33" s="177"/>
      <c r="L33" s="57"/>
    </row>
    <row r="34" spans="2:12" s="36" customFormat="1" ht="13.5" x14ac:dyDescent="0.25">
      <c r="B34" s="168"/>
      <c r="C34" s="168"/>
      <c r="D34" s="168"/>
      <c r="E34" s="160"/>
      <c r="F34" s="178"/>
      <c r="G34" s="179" t="s">
        <v>126</v>
      </c>
      <c r="H34" s="176">
        <v>-1036848.245</v>
      </c>
      <c r="I34" s="176">
        <v>-3306516.5180000002</v>
      </c>
      <c r="K34" s="177"/>
      <c r="L34" s="57"/>
    </row>
    <row r="35" spans="2:12" s="36" customFormat="1" ht="13.5" x14ac:dyDescent="0.25">
      <c r="B35" s="168"/>
      <c r="C35" s="168"/>
      <c r="D35" s="168"/>
      <c r="E35" s="160"/>
      <c r="F35" s="178"/>
      <c r="G35" s="179" t="s">
        <v>127</v>
      </c>
      <c r="H35" s="176">
        <v>-1036848.245</v>
      </c>
      <c r="I35" s="176">
        <v>-3306516.5180000002</v>
      </c>
      <c r="K35" s="177"/>
      <c r="L35" s="57"/>
    </row>
    <row r="36" spans="2:12" s="36" customFormat="1" ht="14.25" x14ac:dyDescent="0.25">
      <c r="B36" s="167"/>
      <c r="C36" s="167"/>
      <c r="D36" s="167"/>
      <c r="E36" s="165"/>
      <c r="F36" s="173">
        <v>31001</v>
      </c>
      <c r="G36" s="166" t="s">
        <v>14</v>
      </c>
      <c r="H36" s="172">
        <v>1005329.5</v>
      </c>
      <c r="I36" s="172">
        <v>3274997.7680000011</v>
      </c>
      <c r="K36" s="177"/>
      <c r="L36" s="57"/>
    </row>
    <row r="37" spans="2:12" s="36" customFormat="1" ht="13.5" x14ac:dyDescent="0.25">
      <c r="B37" s="168"/>
      <c r="C37" s="168"/>
      <c r="D37" s="168"/>
      <c r="E37" s="160"/>
      <c r="F37" s="174"/>
      <c r="G37" s="164" t="s">
        <v>4</v>
      </c>
      <c r="H37" s="170"/>
      <c r="I37" s="170"/>
      <c r="K37" s="177"/>
    </row>
    <row r="38" spans="2:12" s="36" customFormat="1" ht="14.25" x14ac:dyDescent="0.25">
      <c r="B38" s="168"/>
      <c r="C38" s="168"/>
      <c r="D38" s="168"/>
      <c r="E38" s="160"/>
      <c r="F38" s="174"/>
      <c r="G38" s="166" t="s">
        <v>30</v>
      </c>
      <c r="H38" s="172">
        <v>1005329.5</v>
      </c>
      <c r="I38" s="172">
        <v>3274997.7680000011</v>
      </c>
      <c r="K38" s="177"/>
    </row>
    <row r="39" spans="2:12" s="36" customFormat="1" ht="13.5" x14ac:dyDescent="0.25">
      <c r="B39" s="168"/>
      <c r="C39" s="168"/>
      <c r="D39" s="168"/>
      <c r="E39" s="160"/>
      <c r="F39" s="174"/>
      <c r="G39" s="164" t="s">
        <v>3</v>
      </c>
      <c r="H39" s="170"/>
      <c r="I39" s="170"/>
      <c r="K39" s="177"/>
    </row>
    <row r="40" spans="2:12" s="36" customFormat="1" ht="14.25" x14ac:dyDescent="0.25">
      <c r="B40" s="168"/>
      <c r="C40" s="168"/>
      <c r="D40" s="168"/>
      <c r="E40" s="160"/>
      <c r="F40" s="174"/>
      <c r="G40" s="166" t="s">
        <v>5</v>
      </c>
      <c r="H40" s="172">
        <v>1005329.5</v>
      </c>
      <c r="I40" s="172">
        <v>3274997.7680000011</v>
      </c>
      <c r="K40" s="177"/>
    </row>
    <row r="41" spans="2:12" s="36" customFormat="1" ht="13.5" x14ac:dyDescent="0.25">
      <c r="B41" s="168"/>
      <c r="C41" s="168"/>
      <c r="D41" s="168"/>
      <c r="E41" s="160"/>
      <c r="F41" s="174"/>
      <c r="G41" s="175" t="s">
        <v>15</v>
      </c>
      <c r="H41" s="176">
        <v>1005329.5</v>
      </c>
      <c r="I41" s="176">
        <v>3274997.7680000011</v>
      </c>
      <c r="K41" s="177"/>
    </row>
    <row r="42" spans="2:12" s="36" customFormat="1" ht="13.5" x14ac:dyDescent="0.25">
      <c r="B42" s="168"/>
      <c r="C42" s="168"/>
      <c r="D42" s="168"/>
      <c r="E42" s="160"/>
      <c r="F42" s="181"/>
      <c r="G42" s="179" t="s">
        <v>16</v>
      </c>
      <c r="H42" s="176">
        <v>1005329.5</v>
      </c>
      <c r="I42" s="176">
        <v>3274997.7680000011</v>
      </c>
      <c r="K42" s="177"/>
    </row>
    <row r="43" spans="2:12" s="36" customFormat="1" ht="13.5" x14ac:dyDescent="0.25">
      <c r="B43" s="168"/>
      <c r="C43" s="168"/>
      <c r="D43" s="168"/>
      <c r="E43" s="160"/>
      <c r="F43" s="174"/>
      <c r="G43" s="179" t="s">
        <v>47</v>
      </c>
      <c r="H43" s="176">
        <v>1005329.5</v>
      </c>
      <c r="I43" s="176">
        <v>3274997.7680000011</v>
      </c>
      <c r="K43" s="177"/>
    </row>
    <row r="44" spans="2:12" s="36" customFormat="1" ht="13.5" x14ac:dyDescent="0.25">
      <c r="B44" s="168"/>
      <c r="C44" s="168"/>
      <c r="D44" s="168"/>
      <c r="E44" s="160"/>
      <c r="F44" s="174"/>
      <c r="G44" s="175" t="s">
        <v>46</v>
      </c>
      <c r="H44" s="182">
        <v>1005329.5</v>
      </c>
      <c r="I44" s="182">
        <v>3274997.7680000011</v>
      </c>
      <c r="K44" s="177"/>
    </row>
    <row r="45" spans="2:12" x14ac:dyDescent="0.25">
      <c r="G45" s="104"/>
      <c r="H45" s="105"/>
      <c r="I45" s="105"/>
      <c r="K45" s="177"/>
    </row>
    <row r="46" spans="2:12" x14ac:dyDescent="0.25">
      <c r="G46" s="104"/>
      <c r="H46" s="105"/>
      <c r="I46" s="105"/>
      <c r="K46" s="177"/>
    </row>
    <row r="47" spans="2:12" x14ac:dyDescent="0.25">
      <c r="G47" s="104"/>
      <c r="H47" s="105"/>
      <c r="I47" s="105"/>
    </row>
    <row r="48" spans="2:12" x14ac:dyDescent="0.25">
      <c r="H48" s="103"/>
      <c r="I48" s="103"/>
    </row>
  </sheetData>
  <mergeCells count="7">
    <mergeCell ref="E4:I4"/>
    <mergeCell ref="B8:D8"/>
    <mergeCell ref="E8:F8"/>
    <mergeCell ref="G8:G9"/>
    <mergeCell ref="B5:I5"/>
    <mergeCell ref="B6:I6"/>
    <mergeCell ref="H8:I8"/>
  </mergeCells>
  <phoneticPr fontId="26" type="noConversion"/>
  <printOptions horizontalCentered="1"/>
  <pageMargins left="0.25" right="0.25" top="0.75" bottom="0.25" header="0.5" footer="0.25"/>
  <pageSetup paperSize="9" scale="70" fitToHeight="2" orientation="landscape" r:id="rId1"/>
  <ignoredErrors>
    <ignoredError sqref="B20:E20 B15:E19 F22 B14:E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K17"/>
  <sheetViews>
    <sheetView view="pageBreakPreview" zoomScale="110" zoomScaleNormal="110" zoomScaleSheetLayoutView="110" workbookViewId="0">
      <pane ySplit="14" topLeftCell="A15" activePane="bottomLeft" state="frozen"/>
      <selection pane="bottomLeft" activeCell="E15" sqref="E15"/>
    </sheetView>
  </sheetViews>
  <sheetFormatPr defaultColWidth="9.140625" defaultRowHeight="16.5" x14ac:dyDescent="0.25"/>
  <cols>
    <col min="1" max="1" width="0.85546875" style="2" customWidth="1"/>
    <col min="2" max="3" width="10" style="5" customWidth="1"/>
    <col min="4" max="4" width="78.42578125" style="2" customWidth="1"/>
    <col min="5" max="5" width="22.7109375" style="2" customWidth="1"/>
    <col min="6" max="6" width="22.7109375" style="11" customWidth="1"/>
    <col min="7" max="7" width="0.85546875" style="2" customWidth="1"/>
    <col min="8" max="8" width="16.42578125" style="3" bestFit="1" customWidth="1"/>
    <col min="9" max="10" width="18.28515625" style="3" bestFit="1" customWidth="1"/>
    <col min="11" max="11" width="18.5703125" style="3" bestFit="1" customWidth="1"/>
    <col min="12" max="12" width="16.42578125" style="2" customWidth="1"/>
    <col min="13" max="16384" width="9.140625" style="2"/>
  </cols>
  <sheetData>
    <row r="1" spans="2:11" ht="17.25" customHeight="1" x14ac:dyDescent="0.25">
      <c r="C1" s="49"/>
      <c r="D1" s="49"/>
      <c r="E1" s="49"/>
      <c r="F1" s="51" t="s">
        <v>119</v>
      </c>
    </row>
    <row r="2" spans="2:11" ht="16.5" customHeight="1" x14ac:dyDescent="0.25">
      <c r="C2" s="50"/>
      <c r="D2" s="50"/>
      <c r="E2" s="50"/>
      <c r="F2" s="52" t="str">
        <f>'Հ N3 և Հ N4'!I2</f>
        <v>ՀՀ կառավարության 2025 թվականի</v>
      </c>
    </row>
    <row r="3" spans="2:11" ht="17.25" customHeight="1" x14ac:dyDescent="0.25">
      <c r="C3" s="50"/>
      <c r="D3" s="50"/>
      <c r="E3" s="50"/>
      <c r="F3" s="52" t="str">
        <f>'Հ N3 և Հ N4'!I3</f>
        <v>______________ ի N ___ -Ն որոշման</v>
      </c>
    </row>
    <row r="4" spans="2:11" ht="17.25" customHeight="1" x14ac:dyDescent="0.25">
      <c r="C4" s="50"/>
      <c r="D4" s="50"/>
      <c r="E4" s="50"/>
      <c r="F4" s="52"/>
    </row>
    <row r="5" spans="2:11" x14ac:dyDescent="0.25">
      <c r="B5" s="113"/>
      <c r="C5" s="113"/>
      <c r="D5" s="113"/>
      <c r="E5" s="113"/>
      <c r="F5" s="113"/>
    </row>
    <row r="6" spans="2:11" ht="20.100000000000001" customHeight="1" x14ac:dyDescent="0.25">
      <c r="B6" s="135" t="str">
        <f>'Հ N3 և Հ N4'!B5:I5</f>
        <v xml:space="preserve">ՀԱՅԱՍՏԱՆԻ ՀԱՆՐԱՊԵՏՈՒԹՅԱՆ ԿԱՌԱՎԱՐՈՒԹՅԱՆ 2024 ԹՎԱԿԱՆԻ ԴԵԿՏԵՄԲԵՐԻ 27-Ի N 2060-Ն ՈՐՈՇՄԱՆ </v>
      </c>
      <c r="C6" s="135"/>
      <c r="D6" s="135"/>
      <c r="E6" s="135"/>
      <c r="F6" s="135"/>
    </row>
    <row r="7" spans="2:11" ht="20.100000000000001" customHeight="1" x14ac:dyDescent="0.25">
      <c r="B7" s="135" t="s">
        <v>52</v>
      </c>
      <c r="C7" s="135"/>
      <c r="D7" s="135"/>
      <c r="E7" s="135"/>
      <c r="F7" s="135"/>
    </row>
    <row r="8" spans="2:11" x14ac:dyDescent="0.25">
      <c r="B8" s="4"/>
      <c r="C8" s="4"/>
      <c r="D8" s="1"/>
      <c r="E8" s="32"/>
      <c r="F8" s="54" t="s">
        <v>53</v>
      </c>
    </row>
    <row r="9" spans="2:11" s="5" customFormat="1" ht="48" customHeight="1" x14ac:dyDescent="0.25">
      <c r="B9" s="133" t="s">
        <v>20</v>
      </c>
      <c r="C9" s="133"/>
      <c r="D9" s="134" t="s">
        <v>21</v>
      </c>
      <c r="E9" s="131" t="s">
        <v>124</v>
      </c>
      <c r="F9" s="132"/>
      <c r="H9" s="6"/>
      <c r="I9" s="6"/>
      <c r="J9" s="6"/>
      <c r="K9" s="6"/>
    </row>
    <row r="10" spans="2:11" s="5" customFormat="1" ht="39.950000000000003" customHeight="1" x14ac:dyDescent="0.25">
      <c r="B10" s="40" t="s">
        <v>25</v>
      </c>
      <c r="C10" s="40" t="s">
        <v>29</v>
      </c>
      <c r="D10" s="134"/>
      <c r="E10" s="34" t="s">
        <v>49</v>
      </c>
      <c r="F10" s="34" t="s">
        <v>50</v>
      </c>
      <c r="H10" s="6"/>
      <c r="I10" s="6"/>
      <c r="J10" s="6"/>
      <c r="K10" s="6"/>
    </row>
    <row r="11" spans="2:11" s="5" customFormat="1" x14ac:dyDescent="0.25">
      <c r="B11" s="41"/>
      <c r="C11" s="41"/>
      <c r="D11" s="42" t="s">
        <v>22</v>
      </c>
      <c r="E11" s="90">
        <v>1005329.5</v>
      </c>
      <c r="F11" s="90">
        <v>3274997.7680000011</v>
      </c>
      <c r="H11" s="6"/>
      <c r="I11" s="6"/>
      <c r="J11" s="6"/>
      <c r="K11" s="6"/>
    </row>
    <row r="12" spans="2:11" s="62" customFormat="1" x14ac:dyDescent="0.25">
      <c r="B12" s="66"/>
      <c r="C12" s="66"/>
      <c r="D12" s="67" t="s">
        <v>23</v>
      </c>
      <c r="E12" s="89"/>
      <c r="F12" s="92"/>
      <c r="H12" s="63"/>
      <c r="I12" s="63"/>
      <c r="J12" s="63"/>
      <c r="K12" s="63"/>
    </row>
    <row r="13" spans="2:11" s="5" customFormat="1" x14ac:dyDescent="0.25">
      <c r="B13" s="43"/>
      <c r="C13" s="44"/>
      <c r="D13" s="45" t="s">
        <v>30</v>
      </c>
      <c r="E13" s="91">
        <v>1005329.5</v>
      </c>
      <c r="F13" s="91">
        <v>3274997.7680000011</v>
      </c>
      <c r="H13" s="6"/>
      <c r="I13" s="6"/>
      <c r="J13" s="6"/>
      <c r="K13" s="6"/>
    </row>
    <row r="14" spans="2:11" s="68" customFormat="1" x14ac:dyDescent="0.25">
      <c r="B14" s="47"/>
      <c r="C14" s="47"/>
      <c r="D14" s="48" t="s">
        <v>13</v>
      </c>
      <c r="E14" s="88"/>
      <c r="F14" s="93"/>
      <c r="H14" s="69"/>
      <c r="I14" s="69"/>
      <c r="J14" s="69"/>
      <c r="K14" s="69"/>
    </row>
    <row r="15" spans="2:11" s="7" customFormat="1" x14ac:dyDescent="0.25">
      <c r="B15" s="64">
        <v>1169</v>
      </c>
      <c r="C15" s="64">
        <v>31001</v>
      </c>
      <c r="D15" s="65" t="s">
        <v>17</v>
      </c>
      <c r="E15" s="87">
        <v>1005329.5</v>
      </c>
      <c r="F15" s="87">
        <v>3274997.7680000011</v>
      </c>
      <c r="H15" s="8"/>
      <c r="I15" s="8"/>
      <c r="J15" s="8"/>
      <c r="K15" s="8"/>
    </row>
    <row r="16" spans="2:11" s="9" customFormat="1" x14ac:dyDescent="0.25">
      <c r="B16" s="47"/>
      <c r="C16" s="47"/>
      <c r="D16" s="47" t="s">
        <v>24</v>
      </c>
      <c r="E16" s="88"/>
      <c r="F16" s="93"/>
      <c r="H16" s="10"/>
      <c r="I16" s="10"/>
      <c r="J16" s="10"/>
      <c r="K16" s="10"/>
    </row>
    <row r="17" spans="2:11" s="9" customFormat="1" x14ac:dyDescent="0.25">
      <c r="B17" s="47"/>
      <c r="C17" s="47"/>
      <c r="D17" s="48" t="s">
        <v>0</v>
      </c>
      <c r="E17" s="88">
        <v>1005329.5</v>
      </c>
      <c r="F17" s="88">
        <v>3274997.7680000011</v>
      </c>
      <c r="H17" s="10"/>
      <c r="I17" s="10"/>
      <c r="J17" s="10"/>
      <c r="K17" s="10"/>
    </row>
  </sheetData>
  <mergeCells count="6">
    <mergeCell ref="B9:C9"/>
    <mergeCell ref="D9:D10"/>
    <mergeCell ref="B5:F5"/>
    <mergeCell ref="B6:F6"/>
    <mergeCell ref="B7:F7"/>
    <mergeCell ref="E9:F9"/>
  </mergeCells>
  <printOptions horizontalCentered="1"/>
  <pageMargins left="0.25" right="0.25" top="0.75" bottom="0.25" header="0.25" footer="0.25"/>
  <pageSetup paperSize="9" scale="90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L20"/>
  <sheetViews>
    <sheetView view="pageBreakPreview" zoomScaleNormal="100" zoomScaleSheetLayoutView="100" workbookViewId="0">
      <pane ySplit="11" topLeftCell="A12" activePane="bottomLeft" state="frozen"/>
      <selection pane="bottomLeft" activeCell="G18" sqref="G18:L18"/>
    </sheetView>
  </sheetViews>
  <sheetFormatPr defaultColWidth="9.140625" defaultRowHeight="13.5" x14ac:dyDescent="0.25"/>
  <cols>
    <col min="1" max="1" width="0.85546875" style="35" customWidth="1"/>
    <col min="2" max="2" width="6.42578125" style="35" customWidth="1"/>
    <col min="3" max="3" width="9.28515625" style="35" customWidth="1"/>
    <col min="4" max="4" width="9.140625" style="35" customWidth="1"/>
    <col min="5" max="5" width="14.7109375" style="35" customWidth="1"/>
    <col min="6" max="6" width="8.5703125" style="35" customWidth="1"/>
    <col min="7" max="7" width="13.42578125" style="35" customWidth="1"/>
    <col min="8" max="8" width="9.28515625" style="35" customWidth="1"/>
    <col min="9" max="9" width="22.42578125" style="35" customWidth="1"/>
    <col min="10" max="10" width="50.7109375" style="35" customWidth="1"/>
    <col min="11" max="12" width="23.140625" style="35" customWidth="1"/>
    <col min="13" max="13" width="0.85546875" style="35" customWidth="1"/>
    <col min="14" max="16384" width="9.140625" style="35"/>
  </cols>
  <sheetData>
    <row r="1" spans="2:12" ht="17.25" x14ac:dyDescent="0.25">
      <c r="C1" s="108"/>
      <c r="D1" s="108"/>
      <c r="E1" s="108"/>
      <c r="F1" s="108"/>
      <c r="G1" s="108"/>
      <c r="L1" s="108" t="s">
        <v>120</v>
      </c>
    </row>
    <row r="2" spans="2:12" ht="17.25" x14ac:dyDescent="0.25">
      <c r="C2" s="37"/>
      <c r="D2" s="37"/>
      <c r="E2" s="37"/>
      <c r="F2" s="37"/>
      <c r="G2" s="37"/>
      <c r="L2" s="37" t="str">
        <f>'Հ N3 և Հ N4'!I2</f>
        <v>ՀՀ կառավարության 2025 թվականի</v>
      </c>
    </row>
    <row r="3" spans="2:12" ht="17.25" x14ac:dyDescent="0.25">
      <c r="C3" s="37"/>
      <c r="D3" s="37"/>
      <c r="E3" s="37"/>
      <c r="F3" s="37"/>
      <c r="G3" s="37"/>
      <c r="L3" s="37" t="str">
        <f>'Հ N3 և Հ N4'!I3</f>
        <v>______________ ի N ___ -Ն որոշման</v>
      </c>
    </row>
    <row r="4" spans="2:12" x14ac:dyDescent="0.25">
      <c r="C4" s="183"/>
      <c r="D4" s="183"/>
      <c r="E4" s="183"/>
      <c r="F4" s="183"/>
      <c r="G4" s="183"/>
    </row>
    <row r="5" spans="2:12" ht="17.25" x14ac:dyDescent="0.25">
      <c r="B5" s="130" t="str">
        <f>+'Հ N3 և Հ N4'!B5:I5</f>
        <v xml:space="preserve">ՀԱՅԱՍՏԱՆԻ ՀԱՆՐԱՊԵՏՈՒԹՅԱՆ ԿԱՌԱՎԱՐՈՒԹՅԱՆ 2024 ԹՎԱԿԱՆԻ ԴԵԿՏԵՄԲԵՐԻ 27-Ի N 2060-Ն ՈՐՈՇՄԱՆ 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</row>
    <row r="6" spans="2:12" ht="17.25" x14ac:dyDescent="0.25">
      <c r="B6" s="130" t="s">
        <v>113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2:12" ht="16.5" x14ac:dyDescent="0.25">
      <c r="L7" s="184" t="s">
        <v>53</v>
      </c>
    </row>
    <row r="8" spans="2:12" ht="42.75" customHeight="1" x14ac:dyDescent="0.25">
      <c r="B8" s="140" t="s">
        <v>82</v>
      </c>
      <c r="C8" s="140" t="s">
        <v>83</v>
      </c>
      <c r="D8" s="140"/>
      <c r="E8" s="140" t="s">
        <v>84</v>
      </c>
      <c r="F8" s="140"/>
      <c r="G8" s="140"/>
      <c r="H8" s="140"/>
      <c r="I8" s="140" t="s">
        <v>85</v>
      </c>
      <c r="J8" s="140" t="s">
        <v>86</v>
      </c>
      <c r="K8" s="141" t="s">
        <v>116</v>
      </c>
      <c r="L8" s="142"/>
    </row>
    <row r="9" spans="2:12" ht="27" x14ac:dyDescent="0.25">
      <c r="B9" s="140"/>
      <c r="C9" s="58" t="s">
        <v>87</v>
      </c>
      <c r="D9" s="58" t="s">
        <v>88</v>
      </c>
      <c r="E9" s="58" t="s">
        <v>89</v>
      </c>
      <c r="F9" s="58" t="s">
        <v>88</v>
      </c>
      <c r="G9" s="58" t="s">
        <v>90</v>
      </c>
      <c r="H9" s="58" t="s">
        <v>102</v>
      </c>
      <c r="I9" s="140"/>
      <c r="J9" s="140"/>
      <c r="K9" s="58" t="s">
        <v>103</v>
      </c>
      <c r="L9" s="58" t="s">
        <v>104</v>
      </c>
    </row>
    <row r="10" spans="2:12" ht="14.25" x14ac:dyDescent="0.25">
      <c r="B10" s="185" t="s">
        <v>91</v>
      </c>
      <c r="C10" s="185"/>
      <c r="D10" s="185"/>
      <c r="E10" s="185"/>
      <c r="F10" s="185"/>
      <c r="G10" s="185"/>
      <c r="H10" s="185"/>
      <c r="I10" s="185"/>
      <c r="J10" s="185"/>
      <c r="K10" s="97">
        <v>5.0000000046566129E-3</v>
      </c>
      <c r="L10" s="106">
        <v>0</v>
      </c>
    </row>
    <row r="11" spans="2:12" ht="14.25" x14ac:dyDescent="0.25">
      <c r="B11" s="136" t="s">
        <v>92</v>
      </c>
      <c r="C11" s="136"/>
      <c r="D11" s="136"/>
      <c r="E11" s="136"/>
      <c r="F11" s="136"/>
      <c r="G11" s="136"/>
      <c r="H11" s="136"/>
      <c r="I11" s="136"/>
      <c r="J11" s="136"/>
      <c r="K11" s="97">
        <v>5.0000000046566129E-3</v>
      </c>
      <c r="L11" s="106">
        <v>0</v>
      </c>
    </row>
    <row r="12" spans="2:12" ht="14.25" x14ac:dyDescent="0.25">
      <c r="B12" s="85"/>
      <c r="C12" s="186" t="s">
        <v>2</v>
      </c>
      <c r="D12" s="187" t="s">
        <v>95</v>
      </c>
      <c r="E12" s="187"/>
      <c r="F12" s="187"/>
      <c r="G12" s="187"/>
      <c r="H12" s="187"/>
      <c r="I12" s="187"/>
      <c r="J12" s="187"/>
      <c r="K12" s="97">
        <v>5.0000000046566129E-3</v>
      </c>
      <c r="L12" s="106">
        <v>0</v>
      </c>
    </row>
    <row r="13" spans="2:12" ht="14.25" x14ac:dyDescent="0.25">
      <c r="B13" s="85"/>
      <c r="C13" s="58"/>
      <c r="D13" s="85"/>
      <c r="E13" s="186" t="s">
        <v>96</v>
      </c>
      <c r="F13" s="187" t="s">
        <v>39</v>
      </c>
      <c r="G13" s="187"/>
      <c r="H13" s="187"/>
      <c r="I13" s="187"/>
      <c r="J13" s="187"/>
      <c r="K13" s="97">
        <v>-1005329.495</v>
      </c>
      <c r="L13" s="97">
        <v>-3274997.7680000002</v>
      </c>
    </row>
    <row r="14" spans="2:12" x14ac:dyDescent="0.25">
      <c r="B14" s="85"/>
      <c r="C14" s="58"/>
      <c r="D14" s="85"/>
      <c r="E14" s="58"/>
      <c r="F14" s="85"/>
      <c r="G14" s="188" t="s">
        <v>97</v>
      </c>
      <c r="H14" s="188"/>
      <c r="I14" s="188"/>
      <c r="J14" s="188"/>
      <c r="K14" s="188"/>
      <c r="L14" s="188"/>
    </row>
    <row r="15" spans="2:12" x14ac:dyDescent="0.25">
      <c r="B15" s="85"/>
      <c r="C15" s="58"/>
      <c r="D15" s="85"/>
      <c r="E15" s="58"/>
      <c r="F15" s="85"/>
      <c r="G15" s="85"/>
      <c r="H15" s="188" t="s">
        <v>93</v>
      </c>
      <c r="I15" s="188"/>
      <c r="J15" s="188"/>
      <c r="K15" s="188"/>
      <c r="L15" s="188"/>
    </row>
    <row r="16" spans="2:12" x14ac:dyDescent="0.25">
      <c r="B16" s="85"/>
      <c r="C16" s="58"/>
      <c r="D16" s="85"/>
      <c r="E16" s="58"/>
      <c r="F16" s="85"/>
      <c r="G16" s="85"/>
      <c r="H16" s="85"/>
      <c r="I16" s="188" t="s">
        <v>94</v>
      </c>
      <c r="J16" s="188"/>
      <c r="K16" s="188"/>
      <c r="L16" s="188"/>
    </row>
    <row r="17" spans="2:12" ht="14.25" x14ac:dyDescent="0.25">
      <c r="B17" s="85"/>
      <c r="C17" s="58"/>
      <c r="D17" s="85"/>
      <c r="E17" s="186" t="s">
        <v>98</v>
      </c>
      <c r="F17" s="187" t="s">
        <v>17</v>
      </c>
      <c r="G17" s="187"/>
      <c r="H17" s="187"/>
      <c r="I17" s="187"/>
      <c r="J17" s="187"/>
      <c r="K17" s="97">
        <v>1005329.5</v>
      </c>
      <c r="L17" s="97">
        <v>3274997.7680000011</v>
      </c>
    </row>
    <row r="18" spans="2:12" x14ac:dyDescent="0.25">
      <c r="B18" s="85"/>
      <c r="C18" s="58"/>
      <c r="D18" s="85"/>
      <c r="E18" s="58"/>
      <c r="F18" s="85"/>
      <c r="G18" s="188" t="s">
        <v>99</v>
      </c>
      <c r="H18" s="188"/>
      <c r="I18" s="188"/>
      <c r="J18" s="188"/>
      <c r="K18" s="188"/>
      <c r="L18" s="188"/>
    </row>
    <row r="19" spans="2:12" x14ac:dyDescent="0.25">
      <c r="B19" s="85"/>
      <c r="C19" s="58"/>
      <c r="D19" s="85"/>
      <c r="E19" s="58"/>
      <c r="F19" s="85"/>
      <c r="G19" s="85"/>
      <c r="H19" s="188" t="s">
        <v>100</v>
      </c>
      <c r="I19" s="188"/>
      <c r="J19" s="188"/>
      <c r="K19" s="188"/>
      <c r="L19" s="188"/>
    </row>
    <row r="20" spans="2:12" x14ac:dyDescent="0.25">
      <c r="B20" s="85"/>
      <c r="C20" s="58"/>
      <c r="D20" s="85"/>
      <c r="E20" s="58"/>
      <c r="F20" s="85"/>
      <c r="G20" s="85"/>
      <c r="H20" s="85"/>
      <c r="I20" s="188" t="s">
        <v>101</v>
      </c>
      <c r="J20" s="188"/>
      <c r="K20" s="188"/>
      <c r="L20" s="188"/>
    </row>
  </sheetData>
  <mergeCells count="20">
    <mergeCell ref="C4:G4"/>
    <mergeCell ref="B8:B9"/>
    <mergeCell ref="C8:D8"/>
    <mergeCell ref="E8:H8"/>
    <mergeCell ref="I8:I9"/>
    <mergeCell ref="I20:L20"/>
    <mergeCell ref="B5:L5"/>
    <mergeCell ref="B6:L6"/>
    <mergeCell ref="H15:L15"/>
    <mergeCell ref="I16:L16"/>
    <mergeCell ref="F17:J17"/>
    <mergeCell ref="G18:L18"/>
    <mergeCell ref="H19:L19"/>
    <mergeCell ref="B10:J10"/>
    <mergeCell ref="B11:J11"/>
    <mergeCell ref="F13:J13"/>
    <mergeCell ref="G14:L14"/>
    <mergeCell ref="J8:J9"/>
    <mergeCell ref="D12:J12"/>
    <mergeCell ref="K8:L8"/>
  </mergeCells>
  <printOptions horizontalCentered="1"/>
  <pageMargins left="0.25" right="0.25" top="0.5" bottom="0.25" header="0.25" footer="0.25"/>
  <pageSetup paperSize="9" scale="70" orientation="landscape" r:id="rId1"/>
  <ignoredErrors>
    <ignoredError sqref="C12:C16 C17:C2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B6BD8-0D28-4B26-91B8-E4A58EEFA66D}">
  <sheetPr>
    <tabColor rgb="FF92D050"/>
  </sheetPr>
  <dimension ref="B1:L20"/>
  <sheetViews>
    <sheetView view="pageBreakPreview" zoomScaleNormal="100" zoomScaleSheetLayoutView="100" workbookViewId="0">
      <pane ySplit="11" topLeftCell="A12" activePane="bottomLeft" state="frozen"/>
      <selection pane="bottomLeft" activeCell="F17" sqref="F17:J17"/>
    </sheetView>
  </sheetViews>
  <sheetFormatPr defaultColWidth="9.140625" defaultRowHeight="13.5" x14ac:dyDescent="0.25"/>
  <cols>
    <col min="1" max="1" width="0.85546875" style="35" customWidth="1"/>
    <col min="2" max="2" width="6.42578125" style="35" customWidth="1"/>
    <col min="3" max="3" width="9.28515625" style="35" customWidth="1"/>
    <col min="4" max="4" width="9.140625" style="35" customWidth="1"/>
    <col min="5" max="5" width="14.7109375" style="35" customWidth="1"/>
    <col min="6" max="6" width="8.5703125" style="35" customWidth="1"/>
    <col min="7" max="7" width="13.42578125" style="35" customWidth="1"/>
    <col min="8" max="8" width="9.28515625" style="35" customWidth="1"/>
    <col min="9" max="9" width="22.42578125" style="35" customWidth="1"/>
    <col min="10" max="10" width="50.7109375" style="35" customWidth="1"/>
    <col min="11" max="12" width="21.7109375" style="35" customWidth="1"/>
    <col min="13" max="13" width="0.85546875" style="35" customWidth="1"/>
    <col min="14" max="16384" width="9.140625" style="35"/>
  </cols>
  <sheetData>
    <row r="1" spans="2:12" ht="17.25" x14ac:dyDescent="0.25">
      <c r="C1" s="108"/>
      <c r="D1" s="108"/>
      <c r="E1" s="108"/>
      <c r="F1" s="108"/>
      <c r="G1" s="108"/>
      <c r="L1" s="108" t="s">
        <v>121</v>
      </c>
    </row>
    <row r="2" spans="2:12" ht="17.25" x14ac:dyDescent="0.25">
      <c r="C2" s="37"/>
      <c r="D2" s="37"/>
      <c r="E2" s="37"/>
      <c r="F2" s="37"/>
      <c r="G2" s="37"/>
      <c r="L2" s="37" t="str">
        <f>'Հ N3 և Հ N4'!I2</f>
        <v>ՀՀ կառավարության 2025 թվականի</v>
      </c>
    </row>
    <row r="3" spans="2:12" ht="17.25" x14ac:dyDescent="0.25">
      <c r="C3" s="37"/>
      <c r="D3" s="37"/>
      <c r="E3" s="37"/>
      <c r="F3" s="37"/>
      <c r="G3" s="37"/>
      <c r="L3" s="37" t="str">
        <f>'Հ N3 և Հ N4'!I3</f>
        <v>______________ ի N ___ -Ն որոշման</v>
      </c>
    </row>
    <row r="4" spans="2:12" x14ac:dyDescent="0.25">
      <c r="C4" s="183"/>
      <c r="D4" s="183"/>
      <c r="E4" s="183"/>
      <c r="F4" s="183"/>
      <c r="G4" s="183"/>
    </row>
    <row r="5" spans="2:12" ht="17.25" x14ac:dyDescent="0.25">
      <c r="B5" s="130" t="str">
        <f>+'Հ N3 և Հ N4'!B5:I5</f>
        <v xml:space="preserve">ՀԱՅԱՍՏԱՆԻ ՀԱՆՐԱՊԵՏՈՒԹՅԱՆ ԿԱՌԱՎԱՐՈՒԹՅԱՆ 2024 ԹՎԱԿԱՆԻ ԴԵԿՏԵՄԲԵՐԻ 27-Ի N 2060-Ն ՈՐՈՇՄԱՆ </v>
      </c>
      <c r="C5" s="130"/>
      <c r="D5" s="130"/>
      <c r="E5" s="130"/>
      <c r="F5" s="130"/>
      <c r="G5" s="130"/>
      <c r="H5" s="130"/>
      <c r="I5" s="130"/>
      <c r="J5" s="130"/>
      <c r="K5" s="130"/>
      <c r="L5" s="130"/>
    </row>
    <row r="6" spans="2:12" ht="17.25" x14ac:dyDescent="0.25">
      <c r="B6" s="130" t="s">
        <v>114</v>
      </c>
      <c r="C6" s="130"/>
      <c r="D6" s="130"/>
      <c r="E6" s="130"/>
      <c r="F6" s="130"/>
      <c r="G6" s="130"/>
      <c r="H6" s="130"/>
      <c r="I6" s="130"/>
      <c r="J6" s="130"/>
      <c r="K6" s="130"/>
      <c r="L6" s="130"/>
    </row>
    <row r="7" spans="2:12" ht="16.5" x14ac:dyDescent="0.25">
      <c r="L7" s="184" t="s">
        <v>53</v>
      </c>
    </row>
    <row r="8" spans="2:12" ht="45" customHeight="1" x14ac:dyDescent="0.25">
      <c r="B8" s="140" t="s">
        <v>125</v>
      </c>
      <c r="C8" s="140" t="s">
        <v>83</v>
      </c>
      <c r="D8" s="140"/>
      <c r="E8" s="140" t="s">
        <v>84</v>
      </c>
      <c r="F8" s="140"/>
      <c r="G8" s="140"/>
      <c r="H8" s="140"/>
      <c r="I8" s="140" t="s">
        <v>85</v>
      </c>
      <c r="J8" s="140" t="s">
        <v>86</v>
      </c>
      <c r="K8" s="141" t="s">
        <v>116</v>
      </c>
      <c r="L8" s="142"/>
    </row>
    <row r="9" spans="2:12" ht="27" x14ac:dyDescent="0.25">
      <c r="B9" s="140"/>
      <c r="C9" s="58" t="s">
        <v>87</v>
      </c>
      <c r="D9" s="58" t="s">
        <v>88</v>
      </c>
      <c r="E9" s="58" t="s">
        <v>89</v>
      </c>
      <c r="F9" s="58" t="s">
        <v>88</v>
      </c>
      <c r="G9" s="58" t="s">
        <v>90</v>
      </c>
      <c r="H9" s="58" t="s">
        <v>102</v>
      </c>
      <c r="I9" s="140"/>
      <c r="J9" s="140"/>
      <c r="K9" s="58" t="s">
        <v>103</v>
      </c>
      <c r="L9" s="58" t="s">
        <v>104</v>
      </c>
    </row>
    <row r="10" spans="2:12" ht="14.25" x14ac:dyDescent="0.25">
      <c r="B10" s="185" t="s">
        <v>91</v>
      </c>
      <c r="C10" s="185"/>
      <c r="D10" s="185"/>
      <c r="E10" s="185"/>
      <c r="F10" s="185"/>
      <c r="G10" s="185"/>
      <c r="H10" s="185"/>
      <c r="I10" s="185"/>
      <c r="J10" s="185"/>
      <c r="K10" s="97">
        <v>5.0000000046566129E-3</v>
      </c>
      <c r="L10" s="106">
        <v>0</v>
      </c>
    </row>
    <row r="11" spans="2:12" ht="14.25" x14ac:dyDescent="0.25">
      <c r="B11" s="136" t="s">
        <v>92</v>
      </c>
      <c r="C11" s="136"/>
      <c r="D11" s="136"/>
      <c r="E11" s="136"/>
      <c r="F11" s="136"/>
      <c r="G11" s="136"/>
      <c r="H11" s="136"/>
      <c r="I11" s="136"/>
      <c r="J11" s="136"/>
      <c r="K11" s="97">
        <v>5.0000000046566129E-3</v>
      </c>
      <c r="L11" s="106">
        <v>0</v>
      </c>
    </row>
    <row r="12" spans="2:12" ht="14.25" x14ac:dyDescent="0.25">
      <c r="B12" s="85"/>
      <c r="C12" s="186" t="s">
        <v>2</v>
      </c>
      <c r="D12" s="187" t="s">
        <v>95</v>
      </c>
      <c r="E12" s="187"/>
      <c r="F12" s="187"/>
      <c r="G12" s="187"/>
      <c r="H12" s="187"/>
      <c r="I12" s="187"/>
      <c r="J12" s="187"/>
      <c r="K12" s="97">
        <v>5.0000000046566129E-3</v>
      </c>
      <c r="L12" s="106">
        <v>0</v>
      </c>
    </row>
    <row r="13" spans="2:12" ht="14.25" x14ac:dyDescent="0.25">
      <c r="B13" s="85"/>
      <c r="C13" s="58"/>
      <c r="D13" s="85"/>
      <c r="E13" s="186" t="s">
        <v>96</v>
      </c>
      <c r="F13" s="187" t="s">
        <v>39</v>
      </c>
      <c r="G13" s="187"/>
      <c r="H13" s="187"/>
      <c r="I13" s="187"/>
      <c r="J13" s="187"/>
      <c r="K13" s="97">
        <v>-1005329.495</v>
      </c>
      <c r="L13" s="97">
        <v>-3274997.7680000002</v>
      </c>
    </row>
    <row r="14" spans="2:12" x14ac:dyDescent="0.25">
      <c r="B14" s="85"/>
      <c r="C14" s="58"/>
      <c r="D14" s="85"/>
      <c r="E14" s="58"/>
      <c r="F14" s="85"/>
      <c r="G14" s="188" t="s">
        <v>97</v>
      </c>
      <c r="H14" s="188"/>
      <c r="I14" s="188"/>
      <c r="J14" s="188"/>
      <c r="K14" s="188"/>
      <c r="L14" s="188"/>
    </row>
    <row r="15" spans="2:12" x14ac:dyDescent="0.25">
      <c r="B15" s="85"/>
      <c r="C15" s="58"/>
      <c r="D15" s="85"/>
      <c r="E15" s="58"/>
      <c r="F15" s="85"/>
      <c r="G15" s="85"/>
      <c r="H15" s="188" t="s">
        <v>93</v>
      </c>
      <c r="I15" s="188"/>
      <c r="J15" s="188"/>
      <c r="K15" s="188"/>
      <c r="L15" s="188"/>
    </row>
    <row r="16" spans="2:12" x14ac:dyDescent="0.25">
      <c r="B16" s="85"/>
      <c r="C16" s="58"/>
      <c r="D16" s="85"/>
      <c r="E16" s="58"/>
      <c r="F16" s="85"/>
      <c r="G16" s="85"/>
      <c r="H16" s="85"/>
      <c r="I16" s="188" t="s">
        <v>94</v>
      </c>
      <c r="J16" s="188"/>
      <c r="K16" s="188"/>
      <c r="L16" s="188"/>
    </row>
    <row r="17" spans="2:12" ht="14.25" x14ac:dyDescent="0.25">
      <c r="B17" s="85"/>
      <c r="C17" s="58"/>
      <c r="D17" s="85"/>
      <c r="E17" s="186" t="s">
        <v>98</v>
      </c>
      <c r="F17" s="187" t="s">
        <v>17</v>
      </c>
      <c r="G17" s="187"/>
      <c r="H17" s="187"/>
      <c r="I17" s="187"/>
      <c r="J17" s="187"/>
      <c r="K17" s="97">
        <v>1005329.5</v>
      </c>
      <c r="L17" s="97">
        <v>3274997.7680000011</v>
      </c>
    </row>
    <row r="18" spans="2:12" x14ac:dyDescent="0.25">
      <c r="B18" s="85"/>
      <c r="C18" s="58"/>
      <c r="D18" s="85"/>
      <c r="E18" s="58"/>
      <c r="F18" s="85"/>
      <c r="G18" s="188" t="s">
        <v>99</v>
      </c>
      <c r="H18" s="188"/>
      <c r="I18" s="188"/>
      <c r="J18" s="188"/>
      <c r="K18" s="188"/>
      <c r="L18" s="188"/>
    </row>
    <row r="19" spans="2:12" x14ac:dyDescent="0.25">
      <c r="B19" s="85"/>
      <c r="C19" s="58"/>
      <c r="D19" s="85"/>
      <c r="E19" s="58"/>
      <c r="F19" s="85"/>
      <c r="G19" s="85"/>
      <c r="H19" s="188" t="s">
        <v>100</v>
      </c>
      <c r="I19" s="188"/>
      <c r="J19" s="188"/>
      <c r="K19" s="188"/>
      <c r="L19" s="188"/>
    </row>
    <row r="20" spans="2:12" x14ac:dyDescent="0.25">
      <c r="B20" s="85"/>
      <c r="C20" s="58"/>
      <c r="D20" s="85"/>
      <c r="E20" s="58"/>
      <c r="F20" s="85"/>
      <c r="G20" s="85"/>
      <c r="H20" s="85"/>
      <c r="I20" s="188" t="s">
        <v>101</v>
      </c>
      <c r="J20" s="188"/>
      <c r="K20" s="188"/>
      <c r="L20" s="188"/>
    </row>
  </sheetData>
  <mergeCells count="20">
    <mergeCell ref="H15:L15"/>
    <mergeCell ref="C4:G4"/>
    <mergeCell ref="B5:L5"/>
    <mergeCell ref="B6:L6"/>
    <mergeCell ref="B8:B9"/>
    <mergeCell ref="C8:D8"/>
    <mergeCell ref="E8:H8"/>
    <mergeCell ref="I8:I9"/>
    <mergeCell ref="J8:J9"/>
    <mergeCell ref="K8:L8"/>
    <mergeCell ref="B10:J10"/>
    <mergeCell ref="B11:J11"/>
    <mergeCell ref="D12:J12"/>
    <mergeCell ref="F13:J13"/>
    <mergeCell ref="G14:L14"/>
    <mergeCell ref="F17:J17"/>
    <mergeCell ref="G18:L18"/>
    <mergeCell ref="H19:L19"/>
    <mergeCell ref="I20:L20"/>
    <mergeCell ref="I16:L16"/>
  </mergeCells>
  <printOptions horizontalCentered="1"/>
  <pageMargins left="0.25" right="0.25" top="0.75" bottom="0.25" header="0.5" footer="0.25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1EFBA-3941-49A9-9290-B8C8BF6E501C}">
  <sheetPr>
    <tabColor rgb="FF92D050"/>
  </sheetPr>
  <dimension ref="B1:Q17"/>
  <sheetViews>
    <sheetView tabSelected="1" view="pageBreakPreview" zoomScaleNormal="100" zoomScaleSheetLayoutView="100" workbookViewId="0">
      <pane ySplit="13" topLeftCell="A14" activePane="bottomLeft" state="frozen"/>
      <selection pane="bottomLeft" activeCell="C4" sqref="C4"/>
    </sheetView>
  </sheetViews>
  <sheetFormatPr defaultRowHeight="13.5" x14ac:dyDescent="0.25"/>
  <cols>
    <col min="1" max="1" width="1.7109375" style="71" customWidth="1"/>
    <col min="2" max="2" width="15.5703125" style="189" customWidth="1"/>
    <col min="3" max="4" width="15.5703125" style="190" customWidth="1"/>
    <col min="5" max="5" width="32.140625" style="190" customWidth="1"/>
    <col min="6" max="6" width="8.5703125" style="190" customWidth="1"/>
    <col min="7" max="7" width="12" style="190" customWidth="1"/>
    <col min="8" max="9" width="14.42578125" style="190" customWidth="1"/>
    <col min="10" max="10" width="17.42578125" style="190" customWidth="1"/>
    <col min="11" max="11" width="1.7109375" style="71" customWidth="1"/>
    <col min="12" max="12" width="9.140625" style="71"/>
    <col min="13" max="13" width="12.28515625" style="217" customWidth="1"/>
    <col min="14" max="14" width="18.140625" style="71" customWidth="1"/>
    <col min="15" max="16" width="9.140625" style="71"/>
    <col min="17" max="18" width="16.28515625" style="71" customWidth="1"/>
    <col min="19" max="16384" width="9.140625" style="71"/>
  </cols>
  <sheetData>
    <row r="1" spans="2:17" ht="17.25" x14ac:dyDescent="0.25">
      <c r="J1" s="109" t="s">
        <v>122</v>
      </c>
      <c r="M1" s="191"/>
      <c r="N1" s="191"/>
    </row>
    <row r="2" spans="2:17" ht="17.25" x14ac:dyDescent="0.25">
      <c r="J2" s="70" t="str">
        <f>'Հ N3 և Հ N4'!I2</f>
        <v>ՀՀ կառավարության 2025 թվականի</v>
      </c>
      <c r="M2" s="192"/>
      <c r="N2" s="193"/>
      <c r="Q2" s="194"/>
    </row>
    <row r="3" spans="2:17" ht="17.25" x14ac:dyDescent="0.25">
      <c r="J3" s="70" t="str">
        <f>'Հ N3 և Հ N4'!I3</f>
        <v>______________ ի N ___ -Ն որոշման</v>
      </c>
      <c r="M3" s="98"/>
      <c r="N3" s="193"/>
    </row>
    <row r="4" spans="2:17" ht="14.25" customHeight="1" x14ac:dyDescent="0.25">
      <c r="B4" s="195"/>
      <c r="C4" s="196"/>
      <c r="D4" s="196"/>
      <c r="E4" s="196"/>
      <c r="F4" s="196"/>
      <c r="G4" s="196"/>
      <c r="H4" s="196"/>
      <c r="I4" s="196"/>
      <c r="J4" s="196"/>
      <c r="M4" s="98"/>
      <c r="N4" s="193"/>
    </row>
    <row r="5" spans="2:17" ht="22.5" customHeight="1" x14ac:dyDescent="0.25">
      <c r="B5" s="197" t="str">
        <f>'Հ N3 և Հ N4'!B5:I5</f>
        <v xml:space="preserve">ՀԱՅԱՍՏԱՆԻ ՀԱՆՐԱՊԵՏՈՒԹՅԱՆ ԿԱՌԱՎԱՐՈՒԹՅԱՆ 2024 ԹՎԱԿԱՆԻ ԴԵԿՏԵՄԲԵՐԻ 27-Ի N 2060-Ն ՈՐՈՇՄԱՆ </v>
      </c>
      <c r="C5" s="197"/>
      <c r="D5" s="197"/>
      <c r="E5" s="197"/>
      <c r="F5" s="197"/>
      <c r="G5" s="197"/>
      <c r="H5" s="197"/>
      <c r="I5" s="197"/>
      <c r="J5" s="197"/>
      <c r="M5" s="98"/>
    </row>
    <row r="6" spans="2:17" ht="22.5" customHeight="1" x14ac:dyDescent="0.25">
      <c r="B6" s="197" t="s">
        <v>137</v>
      </c>
      <c r="C6" s="197"/>
      <c r="D6" s="197"/>
      <c r="E6" s="197"/>
      <c r="F6" s="197"/>
      <c r="G6" s="197"/>
      <c r="H6" s="197"/>
      <c r="I6" s="197"/>
      <c r="J6" s="197"/>
      <c r="M6" s="98"/>
    </row>
    <row r="7" spans="2:17" ht="9.9499999999999993" customHeight="1" x14ac:dyDescent="0.25">
      <c r="C7" s="189"/>
      <c r="D7" s="189"/>
      <c r="E7" s="189"/>
      <c r="F7" s="189"/>
      <c r="G7" s="189"/>
      <c r="H7" s="189"/>
      <c r="I7" s="189"/>
      <c r="J7" s="198"/>
      <c r="M7" s="98"/>
    </row>
    <row r="8" spans="2:17" ht="62.25" customHeight="1" x14ac:dyDescent="0.25">
      <c r="B8" s="199" t="s">
        <v>69</v>
      </c>
      <c r="C8" s="199" t="s">
        <v>70</v>
      </c>
      <c r="D8" s="199"/>
      <c r="E8" s="199"/>
      <c r="F8" s="199" t="s">
        <v>71</v>
      </c>
      <c r="G8" s="199" t="s">
        <v>72</v>
      </c>
      <c r="H8" s="199" t="s">
        <v>73</v>
      </c>
      <c r="I8" s="140" t="s">
        <v>124</v>
      </c>
      <c r="J8" s="140"/>
      <c r="M8" s="71"/>
    </row>
    <row r="9" spans="2:17" ht="34.5" customHeight="1" x14ac:dyDescent="0.25">
      <c r="B9" s="199"/>
      <c r="C9" s="199"/>
      <c r="D9" s="199"/>
      <c r="E9" s="199"/>
      <c r="F9" s="199"/>
      <c r="G9" s="199"/>
      <c r="H9" s="199"/>
      <c r="I9" s="200" t="s">
        <v>79</v>
      </c>
      <c r="J9" s="200" t="s">
        <v>80</v>
      </c>
      <c r="M9" s="71"/>
    </row>
    <row r="10" spans="2:17" ht="14.25" customHeight="1" x14ac:dyDescent="0.25">
      <c r="B10" s="102" t="s">
        <v>37</v>
      </c>
      <c r="C10" s="100"/>
      <c r="D10" s="99"/>
      <c r="E10" s="101"/>
      <c r="F10" s="101"/>
      <c r="G10" s="101"/>
      <c r="H10" s="101"/>
      <c r="I10" s="100"/>
      <c r="J10" s="86">
        <v>31518.75</v>
      </c>
      <c r="M10" s="71"/>
    </row>
    <row r="11" spans="2:17" ht="14.25" x14ac:dyDescent="0.25">
      <c r="B11" s="186" t="s">
        <v>74</v>
      </c>
      <c r="C11" s="186" t="s">
        <v>75</v>
      </c>
      <c r="D11" s="186" t="s">
        <v>76</v>
      </c>
      <c r="E11" s="187" t="s">
        <v>1</v>
      </c>
      <c r="F11" s="187"/>
      <c r="G11" s="187"/>
      <c r="H11" s="187"/>
      <c r="I11" s="187"/>
      <c r="J11" s="86">
        <v>31518.75</v>
      </c>
      <c r="M11" s="71"/>
    </row>
    <row r="12" spans="2:17" ht="14.25" x14ac:dyDescent="0.25">
      <c r="B12" s="186" t="s">
        <v>77</v>
      </c>
      <c r="C12" s="187" t="s">
        <v>36</v>
      </c>
      <c r="D12" s="187"/>
      <c r="E12" s="187"/>
      <c r="F12" s="187"/>
      <c r="G12" s="187"/>
      <c r="H12" s="187"/>
      <c r="I12" s="187"/>
      <c r="J12" s="86">
        <v>31518.75</v>
      </c>
      <c r="M12" s="98"/>
    </row>
    <row r="13" spans="2:17" ht="14.25" customHeight="1" x14ac:dyDescent="0.25">
      <c r="B13" s="186" t="s">
        <v>78</v>
      </c>
      <c r="C13" s="201" t="s">
        <v>81</v>
      </c>
      <c r="D13" s="202"/>
      <c r="E13" s="203"/>
      <c r="F13" s="186" t="s">
        <v>78</v>
      </c>
      <c r="G13" s="186" t="s">
        <v>78</v>
      </c>
      <c r="H13" s="204" t="s">
        <v>78</v>
      </c>
      <c r="I13" s="204" t="s">
        <v>78</v>
      </c>
      <c r="J13" s="86">
        <v>21518.75</v>
      </c>
      <c r="M13" s="205"/>
    </row>
    <row r="14" spans="2:17" x14ac:dyDescent="0.25">
      <c r="B14" s="206" t="s">
        <v>139</v>
      </c>
      <c r="C14" s="207" t="s">
        <v>129</v>
      </c>
      <c r="D14" s="208"/>
      <c r="E14" s="209"/>
      <c r="F14" s="210" t="s">
        <v>111</v>
      </c>
      <c r="G14" s="210" t="s">
        <v>130</v>
      </c>
      <c r="H14" s="211">
        <v>10612.5</v>
      </c>
      <c r="I14" s="211">
        <v>1500</v>
      </c>
      <c r="J14" s="211">
        <v>15918.75</v>
      </c>
      <c r="K14" s="177"/>
      <c r="L14" s="212"/>
      <c r="M14" s="213"/>
    </row>
    <row r="15" spans="2:17" x14ac:dyDescent="0.25">
      <c r="B15" s="206" t="s">
        <v>140</v>
      </c>
      <c r="C15" s="207" t="s">
        <v>131</v>
      </c>
      <c r="D15" s="208"/>
      <c r="E15" s="209"/>
      <c r="F15" s="210" t="s">
        <v>111</v>
      </c>
      <c r="G15" s="210" t="s">
        <v>132</v>
      </c>
      <c r="H15" s="211">
        <v>56</v>
      </c>
      <c r="I15" s="211">
        <v>100000</v>
      </c>
      <c r="J15" s="211">
        <v>5600</v>
      </c>
      <c r="K15" s="177"/>
      <c r="L15" s="212"/>
      <c r="M15" s="213"/>
    </row>
    <row r="16" spans="2:17" ht="14.25" x14ac:dyDescent="0.25">
      <c r="B16" s="206"/>
      <c r="C16" s="201" t="s">
        <v>133</v>
      </c>
      <c r="D16" s="202"/>
      <c r="E16" s="203"/>
      <c r="F16" s="210"/>
      <c r="G16" s="210"/>
      <c r="H16" s="214"/>
      <c r="I16" s="211"/>
      <c r="J16" s="215">
        <v>10000</v>
      </c>
      <c r="K16" s="177"/>
      <c r="L16" s="212"/>
      <c r="M16" s="216"/>
    </row>
    <row r="17" spans="2:13" ht="32.25" customHeight="1" x14ac:dyDescent="0.25">
      <c r="B17" s="206">
        <v>90511160</v>
      </c>
      <c r="C17" s="207" t="s">
        <v>134</v>
      </c>
      <c r="D17" s="208"/>
      <c r="E17" s="209"/>
      <c r="F17" s="210" t="s">
        <v>111</v>
      </c>
      <c r="G17" s="210" t="s">
        <v>112</v>
      </c>
      <c r="H17" s="214">
        <v>10000000</v>
      </c>
      <c r="I17" s="211">
        <v>1</v>
      </c>
      <c r="J17" s="211">
        <v>10000</v>
      </c>
      <c r="K17" s="177"/>
      <c r="L17" s="212"/>
      <c r="M17" s="216"/>
    </row>
  </sheetData>
  <autoFilter ref="B8:J17" xr:uid="{8B8264D5-B327-4392-8CEB-98F3416DA55C}">
    <filterColumn colId="1" showButton="0"/>
    <filterColumn colId="2" showButton="0"/>
    <filterColumn colId="7" showButton="0"/>
  </autoFilter>
  <mergeCells count="16">
    <mergeCell ref="M14:M15"/>
    <mergeCell ref="C15:E15"/>
    <mergeCell ref="B5:J5"/>
    <mergeCell ref="B6:J6"/>
    <mergeCell ref="B8:B9"/>
    <mergeCell ref="C8:E9"/>
    <mergeCell ref="F8:F9"/>
    <mergeCell ref="G8:G9"/>
    <mergeCell ref="H8:H9"/>
    <mergeCell ref="I8:J8"/>
    <mergeCell ref="C16:E16"/>
    <mergeCell ref="C17:E17"/>
    <mergeCell ref="E11:I11"/>
    <mergeCell ref="C12:I12"/>
    <mergeCell ref="C13:E13"/>
    <mergeCell ref="C14:E14"/>
  </mergeCells>
  <printOptions horizontalCentered="1"/>
  <pageMargins left="0" right="0" top="0.75" bottom="0.5" header="0.5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ՕՀ N1 - Ա N2 և Հ N5 - Ա N1</vt:lpstr>
      <vt:lpstr>ՕՀ N1 - Ա N3</vt:lpstr>
      <vt:lpstr>Հ N3 և Հ N4</vt:lpstr>
      <vt:lpstr>Հ N5 - Ա N2</vt:lpstr>
      <vt:lpstr>Հ N9</vt:lpstr>
      <vt:lpstr>Հ N9.1</vt:lpstr>
      <vt:lpstr>Հ N10</vt:lpstr>
      <vt:lpstr>'Հ N10'!Print_Area</vt:lpstr>
      <vt:lpstr>'Հ N3 և Հ N4'!Print_Area</vt:lpstr>
      <vt:lpstr>'Հ N5 - Ա N2'!Print_Area</vt:lpstr>
      <vt:lpstr>'Հ N9'!Print_Area</vt:lpstr>
      <vt:lpstr>'Հ N9.1'!Print_Area</vt:lpstr>
      <vt:lpstr>'ՕՀ N1 - Ա N2 և Հ N5 - Ա N1'!Print_Area</vt:lpstr>
      <vt:lpstr>'ՕՀ N1 - Ա N3'!Print_Area</vt:lpstr>
      <vt:lpstr>'Հ N3 և Հ N4'!Print_Titles</vt:lpstr>
      <vt:lpstr>'Հ N5 - Ա N2'!Print_Titles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https://mul2.gov.am/tasks/1194226/oneclick?token=6fda9e8b52112888b56942e2346493d5</cp:keywords>
  <cp:lastModifiedBy>USER</cp:lastModifiedBy>
  <cp:lastPrinted>2025-08-06T10:06:32Z</cp:lastPrinted>
  <dcterms:created xsi:type="dcterms:W3CDTF">2019-11-26T09:27:58Z</dcterms:created>
  <dcterms:modified xsi:type="dcterms:W3CDTF">2025-08-06T12:22:35Z</dcterms:modified>
</cp:coreProperties>
</file>