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7"/>
  </bookViews>
  <sheets>
    <sheet name="1" sheetId="78" r:id="rId1"/>
    <sheet name="2" sheetId="79" r:id="rId2"/>
    <sheet name="3" sheetId="80" r:id="rId3"/>
    <sheet name="4" sheetId="81" r:id="rId4"/>
    <sheet name="5" sheetId="60" r:id="rId5"/>
    <sheet name="6" sheetId="76" r:id="rId6"/>
    <sheet name="7" sheetId="26" r:id="rId7"/>
    <sheet name="8" sheetId="59" r:id="rId8"/>
    <sheet name="9" sheetId="73" r:id="rId9"/>
    <sheet name="10" sheetId="27" r:id="rId10"/>
    <sheet name="11" sheetId="44" r:id="rId11"/>
    <sheet name="12" sheetId="77" r:id="rId12"/>
  </sheets>
  <definedNames>
    <definedName name="_tab10" localSheetId="0">#REF!</definedName>
    <definedName name="_tab10" localSheetId="10">#REF!</definedName>
    <definedName name="_tab10" localSheetId="11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10">#REF!</definedName>
    <definedName name="_tab11" localSheetId="2">#REF!</definedName>
    <definedName name="_tab11" localSheetId="3">#REF!</definedName>
    <definedName name="_tab11">#REF!</definedName>
    <definedName name="_tab12" localSheetId="10">#REF!</definedName>
    <definedName name="_tab12" localSheetId="2">#REF!</definedName>
    <definedName name="_tab12" localSheetId="3">#REF!</definedName>
    <definedName name="_tab12">#REF!</definedName>
    <definedName name="_tab13" localSheetId="10">#REF!</definedName>
    <definedName name="_tab13" localSheetId="2">#REF!</definedName>
    <definedName name="_tab13" localSheetId="3">#REF!</definedName>
    <definedName name="_tab13">#REF!</definedName>
    <definedName name="_tab14" localSheetId="10">#REF!</definedName>
    <definedName name="_tab14" localSheetId="2">#REF!</definedName>
    <definedName name="_tab14" localSheetId="3">#REF!</definedName>
    <definedName name="_tab14">#REF!</definedName>
    <definedName name="_tab15" localSheetId="10">#REF!</definedName>
    <definedName name="_tab15" localSheetId="2">#REF!</definedName>
    <definedName name="_tab15" localSheetId="3">#REF!</definedName>
    <definedName name="_tab15">#REF!</definedName>
    <definedName name="_tab16" localSheetId="10">#REF!</definedName>
    <definedName name="_tab16" localSheetId="2">#REF!</definedName>
    <definedName name="_tab16" localSheetId="3">#REF!</definedName>
    <definedName name="_tab16">#REF!</definedName>
    <definedName name="_tab17" localSheetId="10">#REF!</definedName>
    <definedName name="_tab17" localSheetId="2">#REF!</definedName>
    <definedName name="_tab17" localSheetId="3">#REF!</definedName>
    <definedName name="_tab17">#REF!</definedName>
    <definedName name="_tab18" localSheetId="10">#REF!</definedName>
    <definedName name="_tab18" localSheetId="2">#REF!</definedName>
    <definedName name="_tab18" localSheetId="3">#REF!</definedName>
    <definedName name="_tab18">#REF!</definedName>
    <definedName name="_tab19" localSheetId="10">#REF!</definedName>
    <definedName name="_tab19" localSheetId="2">#REF!</definedName>
    <definedName name="_tab19" localSheetId="3">#REF!</definedName>
    <definedName name="_tab19">#REF!</definedName>
    <definedName name="_tab20" localSheetId="10">#REF!</definedName>
    <definedName name="_tab20" localSheetId="2">#REF!</definedName>
    <definedName name="_tab20" localSheetId="3">#REF!</definedName>
    <definedName name="_tab20">#REF!</definedName>
    <definedName name="_tab21" localSheetId="10">#REF!</definedName>
    <definedName name="_tab21" localSheetId="2">#REF!</definedName>
    <definedName name="_tab21" localSheetId="3">#REF!</definedName>
    <definedName name="_tab21">#REF!</definedName>
    <definedName name="_tab22" localSheetId="10">#REF!</definedName>
    <definedName name="_tab22" localSheetId="2">#REF!</definedName>
    <definedName name="_tab22" localSheetId="3">#REF!</definedName>
    <definedName name="_tab22">#REF!</definedName>
    <definedName name="_tab22222" localSheetId="2">#REF!</definedName>
    <definedName name="_tab22222" localSheetId="3">#REF!</definedName>
    <definedName name="_tab22222">#REF!</definedName>
    <definedName name="_tab23" localSheetId="10">#REF!</definedName>
    <definedName name="_tab23" localSheetId="2">#REF!</definedName>
    <definedName name="_tab23" localSheetId="3">#REF!</definedName>
    <definedName name="_tab23">#REF!</definedName>
    <definedName name="_tab24" localSheetId="10">#REF!</definedName>
    <definedName name="_tab24" localSheetId="2">#REF!</definedName>
    <definedName name="_tab24" localSheetId="3">#REF!</definedName>
    <definedName name="_tab24">#REF!</definedName>
    <definedName name="_tab5" localSheetId="10">#REF!</definedName>
    <definedName name="_tab5" localSheetId="2">#REF!</definedName>
    <definedName name="_tab5" localSheetId="3">#REF!</definedName>
    <definedName name="_tab5">#REF!</definedName>
    <definedName name="_tab6" localSheetId="10">#REF!</definedName>
    <definedName name="_tab6" localSheetId="2">#REF!</definedName>
    <definedName name="_tab6" localSheetId="3">#REF!</definedName>
    <definedName name="_tab6">#REF!</definedName>
    <definedName name="_tab7" localSheetId="10">#REF!</definedName>
    <definedName name="_tab7" localSheetId="2">#REF!</definedName>
    <definedName name="_tab7" localSheetId="3">#REF!</definedName>
    <definedName name="_tab7">#REF!</definedName>
    <definedName name="_tab8" localSheetId="10">#REF!</definedName>
    <definedName name="_tab8" localSheetId="2">#REF!</definedName>
    <definedName name="_tab8" localSheetId="3">#REF!</definedName>
    <definedName name="_tab8">#REF!</definedName>
    <definedName name="_tab9" localSheetId="10">#REF!</definedName>
    <definedName name="_tab9" localSheetId="2">#REF!</definedName>
    <definedName name="_tab9" localSheetId="3">#REF!</definedName>
    <definedName name="_tab9">#REF!</definedName>
    <definedName name="aaaaaaaaaaaa" localSheetId="2">#REF!</definedName>
    <definedName name="aaaaaaaaaaaa" localSheetId="3">#REF!</definedName>
    <definedName name="aaaaaaaaaaaa">#REF!</definedName>
    <definedName name="hhhh" localSheetId="2">#REF!</definedName>
    <definedName name="hhhh" localSheetId="3">#REF!</definedName>
    <definedName name="hhhh">#REF!</definedName>
    <definedName name="hunvar" localSheetId="0">#REF!,#REF!,#REF!,#REF!,#REF!,#REF!,#REF!,#REF!,#REF!,#REF!,#REF!,#REF!,#REF!,#REF!,#REF!</definedName>
    <definedName name="hunvar" localSheetId="11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2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 localSheetId="10">#REF!,#REF!,#REF!,#REF!,#REF!,#REF!,#REF!,#REF!,#REF!,#REF!,#REF!,#REF!,#REF!,#REF!,#REF!</definedName>
    <definedName name="par_count" localSheetId="11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0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10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10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0">#REF!,#REF!,#REF!,#REF!,#REF!,#REF!,#REF!,#REF!,#REF!,#REF!,#REF!,#REF!,#REF!,#REF!,#REF!,#REF!</definedName>
    <definedName name="par2.4s" localSheetId="11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0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10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10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10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0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10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10">#REF!</definedName>
    <definedName name="par4.12d" localSheetId="2">#REF!</definedName>
    <definedName name="par4.12d" localSheetId="3">#REF!</definedName>
    <definedName name="par4.12d">#REF!</definedName>
    <definedName name="par4.13s" localSheetId="10">#REF!</definedName>
    <definedName name="par4.13s" localSheetId="2">#REF!</definedName>
    <definedName name="par4.13s" localSheetId="3">#REF!</definedName>
    <definedName name="par4.13s">#REF!</definedName>
    <definedName name="par4.14" localSheetId="10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10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10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10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10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10">#REF!</definedName>
    <definedName name="par4.19s" localSheetId="2">#REF!</definedName>
    <definedName name="par4.19s" localSheetId="3">#REF!</definedName>
    <definedName name="par4.19s">#REF!</definedName>
    <definedName name="par4.20f" localSheetId="10">#REF!</definedName>
    <definedName name="par4.20f" localSheetId="2">#REF!</definedName>
    <definedName name="par4.20f" localSheetId="3">#REF!</definedName>
    <definedName name="par4.20f">#REF!</definedName>
    <definedName name="par4.21f" localSheetId="10">#REF!</definedName>
    <definedName name="par4.21f" localSheetId="2">#REF!</definedName>
    <definedName name="par4.21f" localSheetId="3">#REF!</definedName>
    <definedName name="par4.21f">#REF!</definedName>
    <definedName name="par4.22" localSheetId="10">#REF!</definedName>
    <definedName name="par4.22" localSheetId="2">#REF!</definedName>
    <definedName name="par4.22" localSheetId="3">#REF!</definedName>
    <definedName name="par4.22">#REF!</definedName>
    <definedName name="par4.4" localSheetId="10">#REF!</definedName>
    <definedName name="par4.4" localSheetId="2">#REF!</definedName>
    <definedName name="par4.4" localSheetId="3">#REF!</definedName>
    <definedName name="par4.4">#REF!</definedName>
    <definedName name="par4.5" localSheetId="10">#REF!</definedName>
    <definedName name="par4.5" localSheetId="2">#REF!</definedName>
    <definedName name="par4.5" localSheetId="3">#REF!</definedName>
    <definedName name="par4.5">#REF!</definedName>
    <definedName name="par4.6s" localSheetId="10">#REF!</definedName>
    <definedName name="par4.6s" localSheetId="2">#REF!</definedName>
    <definedName name="par4.6s" localSheetId="3">#REF!</definedName>
    <definedName name="par4.6s">#REF!</definedName>
    <definedName name="par4.7s" localSheetId="10">#REF!</definedName>
    <definedName name="par4.7s" localSheetId="2">#REF!</definedName>
    <definedName name="par4.7s" localSheetId="3">#REF!</definedName>
    <definedName name="par4.7s">#REF!</definedName>
    <definedName name="par4.8" localSheetId="10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10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10">#REF!,#REF!</definedName>
    <definedName name="par5.1" localSheetId="2">#REF!,#REF!</definedName>
    <definedName name="par5.1" localSheetId="3">#REF!,#REF!</definedName>
    <definedName name="par5.1">#REF!,#REF!</definedName>
    <definedName name="par5.3" localSheetId="10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10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10">#REF!</definedName>
    <definedName name="par5.5" localSheetId="2">#REF!</definedName>
    <definedName name="par5.5" localSheetId="3">#REF!</definedName>
    <definedName name="par5.5">#REF!</definedName>
    <definedName name="par5.6" localSheetId="10">#REF!,#REF!</definedName>
    <definedName name="par5.6" localSheetId="2">#REF!,#REF!</definedName>
    <definedName name="par5.6" localSheetId="3">#REF!,#REF!</definedName>
    <definedName name="par5.6">#REF!,#REF!</definedName>
    <definedName name="_xlnm.Print_Titles" localSheetId="6">'7'!$7:$8</definedName>
    <definedName name="program" localSheetId="0">#REF!,#REF!,#REF!,#REF!,#REF!,#REF!,#REF!,#REF!,#REF!,#REF!,#REF!,#REF!,#REF!,#REF!,#REF!,#REF!,#REF!,#REF!,#REF!,#REF!</definedName>
    <definedName name="program" localSheetId="10">#REF!,#REF!,#REF!,#REF!,#REF!,#REF!,#REF!,#REF!,#REF!,#REF!,#REF!,#REF!,#REF!,#REF!,#REF!,#REF!,#REF!,#REF!,#REF!,#REF!</definedName>
    <definedName name="program" localSheetId="11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2">#REF!</definedName>
    <definedName name="yyy" localSheetId="3">#REF!</definedName>
    <definedName name="yyy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60" l="1"/>
  <c r="G14" i="60"/>
  <c r="I64" i="26"/>
  <c r="H64" i="26"/>
  <c r="I63" i="26"/>
  <c r="H63" i="26"/>
  <c r="I54" i="26"/>
  <c r="H54" i="26"/>
  <c r="I53" i="26"/>
  <c r="H53" i="26"/>
  <c r="H52" i="26"/>
  <c r="J15" i="77"/>
  <c r="F27" i="59"/>
  <c r="E27" i="59"/>
  <c r="F25" i="59"/>
  <c r="E25" i="59"/>
  <c r="F30" i="59"/>
  <c r="E30" i="59"/>
  <c r="I52" i="26" l="1"/>
  <c r="F35" i="59"/>
  <c r="E35" i="59"/>
  <c r="H10" i="73"/>
  <c r="F42" i="59"/>
  <c r="E42" i="59"/>
  <c r="H12" i="73"/>
  <c r="I12" i="80"/>
  <c r="H12" i="80" s="1"/>
  <c r="D18" i="79"/>
  <c r="I62" i="26" l="1"/>
  <c r="I61" i="26" s="1"/>
  <c r="I60" i="26" s="1"/>
  <c r="I59" i="26" s="1"/>
  <c r="H62" i="26"/>
  <c r="H61" i="26" s="1"/>
  <c r="K11" i="81"/>
  <c r="K10" i="81" s="1"/>
  <c r="K9" i="81" s="1"/>
  <c r="H11" i="80"/>
  <c r="H9" i="80" s="1"/>
  <c r="I11" i="80"/>
  <c r="I9" i="80" s="1"/>
  <c r="L11" i="81"/>
  <c r="L10" i="81" s="1"/>
  <c r="L9" i="81"/>
  <c r="D16" i="79" l="1"/>
  <c r="C8" i="78"/>
  <c r="D15" i="79" l="1"/>
  <c r="D13" i="79"/>
  <c r="D11" i="79" s="1"/>
  <c r="D9" i="79" s="1"/>
  <c r="C18" i="79"/>
  <c r="C16" i="79" s="1"/>
  <c r="C13" i="79" l="1"/>
  <c r="C11" i="79" s="1"/>
  <c r="C9" i="79" s="1"/>
  <c r="C15" i="79"/>
  <c r="J31" i="77" l="1"/>
  <c r="J28" i="77"/>
  <c r="J23" i="77"/>
  <c r="J17" i="77"/>
  <c r="J16" i="77" s="1"/>
  <c r="J13" i="77" l="1"/>
  <c r="J30" i="77"/>
  <c r="J12" i="77" l="1"/>
  <c r="J11" i="77" s="1"/>
  <c r="J10" i="77" s="1"/>
  <c r="J9" i="77" s="1"/>
  <c r="E39" i="59"/>
  <c r="F39" i="59"/>
  <c r="E37" i="59"/>
  <c r="F37" i="59"/>
  <c r="H11" i="76" l="1"/>
  <c r="H56" i="26"/>
  <c r="I56" i="26"/>
  <c r="H14" i="60" s="1"/>
  <c r="E14" i="60" s="1"/>
  <c r="E11" i="60" s="1"/>
  <c r="H44" i="26"/>
  <c r="J31" i="44" s="1"/>
  <c r="J30" i="44" s="1"/>
  <c r="J29" i="44" s="1"/>
  <c r="I44" i="26"/>
  <c r="K31" i="44" s="1"/>
  <c r="K30" i="44" s="1"/>
  <c r="K29" i="44" s="1"/>
  <c r="H37" i="26"/>
  <c r="I37" i="26"/>
  <c r="J11" i="27" l="1"/>
  <c r="J12" i="44"/>
  <c r="F11" i="60" l="1"/>
  <c r="G11" i="60"/>
  <c r="H11" i="60"/>
  <c r="E14" i="59"/>
  <c r="F14" i="59"/>
  <c r="E16" i="59"/>
  <c r="F16" i="59"/>
  <c r="E12" i="59" l="1"/>
  <c r="F12" i="59"/>
  <c r="H43" i="26"/>
  <c r="H42" i="26" s="1"/>
  <c r="H41" i="26" s="1"/>
  <c r="H40" i="26" s="1"/>
  <c r="H38" i="26" s="1"/>
  <c r="I43" i="26"/>
  <c r="I42" i="26" s="1"/>
  <c r="I41" i="26" s="1"/>
  <c r="I40" i="26" s="1"/>
  <c r="I38" i="26" s="1"/>
  <c r="I36" i="26"/>
  <c r="I35" i="26" s="1"/>
  <c r="I34" i="26" s="1"/>
  <c r="I33" i="26" s="1"/>
  <c r="I31" i="26" s="1"/>
  <c r="K17" i="44" s="1"/>
  <c r="H36" i="26"/>
  <c r="H35" i="26" s="1"/>
  <c r="H34" i="26" s="1"/>
  <c r="H33" i="26" s="1"/>
  <c r="H31" i="26" s="1"/>
  <c r="J17" i="44" s="1"/>
  <c r="I13" i="60" l="1"/>
  <c r="I11" i="60" s="1"/>
  <c r="I29" i="26"/>
  <c r="I12" i="76" s="1"/>
  <c r="K16" i="27" s="1"/>
  <c r="H29" i="26"/>
  <c r="H12" i="76" s="1"/>
  <c r="J16" i="27" s="1"/>
  <c r="E23" i="59"/>
  <c r="E21" i="59" s="1"/>
  <c r="F23" i="59"/>
  <c r="F21" i="59" s="1"/>
  <c r="H26" i="26"/>
  <c r="H25" i="26" s="1"/>
  <c r="H24" i="26" s="1"/>
  <c r="H22" i="26" s="1"/>
  <c r="H20" i="26" s="1"/>
  <c r="E13" i="60" l="1"/>
  <c r="F41" i="59" l="1"/>
  <c r="F33" i="59" s="1"/>
  <c r="F19" i="59" s="1"/>
  <c r="E41" i="59"/>
  <c r="E33" i="59" s="1"/>
  <c r="E19" i="59" s="1"/>
  <c r="J27" i="77" l="1"/>
  <c r="J25" i="77" s="1"/>
  <c r="J24" i="77"/>
  <c r="J21" i="77" s="1"/>
  <c r="J20" i="77" l="1"/>
  <c r="J19" i="77" s="1"/>
  <c r="J18" i="77" s="1"/>
  <c r="J8" i="77" s="1"/>
  <c r="F10" i="59"/>
  <c r="E10" i="59"/>
  <c r="H55" i="26" l="1"/>
  <c r="H51" i="26" s="1"/>
  <c r="H50" i="26" s="1"/>
  <c r="H49" i="26" s="1"/>
  <c r="I55" i="26"/>
  <c r="I51" i="26" s="1"/>
  <c r="I50" i="26" s="1"/>
  <c r="H60" i="26"/>
  <c r="I49" i="26" l="1"/>
  <c r="I47" i="26" s="1"/>
  <c r="K22" i="44" s="1"/>
  <c r="H47" i="26"/>
  <c r="J22" i="44" s="1"/>
  <c r="J11" i="44" s="1"/>
  <c r="J10" i="44" s="1"/>
  <c r="I57" i="26"/>
  <c r="H59" i="26"/>
  <c r="H57" i="26" s="1"/>
  <c r="H45" i="26" l="1"/>
  <c r="H13" i="76" s="1"/>
  <c r="J21" i="27" s="1"/>
  <c r="J10" i="27" s="1"/>
  <c r="J9" i="27" s="1"/>
  <c r="J37" i="44"/>
  <c r="I45" i="26"/>
  <c r="I13" i="76" s="1"/>
  <c r="K21" i="27" s="1"/>
  <c r="K37" i="44"/>
  <c r="H11" i="73"/>
  <c r="I28" i="26" s="1"/>
  <c r="I11" i="76" l="1"/>
  <c r="I26" i="26"/>
  <c r="I25" i="26" s="1"/>
  <c r="I24" i="26" s="1"/>
  <c r="I22" i="26" s="1"/>
  <c r="I20" i="26" s="1"/>
  <c r="I18" i="26" s="1"/>
  <c r="I14" i="26" s="1"/>
  <c r="I12" i="26" s="1"/>
  <c r="I10" i="26" s="1"/>
  <c r="I9" i="26" s="1"/>
  <c r="H18" i="26"/>
  <c r="H14" i="26" s="1"/>
  <c r="H12" i="26" s="1"/>
  <c r="H10" i="26" s="1"/>
  <c r="H9" i="26" s="1"/>
  <c r="H10" i="76"/>
  <c r="H9" i="76" s="1"/>
  <c r="J36" i="44"/>
  <c r="J35" i="44" s="1"/>
  <c r="J9" i="44" s="1"/>
  <c r="K36" i="44"/>
  <c r="K35" i="44" s="1"/>
  <c r="K11" i="27" l="1"/>
  <c r="K10" i="27" s="1"/>
  <c r="K9" i="27" s="1"/>
  <c r="K12" i="44"/>
  <c r="K11" i="44" s="1"/>
  <c r="K10" i="44" s="1"/>
  <c r="K9" i="44" s="1"/>
  <c r="I10" i="76"/>
  <c r="I9" i="76" s="1"/>
  <c r="H16" i="26" l="1"/>
  <c r="I16" i="26" l="1"/>
</calcChain>
</file>

<file path=xl/sharedStrings.xml><?xml version="1.0" encoding="utf-8"?>
<sst xmlns="http://schemas.openxmlformats.org/spreadsheetml/2006/main" count="499" uniqueCount="241">
  <si>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</si>
  <si>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</si>
  <si>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</si>
  <si>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</si>
  <si>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</si>
  <si>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</si>
  <si>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</si>
  <si>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</si>
  <si>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</si>
  <si>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</si>
  <si>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</si>
  <si>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</si>
  <si>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</si>
  <si>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</si>
  <si>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Ընդամենը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</si>
  <si>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</si>
  <si>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</si>
  <si>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</si>
  <si>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</si>
  <si>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</si>
  <si>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</si>
  <si>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</si>
  <si>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</si>
  <si>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</si>
  <si>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</si>
  <si>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</si>
  <si>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</si>
  <si>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</si>
  <si>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</si>
  <si>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</si>
  <si>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</si>
  <si>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</si>
  <si>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</si>
  <si>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</si>
  <si>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</si>
  <si>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</si>
  <si>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</si>
  <si>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</si>
  <si>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</si>
  <si>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</si>
  <si>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- Շենքերի և շինությունների կապիտալ վերանորոգում</t>
  </si>
  <si>
    <t xml:space="preserve"> ՀՀ  առողջապահության  նախարարություն</t>
  </si>
  <si>
    <t>Երևան քաղաք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</si>
  <si>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</si>
  <si>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</si>
  <si>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</si>
  <si>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</si>
  <si>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</si>
  <si>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</si>
  <si>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</si>
  <si>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</si>
  <si>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</si>
  <si>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</si>
  <si>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>վերակառուցման աշխատանքներ</t>
  </si>
  <si>
    <t xml:space="preserve"> դրամ</t>
  </si>
  <si>
    <t xml:space="preserve"> ՄԱՍ III. ԾԱՌԱՅՈՒԹՅՈՒՆՆԵՐ</t>
  </si>
  <si>
    <t>ԳՀ</t>
  </si>
  <si>
    <t>այդ թվում՝ ըստ կատարողների</t>
  </si>
  <si>
    <t>ՀՀ Արագածոտնի մարզ</t>
  </si>
  <si>
    <t>ՀՀ Լոռու մարզ</t>
  </si>
  <si>
    <t xml:space="preserve"> ՀՀ քաղաքաշինության կոմիտե</t>
  </si>
  <si>
    <t>Հավելված № 5</t>
  </si>
  <si>
    <t xml:space="preserve"> այդ թվում`ըստ ուղղությունների</t>
  </si>
  <si>
    <t>ՀՀ քաղաքաշինության կոմիտե</t>
  </si>
  <si>
    <t xml:space="preserve"> - Նախագծահետազոտական ծախսեր</t>
  </si>
  <si>
    <t>ՄԱ</t>
  </si>
  <si>
    <t>Հավելված № 1</t>
  </si>
  <si>
    <t xml:space="preserve"> ՀՀ Առողջապահության նախարարություն</t>
  </si>
  <si>
    <t>այդ թվում ըստ ուղղությունների`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</si>
  <si>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</si>
  <si>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</si>
  <si>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6</t>
  </si>
  <si>
    <t>Հավելված № 3</t>
  </si>
  <si>
    <t>Ինն ամիս</t>
  </si>
  <si>
    <t>Բաժին 07</t>
  </si>
  <si>
    <t>Խումբ 06</t>
  </si>
  <si>
    <t xml:space="preserve">Դաս 02   </t>
  </si>
  <si>
    <t>1126  31003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</si>
  <si>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</si>
  <si>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</si>
  <si>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</si>
  <si>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Առողջապահական կազմակերպությունների վերազինում</t>
  </si>
  <si>
    <t xml:space="preserve"> ԱՅԼ ՀԻՄՆԱԿԱՆ ՄԻՋՈՑՆԵՐ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</si>
  <si>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</si>
  <si>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</si>
  <si>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</si>
  <si>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</si>
  <si>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</si>
  <si>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</si>
  <si>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</si>
  <si>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</si>
  <si>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</si>
  <si>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</si>
  <si>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</si>
  <si>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</si>
  <si>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</si>
  <si>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/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</si>
  <si>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</si>
  <si>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</si>
  <si>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</si>
  <si>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</si>
  <si>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Ընդամենը կառուցվող կազմակերպություններ, թիվ</t>
  </si>
  <si>
    <t>Նոր կառուցվող կազմակերպությունների թիվ, հատ</t>
  </si>
  <si>
    <t>Նախագծահետազոտական ծախսեր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</si>
  <si>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</si>
  <si>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</si>
  <si>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</si>
  <si>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</si>
  <si>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քաղաքաշինության կոմիտե </t>
  </si>
  <si>
    <t>ՀՀ Արագածոտնի մարզի «Ծաղկահովիտի առողջության կենտրոն» ՓԲԸ</t>
  </si>
  <si>
    <t>ՀՀ Կոտայքի մարզ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</si>
  <si>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</si>
  <si>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</si>
  <si>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Առողջապահական համակարգի պետական առևտրային և ոչ առևտրային կազմակերպություններին ֆինանսական աջակցության հատկացում</t>
  </si>
  <si>
    <t xml:space="preserve"> - Շենքերի և շինությունների շինարարություն</t>
  </si>
  <si>
    <t xml:space="preserve"> 1126</t>
  </si>
  <si>
    <t xml:space="preserve"> 31003</t>
  </si>
  <si>
    <t>12006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</si>
  <si>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</si>
  <si>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</si>
  <si>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</si>
  <si>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</si>
  <si>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ԱՆ «Քրեակատարողական բժշկության կենտրոն» ՊՈԱԿ</t>
  </si>
  <si>
    <t>ՀՀ ԱՆ «Հոգեկան առողջության պահպանման ազգային կենտրոն» ՓԲԸ</t>
  </si>
  <si>
    <t>Հավելված № 4</t>
  </si>
  <si>
    <t>Հավելված № 7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</si>
  <si>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</si>
  <si>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</si>
  <si>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>Առողջապահական կազմակերպություններ</t>
  </si>
  <si>
    <t>Ֆինանսական աջակցություն ստացող բժշկական հաստատությունների թիվ, հատ</t>
  </si>
  <si>
    <t>ԲՄ</t>
  </si>
  <si>
    <t>1126 - 12006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</si>
  <si>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</si>
  <si>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</si>
  <si>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</si>
  <si>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</si>
  <si>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</si>
  <si>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</si>
  <si>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</si>
  <si>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</si>
  <si>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</si>
  <si>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</si>
  <si>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</si>
  <si>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Առողջապահական կազմակերպությունների կառուցման,վերակառուցման և վերազինման գործընթացի բնականոնաշխատանքների իրականացման ապահովում</t>
  </si>
  <si>
    <t>Ծառայությունների մատուցում</t>
  </si>
  <si>
    <t>Հավելված № 8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</si>
  <si>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</si>
  <si>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</si>
  <si>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</si>
  <si>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տեխնիկական հսկողության ծառայություն</t>
  </si>
  <si>
    <t>հեղինակային հսկողության ծառայություն</t>
  </si>
  <si>
    <t>ՀԱՅԱՍՏԱՆԻ ՀԱՆՐԱՊԵՏՈՒԹՅԱՆ ԿԱՌԱՎԱՐՈՒԹՅԱՆ 2024 ԹՎԱԿԱՆԻ ԴԵԿՏԵՄԲԵՐԻ 27-Ի  № 2060-Ն ՈՐՈՇՄԱՆ № 10 ՀԱՎԵԼՎԱԾՈՒՄ ԿԱՏԱՐՎՈՂ ՓՈՓՈԽՈՒԹՅՈՒՆՆԵՐԸ ԵՎ ԼՐԱՑՈՒՄՆԵՐԸ</t>
  </si>
  <si>
    <t>«ՀԱՅԱՍՏԱՆԻ ՀԱՆՐԱՊԵՏՈՒԹՅԱՆ 2025 ԹՎԱԿԱՆԻ ՊԵՏԱԿԱՆ ԲՅՈՒՋԵԻ ՄԱՍԻՆ» ՀԱՅԱՍՏԱՆԻ ՀԱՆՐԱՊԵՏՈՒԹՅԱՆ ՕՐԵՆՔԻ № 1 ՀԱՎԵԼՎԱԾԻ № 3 ԱՂՅՈՒՍԱԿՈՒՄ ԿԱՏԱՐՎՈՂ  ՓՈՓՈԽՈՒԹՅՈՒՆՆԵՐԸ</t>
  </si>
  <si>
    <t>1126-12006</t>
  </si>
  <si>
    <t>ՀՀ Գեղարքունիքի մարզ</t>
  </si>
  <si>
    <t>ՀՀ Գեղարքունիքի մարզի «Վարդենիսի բժշկական կենտրոն» ՓԲԸ</t>
  </si>
  <si>
    <t xml:space="preserve"> ՀՀ Կոտայքի մարզի Եղվարդի «Նաիրիի բժշկական կենտրոն» ՓԲԸ</t>
  </si>
  <si>
    <t>ՀՀ Լոռու մարզի «Սպիտակի բժշկական կենտրոն» ՓԲԸ</t>
  </si>
  <si>
    <t>ՀՀ ԱՆ «Աշտարակի բժշկական կենտրոն» ՓԲԸ</t>
  </si>
  <si>
    <t xml:space="preserve"> 31002</t>
  </si>
  <si>
    <t>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</si>
  <si>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>Առողջապահական կազմակերպությունների վերազինում</t>
  </si>
  <si>
    <t>1126 - 31002</t>
  </si>
  <si>
    <t>31002</t>
  </si>
  <si>
    <t xml:space="preserve"> ՄԵՔԵՆԱՆԵՐ  ԵՎ  ՍԱՐՔԱՎՈՐՈՒՄՆԵՐ</t>
  </si>
  <si>
    <t xml:space="preserve"> - Այլ մեքենաներ և սարքավորումներ</t>
  </si>
  <si>
    <t xml:space="preserve"> ՀՀ կառավարություն</t>
  </si>
  <si>
    <t xml:space="preserve"> այդ թվում` ըստ կատարողների</t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</si>
  <si>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</si>
  <si>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</si>
  <si>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>Վերազինվող բուժհաստատությունների քանակ</t>
  </si>
  <si>
    <t>ՀՀ ԱՆ «Վանաձորի բժշկական կենտրոն» ՓԲԸ</t>
  </si>
  <si>
    <t>ՀՀ Արմավիրի մարզ</t>
  </si>
  <si>
    <t>ՀՀ ԱՆ «Հիվանդությունների վերահսկման և կանխարգելման ազգային կենտրոն» ՊՈԱԿ Արմավիրի մարզի մասնաճյուղ</t>
  </si>
  <si>
    <t xml:space="preserve"> այդ թվում` ըստ ուղղությունների</t>
  </si>
  <si>
    <t>Այլ առողջապահական կազմակերպությունների վերազինում</t>
  </si>
  <si>
    <t xml:space="preserve"> ՀՀ կառավարություն </t>
  </si>
  <si>
    <t xml:space="preserve"> 45451700-3</t>
  </si>
  <si>
    <t>45211250/5</t>
  </si>
  <si>
    <t xml:space="preserve"> առողջապահության հետ կապված շենքերի կառուցման աշխատանքներ</t>
  </si>
  <si>
    <t>71351540/5</t>
  </si>
  <si>
    <t>98111140/5</t>
  </si>
  <si>
    <t>45451700/1</t>
  </si>
  <si>
    <t>71351540/8</t>
  </si>
  <si>
    <t>98111140/8</t>
  </si>
  <si>
    <t xml:space="preserve">ՀԱՅԱՍՏԱՆԻ ՀԱՆՐԱՊԵՏՈՒԹՅԱՆ ԿԱՌԱՎԱՐՈՒԹՅԱՆ 2024 ԹՎԱԿԱՆԻ ԴԵԿՏԵՄԲԵՐԻ 27-Ի № 2060-Ն ՈՐՈՇՄԱՆ №№ 3 և 4 ՀԱՎԵԼՎԱԾՆԵՐՈՒՄ ԿԱՏԱՐՎՈՂ ՓՈՓՈԽՈՒԹՅՈՒՆՆԵՐԸ </t>
  </si>
  <si>
    <t xml:space="preserve">«ՀԱՅԱՍՏԱՆԻ ՀԱՆՐԱՊԵՏՈՒԹՅԱՆ 2025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2024 ԹՎԱԿԱՆԻ ԴԵԿՏԵՄԲԵՐԻ 27-Ի № 2060-Ն ՈՐՈՇՄԱՆ № 5 ՀԱՎԵԼՎԱԾԻ № 1 ԱՂՅՈՒՍԱԿՈՒՄ ԿԱՏԱՐՎՈՂ ՓՈՓՈԽՈՒԹՅՈՒՆՆԵՐԸ </t>
  </si>
  <si>
    <t>ՀՀ ԱՆ «Դատաբժշկական գիտագործնական կենտրոն» ՊՈԱԿ</t>
  </si>
  <si>
    <t>«Գյումրու Էնրիկո Մատտեի անվան պոլիկլինիկա» ՓԲԸ</t>
  </si>
  <si>
    <t xml:space="preserve"> ՀԱՅԱՍՏԱՆԻ ՀԱՆՐԱՊԵՏՈՒԹՅԱՆ ԿԱՌԱՎԱՐՈՒԹՅԱՆ 2024 ԹՎԱԿԱՆԻ ԴԵԿՏԵՄԲԵՐԻ 27-Ի  №  2060-Ն ՈՐՈՇՄԱՆ № 5 ՀԱՎԵԼՎԱԾԻ № 2 ԱՂՅՈՒՍԱԿՈՒՄ ԿԱՏԱՐՎՈՂ ՓՈՓՈԽՈՒԹՅՈՒՆՆԵՐԸ </t>
  </si>
  <si>
    <t xml:space="preserve"> ՀԱՅԱՍՏԱՆԻ ՀԱՆՐԱՊԵՏՈՒԹՅԱՆ ԿԱՌԱՎԱՐՈՒԹՅԱՆ 2024 ԹՎԱԿԱՆԻ ԴԵԿՏԵՄԲԵՐԻ 27-Ի  №  2060-Ն ՈՐՈՇՄԱՆ № 5 ՀԱՎԵԼՎԱԾԻ № 7 ԱՂՅՈՒՍԱԿՈՒՄ ԿԱՏԱՐՎՈՂ ՓՈՓՈԽՈՒԹՅՈՒՆՆԵՐԸ</t>
  </si>
  <si>
    <t>45211250/7</t>
  </si>
  <si>
    <t>71351540/7</t>
  </si>
  <si>
    <t>98111140/7</t>
  </si>
  <si>
    <t>71241200/9</t>
  </si>
  <si>
    <t>նախագծերի պատրաստում, ծախսերի գնահատում</t>
  </si>
  <si>
    <t>ՀԱՅԱՍՏԱՆԻ ՀԱՆՐԱՊԵՏՈՒԹՅԱՆ ԿԱՌԱՎԱՐՈՒԹՅԱՆ 2024 ԹՎԱԿԱՆԻ ԴԵԿՏԵՄԲԵՐԻ 27-Ի № 2060-Ն ՈՐՈՇՄԱՆ №  9 ՀԱՎԵԼՎԱԾՈՒՄ ԿԱՏԱՐՎՈՂ ՓՈՓՈԽՈՒԹՅՈՒՆՆԵՐԸ</t>
  </si>
  <si>
    <t>ՀԱՅԱՍՏԱՆԻ ՀԱՆՐԱՊԵՏՈՒԹՅԱՆ ԿԱՌԱՎԱՐՈՒԹՅԱՆ 2024 ԹՎԱԿԱՆԻ ԴԵԿՏԵՄԲԵՐԻ 27-Ի № 2060-Ն ՈՐՈՇՄԱՆ № 9.1 ՀԱՎԵԼՎԱԾՈՒՄ ԿԱՏԱՐՎՈՂ ՓՈՓՈԽՈՒԹՅՈՒՆՆԵՐԸ</t>
  </si>
  <si>
    <t>ՀՀ ԱՆ «Արարատի հիվանդանոց բժշկական կենտրոն» ՓԲԸ</t>
  </si>
  <si>
    <t>1. Եկամուտների գծով</t>
  </si>
  <si>
    <t>2. Ծախսերի գծով</t>
  </si>
  <si>
    <t>3. Դեֆիցիտը (պակասուրդը)</t>
  </si>
  <si>
    <t>ՂԵԿԱՎԱՐ</t>
  </si>
  <si>
    <t>ՎԱՐՉԱՊԵՏԻ ԱՇԽԱՏԱԿԱԶՄԻ</t>
  </si>
  <si>
    <t>ՀԱՅԱՍՏԱՆԻ ՀԱՆՐԱՊԵՏՈՒԹՅԱՆ</t>
  </si>
  <si>
    <t xml:space="preserve">««Յոլյան» արյունաբանության և ուռուցքաբանության կենտրոն» ՓԲԸ-ում տնտեսական երկարաժամկետ զարգացմանն ուղղված միջոցառում </t>
  </si>
  <si>
    <t xml:space="preserve">        որից`</t>
  </si>
  <si>
    <t>2.2 Բաժնետոմսերի և կապիտալում այլ մասնակցության ձեռքբերում</t>
  </si>
  <si>
    <t xml:space="preserve">        այդ թվում`</t>
  </si>
  <si>
    <t>2.Ֆինանսական զուտ ակտիվներ</t>
  </si>
  <si>
    <t>Ա.Ներքին աղբյուրներ-ընդամենը</t>
  </si>
  <si>
    <t xml:space="preserve">         այդ թվում`</t>
  </si>
  <si>
    <t xml:space="preserve">  ԸՆԴԱՄԵՆԸ</t>
  </si>
  <si>
    <t>Ցուցանիշների փոփոխությունները
 (նվազեցումները նշված են փակագծերում)</t>
  </si>
  <si>
    <t>Պետական  բյուջեի  դեֆիցիտի ֆինանսավորման աղբյուրներն ու դրանց տարրերի անվանումները</t>
  </si>
  <si>
    <t>Ներդրումների խթանում</t>
  </si>
  <si>
    <t>««Յոլյան» արյունաբանության և ուռուցքաբանության կենտրոն» ՓԲԸ</t>
  </si>
  <si>
    <t>Ներդրումային ֆոնդի ներդրումների քանակը (հատ)</t>
  </si>
  <si>
    <t>Հավելված № 12</t>
  </si>
  <si>
    <t>Հավելված № 11</t>
  </si>
  <si>
    <t>Հավելված № 10</t>
  </si>
  <si>
    <t>Հավելված № 9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</si>
  <si>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</si>
  <si>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 «ՀԱՅԱՍՏԱՆԻ ՀԱՆՐԱՊԵՏՈՒԹՅԱՆ 2025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2024 ԹՎԱԿԱՆԻ ԴԵԿՏԵՄԲԵՐԻ 27-Ի N 2060-Ն ՈՐՈՇՄԱՆ N 1 ՀԱՎԵԼՎԱԾԻ N 1 ԱՂՅՈՒՍԱԿՈՒՄ ԿԱՏԱՐՎՈՂ ՓՈՓՈԽՈՒԹՅՈՒՆՆԵՐԸ ԵՎ ԼՐԱՑՈՒՄՆԵՐԸ </t>
  </si>
  <si>
    <t xml:space="preserve"> «ՀԱՅԱՍՏԱՆԻ ՀԱՆՐԱՊԵՏՈՒԹՅԱՆ 2025 ԹՎԱԿԱՆԻ ՊԵՏԱԿԱՆ ԲՅՈՒՋԵԻ ՄԱՍԻՆ» ՀԱՅԱՍՏԱՆԻ ՀԱՆՐԱՊԵՏՈՒԹՅԱՆ ՕՐԵՆՔԻ N 3 ՀԱՎԵԼՎԱԾԻ N 1.1 ԱՂՅՈՒՍԱԿՈՒՄ ԵՎ ՀԱՅԱՍՏԱՆԻ ՀԱՆՐԱՊԵՏՈՒԹՅԱՆ ԿԱՌԱՎԱՐՈՒԹՅԱՆ 2024 ԹՎԱԿԱՆԻ ԴԵԿՏԵՄԲԵՐԻ 27-Ի N 2060-Ն ՈՐՈՇՄԱՆ N 1 ՀԱՎԵԼՎԱԾԻ N 2 ԱՂՅՈՒՍԱԿՈՒՄ ԿԱՏԱՐՎՈՂ  ՓՈՓՈԽՈՒԹՅՈՒՆՆԵՐԸ ԵՎ ԼՐԱՑՈՒՄՆԵՐԸ </t>
  </si>
  <si>
    <t xml:space="preserve"> Ծրագրի նպատակը/Միջոցառման նկարագրույունը</t>
  </si>
  <si>
    <t xml:space="preserve"> Ծրագիր</t>
  </si>
  <si>
    <t xml:space="preserve"> Միջոցառում</t>
  </si>
  <si>
    <t>1126-44003</t>
  </si>
  <si>
    <t>Բաժնետոմսերի ձեռքբերում</t>
  </si>
  <si>
    <t>ՀԱՅԱՍՏԱՆԻ ՀԱՆՐԱՊԵՏՈՒԹՅԱՆ ԿԱՌԱՎԱՐՈՒԹՅԱՆ 2024 ԹՎԱԿԱՆԻ ԴԵԿՏԵՄԲԵՐԻ 27-Ի № 2060-Ն ՈՐՈՇՄԱՆ № 1 ՀԱՎԵԼՎԱԾԻ № 5 ԱՂՅՈՒՍԱԿՈՒՄ ԿԱՏԱՐՎՈՂ ՓՈՓՈԽՈՒԹՅՈՒՆՆԵՐԸ ԵՎ ԼՐԱՑՈՒՄՆԵՐԸ</t>
  </si>
  <si>
    <t>«Մարալիկի առողջության կենտրոն» ՓԲԸ</t>
  </si>
  <si>
    <t xml:space="preserve"> Գումարը  
(հազար դրամով)</t>
  </si>
  <si>
    <t>ՀՀ Տավուշի մարզ</t>
  </si>
  <si>
    <t>«Դատաբժշկական գիտագործնական կենտրոն» ՊՈԱԿ-ի Բերդի դիահերձարան</t>
  </si>
  <si>
    <t>ՀՀ Սյունիքի մարզ</t>
  </si>
  <si>
    <t>ՀՀ Սյունիքի մարզի «Կապանի բժշկական կենտրոն» ՓԲԸ պոլիկլինիկա</t>
  </si>
  <si>
    <t>ՀՀ Սյունիքի մարզի «Գորիսի բժշկական կենտրոն» ՓԲԸ պոլիկլինիկա</t>
  </si>
  <si>
    <t xml:space="preserve"> 45451700-5</t>
  </si>
  <si>
    <t xml:space="preserve"> 45451700-2</t>
  </si>
  <si>
    <t xml:space="preserve"> ԲՄ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</si>
</sst>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E+00"/>
    <numFmt numFmtId="173" formatCode="0_);\(0\)"/>
    <numFmt numFmtId="174" formatCode="_(* #,##0.0_);_(* \(#,##0.0\);_(* &quot;-&quot;?_);_(@_)"/>
  </numFmts>
  <fonts count="6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sz val="9"/>
      <name val="GHEA Grapalat"/>
      <family val="2"/>
    </font>
    <font>
      <sz val="9"/>
      <name val="Arial Armenian"/>
      <family val="2"/>
    </font>
    <font>
      <b/>
      <sz val="10"/>
      <name val="GHEA Grapalat"/>
      <family val="3"/>
    </font>
    <font>
      <sz val="11"/>
      <color rgb="FFFF0000"/>
      <name val="GHEA Grapalat"/>
      <family val="3"/>
    </font>
    <font>
      <sz val="8"/>
      <name val="Arial"/>
      <family val="2"/>
    </font>
    <font>
      <sz val="10"/>
      <name val="Arial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7" fontId="54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  <xf numFmtId="43" fontId="59" fillId="0" borderId="0" applyFont="0" applyFill="0" applyBorder="0" applyAlignment="0" applyProtection="0"/>
  </cellStyleXfs>
  <cellXfs count="338">
    <xf numFmtId="0" fontId="0" fillId="0" borderId="0" xfId="0"/>
    <xf numFmtId="0" fontId="47" fillId="0" borderId="0" xfId="0" applyFont="1" applyAlignment="1">
      <alignment vertical="center"/>
    </xf>
    <xf numFmtId="0" fontId="49" fillId="24" borderId="10" xfId="0" applyFont="1" applyFill="1" applyBorder="1" applyAlignment="1">
      <alignment horizontal="center" vertical="center" wrapText="1"/>
    </xf>
    <xf numFmtId="0" fontId="49" fillId="0" borderId="0" xfId="113" applyFont="1" applyAlignment="1">
      <alignment vertical="center" wrapText="1"/>
    </xf>
    <xf numFmtId="0" fontId="49" fillId="0" borderId="0" xfId="0" applyFont="1" applyFill="1" applyBorder="1" applyAlignment="1">
      <alignment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vertical="center"/>
    </xf>
    <xf numFmtId="0" fontId="53" fillId="24" borderId="10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99" applyFont="1" applyBorder="1" applyAlignment="1">
      <alignment vertical="center"/>
    </xf>
    <xf numFmtId="0" fontId="47" fillId="0" borderId="10" xfId="99" applyFont="1" applyBorder="1" applyAlignment="1">
      <alignment vertical="center"/>
    </xf>
    <xf numFmtId="0" fontId="47" fillId="0" borderId="0" xfId="0" applyFont="1" applyFill="1" applyAlignment="1">
      <alignment horizontal="center" vertical="center"/>
    </xf>
    <xf numFmtId="0" fontId="48" fillId="0" borderId="10" xfId="0" applyFont="1" applyFill="1" applyBorder="1" applyAlignment="1">
      <alignment horizontal="center" vertical="center"/>
    </xf>
    <xf numFmtId="0" fontId="47" fillId="24" borderId="0" xfId="0" applyFont="1" applyFill="1" applyAlignment="1">
      <alignment vertical="center"/>
    </xf>
    <xf numFmtId="0" fontId="49" fillId="0" borderId="0" xfId="0" applyFont="1" applyAlignment="1">
      <alignment vertical="center"/>
    </xf>
    <xf numFmtId="0" fontId="48" fillId="0" borderId="0" xfId="0" applyFont="1" applyFill="1" applyAlignment="1">
      <alignment vertical="center"/>
    </xf>
    <xf numFmtId="0" fontId="48" fillId="0" borderId="0" xfId="0" applyFont="1" applyAlignment="1">
      <alignment vertical="center"/>
    </xf>
    <xf numFmtId="0" fontId="52" fillId="0" borderId="0" xfId="0" applyFont="1" applyFill="1" applyAlignment="1">
      <alignment vertical="center"/>
    </xf>
    <xf numFmtId="4" fontId="47" fillId="0" borderId="0" xfId="0" applyNumberFormat="1" applyFont="1" applyAlignment="1">
      <alignment vertical="center"/>
    </xf>
    <xf numFmtId="4" fontId="47" fillId="0" borderId="0" xfId="0" applyNumberFormat="1" applyFont="1" applyAlignment="1">
      <alignment horizontal="center" vertical="center"/>
    </xf>
    <xf numFmtId="0" fontId="47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48" fillId="24" borderId="10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9" fillId="0" borderId="0" xfId="0" applyFont="1" applyFill="1" applyAlignment="1">
      <alignment horizontal="left" vertical="center"/>
    </xf>
    <xf numFmtId="0" fontId="49" fillId="0" borderId="0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left" vertical="center"/>
    </xf>
    <xf numFmtId="0" fontId="49" fillId="0" borderId="0" xfId="0" applyFont="1" applyFill="1" applyAlignment="1">
      <alignment horizontal="center" vertical="center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center" vertical="center" wrapText="1"/>
    </xf>
    <xf numFmtId="0" fontId="48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51" fillId="0" borderId="0" xfId="0" applyFont="1"/>
    <xf numFmtId="0" fontId="50" fillId="0" borderId="10" xfId="0" applyFont="1" applyBorder="1" applyAlignment="1">
      <alignment horizontal="center" vertical="center" wrapText="1"/>
    </xf>
    <xf numFmtId="1" fontId="51" fillId="0" borderId="10" xfId="0" applyNumberFormat="1" applyFont="1" applyBorder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166" fontId="51" fillId="0" borderId="0" xfId="0" applyNumberFormat="1" applyFont="1" applyAlignment="1">
      <alignment horizontal="center" vertical="center"/>
    </xf>
    <xf numFmtId="171" fontId="47" fillId="0" borderId="10" xfId="99" applyNumberFormat="1" applyFont="1" applyBorder="1" applyAlignment="1">
      <alignment horizontal="center" vertical="center" wrapText="1"/>
    </xf>
    <xf numFmtId="171" fontId="48" fillId="0" borderId="10" xfId="99" applyNumberFormat="1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171" fontId="47" fillId="0" borderId="10" xfId="0" applyNumberFormat="1" applyFont="1" applyBorder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vertical="center"/>
    </xf>
    <xf numFmtId="169" fontId="47" fillId="0" borderId="0" xfId="0" applyNumberFormat="1" applyFont="1" applyFill="1" applyAlignment="1">
      <alignment horizontal="center" vertical="center"/>
    </xf>
    <xf numFmtId="49" fontId="48" fillId="0" borderId="10" xfId="0" applyNumberFormat="1" applyFont="1" applyFill="1" applyBorder="1" applyAlignment="1">
      <alignment horizontal="center" vertical="center" wrapText="1"/>
    </xf>
    <xf numFmtId="0" fontId="48" fillId="0" borderId="10" xfId="0" applyNumberFormat="1" applyFont="1" applyFill="1" applyBorder="1" applyAlignment="1">
      <alignment horizontal="center" vertical="center" wrapText="1"/>
    </xf>
    <xf numFmtId="169" fontId="48" fillId="0" borderId="10" xfId="0" applyNumberFormat="1" applyFont="1" applyFill="1" applyBorder="1" applyAlignment="1">
      <alignment horizontal="center" vertical="center" wrapText="1"/>
    </xf>
    <xf numFmtId="0" fontId="48" fillId="0" borderId="21" xfId="0" applyFont="1" applyFill="1" applyBorder="1" applyAlignment="1">
      <alignment vertical="top" wrapText="1"/>
    </xf>
    <xf numFmtId="0" fontId="53" fillId="0" borderId="10" xfId="0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 wrapText="1"/>
    </xf>
    <xf numFmtId="171" fontId="48" fillId="0" borderId="10" xfId="0" applyNumberFormat="1" applyFont="1" applyFill="1" applyBorder="1" applyAlignment="1">
      <alignment horizontal="center" vertical="center"/>
    </xf>
    <xf numFmtId="0" fontId="52" fillId="0" borderId="10" xfId="0" applyFont="1" applyBorder="1" applyAlignment="1">
      <alignment horizontal="left" vertical="center" wrapText="1"/>
    </xf>
    <xf numFmtId="171" fontId="52" fillId="0" borderId="10" xfId="99" applyNumberFormat="1" applyFont="1" applyBorder="1" applyAlignment="1">
      <alignment horizontal="center" vertical="center" wrapText="1"/>
    </xf>
    <xf numFmtId="171" fontId="47" fillId="0" borderId="0" xfId="0" applyNumberFormat="1" applyFont="1" applyAlignment="1">
      <alignment vertical="center"/>
    </xf>
    <xf numFmtId="170" fontId="47" fillId="0" borderId="0" xfId="0" applyNumberFormat="1" applyFont="1" applyFill="1" applyAlignment="1">
      <alignment vertical="center"/>
    </xf>
    <xf numFmtId="171" fontId="48" fillId="24" borderId="10" xfId="0" applyNumberFormat="1" applyFont="1" applyFill="1" applyBorder="1" applyAlignment="1">
      <alignment horizontal="center" vertical="center"/>
    </xf>
    <xf numFmtId="171" fontId="47" fillId="24" borderId="10" xfId="0" applyNumberFormat="1" applyFont="1" applyFill="1" applyBorder="1" applyAlignment="1">
      <alignment horizontal="center" vertical="center"/>
    </xf>
    <xf numFmtId="171" fontId="48" fillId="0" borderId="10" xfId="0" applyNumberFormat="1" applyFont="1" applyBorder="1" applyAlignment="1">
      <alignment horizontal="center" vertical="center"/>
    </xf>
    <xf numFmtId="171" fontId="47" fillId="0" borderId="10" xfId="99" applyNumberFormat="1" applyFont="1" applyBorder="1" applyAlignment="1">
      <alignment vertical="center"/>
    </xf>
    <xf numFmtId="171" fontId="49" fillId="0" borderId="10" xfId="99" applyNumberFormat="1" applyFont="1" applyFill="1" applyBorder="1" applyAlignment="1">
      <alignment horizontal="center" vertical="center" wrapText="1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left" vertical="center" wrapText="1"/>
    </xf>
    <xf numFmtId="171" fontId="47" fillId="0" borderId="10" xfId="99" applyNumberFormat="1" applyFont="1" applyFill="1" applyBorder="1" applyAlignment="1">
      <alignment horizontal="center" vertical="center" wrapText="1"/>
    </xf>
    <xf numFmtId="171" fontId="52" fillId="0" borderId="10" xfId="99" applyNumberFormat="1" applyFont="1" applyFill="1" applyBorder="1" applyAlignment="1">
      <alignment horizontal="center" vertical="center" wrapText="1"/>
    </xf>
    <xf numFmtId="171" fontId="47" fillId="0" borderId="10" xfId="0" applyNumberFormat="1" applyFont="1" applyBorder="1" applyAlignment="1">
      <alignment horizontal="left" vertical="center" wrapText="1"/>
    </xf>
    <xf numFmtId="171" fontId="47" fillId="0" borderId="10" xfId="0" applyNumberFormat="1" applyFont="1" applyFill="1" applyBorder="1" applyAlignment="1">
      <alignment horizontal="center" vertical="center"/>
    </xf>
    <xf numFmtId="171" fontId="49" fillId="0" borderId="10" xfId="0" applyNumberFormat="1" applyFont="1" applyFill="1" applyBorder="1" applyAlignment="1">
      <alignment horizontal="left" vertical="center" wrapText="1"/>
    </xf>
    <xf numFmtId="171" fontId="49" fillId="0" borderId="10" xfId="0" applyNumberFormat="1" applyFont="1" applyFill="1" applyBorder="1" applyAlignment="1">
      <alignment horizontal="center" vertical="center" wrapText="1"/>
    </xf>
    <xf numFmtId="166" fontId="48" fillId="0" borderId="12" xfId="0" applyNumberFormat="1" applyFont="1" applyBorder="1" applyAlignment="1">
      <alignment horizontal="right" vertical="center"/>
    </xf>
    <xf numFmtId="166" fontId="48" fillId="0" borderId="10" xfId="0" applyNumberFormat="1" applyFont="1" applyBorder="1" applyAlignment="1">
      <alignment horizontal="right" vertical="center"/>
    </xf>
    <xf numFmtId="166" fontId="49" fillId="0" borderId="10" xfId="0" applyNumberFormat="1" applyFont="1" applyBorder="1" applyAlignment="1">
      <alignment horizontal="right" vertical="center"/>
    </xf>
    <xf numFmtId="171" fontId="48" fillId="0" borderId="10" xfId="107" applyNumberFormat="1" applyFont="1" applyFill="1" applyBorder="1" applyAlignment="1">
      <alignment horizontal="center" vertical="center"/>
    </xf>
    <xf numFmtId="171" fontId="47" fillId="0" borderId="10" xfId="107" applyNumberFormat="1" applyFont="1" applyFill="1" applyBorder="1" applyAlignment="1">
      <alignment horizontal="center" vertical="center"/>
    </xf>
    <xf numFmtId="171" fontId="47" fillId="0" borderId="0" xfId="0" applyNumberFormat="1" applyFont="1" applyFill="1" applyAlignment="1">
      <alignment vertical="center"/>
    </xf>
    <xf numFmtId="167" fontId="48" fillId="24" borderId="10" xfId="122" applyFont="1" applyFill="1" applyBorder="1" applyAlignment="1">
      <alignment horizontal="center" vertical="center"/>
    </xf>
    <xf numFmtId="0" fontId="51" fillId="0" borderId="10" xfId="0" applyFont="1" applyBorder="1" applyAlignment="1">
      <alignment horizontal="left" vertical="center" wrapText="1"/>
    </xf>
    <xf numFmtId="0" fontId="47" fillId="0" borderId="0" xfId="0" applyFont="1" applyFill="1" applyAlignment="1">
      <alignment horizontal="left" vertical="center" wrapText="1"/>
    </xf>
    <xf numFmtId="167" fontId="48" fillId="0" borderId="10" xfId="122" applyFont="1" applyFill="1" applyBorder="1" applyAlignment="1">
      <alignment horizontal="center" vertical="center"/>
    </xf>
    <xf numFmtId="167" fontId="48" fillId="0" borderId="10" xfId="122" applyFont="1" applyBorder="1" applyAlignment="1">
      <alignment horizontal="center" vertical="center"/>
    </xf>
    <xf numFmtId="172" fontId="47" fillId="0" borderId="0" xfId="0" applyNumberFormat="1" applyFont="1" applyAlignment="1">
      <alignment vertical="center"/>
    </xf>
    <xf numFmtId="170" fontId="47" fillId="0" borderId="0" xfId="0" applyNumberFormat="1" applyFont="1" applyFill="1" applyAlignment="1">
      <alignment horizontal="center" vertical="center"/>
    </xf>
    <xf numFmtId="49" fontId="48" fillId="24" borderId="10" xfId="0" applyNumberFormat="1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171" fontId="47" fillId="0" borderId="10" xfId="0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174" fontId="56" fillId="0" borderId="0" xfId="0" applyNumberFormat="1" applyFont="1" applyFill="1" applyAlignment="1">
      <alignment horizontal="left" vertical="center"/>
    </xf>
    <xf numFmtId="167" fontId="47" fillId="24" borderId="10" xfId="122" applyFont="1" applyFill="1" applyBorder="1" applyAlignment="1">
      <alignment horizontal="center" vertical="center"/>
    </xf>
    <xf numFmtId="167" fontId="47" fillId="0" borderId="10" xfId="122" applyFont="1" applyFill="1" applyBorder="1" applyAlignment="1">
      <alignment horizontal="center" vertical="center"/>
    </xf>
    <xf numFmtId="167" fontId="47" fillId="0" borderId="0" xfId="0" applyNumberFormat="1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171" fontId="47" fillId="24" borderId="10" xfId="99" applyNumberFormat="1" applyFont="1" applyFill="1" applyBorder="1" applyAlignment="1">
      <alignment horizontal="center" vertical="center" wrapText="1"/>
    </xf>
    <xf numFmtId="0" fontId="55" fillId="0" borderId="0" xfId="25" applyFont="1" applyAlignment="1">
      <alignment horizontal="center" vertical="center"/>
    </xf>
    <xf numFmtId="0" fontId="47" fillId="0" borderId="0" xfId="25" applyFont="1" applyAlignment="1">
      <alignment horizontal="center" vertical="center"/>
    </xf>
    <xf numFmtId="0" fontId="47" fillId="0" borderId="10" xfId="25" applyFont="1" applyBorder="1" applyAlignment="1">
      <alignment horizontal="center" vertical="center" wrapText="1"/>
    </xf>
    <xf numFmtId="49" fontId="47" fillId="0" borderId="10" xfId="25" applyNumberFormat="1" applyFont="1" applyBorder="1" applyAlignment="1">
      <alignment horizontal="center" vertical="center" wrapText="1"/>
    </xf>
    <xf numFmtId="171" fontId="48" fillId="0" borderId="10" xfId="25" applyNumberFormat="1" applyFont="1" applyBorder="1" applyAlignment="1">
      <alignment horizontal="center" vertical="center" wrapText="1"/>
    </xf>
    <xf numFmtId="0" fontId="48" fillId="0" borderId="10" xfId="25" applyFont="1" applyBorder="1" applyAlignment="1">
      <alignment horizontal="center" vertical="center"/>
    </xf>
    <xf numFmtId="0" fontId="47" fillId="0" borderId="10" xfId="25" applyFont="1" applyBorder="1" applyAlignment="1">
      <alignment horizontal="center" vertical="center"/>
    </xf>
    <xf numFmtId="168" fontId="47" fillId="0" borderId="10" xfId="123" applyNumberFormat="1" applyFont="1" applyFill="1" applyBorder="1" applyAlignment="1">
      <alignment horizontal="center" vertical="center"/>
    </xf>
    <xf numFmtId="173" fontId="47" fillId="0" borderId="10" xfId="25" applyNumberFormat="1" applyFont="1" applyBorder="1" applyAlignment="1">
      <alignment horizontal="center" vertical="center"/>
    </xf>
    <xf numFmtId="0" fontId="47" fillId="0" borderId="0" xfId="25" applyFont="1" applyFill="1" applyAlignment="1">
      <alignment horizontal="center" vertical="center"/>
    </xf>
    <xf numFmtId="167" fontId="48" fillId="0" borderId="10" xfId="122" applyNumberFormat="1" applyFont="1" applyBorder="1" applyAlignment="1">
      <alignment horizontal="center" vertical="center"/>
    </xf>
    <xf numFmtId="167" fontId="47" fillId="0" borderId="10" xfId="107" applyNumberFormat="1" applyFont="1" applyBorder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52" fillId="24" borderId="10" xfId="115" applyFont="1" applyFill="1" applyBorder="1" applyAlignment="1">
      <alignment horizontal="left" vertical="center" wrapText="1"/>
    </xf>
    <xf numFmtId="0" fontId="49" fillId="24" borderId="10" xfId="118" applyFont="1" applyFill="1" applyBorder="1" applyAlignment="1">
      <alignment vertical="center" wrapText="1"/>
    </xf>
    <xf numFmtId="170" fontId="49" fillId="24" borderId="10" xfId="0" applyNumberFormat="1" applyFont="1" applyFill="1" applyBorder="1" applyAlignment="1" applyProtection="1">
      <alignment horizontal="left" vertical="center" wrapText="1"/>
      <protection locked="0"/>
    </xf>
    <xf numFmtId="0" fontId="52" fillId="24" borderId="10" xfId="0" applyFont="1" applyFill="1" applyBorder="1" applyAlignment="1">
      <alignment horizontal="left" vertical="top" wrapText="1"/>
    </xf>
    <xf numFmtId="0" fontId="49" fillId="24" borderId="10" xfId="0" applyFont="1" applyFill="1" applyBorder="1" applyAlignment="1">
      <alignment horizontal="left" vertical="top" wrapText="1"/>
    </xf>
    <xf numFmtId="0" fontId="49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2" fontId="47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171" fontId="49" fillId="0" borderId="10" xfId="99" applyNumberFormat="1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170" fontId="47" fillId="0" borderId="0" xfId="0" applyNumberFormat="1" applyFont="1" applyAlignment="1">
      <alignment horizontal="left" vertical="center" wrapText="1"/>
    </xf>
    <xf numFmtId="0" fontId="57" fillId="0" borderId="0" xfId="0" applyFont="1" applyAlignment="1">
      <alignment horizontal="left" vertical="top" wrapText="1"/>
    </xf>
    <xf numFmtId="0" fontId="48" fillId="0" borderId="10" xfId="25" applyFont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right" vertical="center"/>
    </xf>
    <xf numFmtId="170" fontId="47" fillId="0" borderId="0" xfId="0" applyNumberFormat="1" applyFont="1" applyAlignment="1">
      <alignment vertical="center"/>
    </xf>
    <xf numFmtId="0" fontId="49" fillId="0" borderId="0" xfId="25" applyFont="1" applyAlignment="1">
      <alignment horizontal="center" vertical="center" wrapText="1"/>
    </xf>
    <xf numFmtId="0" fontId="49" fillId="0" borderId="0" xfId="25" applyFont="1" applyAlignment="1">
      <alignment vertical="center" wrapText="1"/>
    </xf>
    <xf numFmtId="0" fontId="49" fillId="0" borderId="0" xfId="25" applyFont="1" applyAlignment="1">
      <alignment vertical="center"/>
    </xf>
    <xf numFmtId="168" fontId="47" fillId="24" borderId="10" xfId="123" applyNumberFormat="1" applyFont="1" applyFill="1" applyBorder="1" applyAlignment="1">
      <alignment horizontal="center" vertical="center"/>
    </xf>
    <xf numFmtId="173" fontId="47" fillId="24" borderId="10" xfId="25" applyNumberFormat="1" applyFont="1" applyFill="1" applyBorder="1" applyAlignment="1">
      <alignment horizontal="center" vertical="center"/>
    </xf>
    <xf numFmtId="171" fontId="47" fillId="24" borderId="10" xfId="107" applyNumberFormat="1" applyFont="1" applyFill="1" applyBorder="1" applyAlignment="1">
      <alignment horizontal="center" vertical="center"/>
    </xf>
    <xf numFmtId="171" fontId="48" fillId="24" borderId="10" xfId="25" applyNumberFormat="1" applyFont="1" applyFill="1" applyBorder="1" applyAlignment="1">
      <alignment horizontal="center" vertical="center" wrapText="1"/>
    </xf>
    <xf numFmtId="0" fontId="51" fillId="0" borderId="10" xfId="25" applyFont="1" applyBorder="1" applyAlignment="1">
      <alignment horizontal="center" vertical="center" wrapText="1"/>
    </xf>
    <xf numFmtId="0" fontId="51" fillId="0" borderId="10" xfId="25" applyFont="1" applyBorder="1" applyAlignment="1">
      <alignment horizontal="center" vertical="center"/>
    </xf>
    <xf numFmtId="168" fontId="51" fillId="0" borderId="10" xfId="123" applyNumberFormat="1" applyFont="1" applyFill="1" applyBorder="1" applyAlignment="1">
      <alignment horizontal="center" vertical="center"/>
    </xf>
    <xf numFmtId="173" fontId="51" fillId="0" borderId="10" xfId="25" applyNumberFormat="1" applyFont="1" applyBorder="1" applyAlignment="1">
      <alignment horizontal="center" vertical="center"/>
    </xf>
    <xf numFmtId="171" fontId="51" fillId="0" borderId="10" xfId="107" applyNumberFormat="1" applyFont="1" applyFill="1" applyBorder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25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10" xfId="25" applyFont="1" applyBorder="1" applyAlignment="1">
      <alignment horizontal="center" vertical="center" wrapText="1"/>
    </xf>
    <xf numFmtId="0" fontId="60" fillId="0" borderId="0" xfId="114" applyFont="1" applyAlignment="1">
      <alignment horizontal="left" vertical="center"/>
    </xf>
    <xf numFmtId="0" fontId="47" fillId="0" borderId="0" xfId="113" applyFont="1" applyAlignment="1">
      <alignment vertical="center" wrapText="1"/>
    </xf>
    <xf numFmtId="168" fontId="47" fillId="0" borderId="0" xfId="113" applyNumberFormat="1" applyFont="1" applyAlignment="1">
      <alignment vertical="center"/>
    </xf>
    <xf numFmtId="0" fontId="47" fillId="0" borderId="0" xfId="113" applyFont="1" applyAlignment="1">
      <alignment vertical="center"/>
    </xf>
    <xf numFmtId="0" fontId="50" fillId="0" borderId="0" xfId="0" applyFont="1" applyAlignment="1">
      <alignment vertical="center" wrapText="1"/>
    </xf>
    <xf numFmtId="0" fontId="51" fillId="24" borderId="10" xfId="0" applyFont="1" applyFill="1" applyBorder="1" applyAlignment="1">
      <alignment vertical="center"/>
    </xf>
    <xf numFmtId="0" fontId="49" fillId="24" borderId="10" xfId="113" applyFont="1" applyFill="1" applyBorder="1" applyAlignment="1">
      <alignment horizontal="right" vertical="center" wrapText="1"/>
    </xf>
    <xf numFmtId="169" fontId="47" fillId="24" borderId="10" xfId="0" applyNumberFormat="1" applyFont="1" applyFill="1" applyBorder="1" applyAlignment="1">
      <alignment horizontal="right" vertical="center"/>
    </xf>
    <xf numFmtId="43" fontId="51" fillId="0" borderId="0" xfId="123" applyFont="1" applyAlignment="1">
      <alignment vertical="center"/>
    </xf>
    <xf numFmtId="169" fontId="51" fillId="0" borderId="0" xfId="0" applyNumberFormat="1" applyFont="1" applyAlignment="1">
      <alignment vertical="center"/>
    </xf>
    <xf numFmtId="168" fontId="51" fillId="0" borderId="0" xfId="0" applyNumberFormat="1" applyFont="1" applyAlignment="1">
      <alignment vertical="center"/>
    </xf>
    <xf numFmtId="0" fontId="48" fillId="0" borderId="0" xfId="113" applyFont="1" applyAlignment="1">
      <alignment vertical="center"/>
    </xf>
    <xf numFmtId="0" fontId="48" fillId="0" borderId="0" xfId="113" applyFont="1" applyAlignment="1">
      <alignment vertical="center" wrapText="1"/>
    </xf>
    <xf numFmtId="0" fontId="61" fillId="0" borderId="0" xfId="0" applyFont="1" applyAlignment="1">
      <alignment horizontal="left" vertical="center"/>
    </xf>
    <xf numFmtId="0" fontId="61" fillId="0" borderId="0" xfId="0" applyFont="1" applyAlignment="1">
      <alignment vertical="center"/>
    </xf>
    <xf numFmtId="0" fontId="48" fillId="0" borderId="0" xfId="114" applyFont="1" applyAlignment="1">
      <alignment horizontal="center" vertical="center"/>
    </xf>
    <xf numFmtId="4" fontId="47" fillId="0" borderId="0" xfId="113" applyNumberFormat="1" applyFont="1" applyAlignment="1">
      <alignment vertical="center"/>
    </xf>
    <xf numFmtId="3" fontId="47" fillId="0" borderId="0" xfId="113" applyNumberFormat="1" applyFont="1" applyAlignment="1">
      <alignment vertical="center"/>
    </xf>
    <xf numFmtId="170" fontId="47" fillId="0" borderId="0" xfId="113" applyNumberFormat="1" applyFont="1" applyAlignment="1">
      <alignment vertical="center"/>
    </xf>
    <xf numFmtId="0" fontId="47" fillId="0" borderId="13" xfId="0" applyFont="1" applyBorder="1" applyAlignment="1">
      <alignment horizontal="left" vertical="center" wrapText="1"/>
    </xf>
    <xf numFmtId="0" fontId="47" fillId="0" borderId="10" xfId="113" applyFont="1" applyBorder="1" applyAlignment="1">
      <alignment vertical="center" wrapText="1"/>
    </xf>
    <xf numFmtId="0" fontId="47" fillId="0" borderId="0" xfId="113" applyFont="1" applyAlignment="1">
      <alignment horizontal="center" vertical="center"/>
    </xf>
    <xf numFmtId="0" fontId="47" fillId="24" borderId="10" xfId="113" applyFont="1" applyFill="1" applyBorder="1" applyAlignment="1">
      <alignment vertical="center" wrapText="1"/>
    </xf>
    <xf numFmtId="0" fontId="47" fillId="0" borderId="10" xfId="113" applyFont="1" applyBorder="1" applyAlignment="1">
      <alignment horizontal="left" vertical="center" wrapText="1"/>
    </xf>
    <xf numFmtId="0" fontId="48" fillId="0" borderId="10" xfId="113" applyFont="1" applyBorder="1" applyAlignment="1">
      <alignment horizontal="center" vertical="center" wrapText="1"/>
    </xf>
    <xf numFmtId="0" fontId="47" fillId="0" borderId="0" xfId="25" applyFont="1" applyAlignment="1">
      <alignment horizontal="left" vertical="center" wrapText="1"/>
    </xf>
    <xf numFmtId="171" fontId="47" fillId="24" borderId="10" xfId="0" applyNumberFormat="1" applyFont="1" applyFill="1" applyBorder="1" applyAlignment="1">
      <alignment horizontal="right" vertical="center"/>
    </xf>
    <xf numFmtId="166" fontId="48" fillId="0" borderId="10" xfId="25" applyNumberFormat="1" applyFont="1" applyBorder="1" applyAlignment="1">
      <alignment horizontal="center" vertical="center" wrapText="1"/>
    </xf>
    <xf numFmtId="166" fontId="47" fillId="0" borderId="10" xfId="124" applyNumberFormat="1" applyFont="1" applyBorder="1" applyAlignment="1">
      <alignment horizontal="center" vertical="center" wrapText="1"/>
    </xf>
    <xf numFmtId="166" fontId="47" fillId="0" borderId="10" xfId="25" applyNumberFormat="1" applyFont="1" applyBorder="1" applyAlignment="1">
      <alignment horizontal="center" vertical="center" wrapText="1"/>
    </xf>
    <xf numFmtId="0" fontId="48" fillId="0" borderId="0" xfId="25" applyFont="1" applyAlignment="1">
      <alignment horizontal="left" vertical="center" wrapText="1"/>
    </xf>
    <xf numFmtId="0" fontId="48" fillId="24" borderId="10" xfId="25" applyFont="1" applyFill="1" applyBorder="1" applyAlignment="1">
      <alignment horizontal="left" vertical="center" wrapText="1"/>
    </xf>
    <xf numFmtId="166" fontId="48" fillId="24" borderId="10" xfId="25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166" fontId="51" fillId="0" borderId="0" xfId="0" applyNumberFormat="1" applyFont="1"/>
    <xf numFmtId="0" fontId="48" fillId="0" borderId="10" xfId="25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171" fontId="48" fillId="0" borderId="10" xfId="0" applyNumberFormat="1" applyFont="1" applyFill="1" applyBorder="1" applyAlignment="1">
      <alignment horizontal="center" vertical="center" wrapText="1"/>
    </xf>
    <xf numFmtId="167" fontId="49" fillId="0" borderId="10" xfId="122" applyFont="1" applyFill="1" applyBorder="1" applyAlignment="1">
      <alignment horizontal="center" vertical="center"/>
    </xf>
    <xf numFmtId="0" fontId="49" fillId="0" borderId="19" xfId="113" applyFont="1" applyBorder="1" applyAlignment="1">
      <alignment horizontal="right" vertical="center" wrapText="1"/>
    </xf>
    <xf numFmtId="0" fontId="49" fillId="0" borderId="21" xfId="113" applyFont="1" applyBorder="1" applyAlignment="1">
      <alignment horizontal="right" vertical="center" wrapText="1"/>
    </xf>
    <xf numFmtId="0" fontId="49" fillId="0" borderId="24" xfId="113" applyFont="1" applyBorder="1" applyAlignment="1">
      <alignment horizontal="right" vertical="center" wrapText="1"/>
    </xf>
    <xf numFmtId="0" fontId="49" fillId="0" borderId="25" xfId="113" applyFont="1" applyBorder="1" applyAlignment="1">
      <alignment horizontal="right" vertical="center" wrapText="1"/>
    </xf>
    <xf numFmtId="0" fontId="49" fillId="0" borderId="22" xfId="113" applyFont="1" applyBorder="1" applyAlignment="1">
      <alignment horizontal="right" vertical="center" wrapText="1"/>
    </xf>
    <xf numFmtId="0" fontId="49" fillId="0" borderId="23" xfId="113" applyFont="1" applyBorder="1" applyAlignment="1">
      <alignment horizontal="right" vertical="center" wrapText="1"/>
    </xf>
    <xf numFmtId="0" fontId="50" fillId="24" borderId="10" xfId="0" quotePrefix="1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47" fillId="0" borderId="10" xfId="113" applyFont="1" applyBorder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48" fillId="24" borderId="10" xfId="113" applyFont="1" applyFill="1" applyBorder="1" applyAlignment="1">
      <alignment horizontal="center" vertical="center" wrapText="1"/>
    </xf>
    <xf numFmtId="0" fontId="47" fillId="24" borderId="13" xfId="113" applyFont="1" applyFill="1" applyBorder="1" applyAlignment="1">
      <alignment horizontal="center" vertical="center" wrapText="1"/>
    </xf>
    <xf numFmtId="0" fontId="47" fillId="24" borderId="15" xfId="113" applyFont="1" applyFill="1" applyBorder="1" applyAlignment="1">
      <alignment horizontal="center" vertical="center" wrapText="1"/>
    </xf>
    <xf numFmtId="0" fontId="49" fillId="0" borderId="26" xfId="113" applyFont="1" applyBorder="1" applyAlignment="1">
      <alignment horizontal="right" vertical="center" wrapText="1"/>
    </xf>
    <xf numFmtId="0" fontId="49" fillId="0" borderId="28" xfId="113" applyFont="1" applyBorder="1" applyAlignment="1">
      <alignment horizontal="right" vertical="center" wrapText="1"/>
    </xf>
    <xf numFmtId="0" fontId="49" fillId="0" borderId="27" xfId="113" applyFont="1" applyBorder="1" applyAlignment="1">
      <alignment horizontal="right" vertical="center" wrapText="1"/>
    </xf>
    <xf numFmtId="0" fontId="49" fillId="0" borderId="20" xfId="113" applyFont="1" applyBorder="1" applyAlignment="1">
      <alignment horizontal="right" vertical="center" wrapText="1"/>
    </xf>
    <xf numFmtId="0" fontId="49" fillId="0" borderId="0" xfId="113" applyFont="1" applyBorder="1" applyAlignment="1">
      <alignment horizontal="right" vertical="center" wrapText="1"/>
    </xf>
    <xf numFmtId="0" fontId="48" fillId="0" borderId="10" xfId="25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25" applyFont="1" applyBorder="1" applyAlignment="1">
      <alignment horizontal="center" vertical="center" wrapText="1"/>
    </xf>
    <xf numFmtId="0" fontId="49" fillId="0" borderId="17" xfId="113" applyFont="1" applyBorder="1" applyAlignment="1">
      <alignment horizontal="right" vertical="center" wrapText="1"/>
    </xf>
    <xf numFmtId="0" fontId="49" fillId="0" borderId="13" xfId="25" applyFont="1" applyBorder="1" applyAlignment="1">
      <alignment horizontal="right" vertical="center" wrapText="1"/>
    </xf>
    <xf numFmtId="0" fontId="49" fillId="0" borderId="14" xfId="25" applyFont="1" applyBorder="1" applyAlignment="1">
      <alignment horizontal="right" vertical="center" wrapText="1"/>
    </xf>
    <xf numFmtId="0" fontId="49" fillId="0" borderId="15" xfId="25" applyFont="1" applyBorder="1" applyAlignment="1">
      <alignment horizontal="right" vertical="center" wrapText="1"/>
    </xf>
    <xf numFmtId="0" fontId="48" fillId="24" borderId="10" xfId="25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/>
    </xf>
    <xf numFmtId="0" fontId="47" fillId="0" borderId="13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right" vertical="center" wrapText="1"/>
    </xf>
    <xf numFmtId="0" fontId="49" fillId="0" borderId="14" xfId="0" applyFont="1" applyFill="1" applyBorder="1" applyAlignment="1">
      <alignment horizontal="right" vertical="center" wrapText="1"/>
    </xf>
    <xf numFmtId="0" fontId="49" fillId="0" borderId="15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168" fontId="49" fillId="0" borderId="10" xfId="108" applyNumberFormat="1" applyFont="1" applyFill="1" applyBorder="1" applyAlignment="1">
      <alignment horizontal="right" vertical="center"/>
    </xf>
    <xf numFmtId="0" fontId="49" fillId="0" borderId="0" xfId="113" applyFont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48" fillId="24" borderId="10" xfId="0" applyFont="1" applyFill="1" applyBorder="1" applyAlignment="1">
      <alignment horizontal="center" vertical="center" wrapText="1"/>
    </xf>
    <xf numFmtId="49" fontId="48" fillId="24" borderId="10" xfId="0" applyNumberFormat="1" applyFont="1" applyFill="1" applyBorder="1" applyAlignment="1">
      <alignment horizontal="center" vertical="center" wrapText="1"/>
    </xf>
    <xf numFmtId="0" fontId="48" fillId="24" borderId="10" xfId="0" applyNumberFormat="1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0" xfId="99" applyFont="1" applyBorder="1" applyAlignment="1">
      <alignment horizontal="center" vertical="top"/>
    </xf>
    <xf numFmtId="49" fontId="48" fillId="0" borderId="16" xfId="99" applyNumberFormat="1" applyFont="1" applyBorder="1" applyAlignment="1">
      <alignment horizontal="center" vertical="top"/>
    </xf>
    <xf numFmtId="49" fontId="48" fillId="0" borderId="11" xfId="99" applyNumberFormat="1" applyFont="1" applyBorder="1" applyAlignment="1">
      <alignment horizontal="center" vertical="top"/>
    </xf>
    <xf numFmtId="49" fontId="48" fillId="0" borderId="12" xfId="99" applyNumberFormat="1" applyFont="1" applyBorder="1" applyAlignment="1">
      <alignment horizontal="center" vertical="top"/>
    </xf>
    <xf numFmtId="49" fontId="48" fillId="0" borderId="10" xfId="99" applyNumberFormat="1" applyFont="1" applyBorder="1" applyAlignment="1">
      <alignment horizontal="center" vertical="top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4" xfId="0" applyFont="1" applyFill="1" applyBorder="1" applyAlignment="1">
      <alignment horizontal="center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0" fontId="49" fillId="0" borderId="0" xfId="113" applyFont="1" applyFill="1" applyAlignment="1">
      <alignment horizontal="right" vertical="center" wrapText="1"/>
    </xf>
    <xf numFmtId="0" fontId="48" fillId="0" borderId="18" xfId="0" applyFont="1" applyFill="1" applyBorder="1" applyAlignment="1">
      <alignment horizontal="center" vertical="center" wrapText="1"/>
    </xf>
    <xf numFmtId="49" fontId="48" fillId="0" borderId="10" xfId="0" applyNumberFormat="1" applyFont="1" applyFill="1" applyBorder="1" applyAlignment="1">
      <alignment horizontal="center" vertical="center" wrapText="1"/>
    </xf>
    <xf numFmtId="0" fontId="48" fillId="0" borderId="10" xfId="0" applyNumberFormat="1" applyFont="1" applyFill="1" applyBorder="1" applyAlignment="1">
      <alignment horizontal="center" vertical="center" wrapText="1"/>
    </xf>
    <xf numFmtId="168" fontId="49" fillId="0" borderId="18" xfId="108" applyNumberFormat="1" applyFont="1" applyFill="1" applyBorder="1" applyAlignment="1">
      <alignment horizontal="right" vertical="center"/>
    </xf>
    <xf numFmtId="0" fontId="48" fillId="0" borderId="16" xfId="0" applyFont="1" applyFill="1" applyBorder="1" applyAlignment="1">
      <alignment horizontal="center" vertical="top"/>
    </xf>
    <xf numFmtId="0" fontId="48" fillId="0" borderId="11" xfId="0" applyFont="1" applyFill="1" applyBorder="1" applyAlignment="1">
      <alignment horizontal="center" vertical="top"/>
    </xf>
    <xf numFmtId="0" fontId="48" fillId="0" borderId="12" xfId="0" applyFont="1" applyFill="1" applyBorder="1" applyAlignment="1">
      <alignment horizontal="center" vertical="top"/>
    </xf>
    <xf numFmtId="0" fontId="48" fillId="0" borderId="16" xfId="0" applyFont="1" applyFill="1" applyBorder="1" applyAlignment="1">
      <alignment horizontal="center" vertical="top" wrapText="1"/>
    </xf>
    <xf numFmtId="0" fontId="48" fillId="0" borderId="11" xfId="0" applyFont="1" applyFill="1" applyBorder="1" applyAlignment="1">
      <alignment horizontal="center" vertical="top" wrapText="1"/>
    </xf>
    <xf numFmtId="0" fontId="48" fillId="0" borderId="12" xfId="0" applyFont="1" applyFill="1" applyBorder="1" applyAlignment="1">
      <alignment horizontal="center" vertical="top" wrapText="1"/>
    </xf>
    <xf numFmtId="0" fontId="48" fillId="0" borderId="22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center" vertical="center" wrapText="1"/>
    </xf>
    <xf numFmtId="0" fontId="50" fillId="0" borderId="20" xfId="0" applyFont="1" applyBorder="1" applyAlignment="1">
      <alignment horizontal="center" vertical="center" wrapText="1"/>
    </xf>
    <xf numFmtId="0" fontId="50" fillId="0" borderId="21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center" vertical="center" wrapText="1"/>
    </xf>
    <xf numFmtId="0" fontId="50" fillId="0" borderId="17" xfId="0" applyFont="1" applyBorder="1" applyAlignment="1">
      <alignment horizontal="center" vertical="center" wrapText="1"/>
    </xf>
    <xf numFmtId="0" fontId="50" fillId="0" borderId="23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166" fontId="50" fillId="0" borderId="16" xfId="0" applyNumberFormat="1" applyFont="1" applyBorder="1" applyAlignment="1">
      <alignment horizontal="center" vertical="center" wrapText="1"/>
    </xf>
    <xf numFmtId="166" fontId="50" fillId="0" borderId="12" xfId="0" applyNumberFormat="1" applyFont="1" applyBorder="1" applyAlignment="1">
      <alignment horizontal="center" vertical="center" wrapText="1"/>
    </xf>
    <xf numFmtId="1" fontId="51" fillId="0" borderId="10" xfId="0" applyNumberFormat="1" applyFont="1" applyBorder="1" applyAlignment="1">
      <alignment horizontal="center" vertical="center"/>
    </xf>
    <xf numFmtId="0" fontId="48" fillId="24" borderId="18" xfId="0" applyFont="1" applyFill="1" applyBorder="1" applyAlignment="1">
      <alignment horizontal="center" vertical="center" wrapText="1"/>
    </xf>
    <xf numFmtId="168" fontId="46" fillId="0" borderId="18" xfId="108" applyNumberFormat="1" applyFont="1" applyFill="1" applyBorder="1" applyAlignment="1">
      <alignment horizontal="right" vertical="center"/>
    </xf>
    <xf numFmtId="168" fontId="46" fillId="0" borderId="10" xfId="108" applyNumberFormat="1" applyFont="1" applyFill="1" applyBorder="1" applyAlignment="1">
      <alignment horizontal="right" vertical="center"/>
    </xf>
    <xf numFmtId="0" fontId="48" fillId="0" borderId="0" xfId="0" applyFont="1" applyAlignment="1">
      <alignment horizontal="center" vertical="center" wrapText="1"/>
    </xf>
    <xf numFmtId="0" fontId="49" fillId="0" borderId="17" xfId="0" applyFont="1" applyFill="1" applyBorder="1" applyAlignment="1">
      <alignment horizontal="right" vertical="center" wrapText="1"/>
    </xf>
    <xf numFmtId="0" fontId="48" fillId="0" borderId="10" xfId="0" applyFont="1" applyFill="1" applyBorder="1" applyAlignment="1">
      <alignment horizontal="left" vertical="center"/>
    </xf>
    <xf numFmtId="0" fontId="47" fillId="0" borderId="13" xfId="0" applyFont="1" applyFill="1" applyBorder="1" applyAlignment="1">
      <alignment horizontal="left" vertical="center" wrapText="1"/>
    </xf>
    <xf numFmtId="0" fontId="47" fillId="0" borderId="15" xfId="0" applyFont="1" applyFill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48" fillId="0" borderId="16" xfId="25" applyFont="1" applyBorder="1" applyAlignment="1">
      <alignment horizontal="center" vertical="center" wrapText="1"/>
    </xf>
    <xf numFmtId="0" fontId="48" fillId="0" borderId="12" xfId="25" applyFont="1" applyBorder="1" applyAlignment="1">
      <alignment horizontal="center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8" fillId="0" borderId="15" xfId="25" applyFont="1" applyBorder="1" applyAlignment="1">
      <alignment horizontal="left" vertical="center" wrapText="1"/>
    </xf>
    <xf numFmtId="0" fontId="47" fillId="0" borderId="13" xfId="25" applyFont="1" applyBorder="1" applyAlignment="1">
      <alignment horizontal="left" vertical="center"/>
    </xf>
    <xf numFmtId="0" fontId="47" fillId="0" borderId="14" xfId="25" applyFont="1" applyBorder="1" applyAlignment="1">
      <alignment horizontal="left" vertical="center"/>
    </xf>
    <xf numFmtId="0" fontId="47" fillId="0" borderId="15" xfId="25" applyFont="1" applyBorder="1" applyAlignment="1">
      <alignment horizontal="left" vertical="center"/>
    </xf>
    <xf numFmtId="0" fontId="47" fillId="0" borderId="10" xfId="25" applyFont="1" applyBorder="1" applyAlignment="1">
      <alignment horizontal="left" vertical="center"/>
    </xf>
    <xf numFmtId="0" fontId="48" fillId="0" borderId="13" xfId="25" applyFont="1" applyBorder="1" applyAlignment="1">
      <alignment horizontal="center" vertical="center" wrapText="1"/>
    </xf>
    <xf numFmtId="0" fontId="48" fillId="0" borderId="14" xfId="25" applyFont="1" applyBorder="1" applyAlignment="1">
      <alignment horizontal="center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7" fillId="0" borderId="15" xfId="25" applyFont="1" applyBorder="1" applyAlignment="1">
      <alignment horizontal="left" vertical="center" wrapText="1"/>
    </xf>
    <xf numFmtId="49" fontId="47" fillId="0" borderId="13" xfId="25" applyNumberFormat="1" applyFont="1" applyBorder="1" applyAlignment="1">
      <alignment horizontal="left" vertical="center" wrapText="1"/>
    </xf>
    <xf numFmtId="49" fontId="47" fillId="0" borderId="14" xfId="25" applyNumberFormat="1" applyFont="1" applyBorder="1" applyAlignment="1">
      <alignment horizontal="left" vertical="center" wrapText="1"/>
    </xf>
    <xf numFmtId="49" fontId="47" fillId="0" borderId="15" xfId="25" applyNumberFormat="1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0" xfId="25" applyFont="1" applyAlignment="1">
      <alignment horizontal="center" vertical="center" wrapText="1"/>
    </xf>
  </cellXfs>
  <cellStyles count="125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24" builtinId="3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Comma 9" xfId="123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N_b" xfId="12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workbookViewId="0">
      <selection activeCell="F13" sqref="F13"/>
    </sheetView>
  </sheetViews>
  <sheetFormatPr defaultColWidth="38.85546875" defaultRowHeight="13.5" x14ac:dyDescent="0.2"/>
  <cols>
    <col min="1" max="1" width="2.85546875" style="38" customWidth="1"/>
    <col min="2" max="3" width="38.85546875" style="38"/>
    <col min="4" max="5" width="7.85546875" style="38" customWidth="1"/>
    <col min="6" max="6" width="13.140625" style="38" customWidth="1"/>
    <col min="7" max="7" width="7.85546875" style="38" customWidth="1"/>
    <col min="8" max="8" width="14.7109375" style="38" customWidth="1"/>
    <col min="9" max="27" width="7.85546875" style="38" customWidth="1"/>
    <col min="28" max="30" width="38.85546875" style="38"/>
    <col min="31" max="31" width="10.5703125" style="38" customWidth="1"/>
    <col min="32" max="16384" width="38.85546875" style="38"/>
  </cols>
  <sheetData>
    <row r="1" spans="2:8" s="174" customFormat="1" x14ac:dyDescent="0.2">
      <c r="B1" s="219" t="s">
        <v>66</v>
      </c>
      <c r="C1" s="220"/>
      <c r="D1" s="3"/>
      <c r="E1" s="3"/>
    </row>
    <row r="2" spans="2:8" s="174" customFormat="1" x14ac:dyDescent="0.2">
      <c r="B2" s="221" t="s">
        <v>79</v>
      </c>
      <c r="C2" s="222"/>
      <c r="D2" s="3"/>
      <c r="E2" s="3"/>
      <c r="F2" s="175"/>
      <c r="G2" s="175"/>
    </row>
    <row r="3" spans="2:8" s="174" customFormat="1" x14ac:dyDescent="0.2">
      <c r="B3" s="221" t="s">
        <v>38</v>
      </c>
      <c r="C3" s="222"/>
      <c r="D3" s="3"/>
      <c r="E3" s="3"/>
      <c r="F3" s="175"/>
      <c r="G3" s="175"/>
    </row>
    <row r="4" spans="2:8" s="174" customFormat="1" x14ac:dyDescent="0.2">
      <c r="B4" s="223" t="s">
        <v>37</v>
      </c>
      <c r="C4" s="224"/>
      <c r="D4" s="3"/>
      <c r="E4" s="3"/>
      <c r="F4" s="176"/>
      <c r="G4" s="175"/>
    </row>
    <row r="5" spans="2:8" s="55" customFormat="1" ht="51" customHeight="1" x14ac:dyDescent="0.2">
      <c r="B5" s="225" t="s">
        <v>222</v>
      </c>
      <c r="C5" s="226"/>
      <c r="D5" s="178"/>
      <c r="E5" s="178"/>
    </row>
    <row r="6" spans="2:8" s="55" customFormat="1" ht="21" customHeight="1" x14ac:dyDescent="0.2">
      <c r="B6" s="179"/>
      <c r="C6" s="180" t="s">
        <v>80</v>
      </c>
      <c r="E6" s="54"/>
    </row>
    <row r="7" spans="2:8" s="55" customFormat="1" ht="22.5" customHeight="1" x14ac:dyDescent="0.2">
      <c r="B7" s="179" t="s">
        <v>199</v>
      </c>
      <c r="C7" s="181"/>
      <c r="D7" s="182"/>
      <c r="E7" s="54"/>
    </row>
    <row r="8" spans="2:8" s="55" customFormat="1" ht="22.5" customHeight="1" x14ac:dyDescent="0.2">
      <c r="B8" s="62" t="s">
        <v>200</v>
      </c>
      <c r="C8" s="200">
        <f>+C9</f>
        <v>-41285.699999999997</v>
      </c>
      <c r="D8" s="182"/>
      <c r="E8" s="54"/>
    </row>
    <row r="9" spans="2:8" s="55" customFormat="1" ht="22.5" customHeight="1" x14ac:dyDescent="0.2">
      <c r="B9" s="62" t="s">
        <v>201</v>
      </c>
      <c r="C9" s="200">
        <v>-41285.699999999997</v>
      </c>
      <c r="D9" s="182"/>
      <c r="F9" s="54"/>
      <c r="H9" s="183"/>
    </row>
    <row r="10" spans="2:8" s="55" customFormat="1" x14ac:dyDescent="0.2">
      <c r="E10" s="54"/>
    </row>
    <row r="11" spans="2:8" s="55" customFormat="1" x14ac:dyDescent="0.2">
      <c r="C11" s="184"/>
      <c r="E11" s="54"/>
    </row>
    <row r="12" spans="2:8" s="55" customFormat="1" x14ac:dyDescent="0.2">
      <c r="E12" s="54"/>
    </row>
    <row r="13" spans="2:8" s="55" customFormat="1" x14ac:dyDescent="0.2">
      <c r="E13" s="54"/>
    </row>
    <row r="14" spans="2:8" s="55" customFormat="1" x14ac:dyDescent="0.2">
      <c r="E14" s="54"/>
    </row>
    <row r="15" spans="2:8" s="55" customFormat="1" x14ac:dyDescent="0.2">
      <c r="E15" s="54"/>
    </row>
    <row r="16" spans="2:8" s="55" customFormat="1" x14ac:dyDescent="0.2">
      <c r="E16" s="54"/>
    </row>
    <row r="17" spans="5:5" s="55" customFormat="1" x14ac:dyDescent="0.2">
      <c r="E17" s="54"/>
    </row>
    <row r="18" spans="5:5" s="55" customFormat="1" x14ac:dyDescent="0.2">
      <c r="E18" s="54"/>
    </row>
    <row r="19" spans="5:5" s="55" customFormat="1" x14ac:dyDescent="0.2">
      <c r="E19" s="54"/>
    </row>
    <row r="20" spans="5:5" s="55" customFormat="1" x14ac:dyDescent="0.2">
      <c r="E20" s="54"/>
    </row>
    <row r="21" spans="5:5" s="55" customFormat="1" x14ac:dyDescent="0.2">
      <c r="E21" s="54"/>
    </row>
  </sheetData>
  <mergeCells count="5">
    <mergeCell ref="B1:C1"/>
    <mergeCell ref="B2:C2"/>
    <mergeCell ref="B3:C3"/>
    <mergeCell ref="B4:C4"/>
    <mergeCell ref="B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workbookViewId="0">
      <selection activeCell="D18" sqref="D18"/>
    </sheetView>
  </sheetViews>
  <sheetFormatPr defaultColWidth="10" defaultRowHeight="13.5" x14ac:dyDescent="0.2"/>
  <cols>
    <col min="1" max="1" width="3.5703125" style="177" customWidth="1"/>
    <col min="2" max="2" width="61.5703125" style="177" customWidth="1"/>
    <col min="3" max="4" width="17.5703125" style="177" customWidth="1"/>
    <col min="5" max="252" width="10" style="177"/>
    <col min="253" max="253" width="45" style="177" customWidth="1"/>
    <col min="254" max="254" width="17.42578125" style="177" customWidth="1"/>
    <col min="255" max="257" width="16.42578125" style="177" customWidth="1"/>
    <col min="258" max="258" width="10.85546875" style="177" customWidth="1"/>
    <col min="259" max="259" width="11.7109375" style="177" customWidth="1"/>
    <col min="260" max="508" width="10" style="177"/>
    <col min="509" max="509" width="45" style="177" customWidth="1"/>
    <col min="510" max="510" width="17.42578125" style="177" customWidth="1"/>
    <col min="511" max="513" width="16.42578125" style="177" customWidth="1"/>
    <col min="514" max="514" width="10.85546875" style="177" customWidth="1"/>
    <col min="515" max="515" width="11.7109375" style="177" customWidth="1"/>
    <col min="516" max="764" width="10" style="177"/>
    <col min="765" max="765" width="45" style="177" customWidth="1"/>
    <col min="766" max="766" width="17.42578125" style="177" customWidth="1"/>
    <col min="767" max="769" width="16.42578125" style="177" customWidth="1"/>
    <col min="770" max="770" width="10.85546875" style="177" customWidth="1"/>
    <col min="771" max="771" width="11.7109375" style="177" customWidth="1"/>
    <col min="772" max="1020" width="10" style="177"/>
    <col min="1021" max="1021" width="45" style="177" customWidth="1"/>
    <col min="1022" max="1022" width="17.42578125" style="177" customWidth="1"/>
    <col min="1023" max="1025" width="16.42578125" style="177" customWidth="1"/>
    <col min="1026" max="1026" width="10.85546875" style="177" customWidth="1"/>
    <col min="1027" max="1027" width="11.7109375" style="177" customWidth="1"/>
    <col min="1028" max="1276" width="10" style="177"/>
    <col min="1277" max="1277" width="45" style="177" customWidth="1"/>
    <col min="1278" max="1278" width="17.42578125" style="177" customWidth="1"/>
    <col min="1279" max="1281" width="16.42578125" style="177" customWidth="1"/>
    <col min="1282" max="1282" width="10.85546875" style="177" customWidth="1"/>
    <col min="1283" max="1283" width="11.7109375" style="177" customWidth="1"/>
    <col min="1284" max="1532" width="10" style="177"/>
    <col min="1533" max="1533" width="45" style="177" customWidth="1"/>
    <col min="1534" max="1534" width="17.42578125" style="177" customWidth="1"/>
    <col min="1535" max="1537" width="16.42578125" style="177" customWidth="1"/>
    <col min="1538" max="1538" width="10.85546875" style="177" customWidth="1"/>
    <col min="1539" max="1539" width="11.7109375" style="177" customWidth="1"/>
    <col min="1540" max="1788" width="10" style="177"/>
    <col min="1789" max="1789" width="45" style="177" customWidth="1"/>
    <col min="1790" max="1790" width="17.42578125" style="177" customWidth="1"/>
    <col min="1791" max="1793" width="16.42578125" style="177" customWidth="1"/>
    <col min="1794" max="1794" width="10.85546875" style="177" customWidth="1"/>
    <col min="1795" max="1795" width="11.7109375" style="177" customWidth="1"/>
    <col min="1796" max="2044" width="10" style="177"/>
    <col min="2045" max="2045" width="45" style="177" customWidth="1"/>
    <col min="2046" max="2046" width="17.42578125" style="177" customWidth="1"/>
    <col min="2047" max="2049" width="16.42578125" style="177" customWidth="1"/>
    <col min="2050" max="2050" width="10.85546875" style="177" customWidth="1"/>
    <col min="2051" max="2051" width="11.7109375" style="177" customWidth="1"/>
    <col min="2052" max="2300" width="10" style="177"/>
    <col min="2301" max="2301" width="45" style="177" customWidth="1"/>
    <col min="2302" max="2302" width="17.42578125" style="177" customWidth="1"/>
    <col min="2303" max="2305" width="16.42578125" style="177" customWidth="1"/>
    <col min="2306" max="2306" width="10.85546875" style="177" customWidth="1"/>
    <col min="2307" max="2307" width="11.7109375" style="177" customWidth="1"/>
    <col min="2308" max="2556" width="10" style="177"/>
    <col min="2557" max="2557" width="45" style="177" customWidth="1"/>
    <col min="2558" max="2558" width="17.42578125" style="177" customWidth="1"/>
    <col min="2559" max="2561" width="16.42578125" style="177" customWidth="1"/>
    <col min="2562" max="2562" width="10.85546875" style="177" customWidth="1"/>
    <col min="2563" max="2563" width="11.7109375" style="177" customWidth="1"/>
    <col min="2564" max="2812" width="10" style="177"/>
    <col min="2813" max="2813" width="45" style="177" customWidth="1"/>
    <col min="2814" max="2814" width="17.42578125" style="177" customWidth="1"/>
    <col min="2815" max="2817" width="16.42578125" style="177" customWidth="1"/>
    <col min="2818" max="2818" width="10.85546875" style="177" customWidth="1"/>
    <col min="2819" max="2819" width="11.7109375" style="177" customWidth="1"/>
    <col min="2820" max="3068" width="10" style="177"/>
    <col min="3069" max="3069" width="45" style="177" customWidth="1"/>
    <col min="3070" max="3070" width="17.42578125" style="177" customWidth="1"/>
    <col min="3071" max="3073" width="16.42578125" style="177" customWidth="1"/>
    <col min="3074" max="3074" width="10.85546875" style="177" customWidth="1"/>
    <col min="3075" max="3075" width="11.7109375" style="177" customWidth="1"/>
    <col min="3076" max="3324" width="10" style="177"/>
    <col min="3325" max="3325" width="45" style="177" customWidth="1"/>
    <col min="3326" max="3326" width="17.42578125" style="177" customWidth="1"/>
    <col min="3327" max="3329" width="16.42578125" style="177" customWidth="1"/>
    <col min="3330" max="3330" width="10.85546875" style="177" customWidth="1"/>
    <col min="3331" max="3331" width="11.7109375" style="177" customWidth="1"/>
    <col min="3332" max="3580" width="10" style="177"/>
    <col min="3581" max="3581" width="45" style="177" customWidth="1"/>
    <col min="3582" max="3582" width="17.42578125" style="177" customWidth="1"/>
    <col min="3583" max="3585" width="16.42578125" style="177" customWidth="1"/>
    <col min="3586" max="3586" width="10.85546875" style="177" customWidth="1"/>
    <col min="3587" max="3587" width="11.7109375" style="177" customWidth="1"/>
    <col min="3588" max="3836" width="10" style="177"/>
    <col min="3837" max="3837" width="45" style="177" customWidth="1"/>
    <col min="3838" max="3838" width="17.42578125" style="177" customWidth="1"/>
    <col min="3839" max="3841" width="16.42578125" style="177" customWidth="1"/>
    <col min="3842" max="3842" width="10.85546875" style="177" customWidth="1"/>
    <col min="3843" max="3843" width="11.7109375" style="177" customWidth="1"/>
    <col min="3844" max="4092" width="10" style="177"/>
    <col min="4093" max="4093" width="45" style="177" customWidth="1"/>
    <col min="4094" max="4094" width="17.42578125" style="177" customWidth="1"/>
    <col min="4095" max="4097" width="16.42578125" style="177" customWidth="1"/>
    <col min="4098" max="4098" width="10.85546875" style="177" customWidth="1"/>
    <col min="4099" max="4099" width="11.7109375" style="177" customWidth="1"/>
    <col min="4100" max="4348" width="10" style="177"/>
    <col min="4349" max="4349" width="45" style="177" customWidth="1"/>
    <col min="4350" max="4350" width="17.42578125" style="177" customWidth="1"/>
    <col min="4351" max="4353" width="16.42578125" style="177" customWidth="1"/>
    <col min="4354" max="4354" width="10.85546875" style="177" customWidth="1"/>
    <col min="4355" max="4355" width="11.7109375" style="177" customWidth="1"/>
    <col min="4356" max="4604" width="10" style="177"/>
    <col min="4605" max="4605" width="45" style="177" customWidth="1"/>
    <col min="4606" max="4606" width="17.42578125" style="177" customWidth="1"/>
    <col min="4607" max="4609" width="16.42578125" style="177" customWidth="1"/>
    <col min="4610" max="4610" width="10.85546875" style="177" customWidth="1"/>
    <col min="4611" max="4611" width="11.7109375" style="177" customWidth="1"/>
    <col min="4612" max="4860" width="10" style="177"/>
    <col min="4861" max="4861" width="45" style="177" customWidth="1"/>
    <col min="4862" max="4862" width="17.42578125" style="177" customWidth="1"/>
    <col min="4863" max="4865" width="16.42578125" style="177" customWidth="1"/>
    <col min="4866" max="4866" width="10.85546875" style="177" customWidth="1"/>
    <col min="4867" max="4867" width="11.7109375" style="177" customWidth="1"/>
    <col min="4868" max="5116" width="10" style="177"/>
    <col min="5117" max="5117" width="45" style="177" customWidth="1"/>
    <col min="5118" max="5118" width="17.42578125" style="177" customWidth="1"/>
    <col min="5119" max="5121" width="16.42578125" style="177" customWidth="1"/>
    <col min="5122" max="5122" width="10.85546875" style="177" customWidth="1"/>
    <col min="5123" max="5123" width="11.7109375" style="177" customWidth="1"/>
    <col min="5124" max="5372" width="10" style="177"/>
    <col min="5373" max="5373" width="45" style="177" customWidth="1"/>
    <col min="5374" max="5374" width="17.42578125" style="177" customWidth="1"/>
    <col min="5375" max="5377" width="16.42578125" style="177" customWidth="1"/>
    <col min="5378" max="5378" width="10.85546875" style="177" customWidth="1"/>
    <col min="5379" max="5379" width="11.7109375" style="177" customWidth="1"/>
    <col min="5380" max="5628" width="10" style="177"/>
    <col min="5629" max="5629" width="45" style="177" customWidth="1"/>
    <col min="5630" max="5630" width="17.42578125" style="177" customWidth="1"/>
    <col min="5631" max="5633" width="16.42578125" style="177" customWidth="1"/>
    <col min="5634" max="5634" width="10.85546875" style="177" customWidth="1"/>
    <col min="5635" max="5635" width="11.7109375" style="177" customWidth="1"/>
    <col min="5636" max="5884" width="10" style="177"/>
    <col min="5885" max="5885" width="45" style="177" customWidth="1"/>
    <col min="5886" max="5886" width="17.42578125" style="177" customWidth="1"/>
    <col min="5887" max="5889" width="16.42578125" style="177" customWidth="1"/>
    <col min="5890" max="5890" width="10.85546875" style="177" customWidth="1"/>
    <col min="5891" max="5891" width="11.7109375" style="177" customWidth="1"/>
    <col min="5892" max="6140" width="10" style="177"/>
    <col min="6141" max="6141" width="45" style="177" customWidth="1"/>
    <col min="6142" max="6142" width="17.42578125" style="177" customWidth="1"/>
    <col min="6143" max="6145" width="16.42578125" style="177" customWidth="1"/>
    <col min="6146" max="6146" width="10.85546875" style="177" customWidth="1"/>
    <col min="6147" max="6147" width="11.7109375" style="177" customWidth="1"/>
    <col min="6148" max="6396" width="10" style="177"/>
    <col min="6397" max="6397" width="45" style="177" customWidth="1"/>
    <col min="6398" max="6398" width="17.42578125" style="177" customWidth="1"/>
    <col min="6399" max="6401" width="16.42578125" style="177" customWidth="1"/>
    <col min="6402" max="6402" width="10.85546875" style="177" customWidth="1"/>
    <col min="6403" max="6403" width="11.7109375" style="177" customWidth="1"/>
    <col min="6404" max="6652" width="10" style="177"/>
    <col min="6653" max="6653" width="45" style="177" customWidth="1"/>
    <col min="6654" max="6654" width="17.42578125" style="177" customWidth="1"/>
    <col min="6655" max="6657" width="16.42578125" style="177" customWidth="1"/>
    <col min="6658" max="6658" width="10.85546875" style="177" customWidth="1"/>
    <col min="6659" max="6659" width="11.7109375" style="177" customWidth="1"/>
    <col min="6660" max="6908" width="10" style="177"/>
    <col min="6909" max="6909" width="45" style="177" customWidth="1"/>
    <col min="6910" max="6910" width="17.42578125" style="177" customWidth="1"/>
    <col min="6911" max="6913" width="16.42578125" style="177" customWidth="1"/>
    <col min="6914" max="6914" width="10.85546875" style="177" customWidth="1"/>
    <col min="6915" max="6915" width="11.7109375" style="177" customWidth="1"/>
    <col min="6916" max="7164" width="10" style="177"/>
    <col min="7165" max="7165" width="45" style="177" customWidth="1"/>
    <col min="7166" max="7166" width="17.42578125" style="177" customWidth="1"/>
    <col min="7167" max="7169" width="16.42578125" style="177" customWidth="1"/>
    <col min="7170" max="7170" width="10.85546875" style="177" customWidth="1"/>
    <col min="7171" max="7171" width="11.7109375" style="177" customWidth="1"/>
    <col min="7172" max="7420" width="10" style="177"/>
    <col min="7421" max="7421" width="45" style="177" customWidth="1"/>
    <col min="7422" max="7422" width="17.42578125" style="177" customWidth="1"/>
    <col min="7423" max="7425" width="16.42578125" style="177" customWidth="1"/>
    <col min="7426" max="7426" width="10.85546875" style="177" customWidth="1"/>
    <col min="7427" max="7427" width="11.7109375" style="177" customWidth="1"/>
    <col min="7428" max="7676" width="10" style="177"/>
    <col min="7677" max="7677" width="45" style="177" customWidth="1"/>
    <col min="7678" max="7678" width="17.42578125" style="177" customWidth="1"/>
    <col min="7679" max="7681" width="16.42578125" style="177" customWidth="1"/>
    <col min="7682" max="7682" width="10.85546875" style="177" customWidth="1"/>
    <col min="7683" max="7683" width="11.7109375" style="177" customWidth="1"/>
    <col min="7684" max="7932" width="10" style="177"/>
    <col min="7933" max="7933" width="45" style="177" customWidth="1"/>
    <col min="7934" max="7934" width="17.42578125" style="177" customWidth="1"/>
    <col min="7935" max="7937" width="16.42578125" style="177" customWidth="1"/>
    <col min="7938" max="7938" width="10.85546875" style="177" customWidth="1"/>
    <col min="7939" max="7939" width="11.7109375" style="177" customWidth="1"/>
    <col min="7940" max="8188" width="10" style="177"/>
    <col min="8189" max="8189" width="45" style="177" customWidth="1"/>
    <col min="8190" max="8190" width="17.42578125" style="177" customWidth="1"/>
    <col min="8191" max="8193" width="16.42578125" style="177" customWidth="1"/>
    <col min="8194" max="8194" width="10.85546875" style="177" customWidth="1"/>
    <col min="8195" max="8195" width="11.7109375" style="177" customWidth="1"/>
    <col min="8196" max="8444" width="10" style="177"/>
    <col min="8445" max="8445" width="45" style="177" customWidth="1"/>
    <col min="8446" max="8446" width="17.42578125" style="177" customWidth="1"/>
    <col min="8447" max="8449" width="16.42578125" style="177" customWidth="1"/>
    <col min="8450" max="8450" width="10.85546875" style="177" customWidth="1"/>
    <col min="8451" max="8451" width="11.7109375" style="177" customWidth="1"/>
    <col min="8452" max="8700" width="10" style="177"/>
    <col min="8701" max="8701" width="45" style="177" customWidth="1"/>
    <col min="8702" max="8702" width="17.42578125" style="177" customWidth="1"/>
    <col min="8703" max="8705" width="16.42578125" style="177" customWidth="1"/>
    <col min="8706" max="8706" width="10.85546875" style="177" customWidth="1"/>
    <col min="8707" max="8707" width="11.7109375" style="177" customWidth="1"/>
    <col min="8708" max="8956" width="10" style="177"/>
    <col min="8957" max="8957" width="45" style="177" customWidth="1"/>
    <col min="8958" max="8958" width="17.42578125" style="177" customWidth="1"/>
    <col min="8959" max="8961" width="16.42578125" style="177" customWidth="1"/>
    <col min="8962" max="8962" width="10.85546875" style="177" customWidth="1"/>
    <col min="8963" max="8963" width="11.7109375" style="177" customWidth="1"/>
    <col min="8964" max="9212" width="10" style="177"/>
    <col min="9213" max="9213" width="45" style="177" customWidth="1"/>
    <col min="9214" max="9214" width="17.42578125" style="177" customWidth="1"/>
    <col min="9215" max="9217" width="16.42578125" style="177" customWidth="1"/>
    <col min="9218" max="9218" width="10.85546875" style="177" customWidth="1"/>
    <col min="9219" max="9219" width="11.7109375" style="177" customWidth="1"/>
    <col min="9220" max="9468" width="10" style="177"/>
    <col min="9469" max="9469" width="45" style="177" customWidth="1"/>
    <col min="9470" max="9470" width="17.42578125" style="177" customWidth="1"/>
    <col min="9471" max="9473" width="16.42578125" style="177" customWidth="1"/>
    <col min="9474" max="9474" width="10.85546875" style="177" customWidth="1"/>
    <col min="9475" max="9475" width="11.7109375" style="177" customWidth="1"/>
    <col min="9476" max="9724" width="10" style="177"/>
    <col min="9725" max="9725" width="45" style="177" customWidth="1"/>
    <col min="9726" max="9726" width="17.42578125" style="177" customWidth="1"/>
    <col min="9727" max="9729" width="16.42578125" style="177" customWidth="1"/>
    <col min="9730" max="9730" width="10.85546875" style="177" customWidth="1"/>
    <col min="9731" max="9731" width="11.7109375" style="177" customWidth="1"/>
    <col min="9732" max="9980" width="10" style="177"/>
    <col min="9981" max="9981" width="45" style="177" customWidth="1"/>
    <col min="9982" max="9982" width="17.42578125" style="177" customWidth="1"/>
    <col min="9983" max="9985" width="16.42578125" style="177" customWidth="1"/>
    <col min="9986" max="9986" width="10.85546875" style="177" customWidth="1"/>
    <col min="9987" max="9987" width="11.7109375" style="177" customWidth="1"/>
    <col min="9988" max="10236" width="10" style="177"/>
    <col min="10237" max="10237" width="45" style="177" customWidth="1"/>
    <col min="10238" max="10238" width="17.42578125" style="177" customWidth="1"/>
    <col min="10239" max="10241" width="16.42578125" style="177" customWidth="1"/>
    <col min="10242" max="10242" width="10.85546875" style="177" customWidth="1"/>
    <col min="10243" max="10243" width="11.7109375" style="177" customWidth="1"/>
    <col min="10244" max="10492" width="10" style="177"/>
    <col min="10493" max="10493" width="45" style="177" customWidth="1"/>
    <col min="10494" max="10494" width="17.42578125" style="177" customWidth="1"/>
    <col min="10495" max="10497" width="16.42578125" style="177" customWidth="1"/>
    <col min="10498" max="10498" width="10.85546875" style="177" customWidth="1"/>
    <col min="10499" max="10499" width="11.7109375" style="177" customWidth="1"/>
    <col min="10500" max="10748" width="10" style="177"/>
    <col min="10749" max="10749" width="45" style="177" customWidth="1"/>
    <col min="10750" max="10750" width="17.42578125" style="177" customWidth="1"/>
    <col min="10751" max="10753" width="16.42578125" style="177" customWidth="1"/>
    <col min="10754" max="10754" width="10.85546875" style="177" customWidth="1"/>
    <col min="10755" max="10755" width="11.7109375" style="177" customWidth="1"/>
    <col min="10756" max="11004" width="10" style="177"/>
    <col min="11005" max="11005" width="45" style="177" customWidth="1"/>
    <col min="11006" max="11006" width="17.42578125" style="177" customWidth="1"/>
    <col min="11007" max="11009" width="16.42578125" style="177" customWidth="1"/>
    <col min="11010" max="11010" width="10.85546875" style="177" customWidth="1"/>
    <col min="11011" max="11011" width="11.7109375" style="177" customWidth="1"/>
    <col min="11012" max="11260" width="10" style="177"/>
    <col min="11261" max="11261" width="45" style="177" customWidth="1"/>
    <col min="11262" max="11262" width="17.42578125" style="177" customWidth="1"/>
    <col min="11263" max="11265" width="16.42578125" style="177" customWidth="1"/>
    <col min="11266" max="11266" width="10.85546875" style="177" customWidth="1"/>
    <col min="11267" max="11267" width="11.7109375" style="177" customWidth="1"/>
    <col min="11268" max="11516" width="10" style="177"/>
    <col min="11517" max="11517" width="45" style="177" customWidth="1"/>
    <col min="11518" max="11518" width="17.42578125" style="177" customWidth="1"/>
    <col min="11519" max="11521" width="16.42578125" style="177" customWidth="1"/>
    <col min="11522" max="11522" width="10.85546875" style="177" customWidth="1"/>
    <col min="11523" max="11523" width="11.7109375" style="177" customWidth="1"/>
    <col min="11524" max="11772" width="10" style="177"/>
    <col min="11773" max="11773" width="45" style="177" customWidth="1"/>
    <col min="11774" max="11774" width="17.42578125" style="177" customWidth="1"/>
    <col min="11775" max="11777" width="16.42578125" style="177" customWidth="1"/>
    <col min="11778" max="11778" width="10.85546875" style="177" customWidth="1"/>
    <col min="11779" max="11779" width="11.7109375" style="177" customWidth="1"/>
    <col min="11780" max="12028" width="10" style="177"/>
    <col min="12029" max="12029" width="45" style="177" customWidth="1"/>
    <col min="12030" max="12030" width="17.42578125" style="177" customWidth="1"/>
    <col min="12031" max="12033" width="16.42578125" style="177" customWidth="1"/>
    <col min="12034" max="12034" width="10.85546875" style="177" customWidth="1"/>
    <col min="12035" max="12035" width="11.7109375" style="177" customWidth="1"/>
    <col min="12036" max="12284" width="10" style="177"/>
    <col min="12285" max="12285" width="45" style="177" customWidth="1"/>
    <col min="12286" max="12286" width="17.42578125" style="177" customWidth="1"/>
    <col min="12287" max="12289" width="16.42578125" style="177" customWidth="1"/>
    <col min="12290" max="12290" width="10.85546875" style="177" customWidth="1"/>
    <col min="12291" max="12291" width="11.7109375" style="177" customWidth="1"/>
    <col min="12292" max="12540" width="10" style="177"/>
    <col min="12541" max="12541" width="45" style="177" customWidth="1"/>
    <col min="12542" max="12542" width="17.42578125" style="177" customWidth="1"/>
    <col min="12543" max="12545" width="16.42578125" style="177" customWidth="1"/>
    <col min="12546" max="12546" width="10.85546875" style="177" customWidth="1"/>
    <col min="12547" max="12547" width="11.7109375" style="177" customWidth="1"/>
    <col min="12548" max="12796" width="10" style="177"/>
    <col min="12797" max="12797" width="45" style="177" customWidth="1"/>
    <col min="12798" max="12798" width="17.42578125" style="177" customWidth="1"/>
    <col min="12799" max="12801" width="16.42578125" style="177" customWidth="1"/>
    <col min="12802" max="12802" width="10.85546875" style="177" customWidth="1"/>
    <col min="12803" max="12803" width="11.7109375" style="177" customWidth="1"/>
    <col min="12804" max="13052" width="10" style="177"/>
    <col min="13053" max="13053" width="45" style="177" customWidth="1"/>
    <col min="13054" max="13054" width="17.42578125" style="177" customWidth="1"/>
    <col min="13055" max="13057" width="16.42578125" style="177" customWidth="1"/>
    <col min="13058" max="13058" width="10.85546875" style="177" customWidth="1"/>
    <col min="13059" max="13059" width="11.7109375" style="177" customWidth="1"/>
    <col min="13060" max="13308" width="10" style="177"/>
    <col min="13309" max="13309" width="45" style="177" customWidth="1"/>
    <col min="13310" max="13310" width="17.42578125" style="177" customWidth="1"/>
    <col min="13311" max="13313" width="16.42578125" style="177" customWidth="1"/>
    <col min="13314" max="13314" width="10.85546875" style="177" customWidth="1"/>
    <col min="13315" max="13315" width="11.7109375" style="177" customWidth="1"/>
    <col min="13316" max="13564" width="10" style="177"/>
    <col min="13565" max="13565" width="45" style="177" customWidth="1"/>
    <col min="13566" max="13566" width="17.42578125" style="177" customWidth="1"/>
    <col min="13567" max="13569" width="16.42578125" style="177" customWidth="1"/>
    <col min="13570" max="13570" width="10.85546875" style="177" customWidth="1"/>
    <col min="13571" max="13571" width="11.7109375" style="177" customWidth="1"/>
    <col min="13572" max="13820" width="10" style="177"/>
    <col min="13821" max="13821" width="45" style="177" customWidth="1"/>
    <col min="13822" max="13822" width="17.42578125" style="177" customWidth="1"/>
    <col min="13823" max="13825" width="16.42578125" style="177" customWidth="1"/>
    <col min="13826" max="13826" width="10.85546875" style="177" customWidth="1"/>
    <col min="13827" max="13827" width="11.7109375" style="177" customWidth="1"/>
    <col min="13828" max="14076" width="10" style="177"/>
    <col min="14077" max="14077" width="45" style="177" customWidth="1"/>
    <col min="14078" max="14078" width="17.42578125" style="177" customWidth="1"/>
    <col min="14079" max="14081" width="16.42578125" style="177" customWidth="1"/>
    <col min="14082" max="14082" width="10.85546875" style="177" customWidth="1"/>
    <col min="14083" max="14083" width="11.7109375" style="177" customWidth="1"/>
    <col min="14084" max="14332" width="10" style="177"/>
    <col min="14333" max="14333" width="45" style="177" customWidth="1"/>
    <col min="14334" max="14334" width="17.42578125" style="177" customWidth="1"/>
    <col min="14335" max="14337" width="16.42578125" style="177" customWidth="1"/>
    <col min="14338" max="14338" width="10.85546875" style="177" customWidth="1"/>
    <col min="14339" max="14339" width="11.7109375" style="177" customWidth="1"/>
    <col min="14340" max="14588" width="10" style="177"/>
    <col min="14589" max="14589" width="45" style="177" customWidth="1"/>
    <col min="14590" max="14590" width="17.42578125" style="177" customWidth="1"/>
    <col min="14591" max="14593" width="16.42578125" style="177" customWidth="1"/>
    <col min="14594" max="14594" width="10.85546875" style="177" customWidth="1"/>
    <col min="14595" max="14595" width="11.7109375" style="177" customWidth="1"/>
    <col min="14596" max="14844" width="10" style="177"/>
    <col min="14845" max="14845" width="45" style="177" customWidth="1"/>
    <col min="14846" max="14846" width="17.42578125" style="177" customWidth="1"/>
    <col min="14847" max="14849" width="16.42578125" style="177" customWidth="1"/>
    <col min="14850" max="14850" width="10.85546875" style="177" customWidth="1"/>
    <col min="14851" max="14851" width="11.7109375" style="177" customWidth="1"/>
    <col min="14852" max="15100" width="10" style="177"/>
    <col min="15101" max="15101" width="45" style="177" customWidth="1"/>
    <col min="15102" max="15102" width="17.42578125" style="177" customWidth="1"/>
    <col min="15103" max="15105" width="16.42578125" style="177" customWidth="1"/>
    <col min="15106" max="15106" width="10.85546875" style="177" customWidth="1"/>
    <col min="15107" max="15107" width="11.7109375" style="177" customWidth="1"/>
    <col min="15108" max="15356" width="10" style="177"/>
    <col min="15357" max="15357" width="45" style="177" customWidth="1"/>
    <col min="15358" max="15358" width="17.42578125" style="177" customWidth="1"/>
    <col min="15359" max="15361" width="16.42578125" style="177" customWidth="1"/>
    <col min="15362" max="15362" width="10.85546875" style="177" customWidth="1"/>
    <col min="15363" max="15363" width="11.7109375" style="177" customWidth="1"/>
    <col min="15364" max="15612" width="10" style="177"/>
    <col min="15613" max="15613" width="45" style="177" customWidth="1"/>
    <col min="15614" max="15614" width="17.42578125" style="177" customWidth="1"/>
    <col min="15615" max="15617" width="16.42578125" style="177" customWidth="1"/>
    <col min="15618" max="15618" width="10.85546875" style="177" customWidth="1"/>
    <col min="15619" max="15619" width="11.7109375" style="177" customWidth="1"/>
    <col min="15620" max="15868" width="10" style="177"/>
    <col min="15869" max="15869" width="45" style="177" customWidth="1"/>
    <col min="15870" max="15870" width="17.42578125" style="177" customWidth="1"/>
    <col min="15871" max="15873" width="16.42578125" style="177" customWidth="1"/>
    <col min="15874" max="15874" width="10.85546875" style="177" customWidth="1"/>
    <col min="15875" max="15875" width="11.7109375" style="177" customWidth="1"/>
    <col min="15876" max="16124" width="10" style="177"/>
    <col min="16125" max="16125" width="45" style="177" customWidth="1"/>
    <col min="16126" max="16126" width="17.42578125" style="177" customWidth="1"/>
    <col min="16127" max="16129" width="16.42578125" style="177" customWidth="1"/>
    <col min="16130" max="16130" width="10.85546875" style="177" customWidth="1"/>
    <col min="16131" max="16131" width="11.7109375" style="177" customWidth="1"/>
    <col min="16132" max="16384" width="10" style="177"/>
  </cols>
  <sheetData>
    <row r="1" spans="2:5" s="174" customFormat="1" ht="15.95" customHeight="1" x14ac:dyDescent="0.2">
      <c r="B1" s="228" t="s">
        <v>69</v>
      </c>
      <c r="C1" s="228"/>
      <c r="D1" s="228"/>
    </row>
    <row r="2" spans="2:5" s="174" customFormat="1" x14ac:dyDescent="0.2">
      <c r="B2" s="228" t="s">
        <v>79</v>
      </c>
      <c r="C2" s="228"/>
      <c r="D2" s="228"/>
      <c r="E2" s="175"/>
    </row>
    <row r="3" spans="2:5" s="174" customFormat="1" x14ac:dyDescent="0.2">
      <c r="B3" s="228" t="s">
        <v>38</v>
      </c>
      <c r="C3" s="228"/>
      <c r="D3" s="228"/>
      <c r="E3" s="175"/>
    </row>
    <row r="4" spans="2:5" s="174" customFormat="1" x14ac:dyDescent="0.2">
      <c r="B4" s="228" t="s">
        <v>37</v>
      </c>
      <c r="C4" s="228"/>
      <c r="D4" s="228"/>
      <c r="E4" s="185"/>
    </row>
    <row r="5" spans="2:5" ht="69.75" customHeight="1" x14ac:dyDescent="0.2">
      <c r="B5" s="229" t="s">
        <v>223</v>
      </c>
      <c r="C5" s="229"/>
      <c r="D5" s="229"/>
    </row>
    <row r="6" spans="2:5" s="195" customFormat="1" ht="18" customHeight="1" x14ac:dyDescent="0.2">
      <c r="B6" s="232" t="s">
        <v>80</v>
      </c>
      <c r="C6" s="233"/>
      <c r="D6" s="234"/>
      <c r="E6" s="177"/>
    </row>
    <row r="7" spans="2:5" s="195" customFormat="1" ht="43.5" customHeight="1" x14ac:dyDescent="0.2">
      <c r="B7" s="227" t="s">
        <v>214</v>
      </c>
      <c r="C7" s="230" t="s">
        <v>213</v>
      </c>
      <c r="D7" s="231"/>
      <c r="E7" s="185"/>
    </row>
    <row r="8" spans="2:5" s="195" customFormat="1" ht="23.25" customHeight="1" x14ac:dyDescent="0.2">
      <c r="B8" s="227"/>
      <c r="C8" s="24" t="s">
        <v>73</v>
      </c>
      <c r="D8" s="24" t="s">
        <v>0</v>
      </c>
    </row>
    <row r="9" spans="2:5" s="185" customFormat="1" ht="17.25" customHeight="1" x14ac:dyDescent="0.2">
      <c r="B9" s="198" t="s">
        <v>212</v>
      </c>
      <c r="C9" s="76">
        <f>C11</f>
        <v>-41285.699999999997</v>
      </c>
      <c r="D9" s="76">
        <f>D11</f>
        <v>-41285.699999999997</v>
      </c>
    </row>
    <row r="10" spans="2:5" x14ac:dyDescent="0.2">
      <c r="B10" s="197" t="s">
        <v>211</v>
      </c>
      <c r="C10" s="77"/>
      <c r="D10" s="77"/>
    </row>
    <row r="11" spans="2:5" ht="18" customHeight="1" x14ac:dyDescent="0.2">
      <c r="B11" s="194" t="s">
        <v>210</v>
      </c>
      <c r="C11" s="77">
        <f>C13</f>
        <v>-41285.699999999997</v>
      </c>
      <c r="D11" s="77">
        <f>D13</f>
        <v>-41285.699999999997</v>
      </c>
    </row>
    <row r="12" spans="2:5" ht="18" customHeight="1" x14ac:dyDescent="0.2">
      <c r="B12" s="194" t="s">
        <v>208</v>
      </c>
      <c r="C12" s="77"/>
      <c r="D12" s="77"/>
    </row>
    <row r="13" spans="2:5" ht="18" customHeight="1" x14ac:dyDescent="0.2">
      <c r="B13" s="194" t="s">
        <v>209</v>
      </c>
      <c r="C13" s="77">
        <f>C16</f>
        <v>-41285.699999999997</v>
      </c>
      <c r="D13" s="77">
        <f>D16</f>
        <v>-41285.699999999997</v>
      </c>
    </row>
    <row r="14" spans="2:5" ht="18" customHeight="1" x14ac:dyDescent="0.2">
      <c r="B14" s="194" t="s">
        <v>208</v>
      </c>
      <c r="C14" s="77"/>
      <c r="D14" s="77"/>
    </row>
    <row r="15" spans="2:5" ht="18" customHeight="1" x14ac:dyDescent="0.2">
      <c r="B15" s="196" t="s">
        <v>207</v>
      </c>
      <c r="C15" s="77">
        <f>C16</f>
        <v>-41285.699999999997</v>
      </c>
      <c r="D15" s="77">
        <f>D16</f>
        <v>-41285.699999999997</v>
      </c>
      <c r="E15" s="195"/>
    </row>
    <row r="16" spans="2:5" s="185" customFormat="1" ht="23.25" customHeight="1" x14ac:dyDescent="0.2">
      <c r="B16" s="72" t="s">
        <v>12</v>
      </c>
      <c r="C16" s="76">
        <f>+C18</f>
        <v>-41285.699999999997</v>
      </c>
      <c r="D16" s="76">
        <f>+D18</f>
        <v>-41285.699999999997</v>
      </c>
    </row>
    <row r="17" spans="2:7" ht="17.25" customHeight="1" x14ac:dyDescent="0.2">
      <c r="B17" s="194" t="s">
        <v>206</v>
      </c>
      <c r="C17" s="77"/>
      <c r="D17" s="77"/>
    </row>
    <row r="18" spans="2:7" ht="34.5" customHeight="1" x14ac:dyDescent="0.2">
      <c r="B18" s="193" t="s">
        <v>205</v>
      </c>
      <c r="C18" s="77">
        <f>+D18</f>
        <v>-41285.699999999997</v>
      </c>
      <c r="D18" s="77">
        <f>+'1'!C9</f>
        <v>-41285.699999999997</v>
      </c>
      <c r="G18" s="190"/>
    </row>
    <row r="19" spans="2:7" ht="18" customHeight="1" x14ac:dyDescent="0.2">
      <c r="B19" s="175"/>
      <c r="D19" s="192"/>
    </row>
    <row r="20" spans="2:7" ht="18.75" customHeight="1" x14ac:dyDescent="0.2">
      <c r="B20" s="175"/>
      <c r="D20" s="191"/>
      <c r="G20" s="190"/>
    </row>
    <row r="21" spans="2:7" s="187" customFormat="1" x14ac:dyDescent="0.2">
      <c r="B21" s="189" t="s">
        <v>204</v>
      </c>
      <c r="C21" s="188"/>
      <c r="D21" s="188"/>
    </row>
    <row r="22" spans="2:7" s="187" customFormat="1" x14ac:dyDescent="0.2">
      <c r="B22" s="189" t="s">
        <v>203</v>
      </c>
      <c r="C22" s="20"/>
      <c r="D22" s="188"/>
    </row>
    <row r="23" spans="2:7" s="187" customFormat="1" x14ac:dyDescent="0.2">
      <c r="B23" s="189" t="s">
        <v>202</v>
      </c>
      <c r="C23" s="188"/>
      <c r="D23" s="188"/>
    </row>
    <row r="24" spans="2:7" s="185" customFormat="1" x14ac:dyDescent="0.2">
      <c r="B24" s="186"/>
    </row>
    <row r="25" spans="2:7" x14ac:dyDescent="0.2">
      <c r="B25" s="175"/>
    </row>
    <row r="26" spans="2:7" x14ac:dyDescent="0.2">
      <c r="B26" s="175"/>
    </row>
    <row r="28" spans="2:7" x14ac:dyDescent="0.2">
      <c r="B28" s="175"/>
    </row>
    <row r="29" spans="2:7" x14ac:dyDescent="0.2">
      <c r="B29" s="175"/>
    </row>
    <row r="30" spans="2:7" x14ac:dyDescent="0.2">
      <c r="B30" s="175"/>
    </row>
    <row r="31" spans="2:7" x14ac:dyDescent="0.2">
      <c r="B31" s="175"/>
    </row>
    <row r="32" spans="2:7" x14ac:dyDescent="0.2">
      <c r="B32" s="175"/>
    </row>
    <row r="33" spans="2:2" x14ac:dyDescent="0.2">
      <c r="B33" s="175"/>
    </row>
    <row r="34" spans="2:2" x14ac:dyDescent="0.2">
      <c r="B34" s="175"/>
    </row>
    <row r="35" spans="2:2" x14ac:dyDescent="0.2">
      <c r="B35" s="175"/>
    </row>
    <row r="36" spans="2:2" x14ac:dyDescent="0.2">
      <c r="B36" s="175"/>
    </row>
    <row r="37" spans="2:2" x14ac:dyDescent="0.2">
      <c r="B37" s="175"/>
    </row>
    <row r="38" spans="2:2" x14ac:dyDescent="0.2">
      <c r="B38" s="175"/>
    </row>
    <row r="39" spans="2:2" x14ac:dyDescent="0.2">
      <c r="B39" s="175"/>
    </row>
    <row r="40" spans="2:2" x14ac:dyDescent="0.2">
      <c r="B40" s="175"/>
    </row>
    <row r="41" spans="2:2" x14ac:dyDescent="0.2">
      <c r="B41" s="175"/>
    </row>
    <row r="42" spans="2:2" x14ac:dyDescent="0.2">
      <c r="B42" s="175"/>
    </row>
    <row r="43" spans="2:2" x14ac:dyDescent="0.2">
      <c r="B43" s="175"/>
    </row>
    <row r="44" spans="2:2" x14ac:dyDescent="0.2">
      <c r="B44" s="175"/>
    </row>
    <row r="45" spans="2:2" x14ac:dyDescent="0.2">
      <c r="B45" s="175"/>
    </row>
    <row r="46" spans="2:2" x14ac:dyDescent="0.2">
      <c r="B46" s="175"/>
    </row>
    <row r="47" spans="2:2" x14ac:dyDescent="0.2">
      <c r="B47" s="175"/>
    </row>
    <row r="48" spans="2:2" x14ac:dyDescent="0.2">
      <c r="B48" s="175"/>
    </row>
    <row r="49" spans="2:2" x14ac:dyDescent="0.2">
      <c r="B49" s="175"/>
    </row>
    <row r="50" spans="2:2" x14ac:dyDescent="0.2">
      <c r="B50" s="175"/>
    </row>
    <row r="51" spans="2:2" x14ac:dyDescent="0.2">
      <c r="B51" s="175"/>
    </row>
    <row r="52" spans="2:2" x14ac:dyDescent="0.2">
      <c r="B52" s="175"/>
    </row>
    <row r="53" spans="2:2" x14ac:dyDescent="0.2">
      <c r="B53" s="175"/>
    </row>
    <row r="54" spans="2:2" x14ac:dyDescent="0.2">
      <c r="B54" s="175"/>
    </row>
    <row r="55" spans="2:2" x14ac:dyDescent="0.2">
      <c r="B55" s="175"/>
    </row>
    <row r="56" spans="2:2" x14ac:dyDescent="0.2">
      <c r="B56" s="175"/>
    </row>
    <row r="57" spans="2:2" x14ac:dyDescent="0.2">
      <c r="B57" s="175"/>
    </row>
    <row r="58" spans="2:2" x14ac:dyDescent="0.2">
      <c r="B58" s="175"/>
    </row>
    <row r="59" spans="2:2" x14ac:dyDescent="0.2">
      <c r="B59" s="175"/>
    </row>
    <row r="60" spans="2:2" x14ac:dyDescent="0.2">
      <c r="B60" s="175"/>
    </row>
    <row r="61" spans="2:2" x14ac:dyDescent="0.2">
      <c r="B61" s="175"/>
    </row>
    <row r="62" spans="2:2" x14ac:dyDescent="0.2">
      <c r="B62" s="175"/>
    </row>
    <row r="63" spans="2:2" x14ac:dyDescent="0.2">
      <c r="B63" s="175"/>
    </row>
    <row r="64" spans="2:2" x14ac:dyDescent="0.2">
      <c r="B64" s="175"/>
    </row>
    <row r="65" spans="2:2" x14ac:dyDescent="0.2">
      <c r="B65" s="175"/>
    </row>
  </sheetData>
  <mergeCells count="8">
    <mergeCell ref="B7:B8"/>
    <mergeCell ref="B1:D1"/>
    <mergeCell ref="B2:D2"/>
    <mergeCell ref="B3:D3"/>
    <mergeCell ref="B4:D4"/>
    <mergeCell ref="B5:D5"/>
    <mergeCell ref="C7:D7"/>
    <mergeCell ref="B6:D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workbookViewId="0">
      <selection activeCell="I11" sqref="I11"/>
    </sheetView>
  </sheetViews>
  <sheetFormatPr defaultColWidth="9.140625" defaultRowHeight="13.5" x14ac:dyDescent="0.2"/>
  <cols>
    <col min="1" max="1" width="2.42578125" style="1" customWidth="1"/>
    <col min="2" max="2" width="6" style="1" customWidth="1"/>
    <col min="3" max="3" width="12.85546875" style="1" customWidth="1"/>
    <col min="4" max="4" width="15.7109375" style="1" customWidth="1"/>
    <col min="5" max="5" width="40" style="1" customWidth="1"/>
    <col min="6" max="6" width="37.85546875" style="1" customWidth="1"/>
    <col min="7" max="7" width="38.140625" style="1" customWidth="1"/>
    <col min="8" max="9" width="20.7109375" style="1" customWidth="1"/>
    <col min="10" max="16384" width="9.140625" style="1"/>
  </cols>
  <sheetData>
    <row r="1" spans="2:9" s="174" customFormat="1" ht="13.5" customHeight="1" x14ac:dyDescent="0.2">
      <c r="B1" s="219" t="s">
        <v>72</v>
      </c>
      <c r="C1" s="235"/>
      <c r="D1" s="235"/>
      <c r="E1" s="235"/>
      <c r="F1" s="235"/>
      <c r="G1" s="235"/>
      <c r="H1" s="235"/>
      <c r="I1" s="220"/>
    </row>
    <row r="2" spans="2:9" s="174" customFormat="1" ht="13.5" customHeight="1" x14ac:dyDescent="0.2">
      <c r="B2" s="221" t="s">
        <v>79</v>
      </c>
      <c r="C2" s="236"/>
      <c r="D2" s="236"/>
      <c r="E2" s="236"/>
      <c r="F2" s="236"/>
      <c r="G2" s="236"/>
      <c r="H2" s="236"/>
      <c r="I2" s="222"/>
    </row>
    <row r="3" spans="2:9" s="174" customFormat="1" ht="13.5" customHeight="1" x14ac:dyDescent="0.2">
      <c r="B3" s="221" t="s">
        <v>38</v>
      </c>
      <c r="C3" s="236"/>
      <c r="D3" s="236"/>
      <c r="E3" s="236"/>
      <c r="F3" s="236"/>
      <c r="G3" s="236"/>
      <c r="H3" s="236"/>
      <c r="I3" s="222"/>
    </row>
    <row r="4" spans="2:9" s="174" customFormat="1" ht="13.5" customHeight="1" x14ac:dyDescent="0.2">
      <c r="B4" s="223" t="s">
        <v>37</v>
      </c>
      <c r="C4" s="240"/>
      <c r="D4" s="240"/>
      <c r="E4" s="240"/>
      <c r="F4" s="240"/>
      <c r="G4" s="240"/>
      <c r="H4" s="240"/>
      <c r="I4" s="224"/>
    </row>
    <row r="5" spans="2:9" ht="50.25" customHeight="1" x14ac:dyDescent="0.2">
      <c r="B5" s="229" t="s">
        <v>224</v>
      </c>
      <c r="C5" s="229"/>
      <c r="D5" s="229"/>
      <c r="E5" s="229"/>
      <c r="F5" s="229"/>
      <c r="G5" s="229"/>
      <c r="H5" s="229"/>
      <c r="I5" s="229"/>
    </row>
    <row r="6" spans="2:9" s="199" customFormat="1" ht="16.5" customHeight="1" x14ac:dyDescent="0.2">
      <c r="B6" s="241" t="s">
        <v>80</v>
      </c>
      <c r="C6" s="242"/>
      <c r="D6" s="242"/>
      <c r="E6" s="242"/>
      <c r="F6" s="242"/>
      <c r="G6" s="242"/>
      <c r="H6" s="242"/>
      <c r="I6" s="243"/>
    </row>
    <row r="7" spans="2:9" s="199" customFormat="1" ht="55.5" customHeight="1" x14ac:dyDescent="0.2">
      <c r="B7" s="239" t="s">
        <v>132</v>
      </c>
      <c r="C7" s="239" t="s">
        <v>133</v>
      </c>
      <c r="D7" s="239"/>
      <c r="E7" s="239" t="s">
        <v>134</v>
      </c>
      <c r="F7" s="239" t="s">
        <v>225</v>
      </c>
      <c r="G7" s="239" t="s">
        <v>136</v>
      </c>
      <c r="H7" s="238" t="s">
        <v>43</v>
      </c>
      <c r="I7" s="238"/>
    </row>
    <row r="8" spans="2:9" s="199" customFormat="1" ht="30.75" customHeight="1" x14ac:dyDescent="0.2">
      <c r="B8" s="239"/>
      <c r="C8" s="173" t="s">
        <v>226</v>
      </c>
      <c r="D8" s="173" t="s">
        <v>227</v>
      </c>
      <c r="E8" s="239"/>
      <c r="F8" s="239"/>
      <c r="G8" s="239"/>
      <c r="H8" s="168" t="s">
        <v>137</v>
      </c>
      <c r="I8" s="168" t="s">
        <v>138</v>
      </c>
    </row>
    <row r="9" spans="2:9" s="204" customFormat="1" ht="25.5" customHeight="1" x14ac:dyDescent="0.2">
      <c r="B9" s="244" t="s">
        <v>11</v>
      </c>
      <c r="C9" s="244"/>
      <c r="D9" s="205"/>
      <c r="E9" s="205"/>
      <c r="F9" s="205"/>
      <c r="G9" s="205"/>
      <c r="H9" s="206">
        <f>+H11</f>
        <v>41285.699999999997</v>
      </c>
      <c r="I9" s="206">
        <f>+I11</f>
        <v>41285.699999999997</v>
      </c>
    </row>
    <row r="10" spans="2:9" s="199" customFormat="1" ht="25.5" customHeight="1" x14ac:dyDescent="0.2">
      <c r="B10" s="237" t="s">
        <v>12</v>
      </c>
      <c r="C10" s="237"/>
      <c r="D10" s="237"/>
      <c r="E10" s="237"/>
      <c r="F10" s="237"/>
      <c r="G10" s="237"/>
      <c r="H10" s="201"/>
      <c r="I10" s="202"/>
    </row>
    <row r="11" spans="2:9" s="199" customFormat="1" ht="99" customHeight="1" x14ac:dyDescent="0.2">
      <c r="B11" s="171"/>
      <c r="C11" s="173">
        <v>1126</v>
      </c>
      <c r="D11" s="171"/>
      <c r="E11" s="167" t="s">
        <v>24</v>
      </c>
      <c r="F11" s="172" t="s">
        <v>141</v>
      </c>
      <c r="G11" s="172" t="s">
        <v>142</v>
      </c>
      <c r="H11" s="201">
        <f>+H12</f>
        <v>41285.699999999997</v>
      </c>
      <c r="I11" s="201">
        <f>+I12</f>
        <v>41285.699999999997</v>
      </c>
    </row>
    <row r="12" spans="2:9" s="199" customFormat="1" ht="61.5" customHeight="1" x14ac:dyDescent="0.2">
      <c r="B12" s="171"/>
      <c r="C12" s="171"/>
      <c r="D12" s="123" t="s">
        <v>228</v>
      </c>
      <c r="E12" s="167" t="s">
        <v>205</v>
      </c>
      <c r="F12" s="172" t="s">
        <v>215</v>
      </c>
      <c r="G12" s="172" t="s">
        <v>229</v>
      </c>
      <c r="H12" s="203">
        <f>+I12</f>
        <v>41285.699999999997</v>
      </c>
      <c r="I12" s="202">
        <f>-+'1'!C9</f>
        <v>41285.699999999997</v>
      </c>
    </row>
  </sheetData>
  <mergeCells count="14">
    <mergeCell ref="B1:I1"/>
    <mergeCell ref="B2:I2"/>
    <mergeCell ref="B3:I3"/>
    <mergeCell ref="B10:G10"/>
    <mergeCell ref="H7:I7"/>
    <mergeCell ref="B7:B8"/>
    <mergeCell ref="C7:D7"/>
    <mergeCell ref="E7:E8"/>
    <mergeCell ref="F7:F8"/>
    <mergeCell ref="B4:I4"/>
    <mergeCell ref="B5:I5"/>
    <mergeCell ref="B6:I6"/>
    <mergeCell ref="G7:G8"/>
    <mergeCell ref="B9:C9"/>
  </mergeCells>
  <pageMargins left="0.7" right="0.7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workbookViewId="0">
      <selection activeCell="K23" sqref="K23"/>
    </sheetView>
  </sheetViews>
  <sheetFormatPr defaultColWidth="9.140625" defaultRowHeight="13.5" x14ac:dyDescent="0.2"/>
  <cols>
    <col min="1" max="1" width="2.140625" style="1" customWidth="1"/>
    <col min="2" max="2" width="5" style="1" customWidth="1"/>
    <col min="3" max="3" width="12" style="1" customWidth="1"/>
    <col min="4" max="4" width="24.7109375" style="1" customWidth="1"/>
    <col min="5" max="6" width="16.28515625" style="1" customWidth="1"/>
    <col min="7" max="7" width="11.140625" style="1" customWidth="1"/>
    <col min="8" max="8" width="9.140625" style="1"/>
    <col min="9" max="9" width="19.85546875" style="1" customWidth="1"/>
    <col min="10" max="10" width="22" style="1" customWidth="1"/>
    <col min="11" max="12" width="15.28515625" style="1" customWidth="1"/>
    <col min="13" max="16384" width="9.140625" style="1"/>
  </cols>
  <sheetData>
    <row r="1" spans="2:12" s="174" customFormat="1" ht="13.5" customHeight="1" x14ac:dyDescent="0.2">
      <c r="B1" s="219" t="s">
        <v>124</v>
      </c>
      <c r="C1" s="235"/>
      <c r="D1" s="235"/>
      <c r="E1" s="235"/>
      <c r="F1" s="235"/>
      <c r="G1" s="235"/>
      <c r="H1" s="235"/>
      <c r="I1" s="235"/>
      <c r="J1" s="235"/>
      <c r="K1" s="235"/>
      <c r="L1" s="220"/>
    </row>
    <row r="2" spans="2:12" s="174" customFormat="1" ht="13.5" customHeight="1" x14ac:dyDescent="0.2">
      <c r="B2" s="221" t="s">
        <v>79</v>
      </c>
      <c r="C2" s="236"/>
      <c r="D2" s="236"/>
      <c r="E2" s="236"/>
      <c r="F2" s="236"/>
      <c r="G2" s="236"/>
      <c r="H2" s="236"/>
      <c r="I2" s="236"/>
      <c r="J2" s="236"/>
      <c r="K2" s="236"/>
      <c r="L2" s="222"/>
    </row>
    <row r="3" spans="2:12" s="174" customFormat="1" ht="13.5" customHeight="1" x14ac:dyDescent="0.2">
      <c r="B3" s="221" t="s">
        <v>38</v>
      </c>
      <c r="C3" s="236"/>
      <c r="D3" s="236"/>
      <c r="E3" s="236"/>
      <c r="F3" s="236"/>
      <c r="G3" s="236"/>
      <c r="H3" s="236"/>
      <c r="I3" s="236"/>
      <c r="J3" s="236"/>
      <c r="K3" s="236"/>
      <c r="L3" s="222"/>
    </row>
    <row r="4" spans="2:12" s="174" customFormat="1" ht="13.5" customHeight="1" x14ac:dyDescent="0.2">
      <c r="B4" s="223" t="s">
        <v>37</v>
      </c>
      <c r="C4" s="240"/>
      <c r="D4" s="240"/>
      <c r="E4" s="240"/>
      <c r="F4" s="240"/>
      <c r="G4" s="240"/>
      <c r="H4" s="240"/>
      <c r="I4" s="240"/>
      <c r="J4" s="240"/>
      <c r="K4" s="240"/>
      <c r="L4" s="224"/>
    </row>
    <row r="5" spans="2:12" s="9" customFormat="1" ht="35.25" customHeight="1" x14ac:dyDescent="0.2">
      <c r="B5" s="248" t="s">
        <v>230</v>
      </c>
      <c r="C5" s="249"/>
      <c r="D5" s="249"/>
      <c r="E5" s="249"/>
      <c r="F5" s="249"/>
      <c r="G5" s="249"/>
      <c r="H5" s="249"/>
      <c r="I5" s="249"/>
      <c r="J5" s="249"/>
      <c r="K5" s="249"/>
      <c r="L5" s="250"/>
    </row>
    <row r="6" spans="2:12" s="36" customFormat="1" ht="19.5" customHeight="1" x14ac:dyDescent="0.2">
      <c r="B6" s="251" t="s">
        <v>80</v>
      </c>
      <c r="C6" s="252"/>
      <c r="D6" s="252"/>
      <c r="E6" s="252"/>
      <c r="F6" s="252"/>
      <c r="G6" s="252"/>
      <c r="H6" s="252"/>
      <c r="I6" s="252"/>
      <c r="J6" s="252"/>
      <c r="K6" s="252"/>
      <c r="L6" s="253"/>
    </row>
    <row r="7" spans="2:12" s="38" customFormat="1" ht="57.75" customHeight="1" x14ac:dyDescent="0.2">
      <c r="B7" s="254" t="s">
        <v>83</v>
      </c>
      <c r="C7" s="254" t="s">
        <v>84</v>
      </c>
      <c r="D7" s="254"/>
      <c r="E7" s="254" t="s">
        <v>85</v>
      </c>
      <c r="F7" s="254"/>
      <c r="G7" s="254"/>
      <c r="H7" s="254"/>
      <c r="I7" s="254" t="s">
        <v>86</v>
      </c>
      <c r="J7" s="254" t="s">
        <v>87</v>
      </c>
      <c r="K7" s="246" t="s">
        <v>43</v>
      </c>
      <c r="L7" s="247"/>
    </row>
    <row r="8" spans="2:12" s="38" customFormat="1" ht="34.5" customHeight="1" x14ac:dyDescent="0.2">
      <c r="B8" s="254"/>
      <c r="C8" s="170" t="s">
        <v>88</v>
      </c>
      <c r="D8" s="170" t="s">
        <v>92</v>
      </c>
      <c r="E8" s="170" t="s">
        <v>88</v>
      </c>
      <c r="F8" s="170" t="s">
        <v>92</v>
      </c>
      <c r="G8" s="170" t="s">
        <v>107</v>
      </c>
      <c r="H8" s="170" t="s">
        <v>89</v>
      </c>
      <c r="I8" s="254"/>
      <c r="J8" s="254"/>
      <c r="K8" s="170" t="s">
        <v>90</v>
      </c>
      <c r="L8" s="170" t="s">
        <v>4</v>
      </c>
    </row>
    <row r="9" spans="2:12" s="38" customFormat="1" ht="30" customHeight="1" x14ac:dyDescent="0.2">
      <c r="B9" s="245" t="s">
        <v>91</v>
      </c>
      <c r="C9" s="245"/>
      <c r="D9" s="245"/>
      <c r="E9" s="245"/>
      <c r="F9" s="245"/>
      <c r="G9" s="245"/>
      <c r="H9" s="245"/>
      <c r="I9" s="245"/>
      <c r="J9" s="245"/>
      <c r="K9" s="99">
        <f t="shared" ref="K9:L9" si="0">+K10</f>
        <v>41285.699999999997</v>
      </c>
      <c r="L9" s="99">
        <f t="shared" si="0"/>
        <v>41285.699999999997</v>
      </c>
    </row>
    <row r="10" spans="2:12" s="38" customFormat="1" ht="30" customHeight="1" x14ac:dyDescent="0.2">
      <c r="B10" s="170"/>
      <c r="C10" s="168" t="s">
        <v>94</v>
      </c>
      <c r="D10" s="255" t="s">
        <v>95</v>
      </c>
      <c r="E10" s="255"/>
      <c r="F10" s="255"/>
      <c r="G10" s="255"/>
      <c r="H10" s="255"/>
      <c r="I10" s="255"/>
      <c r="J10" s="255"/>
      <c r="K10" s="99">
        <f>+K11</f>
        <v>41285.699999999997</v>
      </c>
      <c r="L10" s="99">
        <f>+L11</f>
        <v>41285.699999999997</v>
      </c>
    </row>
    <row r="11" spans="2:12" s="97" customFormat="1" ht="33.75" customHeight="1" x14ac:dyDescent="0.2">
      <c r="B11" s="45"/>
      <c r="C11" s="26"/>
      <c r="D11" s="45"/>
      <c r="E11" s="169" t="s">
        <v>228</v>
      </c>
      <c r="F11" s="256" t="s">
        <v>205</v>
      </c>
      <c r="G11" s="256"/>
      <c r="H11" s="256"/>
      <c r="I11" s="256"/>
      <c r="J11" s="256"/>
      <c r="K11" s="98">
        <f>+'3'!H12</f>
        <v>41285.699999999997</v>
      </c>
      <c r="L11" s="98">
        <f>+'3'!I12</f>
        <v>41285.699999999997</v>
      </c>
    </row>
    <row r="12" spans="2:12" s="97" customFormat="1" ht="23.25" customHeight="1" x14ac:dyDescent="0.2">
      <c r="B12" s="45"/>
      <c r="C12" s="26"/>
      <c r="D12" s="45"/>
      <c r="E12" s="26"/>
      <c r="F12" s="45"/>
      <c r="G12" s="256" t="s">
        <v>215</v>
      </c>
      <c r="H12" s="256"/>
      <c r="I12" s="256"/>
      <c r="J12" s="256"/>
      <c r="K12" s="256"/>
      <c r="L12" s="256"/>
    </row>
    <row r="13" spans="2:12" s="97" customFormat="1" ht="20.25" customHeight="1" x14ac:dyDescent="0.2">
      <c r="B13" s="45"/>
      <c r="C13" s="26"/>
      <c r="D13" s="45"/>
      <c r="E13" s="26"/>
      <c r="F13" s="45"/>
      <c r="G13" s="45"/>
      <c r="H13" s="256" t="s">
        <v>229</v>
      </c>
      <c r="I13" s="256"/>
      <c r="J13" s="256"/>
      <c r="K13" s="256"/>
      <c r="L13" s="256"/>
    </row>
    <row r="14" spans="2:12" s="97" customFormat="1" ht="27" customHeight="1" x14ac:dyDescent="0.2">
      <c r="B14" s="45"/>
      <c r="C14" s="26"/>
      <c r="D14" s="45"/>
      <c r="E14" s="26"/>
      <c r="F14" s="45"/>
      <c r="G14" s="45"/>
      <c r="H14" s="45"/>
      <c r="I14" s="256" t="s">
        <v>216</v>
      </c>
      <c r="J14" s="256"/>
      <c r="K14" s="256"/>
      <c r="L14" s="256"/>
    </row>
    <row r="15" spans="2:12" s="97" customFormat="1" ht="48" customHeight="1" x14ac:dyDescent="0.2">
      <c r="B15" s="45"/>
      <c r="C15" s="26"/>
      <c r="D15" s="45"/>
      <c r="E15" s="26"/>
      <c r="F15" s="45"/>
      <c r="G15" s="45"/>
      <c r="H15" s="45"/>
      <c r="I15" s="45"/>
      <c r="J15" s="45" t="s">
        <v>217</v>
      </c>
      <c r="K15" s="26"/>
      <c r="L15" s="26">
        <v>1</v>
      </c>
    </row>
  </sheetData>
  <mergeCells count="18">
    <mergeCell ref="D10:J10"/>
    <mergeCell ref="F11:J11"/>
    <mergeCell ref="G12:L12"/>
    <mergeCell ref="H13:L13"/>
    <mergeCell ref="I14:L14"/>
    <mergeCell ref="B9:J9"/>
    <mergeCell ref="K7:L7"/>
    <mergeCell ref="B1:L1"/>
    <mergeCell ref="B2:L2"/>
    <mergeCell ref="B3:L3"/>
    <mergeCell ref="B4:L4"/>
    <mergeCell ref="B5:L5"/>
    <mergeCell ref="B6:L6"/>
    <mergeCell ref="B7:B8"/>
    <mergeCell ref="C7:D7"/>
    <mergeCell ref="E7:H7"/>
    <mergeCell ref="I7:I8"/>
    <mergeCell ref="J7:J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O17"/>
  <sheetViews>
    <sheetView workbookViewId="0">
      <selection activeCell="F14" sqref="F14:H14"/>
    </sheetView>
  </sheetViews>
  <sheetFormatPr defaultRowHeight="13.5" x14ac:dyDescent="0.2"/>
  <cols>
    <col min="1" max="1" width="1.28515625" style="1" customWidth="1"/>
    <col min="2" max="2" width="9.140625" style="8" customWidth="1"/>
    <col min="3" max="3" width="12.140625" style="8" customWidth="1"/>
    <col min="4" max="4" width="49.42578125" style="1" bestFit="1" customWidth="1"/>
    <col min="5" max="5" width="10.5703125" style="8" bestFit="1" customWidth="1"/>
    <col min="6" max="6" width="14" style="8" bestFit="1" customWidth="1"/>
    <col min="7" max="7" width="16.7109375" style="8" customWidth="1"/>
    <col min="8" max="8" width="13.5703125" style="8" bestFit="1" customWidth="1"/>
    <col min="9" max="9" width="14" style="8" bestFit="1" customWidth="1"/>
    <col min="10" max="15" width="10.28515625" style="1" customWidth="1"/>
    <col min="16" max="16384" width="9.140625" style="1"/>
  </cols>
  <sheetData>
    <row r="1" spans="2:249" s="6" customFormat="1" ht="14.1" customHeight="1" x14ac:dyDescent="0.2">
      <c r="B1" s="259" t="s">
        <v>61</v>
      </c>
      <c r="C1" s="259"/>
      <c r="D1" s="259"/>
      <c r="E1" s="259"/>
      <c r="F1" s="259"/>
      <c r="G1" s="259"/>
      <c r="H1" s="259"/>
      <c r="I1" s="259"/>
      <c r="J1" s="3"/>
      <c r="K1" s="5"/>
      <c r="L1" s="5"/>
      <c r="M1" s="5"/>
      <c r="N1" s="5"/>
      <c r="O1" s="5"/>
      <c r="P1" s="5"/>
      <c r="Q1" s="4"/>
      <c r="R1" s="5"/>
      <c r="S1" s="5"/>
      <c r="T1" s="5"/>
      <c r="U1" s="5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4"/>
      <c r="AH1" s="5"/>
      <c r="AI1" s="5"/>
      <c r="AJ1" s="5"/>
      <c r="AK1" s="5"/>
      <c r="AL1" s="5"/>
      <c r="AM1" s="5"/>
      <c r="AN1" s="5"/>
      <c r="AO1" s="4"/>
      <c r="AP1" s="5"/>
      <c r="AQ1" s="5"/>
      <c r="AR1" s="5"/>
      <c r="AS1" s="5"/>
      <c r="AT1" s="5"/>
      <c r="AU1" s="5"/>
      <c r="AV1" s="5"/>
      <c r="AW1" s="4"/>
      <c r="AX1" s="5"/>
      <c r="AY1" s="5"/>
      <c r="AZ1" s="5"/>
      <c r="BA1" s="5"/>
      <c r="BB1" s="5"/>
      <c r="BC1" s="5"/>
      <c r="BD1" s="5"/>
      <c r="BE1" s="4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4"/>
      <c r="CD1" s="5"/>
      <c r="CE1" s="5"/>
      <c r="CF1" s="5"/>
      <c r="CG1" s="5"/>
      <c r="CH1" s="5"/>
      <c r="CI1" s="5"/>
      <c r="CJ1" s="5"/>
      <c r="CK1" s="4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4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4"/>
      <c r="DR1" s="5"/>
      <c r="DS1" s="5"/>
      <c r="DT1" s="5"/>
      <c r="DU1" s="5"/>
      <c r="DV1" s="5"/>
      <c r="DW1" s="5"/>
      <c r="DX1" s="5"/>
      <c r="DY1" s="4"/>
      <c r="DZ1" s="5"/>
      <c r="EA1" s="5"/>
      <c r="EB1" s="5"/>
      <c r="EC1" s="5"/>
      <c r="ED1" s="5"/>
      <c r="EE1" s="5"/>
      <c r="EF1" s="5"/>
      <c r="EG1" s="4"/>
      <c r="EH1" s="5"/>
      <c r="EI1" s="5"/>
      <c r="EJ1" s="5"/>
      <c r="EK1" s="5"/>
      <c r="EL1" s="5"/>
      <c r="EM1" s="5"/>
      <c r="EN1" s="5"/>
      <c r="EO1" s="4"/>
      <c r="EP1" s="5"/>
      <c r="EQ1" s="5"/>
      <c r="ER1" s="5"/>
      <c r="ES1" s="5"/>
      <c r="ET1" s="5"/>
      <c r="EU1" s="5"/>
      <c r="EV1" s="5"/>
      <c r="EW1" s="4"/>
      <c r="EX1" s="5"/>
      <c r="EY1" s="5"/>
      <c r="EZ1" s="5"/>
      <c r="FA1" s="5"/>
      <c r="FB1" s="5"/>
      <c r="FC1" s="5"/>
      <c r="FD1" s="5"/>
      <c r="FE1" s="4"/>
      <c r="FF1" s="5"/>
      <c r="FG1" s="5"/>
      <c r="FH1" s="5"/>
      <c r="FI1" s="5"/>
      <c r="FJ1" s="5"/>
      <c r="FK1" s="5"/>
      <c r="FL1" s="5"/>
      <c r="FM1" s="4"/>
      <c r="FN1" s="5"/>
      <c r="FO1" s="5"/>
      <c r="FP1" s="5"/>
      <c r="FQ1" s="5"/>
      <c r="FR1" s="5"/>
      <c r="FS1" s="5"/>
      <c r="FT1" s="5"/>
      <c r="FU1" s="4"/>
      <c r="FV1" s="5"/>
      <c r="FW1" s="5"/>
      <c r="FX1" s="5"/>
      <c r="FY1" s="5"/>
      <c r="FZ1" s="5"/>
      <c r="GA1" s="5"/>
      <c r="GB1" s="5"/>
      <c r="GC1" s="4"/>
      <c r="GD1" s="5"/>
      <c r="GE1" s="5"/>
      <c r="GF1" s="5"/>
      <c r="GG1" s="5"/>
      <c r="GH1" s="5"/>
      <c r="GI1" s="5"/>
      <c r="GJ1" s="5"/>
      <c r="GK1" s="4"/>
      <c r="GL1" s="5"/>
      <c r="GM1" s="5"/>
      <c r="GN1" s="5"/>
      <c r="GO1" s="5"/>
      <c r="GP1" s="5"/>
      <c r="GQ1" s="5"/>
      <c r="GR1" s="5"/>
      <c r="GS1" s="4"/>
      <c r="GT1" s="5"/>
      <c r="GU1" s="5"/>
      <c r="GV1" s="5"/>
      <c r="GW1" s="5"/>
      <c r="GX1" s="5"/>
      <c r="GY1" s="5"/>
      <c r="GZ1" s="5"/>
      <c r="HA1" s="4"/>
      <c r="HB1" s="5"/>
      <c r="HC1" s="5"/>
      <c r="HD1" s="5"/>
      <c r="HE1" s="5"/>
      <c r="HF1" s="5"/>
      <c r="HG1" s="5"/>
      <c r="HH1" s="5"/>
      <c r="HI1" s="4"/>
      <c r="HJ1" s="5"/>
      <c r="HK1" s="5"/>
      <c r="HL1" s="5"/>
      <c r="HM1" s="5"/>
      <c r="HN1" s="5"/>
      <c r="HO1" s="5"/>
      <c r="HP1" s="5"/>
      <c r="HQ1" s="4"/>
      <c r="HR1" s="5"/>
      <c r="HS1" s="5"/>
      <c r="HT1" s="5"/>
      <c r="HU1" s="5"/>
      <c r="HV1" s="5"/>
      <c r="HW1" s="5"/>
      <c r="HX1" s="5"/>
      <c r="HY1" s="4"/>
      <c r="HZ1" s="5"/>
      <c r="IA1" s="5"/>
      <c r="IB1" s="5"/>
      <c r="IC1" s="5"/>
      <c r="ID1" s="5"/>
      <c r="IE1" s="5"/>
      <c r="IF1" s="5"/>
      <c r="IG1" s="4"/>
      <c r="IH1" s="5"/>
      <c r="II1" s="5"/>
      <c r="IJ1" s="5"/>
      <c r="IK1" s="5"/>
      <c r="IL1" s="5"/>
      <c r="IM1" s="5"/>
      <c r="IN1" s="5"/>
      <c r="IO1" s="4"/>
    </row>
    <row r="2" spans="2:249" s="6" customFormat="1" ht="14.1" customHeight="1" x14ac:dyDescent="0.2">
      <c r="B2" s="259" t="s">
        <v>78</v>
      </c>
      <c r="C2" s="259"/>
      <c r="D2" s="259"/>
      <c r="E2" s="259"/>
      <c r="F2" s="259"/>
      <c r="G2" s="259"/>
      <c r="H2" s="259"/>
      <c r="I2" s="259"/>
      <c r="J2" s="3"/>
      <c r="K2" s="5"/>
      <c r="L2" s="5"/>
      <c r="M2" s="5"/>
      <c r="N2" s="5"/>
      <c r="O2" s="5"/>
      <c r="P2" s="5"/>
      <c r="Q2" s="4"/>
      <c r="R2" s="5"/>
      <c r="S2" s="5"/>
      <c r="T2" s="5"/>
      <c r="U2" s="5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4"/>
      <c r="AH2" s="5"/>
      <c r="AI2" s="5"/>
      <c r="AJ2" s="5"/>
      <c r="AK2" s="5"/>
      <c r="AL2" s="5"/>
      <c r="AM2" s="5"/>
      <c r="AN2" s="5"/>
      <c r="AO2" s="4"/>
      <c r="AP2" s="5"/>
      <c r="AQ2" s="5"/>
      <c r="AR2" s="5"/>
      <c r="AS2" s="5"/>
      <c r="AT2" s="5"/>
      <c r="AU2" s="5"/>
      <c r="AV2" s="5"/>
      <c r="AW2" s="4"/>
      <c r="AX2" s="5"/>
      <c r="AY2" s="5"/>
      <c r="AZ2" s="5"/>
      <c r="BA2" s="5"/>
      <c r="BB2" s="5"/>
      <c r="BC2" s="5"/>
      <c r="BD2" s="5"/>
      <c r="BE2" s="4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4"/>
      <c r="CD2" s="5"/>
      <c r="CE2" s="5"/>
      <c r="CF2" s="5"/>
      <c r="CG2" s="5"/>
      <c r="CH2" s="5"/>
      <c r="CI2" s="5"/>
      <c r="CJ2" s="5"/>
      <c r="CK2" s="4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4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4"/>
      <c r="DR2" s="5"/>
      <c r="DS2" s="5"/>
      <c r="DT2" s="5"/>
      <c r="DU2" s="5"/>
      <c r="DV2" s="5"/>
      <c r="DW2" s="5"/>
      <c r="DX2" s="5"/>
      <c r="DY2" s="4"/>
      <c r="DZ2" s="5"/>
      <c r="EA2" s="5"/>
      <c r="EB2" s="5"/>
      <c r="EC2" s="5"/>
      <c r="ED2" s="5"/>
      <c r="EE2" s="5"/>
      <c r="EF2" s="5"/>
      <c r="EG2" s="4"/>
      <c r="EH2" s="5"/>
      <c r="EI2" s="5"/>
      <c r="EJ2" s="5"/>
      <c r="EK2" s="5"/>
      <c r="EL2" s="5"/>
      <c r="EM2" s="5"/>
      <c r="EN2" s="5"/>
      <c r="EO2" s="4"/>
      <c r="EP2" s="5"/>
      <c r="EQ2" s="5"/>
      <c r="ER2" s="5"/>
      <c r="ES2" s="5"/>
      <c r="ET2" s="5"/>
      <c r="EU2" s="5"/>
      <c r="EV2" s="5"/>
      <c r="EW2" s="4"/>
      <c r="EX2" s="5"/>
      <c r="EY2" s="5"/>
      <c r="EZ2" s="5"/>
      <c r="FA2" s="5"/>
      <c r="FB2" s="5"/>
      <c r="FC2" s="5"/>
      <c r="FD2" s="5"/>
      <c r="FE2" s="4"/>
      <c r="FF2" s="5"/>
      <c r="FG2" s="5"/>
      <c r="FH2" s="5"/>
      <c r="FI2" s="5"/>
      <c r="FJ2" s="5"/>
      <c r="FK2" s="5"/>
      <c r="FL2" s="5"/>
      <c r="FM2" s="4"/>
      <c r="FN2" s="5"/>
      <c r="FO2" s="5"/>
      <c r="FP2" s="5"/>
      <c r="FQ2" s="5"/>
      <c r="FR2" s="5"/>
      <c r="FS2" s="5"/>
      <c r="FT2" s="5"/>
      <c r="FU2" s="4"/>
      <c r="FV2" s="5"/>
      <c r="FW2" s="5"/>
      <c r="FX2" s="5"/>
      <c r="FY2" s="5"/>
      <c r="FZ2" s="5"/>
      <c r="GA2" s="5"/>
      <c r="GB2" s="5"/>
      <c r="GC2" s="4"/>
      <c r="GD2" s="5"/>
      <c r="GE2" s="5"/>
      <c r="GF2" s="5"/>
      <c r="GG2" s="5"/>
      <c r="GH2" s="5"/>
      <c r="GI2" s="5"/>
      <c r="GJ2" s="5"/>
      <c r="GK2" s="4"/>
      <c r="GL2" s="5"/>
      <c r="GM2" s="5"/>
      <c r="GN2" s="5"/>
      <c r="GO2" s="5"/>
      <c r="GP2" s="5"/>
      <c r="GQ2" s="5"/>
      <c r="GR2" s="5"/>
      <c r="GS2" s="4"/>
      <c r="GT2" s="5"/>
      <c r="GU2" s="5"/>
      <c r="GV2" s="5"/>
      <c r="GW2" s="5"/>
      <c r="GX2" s="5"/>
      <c r="GY2" s="5"/>
      <c r="GZ2" s="5"/>
      <c r="HA2" s="4"/>
      <c r="HB2" s="5"/>
      <c r="HC2" s="5"/>
      <c r="HD2" s="5"/>
      <c r="HE2" s="5"/>
      <c r="HF2" s="5"/>
      <c r="HG2" s="5"/>
      <c r="HH2" s="5"/>
      <c r="HI2" s="4"/>
      <c r="HJ2" s="5"/>
      <c r="HK2" s="5"/>
      <c r="HL2" s="5"/>
      <c r="HM2" s="5"/>
      <c r="HN2" s="5"/>
      <c r="HO2" s="5"/>
      <c r="HP2" s="5"/>
      <c r="HQ2" s="4"/>
      <c r="HR2" s="5"/>
      <c r="HS2" s="5"/>
      <c r="HT2" s="5"/>
      <c r="HU2" s="5"/>
      <c r="HV2" s="5"/>
      <c r="HW2" s="5"/>
      <c r="HX2" s="5"/>
      <c r="HY2" s="4"/>
      <c r="HZ2" s="5"/>
      <c r="IA2" s="5"/>
      <c r="IB2" s="5"/>
      <c r="IC2" s="5"/>
      <c r="ID2" s="5"/>
      <c r="IE2" s="5"/>
      <c r="IF2" s="5"/>
      <c r="IG2" s="4"/>
      <c r="IH2" s="5"/>
      <c r="II2" s="5"/>
      <c r="IJ2" s="5"/>
      <c r="IK2" s="5"/>
      <c r="IL2" s="5"/>
      <c r="IM2" s="5"/>
      <c r="IN2" s="5"/>
      <c r="IO2" s="4"/>
    </row>
    <row r="3" spans="2:249" s="6" customFormat="1" ht="14.1" customHeight="1" x14ac:dyDescent="0.2">
      <c r="B3" s="259" t="s">
        <v>38</v>
      </c>
      <c r="C3" s="259"/>
      <c r="D3" s="259"/>
      <c r="E3" s="259"/>
      <c r="F3" s="259"/>
      <c r="G3" s="259"/>
      <c r="H3" s="259"/>
      <c r="I3" s="25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5"/>
      <c r="AG3" s="4"/>
      <c r="AH3" s="5"/>
      <c r="AI3" s="5"/>
      <c r="AJ3" s="5"/>
      <c r="AK3" s="5"/>
      <c r="AL3" s="5"/>
      <c r="AM3" s="5"/>
      <c r="AN3" s="5"/>
      <c r="AO3" s="4"/>
      <c r="AP3" s="5"/>
      <c r="AQ3" s="5"/>
      <c r="AR3" s="5"/>
      <c r="AS3" s="5"/>
      <c r="AT3" s="5"/>
      <c r="AU3" s="5"/>
      <c r="AV3" s="5"/>
      <c r="AW3" s="4"/>
      <c r="AX3" s="5"/>
      <c r="AY3" s="5"/>
      <c r="AZ3" s="5"/>
      <c r="BA3" s="5"/>
      <c r="BB3" s="5"/>
      <c r="BC3" s="5"/>
      <c r="BD3" s="5"/>
      <c r="BE3" s="4"/>
      <c r="BF3" s="5"/>
      <c r="BG3" s="5"/>
      <c r="BH3" s="5"/>
      <c r="BI3" s="5"/>
      <c r="BJ3" s="5"/>
      <c r="BK3" s="5"/>
      <c r="BL3" s="5"/>
      <c r="BM3" s="4"/>
      <c r="BN3" s="5"/>
      <c r="BO3" s="5"/>
      <c r="BP3" s="5"/>
      <c r="BQ3" s="5"/>
      <c r="BR3" s="5"/>
      <c r="BS3" s="5"/>
      <c r="BT3" s="5"/>
      <c r="BU3" s="4"/>
      <c r="BV3" s="5"/>
      <c r="BW3" s="5"/>
      <c r="BX3" s="5"/>
      <c r="BY3" s="5"/>
      <c r="BZ3" s="5"/>
      <c r="CA3" s="5"/>
      <c r="CB3" s="5"/>
      <c r="CC3" s="4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4"/>
      <c r="CT3" s="5"/>
      <c r="CU3" s="5"/>
      <c r="CV3" s="5"/>
      <c r="CW3" s="5"/>
      <c r="CX3" s="5"/>
      <c r="CY3" s="5"/>
      <c r="CZ3" s="5"/>
      <c r="DA3" s="4"/>
      <c r="DB3" s="5"/>
      <c r="DC3" s="5"/>
      <c r="DD3" s="5"/>
      <c r="DE3" s="5"/>
      <c r="DF3" s="5"/>
      <c r="DG3" s="5"/>
      <c r="DH3" s="5"/>
      <c r="DI3" s="4"/>
      <c r="DJ3" s="5"/>
      <c r="DK3" s="5"/>
      <c r="DL3" s="5"/>
      <c r="DM3" s="5"/>
      <c r="DN3" s="5"/>
      <c r="DO3" s="5"/>
      <c r="DP3" s="5"/>
      <c r="DQ3" s="4"/>
      <c r="DR3" s="5"/>
      <c r="DS3" s="5"/>
      <c r="DT3" s="5"/>
      <c r="DU3" s="5"/>
      <c r="DV3" s="5"/>
      <c r="DW3" s="5"/>
      <c r="DX3" s="5"/>
      <c r="DY3" s="4"/>
      <c r="DZ3" s="5"/>
      <c r="EA3" s="5"/>
      <c r="EB3" s="5"/>
      <c r="EC3" s="5"/>
      <c r="ED3" s="5"/>
      <c r="EE3" s="5"/>
      <c r="EF3" s="5"/>
      <c r="EG3" s="4"/>
      <c r="EH3" s="5"/>
      <c r="EI3" s="5"/>
      <c r="EJ3" s="5"/>
      <c r="EK3" s="5"/>
      <c r="EL3" s="5"/>
      <c r="EM3" s="5"/>
      <c r="EN3" s="5"/>
      <c r="EO3" s="4"/>
      <c r="EP3" s="5"/>
      <c r="EQ3" s="5"/>
      <c r="ER3" s="5"/>
      <c r="ES3" s="5"/>
      <c r="ET3" s="5"/>
      <c r="EU3" s="5"/>
      <c r="EV3" s="5"/>
      <c r="EW3" s="4"/>
      <c r="EX3" s="5"/>
      <c r="EY3" s="5"/>
      <c r="EZ3" s="5"/>
      <c r="FA3" s="5"/>
      <c r="FB3" s="5"/>
      <c r="FC3" s="5"/>
      <c r="FD3" s="5"/>
      <c r="FE3" s="4"/>
      <c r="FF3" s="5"/>
      <c r="FG3" s="5"/>
      <c r="FH3" s="5"/>
      <c r="FI3" s="5"/>
      <c r="FJ3" s="5"/>
      <c r="FK3" s="5"/>
      <c r="FL3" s="5"/>
      <c r="FM3" s="4"/>
      <c r="FN3" s="5"/>
      <c r="FO3" s="5"/>
      <c r="FP3" s="5"/>
      <c r="FQ3" s="5"/>
      <c r="FR3" s="5"/>
      <c r="FS3" s="5"/>
      <c r="FT3" s="5"/>
      <c r="FU3" s="4"/>
      <c r="FV3" s="5"/>
      <c r="FW3" s="5"/>
      <c r="FX3" s="5"/>
      <c r="FY3" s="5"/>
      <c r="FZ3" s="5"/>
      <c r="GA3" s="5"/>
      <c r="GB3" s="5"/>
      <c r="GC3" s="4"/>
      <c r="GD3" s="5"/>
      <c r="GE3" s="5"/>
      <c r="GF3" s="5"/>
      <c r="GG3" s="5"/>
      <c r="GH3" s="5"/>
      <c r="GI3" s="5"/>
      <c r="GJ3" s="5"/>
      <c r="GK3" s="4"/>
      <c r="GL3" s="5"/>
      <c r="GM3" s="5"/>
      <c r="GN3" s="5"/>
      <c r="GO3" s="5"/>
      <c r="GP3" s="5"/>
      <c r="GQ3" s="5"/>
      <c r="GR3" s="5"/>
      <c r="GS3" s="4"/>
      <c r="GT3" s="5"/>
      <c r="GU3" s="5"/>
      <c r="GV3" s="5"/>
      <c r="GW3" s="5"/>
      <c r="GX3" s="5"/>
      <c r="GY3" s="5"/>
      <c r="GZ3" s="5"/>
      <c r="HA3" s="4"/>
      <c r="HB3" s="5"/>
      <c r="HC3" s="5"/>
      <c r="HD3" s="5"/>
      <c r="HE3" s="5"/>
      <c r="HF3" s="5"/>
      <c r="HG3" s="5"/>
      <c r="HH3" s="5"/>
      <c r="HI3" s="4"/>
      <c r="HJ3" s="5"/>
      <c r="HK3" s="5"/>
      <c r="HL3" s="5"/>
      <c r="HM3" s="5"/>
      <c r="HN3" s="5"/>
      <c r="HO3" s="5"/>
      <c r="HP3" s="5"/>
      <c r="HQ3" s="4"/>
      <c r="HR3" s="5"/>
      <c r="HS3" s="5"/>
      <c r="HT3" s="5"/>
      <c r="HU3" s="5"/>
      <c r="HV3" s="5"/>
      <c r="HW3" s="5"/>
      <c r="HX3" s="5"/>
      <c r="HY3" s="4"/>
      <c r="HZ3" s="5"/>
      <c r="IA3" s="5"/>
      <c r="IB3" s="5"/>
      <c r="IC3" s="5"/>
      <c r="ID3" s="5"/>
      <c r="IE3" s="5"/>
      <c r="IF3" s="5"/>
      <c r="IG3" s="4"/>
      <c r="IH3" s="5"/>
      <c r="II3" s="5"/>
      <c r="IJ3" s="5"/>
      <c r="IK3" s="5"/>
      <c r="IL3" s="5"/>
      <c r="IM3" s="5"/>
      <c r="IN3" s="5"/>
      <c r="IO3" s="4"/>
    </row>
    <row r="4" spans="2:249" s="6" customFormat="1" ht="14.1" customHeight="1" x14ac:dyDescent="0.2">
      <c r="B4" s="259" t="s">
        <v>37</v>
      </c>
      <c r="C4" s="259"/>
      <c r="D4" s="259"/>
      <c r="E4" s="259"/>
      <c r="F4" s="259"/>
      <c r="G4" s="259"/>
      <c r="H4" s="259"/>
      <c r="I4" s="25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5"/>
      <c r="AG4" s="4"/>
      <c r="AH4" s="5"/>
      <c r="AI4" s="5"/>
      <c r="AJ4" s="5"/>
      <c r="AK4" s="5"/>
      <c r="AL4" s="5"/>
      <c r="AM4" s="5"/>
      <c r="AN4" s="5"/>
      <c r="AO4" s="4"/>
      <c r="AP4" s="5"/>
      <c r="AQ4" s="5"/>
      <c r="AR4" s="5"/>
      <c r="AS4" s="5"/>
      <c r="AT4" s="5"/>
      <c r="AU4" s="5"/>
      <c r="AV4" s="5"/>
      <c r="AW4" s="4"/>
      <c r="AX4" s="5"/>
      <c r="AY4" s="5"/>
      <c r="AZ4" s="5"/>
      <c r="BA4" s="5"/>
      <c r="BB4" s="5"/>
      <c r="BC4" s="5"/>
      <c r="BD4" s="5"/>
      <c r="BE4" s="4"/>
      <c r="BF4" s="5"/>
      <c r="BG4" s="5"/>
      <c r="BH4" s="5"/>
      <c r="BI4" s="5"/>
      <c r="BJ4" s="5"/>
      <c r="BK4" s="5"/>
      <c r="BL4" s="5"/>
      <c r="BM4" s="4"/>
      <c r="BN4" s="5"/>
      <c r="BO4" s="5"/>
      <c r="BP4" s="5"/>
      <c r="BQ4" s="5"/>
      <c r="BR4" s="5"/>
      <c r="BS4" s="5"/>
      <c r="BT4" s="5"/>
      <c r="BU4" s="4"/>
      <c r="BV4" s="5"/>
      <c r="BW4" s="5"/>
      <c r="BX4" s="5"/>
      <c r="BY4" s="5"/>
      <c r="BZ4" s="5"/>
      <c r="CA4" s="5"/>
      <c r="CB4" s="5"/>
      <c r="CC4" s="4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4"/>
      <c r="CT4" s="5"/>
      <c r="CU4" s="5"/>
      <c r="CV4" s="5"/>
      <c r="CW4" s="5"/>
      <c r="CX4" s="5"/>
      <c r="CY4" s="5"/>
      <c r="CZ4" s="5"/>
      <c r="DA4" s="4"/>
      <c r="DB4" s="5"/>
      <c r="DC4" s="5"/>
      <c r="DD4" s="5"/>
      <c r="DE4" s="5"/>
      <c r="DF4" s="5"/>
      <c r="DG4" s="5"/>
      <c r="DH4" s="5"/>
      <c r="DI4" s="4"/>
      <c r="DJ4" s="5"/>
      <c r="DK4" s="5"/>
      <c r="DL4" s="5"/>
      <c r="DM4" s="5"/>
      <c r="DN4" s="5"/>
      <c r="DO4" s="5"/>
      <c r="DP4" s="5"/>
      <c r="DQ4" s="4"/>
      <c r="DR4" s="5"/>
      <c r="DS4" s="5"/>
      <c r="DT4" s="5"/>
      <c r="DU4" s="5"/>
      <c r="DV4" s="5"/>
      <c r="DW4" s="5"/>
      <c r="DX4" s="5"/>
      <c r="DY4" s="4"/>
      <c r="DZ4" s="5"/>
      <c r="EA4" s="5"/>
      <c r="EB4" s="5"/>
      <c r="EC4" s="5"/>
      <c r="ED4" s="5"/>
      <c r="EE4" s="5"/>
      <c r="EF4" s="5"/>
      <c r="EG4" s="4"/>
      <c r="EH4" s="5"/>
      <c r="EI4" s="5"/>
      <c r="EJ4" s="5"/>
      <c r="EK4" s="5"/>
      <c r="EL4" s="5"/>
      <c r="EM4" s="5"/>
      <c r="EN4" s="5"/>
      <c r="EO4" s="4"/>
      <c r="EP4" s="5"/>
      <c r="EQ4" s="5"/>
      <c r="ER4" s="5"/>
      <c r="ES4" s="5"/>
      <c r="ET4" s="5"/>
      <c r="EU4" s="5"/>
      <c r="EV4" s="5"/>
      <c r="EW4" s="4"/>
      <c r="EX4" s="5"/>
      <c r="EY4" s="5"/>
      <c r="EZ4" s="5"/>
      <c r="FA4" s="5"/>
      <c r="FB4" s="5"/>
      <c r="FC4" s="5"/>
      <c r="FD4" s="5"/>
      <c r="FE4" s="4"/>
      <c r="FF4" s="5"/>
      <c r="FG4" s="5"/>
      <c r="FH4" s="5"/>
      <c r="FI4" s="5"/>
      <c r="FJ4" s="5"/>
      <c r="FK4" s="5"/>
      <c r="FL4" s="5"/>
      <c r="FM4" s="4"/>
      <c r="FN4" s="5"/>
      <c r="FO4" s="5"/>
      <c r="FP4" s="5"/>
      <c r="FQ4" s="5"/>
      <c r="FR4" s="5"/>
      <c r="FS4" s="5"/>
      <c r="FT4" s="5"/>
      <c r="FU4" s="4"/>
      <c r="FV4" s="5"/>
      <c r="FW4" s="5"/>
      <c r="FX4" s="5"/>
      <c r="FY4" s="5"/>
      <c r="FZ4" s="5"/>
      <c r="GA4" s="5"/>
      <c r="GB4" s="5"/>
      <c r="GC4" s="4"/>
      <c r="GD4" s="5"/>
      <c r="GE4" s="5"/>
      <c r="GF4" s="5"/>
      <c r="GG4" s="5"/>
      <c r="GH4" s="5"/>
      <c r="GI4" s="5"/>
      <c r="GJ4" s="5"/>
      <c r="GK4" s="4"/>
      <c r="GL4" s="5"/>
      <c r="GM4" s="5"/>
      <c r="GN4" s="5"/>
      <c r="GO4" s="5"/>
      <c r="GP4" s="5"/>
      <c r="GQ4" s="5"/>
      <c r="GR4" s="5"/>
      <c r="GS4" s="4"/>
      <c r="GT4" s="5"/>
      <c r="GU4" s="5"/>
      <c r="GV4" s="5"/>
      <c r="GW4" s="5"/>
      <c r="GX4" s="5"/>
      <c r="GY4" s="5"/>
      <c r="GZ4" s="5"/>
      <c r="HA4" s="4"/>
      <c r="HB4" s="5"/>
      <c r="HC4" s="5"/>
      <c r="HD4" s="5"/>
      <c r="HE4" s="5"/>
      <c r="HF4" s="5"/>
      <c r="HG4" s="5"/>
      <c r="HH4" s="5"/>
      <c r="HI4" s="4"/>
      <c r="HJ4" s="5"/>
      <c r="HK4" s="5"/>
      <c r="HL4" s="5"/>
      <c r="HM4" s="5"/>
      <c r="HN4" s="5"/>
      <c r="HO4" s="5"/>
      <c r="HP4" s="5"/>
      <c r="HQ4" s="4"/>
      <c r="HR4" s="5"/>
      <c r="HS4" s="5"/>
      <c r="HT4" s="5"/>
      <c r="HU4" s="5"/>
      <c r="HV4" s="5"/>
      <c r="HW4" s="5"/>
      <c r="HX4" s="5"/>
      <c r="HY4" s="4"/>
      <c r="HZ4" s="5"/>
      <c r="IA4" s="5"/>
      <c r="IB4" s="5"/>
      <c r="IC4" s="5"/>
      <c r="ID4" s="5"/>
      <c r="IE4" s="5"/>
      <c r="IF4" s="5"/>
      <c r="IG4" s="4"/>
      <c r="IH4" s="5"/>
      <c r="II4" s="5"/>
      <c r="IJ4" s="5"/>
      <c r="IK4" s="5"/>
      <c r="IL4" s="5"/>
      <c r="IM4" s="5"/>
      <c r="IN4" s="5"/>
      <c r="IO4" s="4"/>
    </row>
    <row r="5" spans="2:249" s="6" customFormat="1" ht="14.1" customHeight="1" x14ac:dyDescent="0.2">
      <c r="B5" s="258"/>
      <c r="C5" s="258"/>
      <c r="D5" s="258"/>
      <c r="E5" s="258"/>
      <c r="F5" s="258"/>
      <c r="G5" s="258"/>
      <c r="H5" s="258"/>
      <c r="I5" s="25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5"/>
      <c r="AG5" s="4"/>
      <c r="AH5" s="5"/>
      <c r="AI5" s="5"/>
      <c r="AJ5" s="5"/>
      <c r="AK5" s="5"/>
      <c r="AL5" s="5"/>
      <c r="AM5" s="5"/>
      <c r="AN5" s="5"/>
      <c r="AO5" s="4"/>
      <c r="AP5" s="5"/>
      <c r="AQ5" s="5"/>
      <c r="AR5" s="5"/>
      <c r="AS5" s="5"/>
      <c r="AT5" s="5"/>
      <c r="AU5" s="5"/>
      <c r="AV5" s="5"/>
      <c r="AW5" s="4"/>
      <c r="AX5" s="5"/>
      <c r="AY5" s="5"/>
      <c r="AZ5" s="5"/>
      <c r="BA5" s="5"/>
      <c r="BB5" s="5"/>
      <c r="BC5" s="5"/>
      <c r="BD5" s="5"/>
      <c r="BE5" s="4"/>
      <c r="BF5" s="5"/>
      <c r="BG5" s="5"/>
      <c r="BH5" s="5"/>
      <c r="BI5" s="5"/>
      <c r="BJ5" s="5"/>
      <c r="BK5" s="5"/>
      <c r="BL5" s="5"/>
      <c r="BM5" s="4"/>
      <c r="BN5" s="5"/>
      <c r="BO5" s="5"/>
      <c r="BP5" s="5"/>
      <c r="BQ5" s="5"/>
      <c r="BR5" s="5"/>
      <c r="BS5" s="5"/>
      <c r="BT5" s="5"/>
      <c r="BU5" s="4"/>
      <c r="BV5" s="5"/>
      <c r="BW5" s="5"/>
      <c r="BX5" s="5"/>
      <c r="BY5" s="5"/>
      <c r="BZ5" s="5"/>
      <c r="CA5" s="5"/>
      <c r="CB5" s="5"/>
      <c r="CC5" s="4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4"/>
      <c r="CT5" s="5"/>
      <c r="CU5" s="5"/>
      <c r="CV5" s="5"/>
      <c r="CW5" s="5"/>
      <c r="CX5" s="5"/>
      <c r="CY5" s="5"/>
      <c r="CZ5" s="5"/>
      <c r="DA5" s="4"/>
      <c r="DB5" s="5"/>
      <c r="DC5" s="5"/>
      <c r="DD5" s="5"/>
      <c r="DE5" s="5"/>
      <c r="DF5" s="5"/>
      <c r="DG5" s="5"/>
      <c r="DH5" s="5"/>
      <c r="DI5" s="4"/>
      <c r="DJ5" s="5"/>
      <c r="DK5" s="5"/>
      <c r="DL5" s="5"/>
      <c r="DM5" s="5"/>
      <c r="DN5" s="5"/>
      <c r="DO5" s="5"/>
      <c r="DP5" s="5"/>
      <c r="DQ5" s="4"/>
      <c r="DR5" s="5"/>
      <c r="DS5" s="5"/>
      <c r="DT5" s="5"/>
      <c r="DU5" s="5"/>
      <c r="DV5" s="5"/>
      <c r="DW5" s="5"/>
      <c r="DX5" s="5"/>
      <c r="DY5" s="4"/>
      <c r="DZ5" s="5"/>
      <c r="EA5" s="5"/>
      <c r="EB5" s="5"/>
      <c r="EC5" s="5"/>
      <c r="ED5" s="5"/>
      <c r="EE5" s="5"/>
      <c r="EF5" s="5"/>
      <c r="EG5" s="4"/>
      <c r="EH5" s="5"/>
      <c r="EI5" s="5"/>
      <c r="EJ5" s="5"/>
      <c r="EK5" s="5"/>
      <c r="EL5" s="5"/>
      <c r="EM5" s="5"/>
      <c r="EN5" s="5"/>
      <c r="EO5" s="4"/>
      <c r="EP5" s="5"/>
      <c r="EQ5" s="5"/>
      <c r="ER5" s="5"/>
      <c r="ES5" s="5"/>
      <c r="ET5" s="5"/>
      <c r="EU5" s="5"/>
      <c r="EV5" s="5"/>
      <c r="EW5" s="4"/>
      <c r="EX5" s="5"/>
      <c r="EY5" s="5"/>
      <c r="EZ5" s="5"/>
      <c r="FA5" s="5"/>
      <c r="FB5" s="5"/>
      <c r="FC5" s="5"/>
      <c r="FD5" s="5"/>
      <c r="FE5" s="4"/>
      <c r="FF5" s="5"/>
      <c r="FG5" s="5"/>
      <c r="FH5" s="5"/>
      <c r="FI5" s="5"/>
      <c r="FJ5" s="5"/>
      <c r="FK5" s="5"/>
      <c r="FL5" s="5"/>
      <c r="FM5" s="4"/>
      <c r="FN5" s="5"/>
      <c r="FO5" s="5"/>
      <c r="FP5" s="5"/>
      <c r="FQ5" s="5"/>
      <c r="FR5" s="5"/>
      <c r="FS5" s="5"/>
      <c r="FT5" s="5"/>
      <c r="FU5" s="4"/>
      <c r="FV5" s="5"/>
      <c r="FW5" s="5"/>
      <c r="FX5" s="5"/>
      <c r="FY5" s="5"/>
      <c r="FZ5" s="5"/>
      <c r="GA5" s="5"/>
      <c r="GB5" s="5"/>
      <c r="GC5" s="4"/>
      <c r="GD5" s="5"/>
      <c r="GE5" s="5"/>
      <c r="GF5" s="5"/>
      <c r="GG5" s="5"/>
      <c r="GH5" s="5"/>
      <c r="GI5" s="5"/>
      <c r="GJ5" s="5"/>
      <c r="GK5" s="4"/>
      <c r="GL5" s="5"/>
      <c r="GM5" s="5"/>
      <c r="GN5" s="5"/>
      <c r="GO5" s="5"/>
      <c r="GP5" s="5"/>
      <c r="GQ5" s="5"/>
      <c r="GR5" s="5"/>
      <c r="GS5" s="4"/>
      <c r="GT5" s="5"/>
      <c r="GU5" s="5"/>
      <c r="GV5" s="5"/>
      <c r="GW5" s="5"/>
      <c r="GX5" s="5"/>
      <c r="GY5" s="5"/>
      <c r="GZ5" s="5"/>
      <c r="HA5" s="4"/>
      <c r="HB5" s="5"/>
      <c r="HC5" s="5"/>
      <c r="HD5" s="5"/>
      <c r="HE5" s="5"/>
      <c r="HF5" s="5"/>
      <c r="HG5" s="5"/>
      <c r="HH5" s="5"/>
      <c r="HI5" s="4"/>
      <c r="HJ5" s="5"/>
      <c r="HK5" s="5"/>
      <c r="HL5" s="5"/>
      <c r="HM5" s="5"/>
      <c r="HN5" s="5"/>
      <c r="HO5" s="5"/>
      <c r="HP5" s="5"/>
      <c r="HQ5" s="4"/>
      <c r="HR5" s="5"/>
      <c r="HS5" s="5"/>
      <c r="HT5" s="5"/>
      <c r="HU5" s="5"/>
      <c r="HV5" s="5"/>
      <c r="HW5" s="5"/>
      <c r="HX5" s="5"/>
      <c r="HY5" s="4"/>
      <c r="HZ5" s="5"/>
      <c r="IA5" s="5"/>
      <c r="IB5" s="5"/>
      <c r="IC5" s="5"/>
      <c r="ID5" s="5"/>
      <c r="IE5" s="5"/>
      <c r="IF5" s="5"/>
      <c r="IG5" s="4"/>
      <c r="IH5" s="5"/>
      <c r="II5" s="5"/>
      <c r="IJ5" s="5"/>
      <c r="IK5" s="5"/>
      <c r="IL5" s="5"/>
      <c r="IM5" s="5"/>
      <c r="IN5" s="5"/>
      <c r="IO5" s="4"/>
    </row>
    <row r="6" spans="2:249" s="17" customFormat="1" ht="37.5" customHeight="1" x14ac:dyDescent="0.2">
      <c r="B6" s="260" t="s">
        <v>152</v>
      </c>
      <c r="C6" s="260"/>
      <c r="D6" s="260"/>
      <c r="E6" s="260"/>
      <c r="F6" s="260"/>
      <c r="G6" s="260"/>
      <c r="H6" s="260"/>
      <c r="I6" s="26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2:249" ht="21.75" customHeight="1" x14ac:dyDescent="0.2">
      <c r="B7" s="257" t="s">
        <v>80</v>
      </c>
      <c r="C7" s="257"/>
      <c r="D7" s="257"/>
      <c r="E7" s="257"/>
      <c r="F7" s="257"/>
      <c r="G7" s="257"/>
      <c r="H7" s="257"/>
      <c r="I7" s="257"/>
    </row>
    <row r="8" spans="2:249" ht="33" customHeight="1" x14ac:dyDescent="0.2">
      <c r="B8" s="261" t="s">
        <v>27</v>
      </c>
      <c r="C8" s="261"/>
      <c r="D8" s="262" t="s">
        <v>28</v>
      </c>
      <c r="E8" s="260" t="s">
        <v>43</v>
      </c>
      <c r="F8" s="260"/>
      <c r="G8" s="260"/>
      <c r="H8" s="260"/>
      <c r="I8" s="26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2:249" ht="18.75" customHeight="1" x14ac:dyDescent="0.2">
      <c r="B9" s="261"/>
      <c r="C9" s="261"/>
      <c r="D9" s="262"/>
      <c r="E9" s="263" t="s">
        <v>14</v>
      </c>
      <c r="F9" s="263" t="s">
        <v>29</v>
      </c>
      <c r="G9" s="263"/>
      <c r="H9" s="263"/>
      <c r="I9" s="263"/>
    </row>
    <row r="10" spans="2:249" ht="81.75" customHeight="1" x14ac:dyDescent="0.2">
      <c r="B10" s="102" t="s">
        <v>9</v>
      </c>
      <c r="C10" s="102" t="s">
        <v>10</v>
      </c>
      <c r="D10" s="262"/>
      <c r="E10" s="263"/>
      <c r="F10" s="103" t="s">
        <v>30</v>
      </c>
      <c r="G10" s="103" t="s">
        <v>31</v>
      </c>
      <c r="H10" s="103" t="s">
        <v>32</v>
      </c>
      <c r="I10" s="103" t="s">
        <v>33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2:249" ht="24.75" customHeight="1" x14ac:dyDescent="0.2">
      <c r="B11" s="24"/>
      <c r="C11" s="7"/>
      <c r="D11" s="7" t="s">
        <v>35</v>
      </c>
      <c r="E11" s="76">
        <f>+E13+E14</f>
        <v>-140213.40000000002</v>
      </c>
      <c r="F11" s="76">
        <f t="shared" ref="F11:I11" si="0">+F14+F13</f>
        <v>404788.8</v>
      </c>
      <c r="G11" s="76">
        <f t="shared" si="0"/>
        <v>-527539.5</v>
      </c>
      <c r="H11" s="76">
        <f t="shared" si="0"/>
        <v>-5000</v>
      </c>
      <c r="I11" s="76">
        <f t="shared" si="0"/>
        <v>-12462.7</v>
      </c>
    </row>
    <row r="12" spans="2:249" ht="18.75" customHeight="1" x14ac:dyDescent="0.2">
      <c r="B12" s="24"/>
      <c r="C12" s="24"/>
      <c r="D12" s="141" t="s">
        <v>34</v>
      </c>
      <c r="E12" s="76"/>
      <c r="F12" s="77"/>
      <c r="G12" s="76"/>
      <c r="H12" s="77"/>
      <c r="I12" s="77"/>
      <c r="K12" s="22"/>
    </row>
    <row r="13" spans="2:249" ht="29.25" customHeight="1" x14ac:dyDescent="0.2">
      <c r="B13" s="134" t="s">
        <v>115</v>
      </c>
      <c r="C13" s="134" t="s">
        <v>159</v>
      </c>
      <c r="D13" s="133" t="s">
        <v>81</v>
      </c>
      <c r="E13" s="76">
        <f>+F13+G13+H13+I13</f>
        <v>-12462.7</v>
      </c>
      <c r="F13" s="76">
        <v>0</v>
      </c>
      <c r="G13" s="76">
        <v>0</v>
      </c>
      <c r="H13" s="76">
        <v>0</v>
      </c>
      <c r="I13" s="76">
        <f>+'8'!F12</f>
        <v>-12462.7</v>
      </c>
      <c r="K13" s="22"/>
      <c r="L13" s="143"/>
    </row>
    <row r="14" spans="2:249" ht="30.75" customHeight="1" x14ac:dyDescent="0.2">
      <c r="B14" s="27" t="s">
        <v>115</v>
      </c>
      <c r="C14" s="27" t="s">
        <v>116</v>
      </c>
      <c r="D14" s="104" t="s">
        <v>51</v>
      </c>
      <c r="E14" s="76">
        <f>+F14+G14+H14+I14</f>
        <v>-127750.70000000001</v>
      </c>
      <c r="F14" s="78">
        <f>+'7'!I53+'7'!I63</f>
        <v>404788.8</v>
      </c>
      <c r="G14" s="78">
        <f>+'7'!I54+'7'!I64</f>
        <v>-527539.5</v>
      </c>
      <c r="H14" s="78">
        <f>+'7'!I56</f>
        <v>-5000</v>
      </c>
      <c r="I14" s="78">
        <v>0</v>
      </c>
      <c r="L14" s="74"/>
    </row>
    <row r="15" spans="2:249" x14ac:dyDescent="0.2">
      <c r="L15" s="100"/>
      <c r="M15" s="100"/>
      <c r="N15" s="100"/>
      <c r="O15" s="100"/>
    </row>
    <row r="16" spans="2:249" x14ac:dyDescent="0.2">
      <c r="G16" s="23"/>
      <c r="H16" s="23"/>
    </row>
    <row r="17" spans="7:7" x14ac:dyDescent="0.2">
      <c r="G17" s="23"/>
    </row>
  </sheetData>
  <mergeCells count="12">
    <mergeCell ref="B8:C9"/>
    <mergeCell ref="D8:D10"/>
    <mergeCell ref="E8:I8"/>
    <mergeCell ref="E9:E10"/>
    <mergeCell ref="F9:I9"/>
    <mergeCell ref="B7:I7"/>
    <mergeCell ref="B5:I5"/>
    <mergeCell ref="B1:I1"/>
    <mergeCell ref="B2:I2"/>
    <mergeCell ref="B3:I3"/>
    <mergeCell ref="B4:I4"/>
    <mergeCell ref="B6:I6"/>
  </mergeCells>
  <pageMargins left="0.21" right="0.17" top="0.32" bottom="0.33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M13"/>
  <sheetViews>
    <sheetView topLeftCell="A9" workbookViewId="0">
      <selection activeCell="L27" sqref="L27"/>
    </sheetView>
  </sheetViews>
  <sheetFormatPr defaultRowHeight="13.5" x14ac:dyDescent="0.2"/>
  <cols>
    <col min="1" max="1" width="2.5703125" style="1" customWidth="1"/>
    <col min="2" max="2" width="5.140625" style="1" bestFit="1" customWidth="1"/>
    <col min="3" max="3" width="7.85546875" style="1" bestFit="1" customWidth="1"/>
    <col min="4" max="4" width="11.28515625" style="1" bestFit="1" customWidth="1"/>
    <col min="5" max="6" width="46.85546875" style="1" customWidth="1"/>
    <col min="7" max="7" width="40.85546875" style="1" customWidth="1"/>
    <col min="8" max="8" width="11.28515625" style="1" customWidth="1"/>
    <col min="9" max="9" width="11" style="1" customWidth="1"/>
    <col min="10" max="10" width="9.140625" style="1"/>
    <col min="11" max="11" width="11.42578125" style="1" bestFit="1" customWidth="1"/>
    <col min="12" max="16384" width="9.140625" style="1"/>
  </cols>
  <sheetData>
    <row r="1" spans="2:247" s="18" customFormat="1" x14ac:dyDescent="0.2">
      <c r="B1" s="259" t="s">
        <v>71</v>
      </c>
      <c r="C1" s="259"/>
      <c r="D1" s="259"/>
      <c r="E1" s="259"/>
      <c r="F1" s="259"/>
      <c r="G1" s="259"/>
      <c r="H1" s="259"/>
      <c r="I1" s="259"/>
      <c r="J1" s="105"/>
      <c r="K1" s="105"/>
      <c r="L1" s="105"/>
      <c r="M1" s="105"/>
      <c r="N1" s="105"/>
      <c r="O1" s="106"/>
      <c r="P1" s="105"/>
      <c r="Q1" s="105"/>
      <c r="R1" s="105"/>
      <c r="S1" s="105"/>
      <c r="T1" s="105"/>
      <c r="U1" s="105"/>
      <c r="V1" s="105"/>
      <c r="W1" s="106"/>
      <c r="X1" s="105"/>
      <c r="Y1" s="105"/>
      <c r="Z1" s="105"/>
      <c r="AA1" s="105"/>
      <c r="AB1" s="105"/>
      <c r="AC1" s="105"/>
      <c r="AD1" s="105"/>
      <c r="AE1" s="106"/>
      <c r="AF1" s="105"/>
      <c r="AG1" s="105"/>
      <c r="AH1" s="105"/>
      <c r="AI1" s="105"/>
      <c r="AJ1" s="105"/>
      <c r="AK1" s="105"/>
      <c r="AL1" s="105"/>
      <c r="AM1" s="106"/>
      <c r="AN1" s="105"/>
      <c r="AO1" s="105"/>
      <c r="AP1" s="105"/>
      <c r="AQ1" s="105"/>
      <c r="AR1" s="105"/>
      <c r="AS1" s="105"/>
      <c r="AT1" s="105"/>
      <c r="AU1" s="106"/>
      <c r="AV1" s="105"/>
      <c r="AW1" s="105"/>
      <c r="AX1" s="105"/>
      <c r="AY1" s="105"/>
      <c r="AZ1" s="105"/>
      <c r="BA1" s="105"/>
      <c r="BB1" s="105"/>
      <c r="BC1" s="106"/>
      <c r="BD1" s="105"/>
      <c r="BE1" s="105"/>
      <c r="BF1" s="105"/>
      <c r="BG1" s="105"/>
      <c r="BH1" s="105"/>
      <c r="BI1" s="105"/>
      <c r="BJ1" s="105"/>
      <c r="BK1" s="106"/>
      <c r="BL1" s="105"/>
      <c r="BM1" s="105"/>
      <c r="BN1" s="105"/>
      <c r="BO1" s="105"/>
      <c r="BP1" s="105"/>
      <c r="BQ1" s="105"/>
      <c r="BR1" s="105"/>
      <c r="BS1" s="106"/>
      <c r="BT1" s="105"/>
      <c r="BU1" s="105"/>
      <c r="BV1" s="105"/>
      <c r="BW1" s="105"/>
      <c r="BX1" s="105"/>
      <c r="BY1" s="105"/>
      <c r="BZ1" s="105"/>
      <c r="CA1" s="106"/>
      <c r="CB1" s="105"/>
      <c r="CC1" s="105"/>
      <c r="CD1" s="105"/>
      <c r="CE1" s="105"/>
      <c r="CF1" s="105"/>
      <c r="CG1" s="105"/>
      <c r="CH1" s="105"/>
      <c r="CI1" s="106"/>
      <c r="CJ1" s="105"/>
      <c r="CK1" s="105"/>
      <c r="CL1" s="105"/>
      <c r="CM1" s="105"/>
      <c r="CN1" s="105"/>
      <c r="CO1" s="105"/>
      <c r="CP1" s="105"/>
      <c r="CQ1" s="106"/>
      <c r="CR1" s="105"/>
      <c r="CS1" s="105"/>
      <c r="CT1" s="105"/>
      <c r="CU1" s="105"/>
      <c r="CV1" s="105"/>
      <c r="CW1" s="105"/>
      <c r="CX1" s="105"/>
      <c r="CY1" s="106"/>
      <c r="CZ1" s="105"/>
      <c r="DA1" s="105"/>
      <c r="DB1" s="105"/>
      <c r="DC1" s="105"/>
      <c r="DD1" s="105"/>
      <c r="DE1" s="105"/>
      <c r="DF1" s="105"/>
      <c r="DG1" s="106"/>
      <c r="DH1" s="105"/>
      <c r="DI1" s="105"/>
      <c r="DJ1" s="105"/>
      <c r="DK1" s="105"/>
      <c r="DL1" s="105"/>
      <c r="DM1" s="105"/>
      <c r="DN1" s="105"/>
      <c r="DO1" s="106"/>
      <c r="DP1" s="105"/>
      <c r="DQ1" s="105"/>
      <c r="DR1" s="105"/>
      <c r="DS1" s="105"/>
      <c r="DT1" s="105"/>
      <c r="DU1" s="105"/>
      <c r="DV1" s="105"/>
      <c r="DW1" s="106"/>
      <c r="DX1" s="105"/>
      <c r="DY1" s="105"/>
      <c r="DZ1" s="105"/>
      <c r="EA1" s="105"/>
      <c r="EB1" s="105"/>
      <c r="EC1" s="105"/>
      <c r="ED1" s="105"/>
      <c r="EE1" s="106"/>
      <c r="EF1" s="105"/>
      <c r="EG1" s="105"/>
      <c r="EH1" s="105"/>
      <c r="EI1" s="105"/>
      <c r="EJ1" s="105"/>
      <c r="EK1" s="105"/>
      <c r="EL1" s="105"/>
      <c r="EM1" s="106"/>
      <c r="EN1" s="105"/>
      <c r="EO1" s="105"/>
      <c r="EP1" s="105"/>
      <c r="EQ1" s="105"/>
      <c r="ER1" s="105"/>
      <c r="ES1" s="105"/>
      <c r="ET1" s="105"/>
      <c r="EU1" s="106"/>
      <c r="EV1" s="105"/>
      <c r="EW1" s="105"/>
      <c r="EX1" s="105"/>
      <c r="EY1" s="105"/>
      <c r="EZ1" s="105"/>
      <c r="FA1" s="105"/>
      <c r="FB1" s="105"/>
      <c r="FC1" s="106"/>
      <c r="FD1" s="105"/>
      <c r="FE1" s="105"/>
      <c r="FF1" s="105"/>
      <c r="FG1" s="105"/>
      <c r="FH1" s="105"/>
      <c r="FI1" s="105"/>
      <c r="FJ1" s="105"/>
      <c r="FK1" s="106"/>
      <c r="FL1" s="105"/>
      <c r="FM1" s="105"/>
      <c r="FN1" s="105"/>
      <c r="FO1" s="105"/>
      <c r="FP1" s="105"/>
      <c r="FQ1" s="105"/>
      <c r="FR1" s="105"/>
      <c r="FS1" s="106"/>
      <c r="FT1" s="105"/>
      <c r="FU1" s="105"/>
      <c r="FV1" s="105"/>
      <c r="FW1" s="105"/>
      <c r="FX1" s="105"/>
      <c r="FY1" s="105"/>
      <c r="FZ1" s="105"/>
      <c r="GA1" s="106"/>
      <c r="GB1" s="105"/>
      <c r="GC1" s="105"/>
      <c r="GD1" s="105"/>
      <c r="GE1" s="105"/>
      <c r="GF1" s="105"/>
      <c r="GG1" s="105"/>
      <c r="GH1" s="105"/>
      <c r="GI1" s="106"/>
      <c r="GJ1" s="105"/>
      <c r="GK1" s="105"/>
      <c r="GL1" s="105"/>
      <c r="GM1" s="105"/>
      <c r="GN1" s="105"/>
      <c r="GO1" s="105"/>
      <c r="GP1" s="105"/>
      <c r="GQ1" s="106"/>
      <c r="GR1" s="105"/>
      <c r="GS1" s="105"/>
      <c r="GT1" s="105"/>
      <c r="GU1" s="105"/>
      <c r="GV1" s="105"/>
      <c r="GW1" s="105"/>
      <c r="GX1" s="105"/>
      <c r="GY1" s="106"/>
      <c r="GZ1" s="105"/>
      <c r="HA1" s="105"/>
      <c r="HB1" s="105"/>
      <c r="HC1" s="105"/>
      <c r="HD1" s="105"/>
      <c r="HE1" s="105"/>
      <c r="HF1" s="105"/>
      <c r="HG1" s="106"/>
      <c r="HH1" s="105"/>
      <c r="HI1" s="105"/>
      <c r="HJ1" s="105"/>
      <c r="HK1" s="105"/>
      <c r="HL1" s="105"/>
      <c r="HM1" s="105"/>
      <c r="HN1" s="105"/>
      <c r="HO1" s="106"/>
      <c r="HP1" s="105"/>
      <c r="HQ1" s="105"/>
      <c r="HR1" s="105"/>
      <c r="HS1" s="105"/>
      <c r="HT1" s="105"/>
      <c r="HU1" s="105"/>
      <c r="HV1" s="105"/>
      <c r="HW1" s="106"/>
      <c r="HX1" s="105"/>
      <c r="HY1" s="105"/>
      <c r="HZ1" s="105"/>
      <c r="IA1" s="105"/>
      <c r="IB1" s="105"/>
      <c r="IC1" s="105"/>
      <c r="ID1" s="105"/>
      <c r="IE1" s="106"/>
      <c r="IF1" s="105"/>
      <c r="IG1" s="105"/>
      <c r="IH1" s="105"/>
      <c r="II1" s="105"/>
      <c r="IJ1" s="105"/>
      <c r="IK1" s="105"/>
      <c r="IL1" s="105"/>
      <c r="IM1" s="106"/>
    </row>
    <row r="2" spans="2:247" s="18" customFormat="1" x14ac:dyDescent="0.2">
      <c r="B2" s="259" t="s">
        <v>78</v>
      </c>
      <c r="C2" s="259"/>
      <c r="D2" s="259"/>
      <c r="E2" s="259"/>
      <c r="F2" s="259"/>
      <c r="G2" s="259"/>
      <c r="H2" s="259"/>
      <c r="I2" s="259"/>
      <c r="J2" s="105"/>
      <c r="K2" s="105"/>
      <c r="L2" s="105"/>
      <c r="M2" s="105"/>
      <c r="N2" s="105"/>
      <c r="O2" s="106"/>
      <c r="P2" s="105"/>
      <c r="Q2" s="105"/>
      <c r="R2" s="105"/>
      <c r="S2" s="105"/>
      <c r="T2" s="105"/>
      <c r="U2" s="105"/>
      <c r="V2" s="105"/>
      <c r="W2" s="106"/>
      <c r="X2" s="105"/>
      <c r="Y2" s="105"/>
      <c r="Z2" s="105"/>
      <c r="AA2" s="105"/>
      <c r="AB2" s="105"/>
      <c r="AC2" s="105"/>
      <c r="AD2" s="105"/>
      <c r="AE2" s="106"/>
      <c r="AF2" s="105"/>
      <c r="AG2" s="105"/>
      <c r="AH2" s="105"/>
      <c r="AI2" s="105"/>
      <c r="AJ2" s="105"/>
      <c r="AK2" s="105"/>
      <c r="AL2" s="105"/>
      <c r="AM2" s="106"/>
      <c r="AN2" s="105"/>
      <c r="AO2" s="105"/>
      <c r="AP2" s="105"/>
      <c r="AQ2" s="105"/>
      <c r="AR2" s="105"/>
      <c r="AS2" s="105"/>
      <c r="AT2" s="105"/>
      <c r="AU2" s="106"/>
      <c r="AV2" s="105"/>
      <c r="AW2" s="105"/>
      <c r="AX2" s="105"/>
      <c r="AY2" s="105"/>
      <c r="AZ2" s="105"/>
      <c r="BA2" s="105"/>
      <c r="BB2" s="105"/>
      <c r="BC2" s="106"/>
      <c r="BD2" s="105"/>
      <c r="BE2" s="105"/>
      <c r="BF2" s="105"/>
      <c r="BG2" s="105"/>
      <c r="BH2" s="105"/>
      <c r="BI2" s="105"/>
      <c r="BJ2" s="105"/>
      <c r="BK2" s="106"/>
      <c r="BL2" s="105"/>
      <c r="BM2" s="105"/>
      <c r="BN2" s="105"/>
      <c r="BO2" s="105"/>
      <c r="BP2" s="105"/>
      <c r="BQ2" s="105"/>
      <c r="BR2" s="105"/>
      <c r="BS2" s="106"/>
      <c r="BT2" s="105"/>
      <c r="BU2" s="105"/>
      <c r="BV2" s="105"/>
      <c r="BW2" s="105"/>
      <c r="BX2" s="105"/>
      <c r="BY2" s="105"/>
      <c r="BZ2" s="105"/>
      <c r="CA2" s="106"/>
      <c r="CB2" s="105"/>
      <c r="CC2" s="105"/>
      <c r="CD2" s="105"/>
      <c r="CE2" s="105"/>
      <c r="CF2" s="105"/>
      <c r="CG2" s="105"/>
      <c r="CH2" s="105"/>
      <c r="CI2" s="106"/>
      <c r="CJ2" s="105"/>
      <c r="CK2" s="105"/>
      <c r="CL2" s="105"/>
      <c r="CM2" s="105"/>
      <c r="CN2" s="105"/>
      <c r="CO2" s="105"/>
      <c r="CP2" s="105"/>
      <c r="CQ2" s="106"/>
      <c r="CR2" s="105"/>
      <c r="CS2" s="105"/>
      <c r="CT2" s="105"/>
      <c r="CU2" s="105"/>
      <c r="CV2" s="105"/>
      <c r="CW2" s="105"/>
      <c r="CX2" s="105"/>
      <c r="CY2" s="106"/>
      <c r="CZ2" s="105"/>
      <c r="DA2" s="105"/>
      <c r="DB2" s="105"/>
      <c r="DC2" s="105"/>
      <c r="DD2" s="105"/>
      <c r="DE2" s="105"/>
      <c r="DF2" s="105"/>
      <c r="DG2" s="106"/>
      <c r="DH2" s="105"/>
      <c r="DI2" s="105"/>
      <c r="DJ2" s="105"/>
      <c r="DK2" s="105"/>
      <c r="DL2" s="105"/>
      <c r="DM2" s="105"/>
      <c r="DN2" s="105"/>
      <c r="DO2" s="106"/>
      <c r="DP2" s="105"/>
      <c r="DQ2" s="105"/>
      <c r="DR2" s="105"/>
      <c r="DS2" s="105"/>
      <c r="DT2" s="105"/>
      <c r="DU2" s="105"/>
      <c r="DV2" s="105"/>
      <c r="DW2" s="106"/>
      <c r="DX2" s="105"/>
      <c r="DY2" s="105"/>
      <c r="DZ2" s="105"/>
      <c r="EA2" s="105"/>
      <c r="EB2" s="105"/>
      <c r="EC2" s="105"/>
      <c r="ED2" s="105"/>
      <c r="EE2" s="106"/>
      <c r="EF2" s="105"/>
      <c r="EG2" s="105"/>
      <c r="EH2" s="105"/>
      <c r="EI2" s="105"/>
      <c r="EJ2" s="105"/>
      <c r="EK2" s="105"/>
      <c r="EL2" s="105"/>
      <c r="EM2" s="106"/>
      <c r="EN2" s="105"/>
      <c r="EO2" s="105"/>
      <c r="EP2" s="105"/>
      <c r="EQ2" s="105"/>
      <c r="ER2" s="105"/>
      <c r="ES2" s="105"/>
      <c r="ET2" s="105"/>
      <c r="EU2" s="106"/>
      <c r="EV2" s="105"/>
      <c r="EW2" s="105"/>
      <c r="EX2" s="105"/>
      <c r="EY2" s="105"/>
      <c r="EZ2" s="105"/>
      <c r="FA2" s="105"/>
      <c r="FB2" s="105"/>
      <c r="FC2" s="106"/>
      <c r="FD2" s="105"/>
      <c r="FE2" s="105"/>
      <c r="FF2" s="105"/>
      <c r="FG2" s="105"/>
      <c r="FH2" s="105"/>
      <c r="FI2" s="105"/>
      <c r="FJ2" s="105"/>
      <c r="FK2" s="106"/>
      <c r="FL2" s="105"/>
      <c r="FM2" s="105"/>
      <c r="FN2" s="105"/>
      <c r="FO2" s="105"/>
      <c r="FP2" s="105"/>
      <c r="FQ2" s="105"/>
      <c r="FR2" s="105"/>
      <c r="FS2" s="106"/>
      <c r="FT2" s="105"/>
      <c r="FU2" s="105"/>
      <c r="FV2" s="105"/>
      <c r="FW2" s="105"/>
      <c r="FX2" s="105"/>
      <c r="FY2" s="105"/>
      <c r="FZ2" s="105"/>
      <c r="GA2" s="106"/>
      <c r="GB2" s="105"/>
      <c r="GC2" s="105"/>
      <c r="GD2" s="105"/>
      <c r="GE2" s="105"/>
      <c r="GF2" s="105"/>
      <c r="GG2" s="105"/>
      <c r="GH2" s="105"/>
      <c r="GI2" s="106"/>
      <c r="GJ2" s="105"/>
      <c r="GK2" s="105"/>
      <c r="GL2" s="105"/>
      <c r="GM2" s="105"/>
      <c r="GN2" s="105"/>
      <c r="GO2" s="105"/>
      <c r="GP2" s="105"/>
      <c r="GQ2" s="106"/>
      <c r="GR2" s="105"/>
      <c r="GS2" s="105"/>
      <c r="GT2" s="105"/>
      <c r="GU2" s="105"/>
      <c r="GV2" s="105"/>
      <c r="GW2" s="105"/>
      <c r="GX2" s="105"/>
      <c r="GY2" s="106"/>
      <c r="GZ2" s="105"/>
      <c r="HA2" s="105"/>
      <c r="HB2" s="105"/>
      <c r="HC2" s="105"/>
      <c r="HD2" s="105"/>
      <c r="HE2" s="105"/>
      <c r="HF2" s="105"/>
      <c r="HG2" s="106"/>
      <c r="HH2" s="105"/>
      <c r="HI2" s="105"/>
      <c r="HJ2" s="105"/>
      <c r="HK2" s="105"/>
      <c r="HL2" s="105"/>
      <c r="HM2" s="105"/>
      <c r="HN2" s="105"/>
      <c r="HO2" s="106"/>
      <c r="HP2" s="105"/>
      <c r="HQ2" s="105"/>
      <c r="HR2" s="105"/>
      <c r="HS2" s="105"/>
      <c r="HT2" s="105"/>
      <c r="HU2" s="105"/>
      <c r="HV2" s="105"/>
      <c r="HW2" s="106"/>
      <c r="HX2" s="105"/>
      <c r="HY2" s="105"/>
      <c r="HZ2" s="105"/>
      <c r="IA2" s="105"/>
      <c r="IB2" s="105"/>
      <c r="IC2" s="105"/>
      <c r="ID2" s="105"/>
      <c r="IE2" s="106"/>
      <c r="IF2" s="105"/>
      <c r="IG2" s="105"/>
      <c r="IH2" s="105"/>
      <c r="II2" s="105"/>
      <c r="IJ2" s="105"/>
      <c r="IK2" s="105"/>
      <c r="IL2" s="105"/>
      <c r="IM2" s="106"/>
    </row>
    <row r="3" spans="2:247" s="18" customFormat="1" x14ac:dyDescent="0.2">
      <c r="B3" s="259" t="s">
        <v>38</v>
      </c>
      <c r="C3" s="259"/>
      <c r="D3" s="259"/>
      <c r="E3" s="259"/>
      <c r="F3" s="259"/>
      <c r="G3" s="259"/>
      <c r="H3" s="259"/>
      <c r="I3" s="25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05"/>
      <c r="AE3" s="106"/>
      <c r="AF3" s="105"/>
      <c r="AG3" s="105"/>
      <c r="AH3" s="105"/>
      <c r="AI3" s="105"/>
      <c r="AJ3" s="105"/>
      <c r="AK3" s="105"/>
      <c r="AL3" s="105"/>
      <c r="AM3" s="106"/>
      <c r="AN3" s="105"/>
      <c r="AO3" s="105"/>
      <c r="AP3" s="105"/>
      <c r="AQ3" s="105"/>
      <c r="AR3" s="105"/>
      <c r="AS3" s="105"/>
      <c r="AT3" s="105"/>
      <c r="AU3" s="106"/>
      <c r="AV3" s="105"/>
      <c r="AW3" s="105"/>
      <c r="AX3" s="105"/>
      <c r="AY3" s="105"/>
      <c r="AZ3" s="105"/>
      <c r="BA3" s="105"/>
      <c r="BB3" s="105"/>
      <c r="BC3" s="106"/>
      <c r="BD3" s="105"/>
      <c r="BE3" s="105"/>
      <c r="BF3" s="105"/>
      <c r="BG3" s="105"/>
      <c r="BH3" s="105"/>
      <c r="BI3" s="105"/>
      <c r="BJ3" s="105"/>
      <c r="BK3" s="106"/>
      <c r="BL3" s="105"/>
      <c r="BM3" s="105"/>
      <c r="BN3" s="105"/>
      <c r="BO3" s="105"/>
      <c r="BP3" s="105"/>
      <c r="BQ3" s="105"/>
      <c r="BR3" s="105"/>
      <c r="BS3" s="106"/>
      <c r="BT3" s="105"/>
      <c r="BU3" s="105"/>
      <c r="BV3" s="105"/>
      <c r="BW3" s="105"/>
      <c r="BX3" s="105"/>
      <c r="BY3" s="105"/>
      <c r="BZ3" s="105"/>
      <c r="CA3" s="106"/>
      <c r="CB3" s="105"/>
      <c r="CC3" s="105"/>
      <c r="CD3" s="105"/>
      <c r="CE3" s="105"/>
      <c r="CF3" s="105"/>
      <c r="CG3" s="105"/>
      <c r="CH3" s="105"/>
      <c r="CI3" s="106"/>
      <c r="CJ3" s="105"/>
      <c r="CK3" s="105"/>
      <c r="CL3" s="105"/>
      <c r="CM3" s="105"/>
      <c r="CN3" s="105"/>
      <c r="CO3" s="105"/>
      <c r="CP3" s="105"/>
      <c r="CQ3" s="106"/>
      <c r="CR3" s="105"/>
      <c r="CS3" s="105"/>
      <c r="CT3" s="105"/>
      <c r="CU3" s="105"/>
      <c r="CV3" s="105"/>
      <c r="CW3" s="105"/>
      <c r="CX3" s="105"/>
      <c r="CY3" s="106"/>
      <c r="CZ3" s="105"/>
      <c r="DA3" s="105"/>
      <c r="DB3" s="105"/>
      <c r="DC3" s="105"/>
      <c r="DD3" s="105"/>
      <c r="DE3" s="105"/>
      <c r="DF3" s="105"/>
      <c r="DG3" s="106"/>
      <c r="DH3" s="105"/>
      <c r="DI3" s="105"/>
      <c r="DJ3" s="105"/>
      <c r="DK3" s="105"/>
      <c r="DL3" s="105"/>
      <c r="DM3" s="105"/>
      <c r="DN3" s="105"/>
      <c r="DO3" s="106"/>
      <c r="DP3" s="105"/>
      <c r="DQ3" s="105"/>
      <c r="DR3" s="105"/>
      <c r="DS3" s="105"/>
      <c r="DT3" s="105"/>
      <c r="DU3" s="105"/>
      <c r="DV3" s="105"/>
      <c r="DW3" s="106"/>
      <c r="DX3" s="105"/>
      <c r="DY3" s="105"/>
      <c r="DZ3" s="105"/>
      <c r="EA3" s="105"/>
      <c r="EB3" s="105"/>
      <c r="EC3" s="105"/>
      <c r="ED3" s="105"/>
      <c r="EE3" s="106"/>
      <c r="EF3" s="105"/>
      <c r="EG3" s="105"/>
      <c r="EH3" s="105"/>
      <c r="EI3" s="105"/>
      <c r="EJ3" s="105"/>
      <c r="EK3" s="105"/>
      <c r="EL3" s="105"/>
      <c r="EM3" s="106"/>
      <c r="EN3" s="105"/>
      <c r="EO3" s="105"/>
      <c r="EP3" s="105"/>
      <c r="EQ3" s="105"/>
      <c r="ER3" s="105"/>
      <c r="ES3" s="105"/>
      <c r="ET3" s="105"/>
      <c r="EU3" s="106"/>
      <c r="EV3" s="105"/>
      <c r="EW3" s="105"/>
      <c r="EX3" s="105"/>
      <c r="EY3" s="105"/>
      <c r="EZ3" s="105"/>
      <c r="FA3" s="105"/>
      <c r="FB3" s="105"/>
      <c r="FC3" s="106"/>
      <c r="FD3" s="105"/>
      <c r="FE3" s="105"/>
      <c r="FF3" s="105"/>
      <c r="FG3" s="105"/>
      <c r="FH3" s="105"/>
      <c r="FI3" s="105"/>
      <c r="FJ3" s="105"/>
      <c r="FK3" s="106"/>
      <c r="FL3" s="105"/>
      <c r="FM3" s="105"/>
      <c r="FN3" s="105"/>
      <c r="FO3" s="105"/>
      <c r="FP3" s="105"/>
      <c r="FQ3" s="105"/>
      <c r="FR3" s="105"/>
      <c r="FS3" s="106"/>
      <c r="FT3" s="105"/>
      <c r="FU3" s="105"/>
      <c r="FV3" s="105"/>
      <c r="FW3" s="105"/>
      <c r="FX3" s="105"/>
      <c r="FY3" s="105"/>
      <c r="FZ3" s="105"/>
      <c r="GA3" s="106"/>
      <c r="GB3" s="105"/>
      <c r="GC3" s="105"/>
      <c r="GD3" s="105"/>
      <c r="GE3" s="105"/>
      <c r="GF3" s="105"/>
      <c r="GG3" s="105"/>
      <c r="GH3" s="105"/>
      <c r="GI3" s="106"/>
      <c r="GJ3" s="105"/>
      <c r="GK3" s="105"/>
      <c r="GL3" s="105"/>
      <c r="GM3" s="105"/>
      <c r="GN3" s="105"/>
      <c r="GO3" s="105"/>
      <c r="GP3" s="105"/>
      <c r="GQ3" s="106"/>
      <c r="GR3" s="105"/>
      <c r="GS3" s="105"/>
      <c r="GT3" s="105"/>
      <c r="GU3" s="105"/>
      <c r="GV3" s="105"/>
      <c r="GW3" s="105"/>
      <c r="GX3" s="105"/>
      <c r="GY3" s="106"/>
      <c r="GZ3" s="105"/>
      <c r="HA3" s="105"/>
      <c r="HB3" s="105"/>
      <c r="HC3" s="105"/>
      <c r="HD3" s="105"/>
      <c r="HE3" s="105"/>
      <c r="HF3" s="105"/>
      <c r="HG3" s="106"/>
      <c r="HH3" s="105"/>
      <c r="HI3" s="105"/>
      <c r="HJ3" s="105"/>
      <c r="HK3" s="105"/>
      <c r="HL3" s="105"/>
      <c r="HM3" s="105"/>
      <c r="HN3" s="105"/>
      <c r="HO3" s="106"/>
      <c r="HP3" s="105"/>
      <c r="HQ3" s="105"/>
      <c r="HR3" s="105"/>
      <c r="HS3" s="105"/>
      <c r="HT3" s="105"/>
      <c r="HU3" s="105"/>
      <c r="HV3" s="105"/>
      <c r="HW3" s="106"/>
      <c r="HX3" s="105"/>
      <c r="HY3" s="105"/>
      <c r="HZ3" s="105"/>
      <c r="IA3" s="105"/>
      <c r="IB3" s="105"/>
      <c r="IC3" s="105"/>
      <c r="ID3" s="105"/>
      <c r="IE3" s="106"/>
      <c r="IF3" s="105"/>
      <c r="IG3" s="105"/>
      <c r="IH3" s="105"/>
      <c r="II3" s="105"/>
      <c r="IJ3" s="105"/>
      <c r="IK3" s="105"/>
      <c r="IL3" s="105"/>
      <c r="IM3" s="106"/>
    </row>
    <row r="4" spans="2:247" s="18" customFormat="1" x14ac:dyDescent="0.2">
      <c r="B4" s="259" t="s">
        <v>37</v>
      </c>
      <c r="C4" s="259"/>
      <c r="D4" s="259"/>
      <c r="E4" s="259"/>
      <c r="F4" s="259"/>
      <c r="G4" s="259"/>
      <c r="H4" s="259"/>
      <c r="I4" s="25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05"/>
      <c r="AE4" s="106"/>
      <c r="AF4" s="105"/>
      <c r="AG4" s="105"/>
      <c r="AH4" s="105"/>
      <c r="AI4" s="105"/>
      <c r="AJ4" s="105"/>
      <c r="AK4" s="105"/>
      <c r="AL4" s="105"/>
      <c r="AM4" s="106"/>
      <c r="AN4" s="105"/>
      <c r="AO4" s="105"/>
      <c r="AP4" s="105"/>
      <c r="AQ4" s="105"/>
      <c r="AR4" s="105"/>
      <c r="AS4" s="105"/>
      <c r="AT4" s="105"/>
      <c r="AU4" s="106"/>
      <c r="AV4" s="105"/>
      <c r="AW4" s="105"/>
      <c r="AX4" s="105"/>
      <c r="AY4" s="105"/>
      <c r="AZ4" s="105"/>
      <c r="BA4" s="105"/>
      <c r="BB4" s="105"/>
      <c r="BC4" s="106"/>
      <c r="BD4" s="105"/>
      <c r="BE4" s="105"/>
      <c r="BF4" s="105"/>
      <c r="BG4" s="105"/>
      <c r="BH4" s="105"/>
      <c r="BI4" s="105"/>
      <c r="BJ4" s="105"/>
      <c r="BK4" s="106"/>
      <c r="BL4" s="105"/>
      <c r="BM4" s="105"/>
      <c r="BN4" s="105"/>
      <c r="BO4" s="105"/>
      <c r="BP4" s="105"/>
      <c r="BQ4" s="105"/>
      <c r="BR4" s="105"/>
      <c r="BS4" s="106"/>
      <c r="BT4" s="105"/>
      <c r="BU4" s="105"/>
      <c r="BV4" s="105"/>
      <c r="BW4" s="105"/>
      <c r="BX4" s="105"/>
      <c r="BY4" s="105"/>
      <c r="BZ4" s="105"/>
      <c r="CA4" s="106"/>
      <c r="CB4" s="105"/>
      <c r="CC4" s="105"/>
      <c r="CD4" s="105"/>
      <c r="CE4" s="105"/>
      <c r="CF4" s="105"/>
      <c r="CG4" s="105"/>
      <c r="CH4" s="105"/>
      <c r="CI4" s="106"/>
      <c r="CJ4" s="105"/>
      <c r="CK4" s="105"/>
      <c r="CL4" s="105"/>
      <c r="CM4" s="105"/>
      <c r="CN4" s="105"/>
      <c r="CO4" s="105"/>
      <c r="CP4" s="105"/>
      <c r="CQ4" s="106"/>
      <c r="CR4" s="105"/>
      <c r="CS4" s="105"/>
      <c r="CT4" s="105"/>
      <c r="CU4" s="105"/>
      <c r="CV4" s="105"/>
      <c r="CW4" s="105"/>
      <c r="CX4" s="105"/>
      <c r="CY4" s="106"/>
      <c r="CZ4" s="105"/>
      <c r="DA4" s="105"/>
      <c r="DB4" s="105"/>
      <c r="DC4" s="105"/>
      <c r="DD4" s="105"/>
      <c r="DE4" s="105"/>
      <c r="DF4" s="105"/>
      <c r="DG4" s="106"/>
      <c r="DH4" s="105"/>
      <c r="DI4" s="105"/>
      <c r="DJ4" s="105"/>
      <c r="DK4" s="105"/>
      <c r="DL4" s="105"/>
      <c r="DM4" s="105"/>
      <c r="DN4" s="105"/>
      <c r="DO4" s="106"/>
      <c r="DP4" s="105"/>
      <c r="DQ4" s="105"/>
      <c r="DR4" s="105"/>
      <c r="DS4" s="105"/>
      <c r="DT4" s="105"/>
      <c r="DU4" s="105"/>
      <c r="DV4" s="105"/>
      <c r="DW4" s="106"/>
      <c r="DX4" s="105"/>
      <c r="DY4" s="105"/>
      <c r="DZ4" s="105"/>
      <c r="EA4" s="105"/>
      <c r="EB4" s="105"/>
      <c r="EC4" s="105"/>
      <c r="ED4" s="105"/>
      <c r="EE4" s="106"/>
      <c r="EF4" s="105"/>
      <c r="EG4" s="105"/>
      <c r="EH4" s="105"/>
      <c r="EI4" s="105"/>
      <c r="EJ4" s="105"/>
      <c r="EK4" s="105"/>
      <c r="EL4" s="105"/>
      <c r="EM4" s="106"/>
      <c r="EN4" s="105"/>
      <c r="EO4" s="105"/>
      <c r="EP4" s="105"/>
      <c r="EQ4" s="105"/>
      <c r="ER4" s="105"/>
      <c r="ES4" s="105"/>
      <c r="ET4" s="105"/>
      <c r="EU4" s="106"/>
      <c r="EV4" s="105"/>
      <c r="EW4" s="105"/>
      <c r="EX4" s="105"/>
      <c r="EY4" s="105"/>
      <c r="EZ4" s="105"/>
      <c r="FA4" s="105"/>
      <c r="FB4" s="105"/>
      <c r="FC4" s="106"/>
      <c r="FD4" s="105"/>
      <c r="FE4" s="105"/>
      <c r="FF4" s="105"/>
      <c r="FG4" s="105"/>
      <c r="FH4" s="105"/>
      <c r="FI4" s="105"/>
      <c r="FJ4" s="105"/>
      <c r="FK4" s="106"/>
      <c r="FL4" s="105"/>
      <c r="FM4" s="105"/>
      <c r="FN4" s="105"/>
      <c r="FO4" s="105"/>
      <c r="FP4" s="105"/>
      <c r="FQ4" s="105"/>
      <c r="FR4" s="105"/>
      <c r="FS4" s="106"/>
      <c r="FT4" s="105"/>
      <c r="FU4" s="105"/>
      <c r="FV4" s="105"/>
      <c r="FW4" s="105"/>
      <c r="FX4" s="105"/>
      <c r="FY4" s="105"/>
      <c r="FZ4" s="105"/>
      <c r="GA4" s="106"/>
      <c r="GB4" s="105"/>
      <c r="GC4" s="105"/>
      <c r="GD4" s="105"/>
      <c r="GE4" s="105"/>
      <c r="GF4" s="105"/>
      <c r="GG4" s="105"/>
      <c r="GH4" s="105"/>
      <c r="GI4" s="106"/>
      <c r="GJ4" s="105"/>
      <c r="GK4" s="105"/>
      <c r="GL4" s="105"/>
      <c r="GM4" s="105"/>
      <c r="GN4" s="105"/>
      <c r="GO4" s="105"/>
      <c r="GP4" s="105"/>
      <c r="GQ4" s="106"/>
      <c r="GR4" s="105"/>
      <c r="GS4" s="105"/>
      <c r="GT4" s="105"/>
      <c r="GU4" s="105"/>
      <c r="GV4" s="105"/>
      <c r="GW4" s="105"/>
      <c r="GX4" s="105"/>
      <c r="GY4" s="106"/>
      <c r="GZ4" s="105"/>
      <c r="HA4" s="105"/>
      <c r="HB4" s="105"/>
      <c r="HC4" s="105"/>
      <c r="HD4" s="105"/>
      <c r="HE4" s="105"/>
      <c r="HF4" s="105"/>
      <c r="HG4" s="106"/>
      <c r="HH4" s="105"/>
      <c r="HI4" s="105"/>
      <c r="HJ4" s="105"/>
      <c r="HK4" s="105"/>
      <c r="HL4" s="105"/>
      <c r="HM4" s="105"/>
      <c r="HN4" s="105"/>
      <c r="HO4" s="106"/>
      <c r="HP4" s="105"/>
      <c r="HQ4" s="105"/>
      <c r="HR4" s="105"/>
      <c r="HS4" s="105"/>
      <c r="HT4" s="105"/>
      <c r="HU4" s="105"/>
      <c r="HV4" s="105"/>
      <c r="HW4" s="106"/>
      <c r="HX4" s="105"/>
      <c r="HY4" s="105"/>
      <c r="HZ4" s="105"/>
      <c r="IA4" s="105"/>
      <c r="IB4" s="105"/>
      <c r="IC4" s="105"/>
      <c r="ID4" s="105"/>
      <c r="IE4" s="106"/>
      <c r="IF4" s="105"/>
      <c r="IG4" s="105"/>
      <c r="IH4" s="105"/>
      <c r="II4" s="105"/>
      <c r="IJ4" s="105"/>
      <c r="IK4" s="105"/>
      <c r="IL4" s="105"/>
      <c r="IM4" s="106"/>
    </row>
    <row r="5" spans="2:247" s="17" customFormat="1" ht="41.25" customHeight="1" x14ac:dyDescent="0.2">
      <c r="B5" s="260" t="s">
        <v>186</v>
      </c>
      <c r="C5" s="260"/>
      <c r="D5" s="260"/>
      <c r="E5" s="260"/>
      <c r="F5" s="260"/>
      <c r="G5" s="260"/>
      <c r="H5" s="260"/>
      <c r="I5" s="26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2:247" ht="17.25" customHeight="1" x14ac:dyDescent="0.2">
      <c r="B6" s="257" t="s">
        <v>80</v>
      </c>
      <c r="C6" s="257"/>
      <c r="D6" s="257"/>
      <c r="E6" s="257"/>
      <c r="F6" s="257"/>
      <c r="G6" s="257"/>
      <c r="H6" s="257"/>
      <c r="I6" s="257"/>
    </row>
    <row r="7" spans="2:247" s="38" customFormat="1" ht="88.5" customHeight="1" x14ac:dyDescent="0.2">
      <c r="B7" s="238" t="s">
        <v>132</v>
      </c>
      <c r="C7" s="238" t="s">
        <v>133</v>
      </c>
      <c r="D7" s="238"/>
      <c r="E7" s="238" t="s">
        <v>134</v>
      </c>
      <c r="F7" s="238" t="s">
        <v>135</v>
      </c>
      <c r="G7" s="238" t="s">
        <v>136</v>
      </c>
      <c r="H7" s="264" t="s">
        <v>43</v>
      </c>
      <c r="I7" s="265"/>
    </row>
    <row r="8" spans="2:247" s="38" customFormat="1" ht="33" customHeight="1" x14ac:dyDescent="0.2">
      <c r="B8" s="238"/>
      <c r="C8" s="27" t="s">
        <v>9</v>
      </c>
      <c r="D8" s="27" t="s">
        <v>10</v>
      </c>
      <c r="E8" s="238"/>
      <c r="F8" s="238"/>
      <c r="G8" s="238"/>
      <c r="H8" s="27" t="s">
        <v>137</v>
      </c>
      <c r="I8" s="27" t="s">
        <v>138</v>
      </c>
    </row>
    <row r="9" spans="2:247" s="38" customFormat="1" ht="25.5" customHeight="1" x14ac:dyDescent="0.2">
      <c r="B9" s="255" t="s">
        <v>139</v>
      </c>
      <c r="C9" s="255"/>
      <c r="D9" s="255"/>
      <c r="E9" s="255"/>
      <c r="F9" s="255"/>
      <c r="G9" s="255"/>
      <c r="H9" s="131">
        <f t="shared" ref="H9:I9" si="0">+H10</f>
        <v>-41285.699999999953</v>
      </c>
      <c r="I9" s="131">
        <f t="shared" si="0"/>
        <v>-41285.699999999953</v>
      </c>
    </row>
    <row r="10" spans="2:247" s="38" customFormat="1" ht="72" customHeight="1" x14ac:dyDescent="0.2">
      <c r="B10" s="112"/>
      <c r="C10" s="27" t="s">
        <v>140</v>
      </c>
      <c r="D10" s="112"/>
      <c r="E10" s="110" t="s">
        <v>24</v>
      </c>
      <c r="F10" s="110" t="s">
        <v>141</v>
      </c>
      <c r="G10" s="110" t="s">
        <v>142</v>
      </c>
      <c r="H10" s="131">
        <f t="shared" ref="H10:I10" si="1">+H11+H13+H12</f>
        <v>-41285.699999999953</v>
      </c>
      <c r="I10" s="131">
        <f t="shared" si="1"/>
        <v>-41285.699999999953</v>
      </c>
    </row>
    <row r="11" spans="2:247" s="38" customFormat="1" ht="66" customHeight="1" x14ac:dyDescent="0.2">
      <c r="B11" s="112"/>
      <c r="C11" s="112"/>
      <c r="D11" s="111" t="s">
        <v>131</v>
      </c>
      <c r="E11" s="112" t="s">
        <v>113</v>
      </c>
      <c r="F11" s="112" t="s">
        <v>143</v>
      </c>
      <c r="G11" s="112" t="s">
        <v>144</v>
      </c>
      <c r="H11" s="132">
        <f>+'7'!H28</f>
        <v>98927.7</v>
      </c>
      <c r="I11" s="132">
        <f>+'7'!I28</f>
        <v>98927.7</v>
      </c>
    </row>
    <row r="12" spans="2:247" s="38" customFormat="1" ht="66" customHeight="1" x14ac:dyDescent="0.2">
      <c r="B12" s="112"/>
      <c r="C12" s="112"/>
      <c r="D12" s="135" t="s">
        <v>162</v>
      </c>
      <c r="E12" s="112" t="s">
        <v>161</v>
      </c>
      <c r="F12" s="112" t="s">
        <v>160</v>
      </c>
      <c r="G12" s="112" t="s">
        <v>146</v>
      </c>
      <c r="H12" s="132">
        <f>+'7'!H29</f>
        <v>-37462.699999999997</v>
      </c>
      <c r="I12" s="132">
        <f>+'7'!I29</f>
        <v>-12462.7</v>
      </c>
    </row>
    <row r="13" spans="2:247" s="38" customFormat="1" ht="65.25" customHeight="1" x14ac:dyDescent="0.2">
      <c r="B13" s="112"/>
      <c r="C13" s="112"/>
      <c r="D13" s="111" t="s">
        <v>147</v>
      </c>
      <c r="E13" s="112" t="s">
        <v>26</v>
      </c>
      <c r="F13" s="112" t="s">
        <v>148</v>
      </c>
      <c r="G13" s="112" t="s">
        <v>146</v>
      </c>
      <c r="H13" s="132">
        <f>+'7'!H45</f>
        <v>-102750.69999999995</v>
      </c>
      <c r="I13" s="132">
        <f>+'7'!I45</f>
        <v>-127750.69999999995</v>
      </c>
      <c r="K13" s="116"/>
    </row>
  </sheetData>
  <mergeCells count="13">
    <mergeCell ref="H7:I7"/>
    <mergeCell ref="B6:I6"/>
    <mergeCell ref="B1:I1"/>
    <mergeCell ref="B2:I2"/>
    <mergeCell ref="B3:I3"/>
    <mergeCell ref="B4:I4"/>
    <mergeCell ref="B5:I5"/>
    <mergeCell ref="B9:G9"/>
    <mergeCell ref="B7:B8"/>
    <mergeCell ref="C7:D7"/>
    <mergeCell ref="E7:E8"/>
    <mergeCell ref="F7:F8"/>
    <mergeCell ref="G7:G8"/>
  </mergeCells>
  <pageMargins left="0.17" right="0.17" top="0.45" bottom="0.75" header="0.3" footer="0.3"/>
  <pageSetup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B82"/>
  <sheetViews>
    <sheetView topLeftCell="A42" zoomScaleNormal="100" workbookViewId="0">
      <selection activeCell="G82" sqref="G82"/>
    </sheetView>
  </sheetViews>
  <sheetFormatPr defaultColWidth="9.140625" defaultRowHeight="13.5" x14ac:dyDescent="0.2"/>
  <cols>
    <col min="1" max="1" width="2.42578125" style="12" customWidth="1"/>
    <col min="2" max="4" width="9.7109375" style="12" customWidth="1"/>
    <col min="5" max="5" width="10.140625" style="12" bestFit="1" customWidth="1"/>
    <col min="6" max="6" width="12" style="12" bestFit="1" customWidth="1"/>
    <col min="7" max="7" width="73.28515625" style="12" customWidth="1"/>
    <col min="8" max="8" width="14.140625" style="12" customWidth="1"/>
    <col min="9" max="9" width="15.85546875" style="15" customWidth="1"/>
    <col min="10" max="16384" width="9.140625" style="12"/>
  </cols>
  <sheetData>
    <row r="1" spans="2:236" s="6" customFormat="1" ht="15.95" customHeight="1" x14ac:dyDescent="0.2">
      <c r="B1" s="228" t="s">
        <v>125</v>
      </c>
      <c r="C1" s="228"/>
      <c r="D1" s="228"/>
      <c r="E1" s="228"/>
      <c r="F1" s="228"/>
      <c r="G1" s="228"/>
      <c r="H1" s="228"/>
      <c r="I1" s="228"/>
      <c r="J1" s="5"/>
      <c r="K1" s="5"/>
      <c r="L1" s="4"/>
      <c r="M1" s="5"/>
      <c r="N1" s="5"/>
      <c r="O1" s="5"/>
      <c r="P1" s="5"/>
      <c r="Q1" s="5"/>
      <c r="R1" s="5"/>
      <c r="S1" s="5"/>
      <c r="T1" s="4"/>
      <c r="U1" s="5"/>
      <c r="V1" s="5"/>
      <c r="W1" s="5"/>
      <c r="X1" s="5"/>
      <c r="Y1" s="5"/>
      <c r="Z1" s="5"/>
      <c r="AA1" s="5"/>
      <c r="AB1" s="4"/>
      <c r="AC1" s="5"/>
      <c r="AD1" s="5"/>
      <c r="AE1" s="5"/>
      <c r="AF1" s="5"/>
      <c r="AG1" s="5"/>
      <c r="AH1" s="5"/>
      <c r="AI1" s="5"/>
      <c r="AJ1" s="4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4"/>
      <c r="BA1" s="5"/>
      <c r="BB1" s="5"/>
      <c r="BC1" s="5"/>
      <c r="BD1" s="5"/>
      <c r="BE1" s="5"/>
      <c r="BF1" s="5"/>
      <c r="BG1" s="5"/>
      <c r="BH1" s="4"/>
      <c r="BI1" s="5"/>
      <c r="BJ1" s="5"/>
      <c r="BK1" s="5"/>
      <c r="BL1" s="5"/>
      <c r="BM1" s="5"/>
      <c r="BN1" s="5"/>
      <c r="BO1" s="5"/>
      <c r="BP1" s="4"/>
      <c r="BQ1" s="5"/>
      <c r="BR1" s="5"/>
      <c r="BS1" s="5"/>
      <c r="BT1" s="5"/>
      <c r="BU1" s="5"/>
      <c r="BV1" s="5"/>
      <c r="BW1" s="5"/>
      <c r="BX1" s="4"/>
      <c r="BY1" s="5"/>
      <c r="BZ1" s="5"/>
      <c r="CA1" s="5"/>
      <c r="CB1" s="5"/>
      <c r="CC1" s="5"/>
      <c r="CD1" s="5"/>
      <c r="CE1" s="5"/>
      <c r="CF1" s="4"/>
      <c r="CG1" s="5"/>
      <c r="CH1" s="5"/>
      <c r="CI1" s="5"/>
      <c r="CJ1" s="5"/>
      <c r="CK1" s="5"/>
      <c r="CL1" s="5"/>
      <c r="CM1" s="5"/>
      <c r="CN1" s="4"/>
      <c r="CO1" s="5"/>
      <c r="CP1" s="5"/>
      <c r="CQ1" s="5"/>
      <c r="CR1" s="5"/>
      <c r="CS1" s="5"/>
      <c r="CT1" s="5"/>
      <c r="CU1" s="5"/>
      <c r="CV1" s="4"/>
      <c r="CW1" s="5"/>
      <c r="CX1" s="5"/>
      <c r="CY1" s="5"/>
      <c r="CZ1" s="5"/>
      <c r="DA1" s="5"/>
      <c r="DB1" s="5"/>
      <c r="DC1" s="5"/>
      <c r="DD1" s="4"/>
      <c r="DE1" s="5"/>
      <c r="DF1" s="5"/>
      <c r="DG1" s="5"/>
      <c r="DH1" s="5"/>
      <c r="DI1" s="5"/>
      <c r="DJ1" s="5"/>
      <c r="DK1" s="5"/>
      <c r="DL1" s="4"/>
      <c r="DM1" s="5"/>
      <c r="DN1" s="5"/>
      <c r="DO1" s="5"/>
      <c r="DP1" s="5"/>
      <c r="DQ1" s="5"/>
      <c r="DR1" s="5"/>
      <c r="DS1" s="5"/>
      <c r="DT1" s="4"/>
      <c r="DU1" s="5"/>
      <c r="DV1" s="5"/>
      <c r="DW1" s="5"/>
      <c r="DX1" s="5"/>
      <c r="DY1" s="5"/>
      <c r="DZ1" s="5"/>
      <c r="EA1" s="5"/>
      <c r="EB1" s="4"/>
      <c r="EC1" s="5"/>
      <c r="ED1" s="5"/>
      <c r="EE1" s="5"/>
      <c r="EF1" s="5"/>
      <c r="EG1" s="5"/>
      <c r="EH1" s="5"/>
      <c r="EI1" s="5"/>
      <c r="EJ1" s="4"/>
      <c r="EK1" s="5"/>
      <c r="EL1" s="5"/>
      <c r="EM1" s="5"/>
      <c r="EN1" s="5"/>
      <c r="EO1" s="5"/>
      <c r="EP1" s="5"/>
      <c r="EQ1" s="5"/>
      <c r="ER1" s="4"/>
      <c r="ES1" s="5"/>
      <c r="ET1" s="5"/>
      <c r="EU1" s="5"/>
      <c r="EV1" s="5"/>
      <c r="EW1" s="5"/>
      <c r="EX1" s="5"/>
      <c r="EY1" s="5"/>
      <c r="EZ1" s="4"/>
      <c r="FA1" s="5"/>
      <c r="FB1" s="5"/>
      <c r="FC1" s="5"/>
      <c r="FD1" s="5"/>
      <c r="FE1" s="5"/>
      <c r="FF1" s="5"/>
      <c r="FG1" s="5"/>
      <c r="FH1" s="4"/>
      <c r="FI1" s="5"/>
      <c r="FJ1" s="5"/>
      <c r="FK1" s="5"/>
      <c r="FL1" s="5"/>
      <c r="FM1" s="5"/>
      <c r="FN1" s="5"/>
      <c r="FO1" s="5"/>
      <c r="FP1" s="4"/>
      <c r="FQ1" s="5"/>
      <c r="FR1" s="5"/>
      <c r="FS1" s="5"/>
      <c r="FT1" s="5"/>
      <c r="FU1" s="5"/>
      <c r="FV1" s="5"/>
      <c r="FW1" s="5"/>
      <c r="FX1" s="4"/>
      <c r="FY1" s="5"/>
      <c r="FZ1" s="5"/>
      <c r="GA1" s="5"/>
      <c r="GB1" s="5"/>
      <c r="GC1" s="5"/>
      <c r="GD1" s="5"/>
      <c r="GE1" s="5"/>
      <c r="GF1" s="4"/>
      <c r="GG1" s="5"/>
      <c r="GH1" s="5"/>
      <c r="GI1" s="5"/>
      <c r="GJ1" s="5"/>
      <c r="GK1" s="5"/>
      <c r="GL1" s="5"/>
      <c r="GM1" s="5"/>
      <c r="GN1" s="4"/>
      <c r="GO1" s="5"/>
      <c r="GP1" s="5"/>
      <c r="GQ1" s="5"/>
      <c r="GR1" s="5"/>
      <c r="GS1" s="5"/>
      <c r="GT1" s="5"/>
      <c r="GU1" s="5"/>
      <c r="GV1" s="4"/>
      <c r="GW1" s="5"/>
      <c r="GX1" s="5"/>
      <c r="GY1" s="5"/>
      <c r="GZ1" s="5"/>
      <c r="HA1" s="5"/>
      <c r="HB1" s="5"/>
      <c r="HC1" s="5"/>
      <c r="HD1" s="4"/>
      <c r="HE1" s="5"/>
      <c r="HF1" s="5"/>
      <c r="HG1" s="5"/>
      <c r="HH1" s="5"/>
      <c r="HI1" s="5"/>
      <c r="HJ1" s="5"/>
      <c r="HK1" s="5"/>
      <c r="HL1" s="4"/>
      <c r="HM1" s="5"/>
      <c r="HN1" s="5"/>
      <c r="HO1" s="5"/>
      <c r="HP1" s="5"/>
      <c r="HQ1" s="5"/>
      <c r="HR1" s="5"/>
      <c r="HS1" s="5"/>
      <c r="HT1" s="4"/>
      <c r="HU1" s="5"/>
      <c r="HV1" s="5"/>
      <c r="HW1" s="5"/>
      <c r="HX1" s="5"/>
      <c r="HY1" s="5"/>
      <c r="HZ1" s="5"/>
      <c r="IA1" s="5"/>
      <c r="IB1" s="4"/>
    </row>
    <row r="2" spans="2:236" s="6" customFormat="1" ht="15.95" customHeight="1" x14ac:dyDescent="0.2">
      <c r="B2" s="228" t="s">
        <v>79</v>
      </c>
      <c r="C2" s="228"/>
      <c r="D2" s="228"/>
      <c r="E2" s="228"/>
      <c r="F2" s="228"/>
      <c r="G2" s="228"/>
      <c r="H2" s="228"/>
      <c r="I2" s="228"/>
      <c r="J2" s="5"/>
      <c r="K2" s="5"/>
      <c r="L2" s="4"/>
      <c r="M2" s="5"/>
      <c r="N2" s="5"/>
      <c r="O2" s="5"/>
      <c r="P2" s="5"/>
      <c r="Q2" s="5"/>
      <c r="R2" s="5"/>
      <c r="S2" s="5"/>
      <c r="T2" s="4"/>
      <c r="U2" s="5"/>
      <c r="V2" s="5"/>
      <c r="W2" s="5"/>
      <c r="X2" s="5"/>
      <c r="Y2" s="5"/>
      <c r="Z2" s="5"/>
      <c r="AA2" s="5"/>
      <c r="AB2" s="4"/>
      <c r="AC2" s="5"/>
      <c r="AD2" s="5"/>
      <c r="AE2" s="5"/>
      <c r="AF2" s="5"/>
      <c r="AG2" s="5"/>
      <c r="AH2" s="5"/>
      <c r="AI2" s="5"/>
      <c r="AJ2" s="4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4"/>
      <c r="BA2" s="5"/>
      <c r="BB2" s="5"/>
      <c r="BC2" s="5"/>
      <c r="BD2" s="5"/>
      <c r="BE2" s="5"/>
      <c r="BF2" s="5"/>
      <c r="BG2" s="5"/>
      <c r="BH2" s="4"/>
      <c r="BI2" s="5"/>
      <c r="BJ2" s="5"/>
      <c r="BK2" s="5"/>
      <c r="BL2" s="5"/>
      <c r="BM2" s="5"/>
      <c r="BN2" s="5"/>
      <c r="BO2" s="5"/>
      <c r="BP2" s="4"/>
      <c r="BQ2" s="5"/>
      <c r="BR2" s="5"/>
      <c r="BS2" s="5"/>
      <c r="BT2" s="5"/>
      <c r="BU2" s="5"/>
      <c r="BV2" s="5"/>
      <c r="BW2" s="5"/>
      <c r="BX2" s="4"/>
      <c r="BY2" s="5"/>
      <c r="BZ2" s="5"/>
      <c r="CA2" s="5"/>
      <c r="CB2" s="5"/>
      <c r="CC2" s="5"/>
      <c r="CD2" s="5"/>
      <c r="CE2" s="5"/>
      <c r="CF2" s="4"/>
      <c r="CG2" s="5"/>
      <c r="CH2" s="5"/>
      <c r="CI2" s="5"/>
      <c r="CJ2" s="5"/>
      <c r="CK2" s="5"/>
      <c r="CL2" s="5"/>
      <c r="CM2" s="5"/>
      <c r="CN2" s="4"/>
      <c r="CO2" s="5"/>
      <c r="CP2" s="5"/>
      <c r="CQ2" s="5"/>
      <c r="CR2" s="5"/>
      <c r="CS2" s="5"/>
      <c r="CT2" s="5"/>
      <c r="CU2" s="5"/>
      <c r="CV2" s="4"/>
      <c r="CW2" s="5"/>
      <c r="CX2" s="5"/>
      <c r="CY2" s="5"/>
      <c r="CZ2" s="5"/>
      <c r="DA2" s="5"/>
      <c r="DB2" s="5"/>
      <c r="DC2" s="5"/>
      <c r="DD2" s="4"/>
      <c r="DE2" s="5"/>
      <c r="DF2" s="5"/>
      <c r="DG2" s="5"/>
      <c r="DH2" s="5"/>
      <c r="DI2" s="5"/>
      <c r="DJ2" s="5"/>
      <c r="DK2" s="5"/>
      <c r="DL2" s="4"/>
      <c r="DM2" s="5"/>
      <c r="DN2" s="5"/>
      <c r="DO2" s="5"/>
      <c r="DP2" s="5"/>
      <c r="DQ2" s="5"/>
      <c r="DR2" s="5"/>
      <c r="DS2" s="5"/>
      <c r="DT2" s="4"/>
      <c r="DU2" s="5"/>
      <c r="DV2" s="5"/>
      <c r="DW2" s="5"/>
      <c r="DX2" s="5"/>
      <c r="DY2" s="5"/>
      <c r="DZ2" s="5"/>
      <c r="EA2" s="5"/>
      <c r="EB2" s="4"/>
      <c r="EC2" s="5"/>
      <c r="ED2" s="5"/>
      <c r="EE2" s="5"/>
      <c r="EF2" s="5"/>
      <c r="EG2" s="5"/>
      <c r="EH2" s="5"/>
      <c r="EI2" s="5"/>
      <c r="EJ2" s="4"/>
      <c r="EK2" s="5"/>
      <c r="EL2" s="5"/>
      <c r="EM2" s="5"/>
      <c r="EN2" s="5"/>
      <c r="EO2" s="5"/>
      <c r="EP2" s="5"/>
      <c r="EQ2" s="5"/>
      <c r="ER2" s="4"/>
      <c r="ES2" s="5"/>
      <c r="ET2" s="5"/>
      <c r="EU2" s="5"/>
      <c r="EV2" s="5"/>
      <c r="EW2" s="5"/>
      <c r="EX2" s="5"/>
      <c r="EY2" s="5"/>
      <c r="EZ2" s="4"/>
      <c r="FA2" s="5"/>
      <c r="FB2" s="5"/>
      <c r="FC2" s="5"/>
      <c r="FD2" s="5"/>
      <c r="FE2" s="5"/>
      <c r="FF2" s="5"/>
      <c r="FG2" s="5"/>
      <c r="FH2" s="4"/>
      <c r="FI2" s="5"/>
      <c r="FJ2" s="5"/>
      <c r="FK2" s="5"/>
      <c r="FL2" s="5"/>
      <c r="FM2" s="5"/>
      <c r="FN2" s="5"/>
      <c r="FO2" s="5"/>
      <c r="FP2" s="4"/>
      <c r="FQ2" s="5"/>
      <c r="FR2" s="5"/>
      <c r="FS2" s="5"/>
      <c r="FT2" s="5"/>
      <c r="FU2" s="5"/>
      <c r="FV2" s="5"/>
      <c r="FW2" s="5"/>
      <c r="FX2" s="4"/>
      <c r="FY2" s="5"/>
      <c r="FZ2" s="5"/>
      <c r="GA2" s="5"/>
      <c r="GB2" s="5"/>
      <c r="GC2" s="5"/>
      <c r="GD2" s="5"/>
      <c r="GE2" s="5"/>
      <c r="GF2" s="4"/>
      <c r="GG2" s="5"/>
      <c r="GH2" s="5"/>
      <c r="GI2" s="5"/>
      <c r="GJ2" s="5"/>
      <c r="GK2" s="5"/>
      <c r="GL2" s="5"/>
      <c r="GM2" s="5"/>
      <c r="GN2" s="4"/>
      <c r="GO2" s="5"/>
      <c r="GP2" s="5"/>
      <c r="GQ2" s="5"/>
      <c r="GR2" s="5"/>
      <c r="GS2" s="5"/>
      <c r="GT2" s="5"/>
      <c r="GU2" s="5"/>
      <c r="GV2" s="4"/>
      <c r="GW2" s="5"/>
      <c r="GX2" s="5"/>
      <c r="GY2" s="5"/>
      <c r="GZ2" s="5"/>
      <c r="HA2" s="5"/>
      <c r="HB2" s="5"/>
      <c r="HC2" s="5"/>
      <c r="HD2" s="4"/>
      <c r="HE2" s="5"/>
      <c r="HF2" s="5"/>
      <c r="HG2" s="5"/>
      <c r="HH2" s="5"/>
      <c r="HI2" s="5"/>
      <c r="HJ2" s="5"/>
      <c r="HK2" s="5"/>
      <c r="HL2" s="4"/>
      <c r="HM2" s="5"/>
      <c r="HN2" s="5"/>
      <c r="HO2" s="5"/>
      <c r="HP2" s="5"/>
      <c r="HQ2" s="5"/>
      <c r="HR2" s="5"/>
      <c r="HS2" s="5"/>
      <c r="HT2" s="4"/>
      <c r="HU2" s="5"/>
      <c r="HV2" s="5"/>
      <c r="HW2" s="5"/>
      <c r="HX2" s="5"/>
      <c r="HY2" s="5"/>
      <c r="HZ2" s="5"/>
      <c r="IA2" s="5"/>
      <c r="IB2" s="4"/>
    </row>
    <row r="3" spans="2:236" s="6" customFormat="1" ht="15.95" customHeight="1" x14ac:dyDescent="0.2">
      <c r="B3" s="228" t="s">
        <v>38</v>
      </c>
      <c r="C3" s="228"/>
      <c r="D3" s="228"/>
      <c r="E3" s="228"/>
      <c r="F3" s="228"/>
      <c r="G3" s="228"/>
      <c r="H3" s="228"/>
      <c r="I3" s="228"/>
      <c r="J3" s="5"/>
      <c r="K3" s="5"/>
      <c r="L3" s="4"/>
      <c r="M3" s="5"/>
      <c r="N3" s="5"/>
      <c r="O3" s="5"/>
      <c r="P3" s="5"/>
      <c r="Q3" s="5"/>
      <c r="R3" s="5"/>
      <c r="S3" s="5"/>
      <c r="T3" s="4"/>
      <c r="U3" s="5"/>
      <c r="V3" s="5"/>
      <c r="W3" s="5"/>
      <c r="X3" s="5"/>
      <c r="Y3" s="5"/>
      <c r="Z3" s="5"/>
      <c r="AA3" s="5"/>
      <c r="AB3" s="4"/>
      <c r="AC3" s="5"/>
      <c r="AD3" s="5"/>
      <c r="AE3" s="5"/>
      <c r="AF3" s="5"/>
      <c r="AG3" s="5"/>
      <c r="AH3" s="5"/>
      <c r="AI3" s="5"/>
      <c r="AJ3" s="4"/>
      <c r="AK3" s="5"/>
      <c r="AL3" s="5"/>
      <c r="AM3" s="5"/>
      <c r="AN3" s="5"/>
      <c r="AO3" s="5"/>
      <c r="AP3" s="5"/>
      <c r="AQ3" s="5"/>
      <c r="AR3" s="4"/>
      <c r="AS3" s="5"/>
      <c r="AT3" s="5"/>
      <c r="AU3" s="5"/>
      <c r="AV3" s="5"/>
      <c r="AW3" s="5"/>
      <c r="AX3" s="5"/>
      <c r="AY3" s="5"/>
      <c r="AZ3" s="4"/>
      <c r="BA3" s="5"/>
      <c r="BB3" s="5"/>
      <c r="BC3" s="5"/>
      <c r="BD3" s="5"/>
      <c r="BE3" s="5"/>
      <c r="BF3" s="5"/>
      <c r="BG3" s="5"/>
      <c r="BH3" s="4"/>
      <c r="BI3" s="5"/>
      <c r="BJ3" s="5"/>
      <c r="BK3" s="5"/>
      <c r="BL3" s="5"/>
      <c r="BM3" s="5"/>
      <c r="BN3" s="5"/>
      <c r="BO3" s="5"/>
      <c r="BP3" s="4"/>
      <c r="BQ3" s="5"/>
      <c r="BR3" s="5"/>
      <c r="BS3" s="5"/>
      <c r="BT3" s="5"/>
      <c r="BU3" s="5"/>
      <c r="BV3" s="5"/>
      <c r="BW3" s="5"/>
      <c r="BX3" s="4"/>
      <c r="BY3" s="5"/>
      <c r="BZ3" s="5"/>
      <c r="CA3" s="5"/>
      <c r="CB3" s="5"/>
      <c r="CC3" s="5"/>
      <c r="CD3" s="5"/>
      <c r="CE3" s="5"/>
      <c r="CF3" s="4"/>
      <c r="CG3" s="5"/>
      <c r="CH3" s="5"/>
      <c r="CI3" s="5"/>
      <c r="CJ3" s="5"/>
      <c r="CK3" s="5"/>
      <c r="CL3" s="5"/>
      <c r="CM3" s="5"/>
      <c r="CN3" s="4"/>
      <c r="CO3" s="5"/>
      <c r="CP3" s="5"/>
      <c r="CQ3" s="5"/>
      <c r="CR3" s="5"/>
      <c r="CS3" s="5"/>
      <c r="CT3" s="5"/>
      <c r="CU3" s="5"/>
      <c r="CV3" s="4"/>
      <c r="CW3" s="5"/>
      <c r="CX3" s="5"/>
      <c r="CY3" s="5"/>
      <c r="CZ3" s="5"/>
      <c r="DA3" s="5"/>
      <c r="DB3" s="5"/>
      <c r="DC3" s="5"/>
      <c r="DD3" s="4"/>
      <c r="DE3" s="5"/>
      <c r="DF3" s="5"/>
      <c r="DG3" s="5"/>
      <c r="DH3" s="5"/>
      <c r="DI3" s="5"/>
      <c r="DJ3" s="5"/>
      <c r="DK3" s="5"/>
      <c r="DL3" s="4"/>
      <c r="DM3" s="5"/>
      <c r="DN3" s="5"/>
      <c r="DO3" s="5"/>
      <c r="DP3" s="5"/>
      <c r="DQ3" s="5"/>
      <c r="DR3" s="5"/>
      <c r="DS3" s="5"/>
      <c r="DT3" s="4"/>
      <c r="DU3" s="5"/>
      <c r="DV3" s="5"/>
      <c r="DW3" s="5"/>
      <c r="DX3" s="5"/>
      <c r="DY3" s="5"/>
      <c r="DZ3" s="5"/>
      <c r="EA3" s="5"/>
      <c r="EB3" s="4"/>
      <c r="EC3" s="5"/>
      <c r="ED3" s="5"/>
      <c r="EE3" s="5"/>
      <c r="EF3" s="5"/>
      <c r="EG3" s="5"/>
      <c r="EH3" s="5"/>
      <c r="EI3" s="5"/>
      <c r="EJ3" s="4"/>
      <c r="EK3" s="5"/>
      <c r="EL3" s="5"/>
      <c r="EM3" s="5"/>
      <c r="EN3" s="5"/>
      <c r="EO3" s="5"/>
      <c r="EP3" s="5"/>
      <c r="EQ3" s="5"/>
      <c r="ER3" s="4"/>
      <c r="ES3" s="5"/>
      <c r="ET3" s="5"/>
      <c r="EU3" s="5"/>
      <c r="EV3" s="5"/>
      <c r="EW3" s="5"/>
      <c r="EX3" s="5"/>
      <c r="EY3" s="5"/>
      <c r="EZ3" s="4"/>
      <c r="FA3" s="5"/>
      <c r="FB3" s="5"/>
      <c r="FC3" s="5"/>
      <c r="FD3" s="5"/>
      <c r="FE3" s="5"/>
      <c r="FF3" s="5"/>
      <c r="FG3" s="5"/>
      <c r="FH3" s="4"/>
      <c r="FI3" s="5"/>
      <c r="FJ3" s="5"/>
      <c r="FK3" s="5"/>
      <c r="FL3" s="5"/>
      <c r="FM3" s="5"/>
      <c r="FN3" s="5"/>
      <c r="FO3" s="5"/>
      <c r="FP3" s="4"/>
      <c r="FQ3" s="5"/>
      <c r="FR3" s="5"/>
      <c r="FS3" s="5"/>
      <c r="FT3" s="5"/>
      <c r="FU3" s="5"/>
      <c r="FV3" s="5"/>
      <c r="FW3" s="5"/>
      <c r="FX3" s="4"/>
      <c r="FY3" s="5"/>
      <c r="FZ3" s="5"/>
      <c r="GA3" s="5"/>
      <c r="GB3" s="5"/>
      <c r="GC3" s="5"/>
      <c r="GD3" s="5"/>
      <c r="GE3" s="5"/>
      <c r="GF3" s="4"/>
      <c r="GG3" s="5"/>
      <c r="GH3" s="5"/>
      <c r="GI3" s="5"/>
      <c r="GJ3" s="5"/>
      <c r="GK3" s="5"/>
      <c r="GL3" s="5"/>
      <c r="GM3" s="5"/>
      <c r="GN3" s="4"/>
      <c r="GO3" s="5"/>
      <c r="GP3" s="5"/>
      <c r="GQ3" s="5"/>
      <c r="GR3" s="5"/>
      <c r="GS3" s="5"/>
      <c r="GT3" s="5"/>
      <c r="GU3" s="5"/>
      <c r="GV3" s="4"/>
      <c r="GW3" s="5"/>
      <c r="GX3" s="5"/>
      <c r="GY3" s="5"/>
      <c r="GZ3" s="5"/>
      <c r="HA3" s="5"/>
      <c r="HB3" s="5"/>
      <c r="HC3" s="5"/>
      <c r="HD3" s="4"/>
      <c r="HE3" s="5"/>
      <c r="HF3" s="5"/>
      <c r="HG3" s="5"/>
      <c r="HH3" s="5"/>
      <c r="HI3" s="5"/>
      <c r="HJ3" s="5"/>
      <c r="HK3" s="5"/>
      <c r="HL3" s="4"/>
      <c r="HM3" s="5"/>
      <c r="HN3" s="5"/>
      <c r="HO3" s="5"/>
      <c r="HP3" s="5"/>
      <c r="HQ3" s="5"/>
      <c r="HR3" s="5"/>
      <c r="HS3" s="5"/>
      <c r="HT3" s="4"/>
      <c r="HU3" s="5"/>
      <c r="HV3" s="5"/>
      <c r="HW3" s="5"/>
      <c r="HX3" s="5"/>
      <c r="HY3" s="5"/>
      <c r="HZ3" s="5"/>
      <c r="IA3" s="5"/>
      <c r="IB3" s="4"/>
    </row>
    <row r="4" spans="2:236" s="6" customFormat="1" ht="15.95" customHeight="1" x14ac:dyDescent="0.2">
      <c r="B4" s="228" t="s">
        <v>37</v>
      </c>
      <c r="C4" s="228"/>
      <c r="D4" s="228"/>
      <c r="E4" s="228"/>
      <c r="F4" s="228"/>
      <c r="G4" s="228"/>
      <c r="H4" s="228"/>
      <c r="I4" s="228"/>
      <c r="J4" s="5"/>
      <c r="K4" s="5"/>
      <c r="L4" s="4"/>
      <c r="M4" s="5"/>
      <c r="N4" s="5"/>
      <c r="O4" s="5"/>
      <c r="P4" s="5"/>
      <c r="Q4" s="5"/>
      <c r="R4" s="5"/>
      <c r="S4" s="5"/>
      <c r="T4" s="4"/>
      <c r="U4" s="5"/>
      <c r="V4" s="5"/>
      <c r="W4" s="5"/>
      <c r="X4" s="5"/>
      <c r="Y4" s="5"/>
      <c r="Z4" s="5"/>
      <c r="AA4" s="5"/>
      <c r="AB4" s="4"/>
      <c r="AC4" s="5"/>
      <c r="AD4" s="5"/>
      <c r="AE4" s="5"/>
      <c r="AF4" s="5"/>
      <c r="AG4" s="5"/>
      <c r="AH4" s="5"/>
      <c r="AI4" s="5"/>
      <c r="AJ4" s="4"/>
      <c r="AK4" s="5"/>
      <c r="AL4" s="5"/>
      <c r="AM4" s="5"/>
      <c r="AN4" s="5"/>
      <c r="AO4" s="5"/>
      <c r="AP4" s="5"/>
      <c r="AQ4" s="5"/>
      <c r="AR4" s="4"/>
      <c r="AS4" s="5"/>
      <c r="AT4" s="5"/>
      <c r="AU4" s="5"/>
      <c r="AV4" s="5"/>
      <c r="AW4" s="5"/>
      <c r="AX4" s="5"/>
      <c r="AY4" s="5"/>
      <c r="AZ4" s="4"/>
      <c r="BA4" s="5"/>
      <c r="BB4" s="5"/>
      <c r="BC4" s="5"/>
      <c r="BD4" s="5"/>
      <c r="BE4" s="5"/>
      <c r="BF4" s="5"/>
      <c r="BG4" s="5"/>
      <c r="BH4" s="4"/>
      <c r="BI4" s="5"/>
      <c r="BJ4" s="5"/>
      <c r="BK4" s="5"/>
      <c r="BL4" s="5"/>
      <c r="BM4" s="5"/>
      <c r="BN4" s="5"/>
      <c r="BO4" s="5"/>
      <c r="BP4" s="4"/>
      <c r="BQ4" s="5"/>
      <c r="BR4" s="5"/>
      <c r="BS4" s="5"/>
      <c r="BT4" s="5"/>
      <c r="BU4" s="5"/>
      <c r="BV4" s="5"/>
      <c r="BW4" s="5"/>
      <c r="BX4" s="4"/>
      <c r="BY4" s="5"/>
      <c r="BZ4" s="5"/>
      <c r="CA4" s="5"/>
      <c r="CB4" s="5"/>
      <c r="CC4" s="5"/>
      <c r="CD4" s="5"/>
      <c r="CE4" s="5"/>
      <c r="CF4" s="4"/>
      <c r="CG4" s="5"/>
      <c r="CH4" s="5"/>
      <c r="CI4" s="5"/>
      <c r="CJ4" s="5"/>
      <c r="CK4" s="5"/>
      <c r="CL4" s="5"/>
      <c r="CM4" s="5"/>
      <c r="CN4" s="4"/>
      <c r="CO4" s="5"/>
      <c r="CP4" s="5"/>
      <c r="CQ4" s="5"/>
      <c r="CR4" s="5"/>
      <c r="CS4" s="5"/>
      <c r="CT4" s="5"/>
      <c r="CU4" s="5"/>
      <c r="CV4" s="4"/>
      <c r="CW4" s="5"/>
      <c r="CX4" s="5"/>
      <c r="CY4" s="5"/>
      <c r="CZ4" s="5"/>
      <c r="DA4" s="5"/>
      <c r="DB4" s="5"/>
      <c r="DC4" s="5"/>
      <c r="DD4" s="4"/>
      <c r="DE4" s="5"/>
      <c r="DF4" s="5"/>
      <c r="DG4" s="5"/>
      <c r="DH4" s="5"/>
      <c r="DI4" s="5"/>
      <c r="DJ4" s="5"/>
      <c r="DK4" s="5"/>
      <c r="DL4" s="4"/>
      <c r="DM4" s="5"/>
      <c r="DN4" s="5"/>
      <c r="DO4" s="5"/>
      <c r="DP4" s="5"/>
      <c r="DQ4" s="5"/>
      <c r="DR4" s="5"/>
      <c r="DS4" s="5"/>
      <c r="DT4" s="4"/>
      <c r="DU4" s="5"/>
      <c r="DV4" s="5"/>
      <c r="DW4" s="5"/>
      <c r="DX4" s="5"/>
      <c r="DY4" s="5"/>
      <c r="DZ4" s="5"/>
      <c r="EA4" s="5"/>
      <c r="EB4" s="4"/>
      <c r="EC4" s="5"/>
      <c r="ED4" s="5"/>
      <c r="EE4" s="5"/>
      <c r="EF4" s="5"/>
      <c r="EG4" s="5"/>
      <c r="EH4" s="5"/>
      <c r="EI4" s="5"/>
      <c r="EJ4" s="4"/>
      <c r="EK4" s="5"/>
      <c r="EL4" s="5"/>
      <c r="EM4" s="5"/>
      <c r="EN4" s="5"/>
      <c r="EO4" s="5"/>
      <c r="EP4" s="5"/>
      <c r="EQ4" s="5"/>
      <c r="ER4" s="4"/>
      <c r="ES4" s="5"/>
      <c r="ET4" s="5"/>
      <c r="EU4" s="5"/>
      <c r="EV4" s="5"/>
      <c r="EW4" s="5"/>
      <c r="EX4" s="5"/>
      <c r="EY4" s="5"/>
      <c r="EZ4" s="4"/>
      <c r="FA4" s="5"/>
      <c r="FB4" s="5"/>
      <c r="FC4" s="5"/>
      <c r="FD4" s="5"/>
      <c r="FE4" s="5"/>
      <c r="FF4" s="5"/>
      <c r="FG4" s="5"/>
      <c r="FH4" s="4"/>
      <c r="FI4" s="5"/>
      <c r="FJ4" s="5"/>
      <c r="FK4" s="5"/>
      <c r="FL4" s="5"/>
      <c r="FM4" s="5"/>
      <c r="FN4" s="5"/>
      <c r="FO4" s="5"/>
      <c r="FP4" s="4"/>
      <c r="FQ4" s="5"/>
      <c r="FR4" s="5"/>
      <c r="FS4" s="5"/>
      <c r="FT4" s="5"/>
      <c r="FU4" s="5"/>
      <c r="FV4" s="5"/>
      <c r="FW4" s="5"/>
      <c r="FX4" s="4"/>
      <c r="FY4" s="5"/>
      <c r="FZ4" s="5"/>
      <c r="GA4" s="5"/>
      <c r="GB4" s="5"/>
      <c r="GC4" s="5"/>
      <c r="GD4" s="5"/>
      <c r="GE4" s="5"/>
      <c r="GF4" s="4"/>
      <c r="GG4" s="5"/>
      <c r="GH4" s="5"/>
      <c r="GI4" s="5"/>
      <c r="GJ4" s="5"/>
      <c r="GK4" s="5"/>
      <c r="GL4" s="5"/>
      <c r="GM4" s="5"/>
      <c r="GN4" s="4"/>
      <c r="GO4" s="5"/>
      <c r="GP4" s="5"/>
      <c r="GQ4" s="5"/>
      <c r="GR4" s="5"/>
      <c r="GS4" s="5"/>
      <c r="GT4" s="5"/>
      <c r="GU4" s="5"/>
      <c r="GV4" s="4"/>
      <c r="GW4" s="5"/>
      <c r="GX4" s="5"/>
      <c r="GY4" s="5"/>
      <c r="GZ4" s="5"/>
      <c r="HA4" s="5"/>
      <c r="HB4" s="5"/>
      <c r="HC4" s="5"/>
      <c r="HD4" s="4"/>
      <c r="HE4" s="5"/>
      <c r="HF4" s="5"/>
      <c r="HG4" s="5"/>
      <c r="HH4" s="5"/>
      <c r="HI4" s="5"/>
      <c r="HJ4" s="5"/>
      <c r="HK4" s="5"/>
      <c r="HL4" s="4"/>
      <c r="HM4" s="5"/>
      <c r="HN4" s="5"/>
      <c r="HO4" s="5"/>
      <c r="HP4" s="5"/>
      <c r="HQ4" s="5"/>
      <c r="HR4" s="5"/>
      <c r="HS4" s="5"/>
      <c r="HT4" s="4"/>
      <c r="HU4" s="5"/>
      <c r="HV4" s="5"/>
      <c r="HW4" s="5"/>
      <c r="HX4" s="5"/>
      <c r="HY4" s="5"/>
      <c r="HZ4" s="5"/>
      <c r="IA4" s="5"/>
      <c r="IB4" s="4"/>
    </row>
    <row r="5" spans="2:236" ht="36" customHeight="1" x14ac:dyDescent="0.2">
      <c r="B5" s="279" t="s">
        <v>185</v>
      </c>
      <c r="C5" s="279"/>
      <c r="D5" s="279"/>
      <c r="E5" s="279"/>
      <c r="F5" s="279"/>
      <c r="G5" s="279"/>
      <c r="H5" s="279"/>
      <c r="I5" s="279"/>
      <c r="J5" s="10"/>
      <c r="K5" s="10"/>
      <c r="L5" s="11"/>
      <c r="M5" s="10"/>
      <c r="N5" s="10"/>
      <c r="O5" s="10"/>
      <c r="P5" s="10"/>
      <c r="Q5" s="10"/>
      <c r="R5" s="10"/>
      <c r="S5" s="10"/>
      <c r="T5" s="11"/>
      <c r="U5" s="10"/>
      <c r="V5" s="10"/>
      <c r="W5" s="10"/>
      <c r="X5" s="10"/>
      <c r="Y5" s="10"/>
      <c r="Z5" s="10"/>
      <c r="AA5" s="10"/>
      <c r="AB5" s="11"/>
      <c r="AC5" s="10"/>
      <c r="AD5" s="10"/>
      <c r="AE5" s="10"/>
      <c r="AF5" s="10"/>
      <c r="AG5" s="10"/>
      <c r="AH5" s="10"/>
      <c r="AI5" s="10"/>
      <c r="AJ5" s="11"/>
      <c r="AK5" s="10"/>
      <c r="AL5" s="10"/>
      <c r="AM5" s="10"/>
      <c r="AN5" s="10"/>
      <c r="AO5" s="10"/>
      <c r="AP5" s="10"/>
      <c r="AQ5" s="10"/>
      <c r="AR5" s="11"/>
      <c r="AS5" s="10"/>
      <c r="AT5" s="10"/>
      <c r="AU5" s="10"/>
      <c r="AV5" s="10"/>
      <c r="AW5" s="10"/>
      <c r="AX5" s="10"/>
      <c r="AY5" s="10"/>
      <c r="AZ5" s="11"/>
      <c r="BA5" s="10"/>
      <c r="BB5" s="10"/>
      <c r="BC5" s="10"/>
      <c r="BD5" s="10"/>
      <c r="BE5" s="10"/>
      <c r="BF5" s="10"/>
      <c r="BG5" s="10"/>
      <c r="BH5" s="11"/>
      <c r="BI5" s="10"/>
      <c r="BJ5" s="10"/>
      <c r="BK5" s="10"/>
      <c r="BL5" s="10"/>
      <c r="BM5" s="10"/>
      <c r="BN5" s="10"/>
      <c r="BO5" s="10"/>
      <c r="BP5" s="11"/>
      <c r="BQ5" s="10"/>
      <c r="BR5" s="10"/>
      <c r="BS5" s="10"/>
      <c r="BT5" s="10"/>
      <c r="BU5" s="10"/>
      <c r="BV5" s="10"/>
      <c r="BW5" s="10"/>
      <c r="BX5" s="11"/>
      <c r="BY5" s="10"/>
      <c r="BZ5" s="10"/>
      <c r="CA5" s="10"/>
      <c r="CB5" s="10"/>
      <c r="CC5" s="10"/>
      <c r="CD5" s="10"/>
      <c r="CE5" s="10"/>
      <c r="CF5" s="11"/>
      <c r="CG5" s="10"/>
      <c r="CH5" s="10"/>
      <c r="CI5" s="10"/>
      <c r="CJ5" s="10"/>
      <c r="CK5" s="10"/>
      <c r="CL5" s="10"/>
      <c r="CM5" s="10"/>
      <c r="CN5" s="11"/>
      <c r="CO5" s="10"/>
      <c r="CP5" s="10"/>
      <c r="CQ5" s="10"/>
      <c r="CR5" s="10"/>
      <c r="CS5" s="10"/>
      <c r="CT5" s="10"/>
      <c r="CU5" s="10"/>
      <c r="CV5" s="11"/>
      <c r="CW5" s="10"/>
      <c r="CX5" s="10"/>
      <c r="CY5" s="10"/>
      <c r="CZ5" s="10"/>
      <c r="DA5" s="10"/>
      <c r="DB5" s="10"/>
      <c r="DC5" s="10"/>
      <c r="DD5" s="11"/>
      <c r="DE5" s="10"/>
      <c r="DF5" s="10"/>
      <c r="DG5" s="10"/>
      <c r="DH5" s="10"/>
      <c r="DI5" s="10"/>
      <c r="DJ5" s="10"/>
      <c r="DK5" s="10"/>
      <c r="DL5" s="11"/>
      <c r="DM5" s="10"/>
      <c r="DN5" s="10"/>
      <c r="DO5" s="10"/>
      <c r="DP5" s="10"/>
      <c r="DQ5" s="10"/>
      <c r="DR5" s="10"/>
      <c r="DS5" s="10"/>
      <c r="DT5" s="11"/>
      <c r="DU5" s="10"/>
      <c r="DV5" s="10"/>
      <c r="DW5" s="10"/>
      <c r="DX5" s="10"/>
      <c r="DY5" s="10"/>
      <c r="DZ5" s="10"/>
      <c r="EA5" s="10"/>
      <c r="EB5" s="11"/>
      <c r="EC5" s="10"/>
      <c r="ED5" s="10"/>
      <c r="EE5" s="10"/>
      <c r="EF5" s="10"/>
      <c r="EG5" s="10"/>
      <c r="EH5" s="10"/>
      <c r="EI5" s="10"/>
      <c r="EJ5" s="11"/>
      <c r="EK5" s="10"/>
      <c r="EL5" s="10"/>
      <c r="EM5" s="10"/>
      <c r="EN5" s="10"/>
      <c r="EO5" s="10"/>
      <c r="EP5" s="10"/>
      <c r="EQ5" s="10"/>
      <c r="ER5" s="11"/>
      <c r="ES5" s="10"/>
      <c r="ET5" s="10"/>
      <c r="EU5" s="10"/>
      <c r="EV5" s="10"/>
      <c r="EW5" s="10"/>
      <c r="EX5" s="10"/>
      <c r="EY5" s="10"/>
      <c r="EZ5" s="11"/>
      <c r="FA5" s="10"/>
      <c r="FB5" s="10"/>
      <c r="FC5" s="10"/>
      <c r="FD5" s="10"/>
      <c r="FE5" s="10"/>
      <c r="FF5" s="10"/>
      <c r="FG5" s="10"/>
      <c r="FH5" s="11"/>
      <c r="FI5" s="10"/>
      <c r="FJ5" s="10"/>
      <c r="FK5" s="10"/>
      <c r="FL5" s="10"/>
      <c r="FM5" s="10"/>
      <c r="FN5" s="10"/>
      <c r="FO5" s="10"/>
      <c r="FP5" s="11"/>
      <c r="FQ5" s="10"/>
      <c r="FR5" s="10"/>
      <c r="FS5" s="10"/>
      <c r="FT5" s="10"/>
      <c r="FU5" s="10"/>
      <c r="FV5" s="10"/>
      <c r="FW5" s="10"/>
      <c r="FX5" s="11"/>
      <c r="FY5" s="10"/>
      <c r="FZ5" s="10"/>
      <c r="GA5" s="10"/>
      <c r="GB5" s="10"/>
      <c r="GC5" s="10"/>
      <c r="GD5" s="10"/>
      <c r="GE5" s="10"/>
      <c r="GF5" s="11"/>
      <c r="GG5" s="10"/>
      <c r="GH5" s="10"/>
      <c r="GI5" s="10"/>
      <c r="GJ5" s="10"/>
      <c r="GK5" s="10"/>
      <c r="GL5" s="10"/>
      <c r="GM5" s="10"/>
      <c r="GN5" s="11"/>
      <c r="GO5" s="10"/>
      <c r="GP5" s="10"/>
      <c r="GQ5" s="10"/>
      <c r="GR5" s="10"/>
      <c r="GS5" s="10"/>
      <c r="GT5" s="10"/>
      <c r="GU5" s="10"/>
      <c r="GV5" s="11"/>
      <c r="GW5" s="10"/>
      <c r="GX5" s="10"/>
      <c r="GY5" s="10"/>
      <c r="GZ5" s="10"/>
      <c r="HA5" s="10"/>
      <c r="HB5" s="10"/>
      <c r="HC5" s="10"/>
      <c r="HD5" s="11"/>
      <c r="HE5" s="10"/>
      <c r="HF5" s="10"/>
      <c r="HG5" s="10"/>
      <c r="HH5" s="10"/>
      <c r="HI5" s="10"/>
      <c r="HJ5" s="10"/>
      <c r="HK5" s="10"/>
      <c r="HL5" s="11"/>
      <c r="HM5" s="10"/>
      <c r="HN5" s="10"/>
      <c r="HO5" s="10"/>
      <c r="HP5" s="10"/>
      <c r="HQ5" s="10"/>
      <c r="HR5" s="10"/>
      <c r="HS5" s="10"/>
      <c r="HT5" s="11"/>
      <c r="HU5" s="10"/>
      <c r="HV5" s="10"/>
      <c r="HW5" s="10"/>
      <c r="HX5" s="10"/>
      <c r="HY5" s="10"/>
      <c r="HZ5" s="10"/>
      <c r="IA5" s="10"/>
      <c r="IB5" s="11"/>
    </row>
    <row r="6" spans="2:236" ht="18" customHeight="1" x14ac:dyDescent="0.2">
      <c r="B6" s="257" t="s">
        <v>80</v>
      </c>
      <c r="C6" s="257"/>
      <c r="D6" s="257"/>
      <c r="E6" s="257"/>
      <c r="F6" s="257"/>
      <c r="G6" s="257"/>
      <c r="H6" s="257"/>
      <c r="I6" s="257"/>
      <c r="J6" s="10"/>
      <c r="K6" s="10"/>
      <c r="L6" s="11"/>
      <c r="M6" s="10"/>
      <c r="N6" s="10"/>
      <c r="O6" s="10"/>
      <c r="P6" s="10"/>
      <c r="Q6" s="10"/>
      <c r="R6" s="10"/>
      <c r="S6" s="10"/>
      <c r="T6" s="11"/>
      <c r="U6" s="10"/>
      <c r="V6" s="10"/>
      <c r="W6" s="10"/>
      <c r="X6" s="10"/>
      <c r="Y6" s="10"/>
      <c r="Z6" s="10"/>
      <c r="AA6" s="10"/>
      <c r="AB6" s="11"/>
      <c r="AC6" s="10"/>
      <c r="AD6" s="10"/>
      <c r="AE6" s="10"/>
      <c r="AF6" s="10"/>
      <c r="AG6" s="10"/>
      <c r="AH6" s="10"/>
      <c r="AI6" s="10"/>
      <c r="AJ6" s="11"/>
      <c r="AK6" s="10"/>
      <c r="AL6" s="10"/>
      <c r="AM6" s="10"/>
      <c r="AN6" s="10"/>
      <c r="AO6" s="10"/>
      <c r="AP6" s="10"/>
      <c r="AQ6" s="10"/>
      <c r="AR6" s="11"/>
      <c r="AS6" s="10"/>
      <c r="AT6" s="10"/>
      <c r="AU6" s="10"/>
      <c r="AV6" s="10"/>
      <c r="AW6" s="10"/>
      <c r="AX6" s="10"/>
      <c r="AY6" s="10"/>
      <c r="AZ6" s="11"/>
      <c r="BA6" s="10"/>
      <c r="BB6" s="10"/>
      <c r="BC6" s="10"/>
      <c r="BD6" s="10"/>
      <c r="BE6" s="10"/>
      <c r="BF6" s="10"/>
      <c r="BG6" s="10"/>
      <c r="BH6" s="11"/>
      <c r="BI6" s="10"/>
      <c r="BJ6" s="10"/>
      <c r="BK6" s="10"/>
      <c r="BL6" s="10"/>
      <c r="BM6" s="10"/>
      <c r="BN6" s="10"/>
      <c r="BO6" s="10"/>
      <c r="BP6" s="11"/>
      <c r="BQ6" s="10"/>
      <c r="BR6" s="10"/>
      <c r="BS6" s="10"/>
      <c r="BT6" s="10"/>
      <c r="BU6" s="10"/>
      <c r="BV6" s="10"/>
      <c r="BW6" s="10"/>
      <c r="BX6" s="11"/>
      <c r="BY6" s="10"/>
      <c r="BZ6" s="10"/>
      <c r="CA6" s="10"/>
      <c r="CB6" s="10"/>
      <c r="CC6" s="10"/>
      <c r="CD6" s="10"/>
      <c r="CE6" s="10"/>
      <c r="CF6" s="11"/>
      <c r="CG6" s="10"/>
      <c r="CH6" s="10"/>
      <c r="CI6" s="10"/>
      <c r="CJ6" s="10"/>
      <c r="CK6" s="10"/>
      <c r="CL6" s="10"/>
      <c r="CM6" s="10"/>
      <c r="CN6" s="11"/>
      <c r="CO6" s="10"/>
      <c r="CP6" s="10"/>
      <c r="CQ6" s="10"/>
      <c r="CR6" s="10"/>
      <c r="CS6" s="10"/>
      <c r="CT6" s="10"/>
      <c r="CU6" s="10"/>
      <c r="CV6" s="11"/>
      <c r="CW6" s="10"/>
      <c r="CX6" s="10"/>
      <c r="CY6" s="10"/>
      <c r="CZ6" s="10"/>
      <c r="DA6" s="10"/>
      <c r="DB6" s="10"/>
      <c r="DC6" s="10"/>
      <c r="DD6" s="11"/>
      <c r="DE6" s="10"/>
      <c r="DF6" s="10"/>
      <c r="DG6" s="10"/>
      <c r="DH6" s="10"/>
      <c r="DI6" s="10"/>
      <c r="DJ6" s="10"/>
      <c r="DK6" s="10"/>
      <c r="DL6" s="11"/>
      <c r="DM6" s="10"/>
      <c r="DN6" s="10"/>
      <c r="DO6" s="10"/>
      <c r="DP6" s="10"/>
      <c r="DQ6" s="10"/>
      <c r="DR6" s="10"/>
      <c r="DS6" s="10"/>
      <c r="DT6" s="11"/>
      <c r="DU6" s="10"/>
      <c r="DV6" s="10"/>
      <c r="DW6" s="10"/>
      <c r="DX6" s="10"/>
      <c r="DY6" s="10"/>
      <c r="DZ6" s="10"/>
      <c r="EA6" s="10"/>
      <c r="EB6" s="11"/>
      <c r="EC6" s="10"/>
      <c r="ED6" s="10"/>
      <c r="EE6" s="10"/>
      <c r="EF6" s="10"/>
      <c r="EG6" s="10"/>
      <c r="EH6" s="10"/>
      <c r="EI6" s="10"/>
      <c r="EJ6" s="11"/>
      <c r="EK6" s="10"/>
      <c r="EL6" s="10"/>
      <c r="EM6" s="10"/>
      <c r="EN6" s="10"/>
      <c r="EO6" s="10"/>
      <c r="EP6" s="10"/>
      <c r="EQ6" s="10"/>
      <c r="ER6" s="11"/>
      <c r="ES6" s="10"/>
      <c r="ET6" s="10"/>
      <c r="EU6" s="10"/>
      <c r="EV6" s="10"/>
      <c r="EW6" s="10"/>
      <c r="EX6" s="10"/>
      <c r="EY6" s="10"/>
      <c r="EZ6" s="11"/>
      <c r="FA6" s="10"/>
      <c r="FB6" s="10"/>
      <c r="FC6" s="10"/>
      <c r="FD6" s="10"/>
      <c r="FE6" s="10"/>
      <c r="FF6" s="10"/>
      <c r="FG6" s="10"/>
      <c r="FH6" s="11"/>
      <c r="FI6" s="10"/>
      <c r="FJ6" s="10"/>
      <c r="FK6" s="10"/>
      <c r="FL6" s="10"/>
      <c r="FM6" s="10"/>
      <c r="FN6" s="10"/>
      <c r="FO6" s="10"/>
      <c r="FP6" s="11"/>
      <c r="FQ6" s="10"/>
      <c r="FR6" s="10"/>
      <c r="FS6" s="10"/>
      <c r="FT6" s="10"/>
      <c r="FU6" s="10"/>
      <c r="FV6" s="10"/>
      <c r="FW6" s="10"/>
      <c r="FX6" s="11"/>
      <c r="FY6" s="10"/>
      <c r="FZ6" s="10"/>
      <c r="GA6" s="10"/>
      <c r="GB6" s="10"/>
      <c r="GC6" s="10"/>
      <c r="GD6" s="10"/>
      <c r="GE6" s="10"/>
      <c r="GF6" s="11"/>
      <c r="GG6" s="10"/>
      <c r="GH6" s="10"/>
      <c r="GI6" s="10"/>
      <c r="GJ6" s="10"/>
      <c r="GK6" s="10"/>
      <c r="GL6" s="10"/>
      <c r="GM6" s="10"/>
      <c r="GN6" s="11"/>
      <c r="GO6" s="10"/>
      <c r="GP6" s="10"/>
      <c r="GQ6" s="10"/>
      <c r="GR6" s="10"/>
      <c r="GS6" s="10"/>
      <c r="GT6" s="10"/>
      <c r="GU6" s="10"/>
      <c r="GV6" s="11"/>
      <c r="GW6" s="10"/>
      <c r="GX6" s="10"/>
      <c r="GY6" s="10"/>
      <c r="GZ6" s="10"/>
      <c r="HA6" s="10"/>
      <c r="HB6" s="10"/>
      <c r="HC6" s="10"/>
      <c r="HD6" s="11"/>
      <c r="HE6" s="10"/>
      <c r="HF6" s="10"/>
      <c r="HG6" s="10"/>
      <c r="HH6" s="10"/>
      <c r="HI6" s="10"/>
      <c r="HJ6" s="10"/>
      <c r="HK6" s="10"/>
      <c r="HL6" s="11"/>
      <c r="HM6" s="10"/>
      <c r="HN6" s="10"/>
      <c r="HO6" s="10"/>
      <c r="HP6" s="10"/>
      <c r="HQ6" s="10"/>
      <c r="HR6" s="10"/>
      <c r="HS6" s="10"/>
      <c r="HT6" s="11"/>
      <c r="HU6" s="10"/>
      <c r="HV6" s="10"/>
      <c r="HW6" s="10"/>
      <c r="HX6" s="10"/>
      <c r="HY6" s="10"/>
      <c r="HZ6" s="10"/>
      <c r="IA6" s="10"/>
      <c r="IB6" s="11"/>
    </row>
    <row r="7" spans="2:236" s="19" customFormat="1" ht="63.75" customHeight="1" x14ac:dyDescent="0.2">
      <c r="B7" s="271" t="s">
        <v>5</v>
      </c>
      <c r="C7" s="272"/>
      <c r="D7" s="273"/>
      <c r="E7" s="271" t="s">
        <v>1</v>
      </c>
      <c r="F7" s="272"/>
      <c r="G7" s="274" t="s">
        <v>3</v>
      </c>
      <c r="H7" s="264" t="s">
        <v>43</v>
      </c>
      <c r="I7" s="265"/>
    </row>
    <row r="8" spans="2:236" s="19" customFormat="1" ht="39.75" customHeight="1" x14ac:dyDescent="0.2">
      <c r="B8" s="16" t="s">
        <v>6</v>
      </c>
      <c r="C8" s="16" t="s">
        <v>7</v>
      </c>
      <c r="D8" s="16" t="s">
        <v>8</v>
      </c>
      <c r="E8" s="16" t="s">
        <v>9</v>
      </c>
      <c r="F8" s="16" t="s">
        <v>10</v>
      </c>
      <c r="G8" s="275"/>
      <c r="H8" s="40" t="s">
        <v>73</v>
      </c>
      <c r="I8" s="46" t="s">
        <v>0</v>
      </c>
    </row>
    <row r="9" spans="2:236" ht="15.95" customHeight="1" x14ac:dyDescent="0.2">
      <c r="B9" s="276" t="s">
        <v>11</v>
      </c>
      <c r="C9" s="277"/>
      <c r="D9" s="277"/>
      <c r="E9" s="277"/>
      <c r="F9" s="277"/>
      <c r="G9" s="278"/>
      <c r="H9" s="76">
        <f t="shared" ref="H9:I9" si="0">+H10</f>
        <v>-41285.699999999953</v>
      </c>
      <c r="I9" s="76">
        <f t="shared" si="0"/>
        <v>-41285.699999999953</v>
      </c>
    </row>
    <row r="10" spans="2:236" ht="15.95" customHeight="1" x14ac:dyDescent="0.2">
      <c r="B10" s="267" t="s">
        <v>15</v>
      </c>
      <c r="C10" s="266"/>
      <c r="D10" s="266"/>
      <c r="E10" s="266"/>
      <c r="F10" s="266"/>
      <c r="G10" s="13" t="s">
        <v>16</v>
      </c>
      <c r="H10" s="58">
        <f t="shared" ref="H10:I10" si="1">+H12</f>
        <v>-41285.699999999953</v>
      </c>
      <c r="I10" s="58">
        <f t="shared" si="1"/>
        <v>-41285.699999999953</v>
      </c>
    </row>
    <row r="11" spans="2:236" ht="15.95" customHeight="1" x14ac:dyDescent="0.2">
      <c r="B11" s="268"/>
      <c r="C11" s="266"/>
      <c r="D11" s="266"/>
      <c r="E11" s="266"/>
      <c r="F11" s="266"/>
      <c r="G11" s="14" t="s">
        <v>2</v>
      </c>
      <c r="H11" s="79"/>
      <c r="I11" s="57"/>
    </row>
    <row r="12" spans="2:236" ht="15.95" customHeight="1" x14ac:dyDescent="0.2">
      <c r="B12" s="268"/>
      <c r="C12" s="267" t="s">
        <v>18</v>
      </c>
      <c r="D12" s="266"/>
      <c r="E12" s="266"/>
      <c r="F12" s="266"/>
      <c r="G12" s="13" t="s">
        <v>17</v>
      </c>
      <c r="H12" s="58">
        <f t="shared" ref="H12:I12" si="2">+H14</f>
        <v>-41285.699999999953</v>
      </c>
      <c r="I12" s="58">
        <f t="shared" si="2"/>
        <v>-41285.699999999953</v>
      </c>
    </row>
    <row r="13" spans="2:236" ht="15.95" customHeight="1" x14ac:dyDescent="0.2">
      <c r="B13" s="268"/>
      <c r="C13" s="268"/>
      <c r="D13" s="266"/>
      <c r="E13" s="266"/>
      <c r="F13" s="266"/>
      <c r="G13" s="14" t="s">
        <v>2</v>
      </c>
      <c r="H13" s="79"/>
      <c r="I13" s="57"/>
    </row>
    <row r="14" spans="2:236" ht="15.95" customHeight="1" x14ac:dyDescent="0.2">
      <c r="B14" s="268"/>
      <c r="C14" s="268"/>
      <c r="D14" s="267" t="s">
        <v>23</v>
      </c>
      <c r="E14" s="266"/>
      <c r="F14" s="266"/>
      <c r="G14" s="13" t="s">
        <v>25</v>
      </c>
      <c r="H14" s="58">
        <f t="shared" ref="H14:I14" si="3">+H18</f>
        <v>-41285.699999999953</v>
      </c>
      <c r="I14" s="58">
        <f t="shared" si="3"/>
        <v>-41285.699999999953</v>
      </c>
    </row>
    <row r="15" spans="2:236" ht="15.95" customHeight="1" x14ac:dyDescent="0.2">
      <c r="B15" s="268"/>
      <c r="C15" s="268"/>
      <c r="D15" s="268"/>
      <c r="E15" s="266"/>
      <c r="F15" s="266"/>
      <c r="G15" s="14" t="s">
        <v>2</v>
      </c>
      <c r="H15" s="79"/>
      <c r="I15" s="71"/>
    </row>
    <row r="16" spans="2:236" ht="15.95" customHeight="1" x14ac:dyDescent="0.2">
      <c r="B16" s="268"/>
      <c r="C16" s="268"/>
      <c r="D16" s="268"/>
      <c r="E16" s="266"/>
      <c r="F16" s="266"/>
      <c r="G16" s="13" t="s">
        <v>12</v>
      </c>
      <c r="H16" s="58">
        <f t="shared" ref="H16" si="4">+H18</f>
        <v>-41285.699999999953</v>
      </c>
      <c r="I16" s="58">
        <f>+I18</f>
        <v>-41285.699999999953</v>
      </c>
    </row>
    <row r="17" spans="2:11" ht="15.95" customHeight="1" x14ac:dyDescent="0.2">
      <c r="B17" s="268"/>
      <c r="C17" s="268"/>
      <c r="D17" s="268"/>
      <c r="E17" s="266"/>
      <c r="F17" s="266"/>
      <c r="G17" s="14" t="s">
        <v>2</v>
      </c>
      <c r="H17" s="79"/>
      <c r="I17" s="57"/>
    </row>
    <row r="18" spans="2:11" ht="30.75" customHeight="1" x14ac:dyDescent="0.2">
      <c r="B18" s="268"/>
      <c r="C18" s="268"/>
      <c r="D18" s="268"/>
      <c r="E18" s="267">
        <v>1126</v>
      </c>
      <c r="F18" s="266"/>
      <c r="G18" s="208" t="s">
        <v>24</v>
      </c>
      <c r="H18" s="76">
        <f t="shared" ref="H18:I18" si="5">+H20+H29+H45</f>
        <v>-41285.699999999953</v>
      </c>
      <c r="I18" s="76">
        <f t="shared" si="5"/>
        <v>-41285.699999999953</v>
      </c>
    </row>
    <row r="19" spans="2:11" ht="15.95" customHeight="1" x14ac:dyDescent="0.2">
      <c r="B19" s="268"/>
      <c r="C19" s="268"/>
      <c r="D19" s="268"/>
      <c r="E19" s="268"/>
      <c r="F19" s="266"/>
      <c r="G19" s="14" t="s">
        <v>2</v>
      </c>
      <c r="H19" s="79"/>
      <c r="I19" s="57"/>
    </row>
    <row r="20" spans="2:11" s="1" customFormat="1" ht="32.25" customHeight="1" x14ac:dyDescent="0.2">
      <c r="B20" s="268"/>
      <c r="C20" s="268"/>
      <c r="D20" s="268"/>
      <c r="E20" s="268"/>
      <c r="F20" s="270" t="s">
        <v>117</v>
      </c>
      <c r="G20" s="59" t="s">
        <v>113</v>
      </c>
      <c r="H20" s="58">
        <f t="shared" ref="H20:I20" si="6">+H22</f>
        <v>98927.7</v>
      </c>
      <c r="I20" s="58">
        <f t="shared" si="6"/>
        <v>98927.7</v>
      </c>
      <c r="K20" s="154"/>
    </row>
    <row r="21" spans="2:11" s="1" customFormat="1" ht="15.95" customHeight="1" x14ac:dyDescent="0.2">
      <c r="B21" s="268"/>
      <c r="C21" s="268"/>
      <c r="D21" s="268"/>
      <c r="E21" s="268"/>
      <c r="F21" s="270"/>
      <c r="G21" s="43" t="s">
        <v>13</v>
      </c>
      <c r="H21" s="60"/>
      <c r="I21" s="60"/>
    </row>
    <row r="22" spans="2:11" s="1" customFormat="1" ht="15.95" customHeight="1" x14ac:dyDescent="0.2">
      <c r="B22" s="268"/>
      <c r="C22" s="268"/>
      <c r="D22" s="268"/>
      <c r="E22" s="268"/>
      <c r="F22" s="270"/>
      <c r="G22" s="25" t="s">
        <v>41</v>
      </c>
      <c r="H22" s="58">
        <f t="shared" ref="H22:I22" si="7">+H24</f>
        <v>98927.7</v>
      </c>
      <c r="I22" s="58">
        <f t="shared" si="7"/>
        <v>98927.7</v>
      </c>
    </row>
    <row r="23" spans="2:11" s="1" customFormat="1" ht="15.95" customHeight="1" x14ac:dyDescent="0.2">
      <c r="B23" s="268"/>
      <c r="C23" s="268"/>
      <c r="D23" s="268"/>
      <c r="E23" s="268"/>
      <c r="F23" s="270"/>
      <c r="G23" s="43" t="s">
        <v>39</v>
      </c>
      <c r="H23" s="60"/>
      <c r="I23" s="60"/>
    </row>
    <row r="24" spans="2:11" s="1" customFormat="1" ht="15.95" customHeight="1" x14ac:dyDescent="0.2">
      <c r="B24" s="268"/>
      <c r="C24" s="268"/>
      <c r="D24" s="268"/>
      <c r="E24" s="268"/>
      <c r="F24" s="270"/>
      <c r="G24" s="59" t="s">
        <v>19</v>
      </c>
      <c r="H24" s="58">
        <f t="shared" ref="H24:I24" si="8">+H25</f>
        <v>98927.7</v>
      </c>
      <c r="I24" s="58">
        <f t="shared" si="8"/>
        <v>98927.7</v>
      </c>
    </row>
    <row r="25" spans="2:11" s="1" customFormat="1" ht="15.95" customHeight="1" x14ac:dyDescent="0.2">
      <c r="B25" s="268"/>
      <c r="C25" s="268"/>
      <c r="D25" s="268"/>
      <c r="E25" s="268"/>
      <c r="F25" s="270"/>
      <c r="G25" s="59" t="s">
        <v>118</v>
      </c>
      <c r="H25" s="58">
        <f t="shared" ref="H25:I25" si="9">+H26</f>
        <v>98927.7</v>
      </c>
      <c r="I25" s="58">
        <f t="shared" si="9"/>
        <v>98927.7</v>
      </c>
    </row>
    <row r="26" spans="2:11" s="1" customFormat="1" ht="15.95" customHeight="1" x14ac:dyDescent="0.2">
      <c r="B26" s="268"/>
      <c r="C26" s="268"/>
      <c r="D26" s="268"/>
      <c r="E26" s="268"/>
      <c r="F26" s="270"/>
      <c r="G26" s="59" t="s">
        <v>119</v>
      </c>
      <c r="H26" s="58">
        <f t="shared" ref="H26:I26" si="10">+H28</f>
        <v>98927.7</v>
      </c>
      <c r="I26" s="58">
        <f t="shared" si="10"/>
        <v>98927.7</v>
      </c>
    </row>
    <row r="27" spans="2:11" s="1" customFormat="1" ht="18.75" customHeight="1" x14ac:dyDescent="0.2">
      <c r="B27" s="268"/>
      <c r="C27" s="268"/>
      <c r="D27" s="268"/>
      <c r="E27" s="268"/>
      <c r="F27" s="270"/>
      <c r="G27" s="43" t="s">
        <v>120</v>
      </c>
      <c r="H27" s="57"/>
      <c r="I27" s="57"/>
    </row>
    <row r="28" spans="2:11" s="18" customFormat="1" ht="16.5" customHeight="1" x14ac:dyDescent="0.2">
      <c r="B28" s="268"/>
      <c r="C28" s="268"/>
      <c r="D28" s="268"/>
      <c r="E28" s="268"/>
      <c r="F28" s="270"/>
      <c r="G28" s="43" t="s">
        <v>121</v>
      </c>
      <c r="H28" s="80">
        <v>98927.7</v>
      </c>
      <c r="I28" s="80">
        <f>+'9'!H10</f>
        <v>98927.7</v>
      </c>
    </row>
    <row r="29" spans="2:11" s="1" customFormat="1" ht="15" customHeight="1" x14ac:dyDescent="0.2">
      <c r="B29" s="268"/>
      <c r="C29" s="268"/>
      <c r="D29" s="268"/>
      <c r="E29" s="268"/>
      <c r="F29" s="270" t="s">
        <v>163</v>
      </c>
      <c r="G29" s="207" t="s">
        <v>161</v>
      </c>
      <c r="H29" s="58">
        <f t="shared" ref="H29:I29" si="11">+H31+H38</f>
        <v>-37462.699999999997</v>
      </c>
      <c r="I29" s="58">
        <f t="shared" si="11"/>
        <v>-12462.7</v>
      </c>
    </row>
    <row r="30" spans="2:11" s="1" customFormat="1" ht="15" customHeight="1" x14ac:dyDescent="0.2">
      <c r="B30" s="268"/>
      <c r="C30" s="268"/>
      <c r="D30" s="268"/>
      <c r="E30" s="268"/>
      <c r="F30" s="270"/>
      <c r="G30" s="209" t="s">
        <v>13</v>
      </c>
      <c r="H30" s="85"/>
      <c r="I30" s="85"/>
    </row>
    <row r="31" spans="2:11" s="144" customFormat="1" ht="15" customHeight="1" x14ac:dyDescent="0.2">
      <c r="B31" s="268"/>
      <c r="C31" s="268"/>
      <c r="D31" s="268"/>
      <c r="E31" s="268"/>
      <c r="F31" s="270"/>
      <c r="G31" s="25" t="s">
        <v>41</v>
      </c>
      <c r="H31" s="73">
        <f t="shared" ref="H31:I31" si="12">+H33</f>
        <v>-25000</v>
      </c>
      <c r="I31" s="73">
        <f t="shared" si="12"/>
        <v>0</v>
      </c>
    </row>
    <row r="32" spans="2:11" s="1" customFormat="1" ht="15" customHeight="1" x14ac:dyDescent="0.2">
      <c r="B32" s="268"/>
      <c r="C32" s="268"/>
      <c r="D32" s="268"/>
      <c r="E32" s="268"/>
      <c r="F32" s="270"/>
      <c r="G32" s="209" t="s">
        <v>39</v>
      </c>
      <c r="H32" s="85"/>
      <c r="I32" s="85"/>
    </row>
    <row r="33" spans="2:9" s="1" customFormat="1" ht="15" customHeight="1" x14ac:dyDescent="0.2">
      <c r="B33" s="268"/>
      <c r="C33" s="268"/>
      <c r="D33" s="268"/>
      <c r="E33" s="268"/>
      <c r="F33" s="270"/>
      <c r="G33" s="207" t="s">
        <v>19</v>
      </c>
      <c r="H33" s="58">
        <f t="shared" ref="H33:I35" si="13">H34</f>
        <v>-25000</v>
      </c>
      <c r="I33" s="58">
        <f t="shared" si="13"/>
        <v>0</v>
      </c>
    </row>
    <row r="34" spans="2:9" s="1" customFormat="1" ht="15" customHeight="1" x14ac:dyDescent="0.2">
      <c r="B34" s="268"/>
      <c r="C34" s="268"/>
      <c r="D34" s="268"/>
      <c r="E34" s="268"/>
      <c r="F34" s="270"/>
      <c r="G34" s="207" t="s">
        <v>20</v>
      </c>
      <c r="H34" s="58">
        <f t="shared" si="13"/>
        <v>-25000</v>
      </c>
      <c r="I34" s="58">
        <f t="shared" si="13"/>
        <v>0</v>
      </c>
    </row>
    <row r="35" spans="2:9" s="1" customFormat="1" ht="15" customHeight="1" x14ac:dyDescent="0.2">
      <c r="B35" s="268"/>
      <c r="C35" s="268"/>
      <c r="D35" s="268"/>
      <c r="E35" s="268"/>
      <c r="F35" s="270"/>
      <c r="G35" s="207" t="s">
        <v>21</v>
      </c>
      <c r="H35" s="58">
        <f t="shared" si="13"/>
        <v>-25000</v>
      </c>
      <c r="I35" s="58">
        <f t="shared" si="13"/>
        <v>0</v>
      </c>
    </row>
    <row r="36" spans="2:9" s="1" customFormat="1" ht="15" customHeight="1" x14ac:dyDescent="0.2">
      <c r="B36" s="268"/>
      <c r="C36" s="268"/>
      <c r="D36" s="268"/>
      <c r="E36" s="268"/>
      <c r="F36" s="270"/>
      <c r="G36" s="207" t="s">
        <v>164</v>
      </c>
      <c r="H36" s="58">
        <f t="shared" ref="H36:I36" si="14">+H37</f>
        <v>-25000</v>
      </c>
      <c r="I36" s="58">
        <f t="shared" si="14"/>
        <v>0</v>
      </c>
    </row>
    <row r="37" spans="2:9" s="1" customFormat="1" ht="15" customHeight="1" x14ac:dyDescent="0.2">
      <c r="B37" s="268"/>
      <c r="C37" s="268"/>
      <c r="D37" s="268"/>
      <c r="E37" s="268"/>
      <c r="F37" s="270"/>
      <c r="G37" s="53" t="s">
        <v>165</v>
      </c>
      <c r="H37" s="145">
        <f>+'8'!E15</f>
        <v>-25000</v>
      </c>
      <c r="I37" s="145">
        <f>+'8'!F15</f>
        <v>0</v>
      </c>
    </row>
    <row r="38" spans="2:9" s="1" customFormat="1" ht="15" customHeight="1" x14ac:dyDescent="0.2">
      <c r="B38" s="268"/>
      <c r="C38" s="268"/>
      <c r="D38" s="268"/>
      <c r="E38" s="268"/>
      <c r="F38" s="270"/>
      <c r="G38" s="146" t="s">
        <v>166</v>
      </c>
      <c r="H38" s="73">
        <f t="shared" ref="H38:I38" si="15">+H40</f>
        <v>-12462.7</v>
      </c>
      <c r="I38" s="73">
        <f t="shared" si="15"/>
        <v>-12462.7</v>
      </c>
    </row>
    <row r="39" spans="2:9" s="1" customFormat="1" ht="15" customHeight="1" x14ac:dyDescent="0.2">
      <c r="B39" s="268"/>
      <c r="C39" s="268"/>
      <c r="D39" s="268"/>
      <c r="E39" s="268"/>
      <c r="F39" s="270"/>
      <c r="G39" s="147" t="s">
        <v>39</v>
      </c>
      <c r="H39" s="145"/>
      <c r="I39" s="145"/>
    </row>
    <row r="40" spans="2:9" s="1" customFormat="1" ht="15" customHeight="1" x14ac:dyDescent="0.2">
      <c r="B40" s="268"/>
      <c r="C40" s="268"/>
      <c r="D40" s="268"/>
      <c r="E40" s="268"/>
      <c r="F40" s="270"/>
      <c r="G40" s="148" t="s">
        <v>19</v>
      </c>
      <c r="H40" s="73">
        <f t="shared" ref="H40:I43" si="16">+H41</f>
        <v>-12462.7</v>
      </c>
      <c r="I40" s="73">
        <f t="shared" si="16"/>
        <v>-12462.7</v>
      </c>
    </row>
    <row r="41" spans="2:9" s="1" customFormat="1" ht="15" customHeight="1" x14ac:dyDescent="0.2">
      <c r="B41" s="268"/>
      <c r="C41" s="268"/>
      <c r="D41" s="268"/>
      <c r="E41" s="268"/>
      <c r="F41" s="270"/>
      <c r="G41" s="148" t="s">
        <v>20</v>
      </c>
      <c r="H41" s="73">
        <f t="shared" si="16"/>
        <v>-12462.7</v>
      </c>
      <c r="I41" s="73">
        <f t="shared" si="16"/>
        <v>-12462.7</v>
      </c>
    </row>
    <row r="42" spans="2:9" s="1" customFormat="1" ht="15" customHeight="1" x14ac:dyDescent="0.2">
      <c r="B42" s="268"/>
      <c r="C42" s="268"/>
      <c r="D42" s="268"/>
      <c r="E42" s="268"/>
      <c r="F42" s="270"/>
      <c r="G42" s="148" t="s">
        <v>21</v>
      </c>
      <c r="H42" s="73">
        <f t="shared" si="16"/>
        <v>-12462.7</v>
      </c>
      <c r="I42" s="73">
        <f t="shared" si="16"/>
        <v>-12462.7</v>
      </c>
    </row>
    <row r="43" spans="2:9" s="1" customFormat="1" ht="15" customHeight="1" x14ac:dyDescent="0.2">
      <c r="B43" s="268"/>
      <c r="C43" s="268"/>
      <c r="D43" s="268"/>
      <c r="E43" s="268"/>
      <c r="F43" s="270"/>
      <c r="G43" s="148" t="s">
        <v>164</v>
      </c>
      <c r="H43" s="73">
        <f t="shared" si="16"/>
        <v>-12462.7</v>
      </c>
      <c r="I43" s="73">
        <f t="shared" si="16"/>
        <v>-12462.7</v>
      </c>
    </row>
    <row r="44" spans="2:9" s="1" customFormat="1" ht="15" customHeight="1" x14ac:dyDescent="0.2">
      <c r="B44" s="268"/>
      <c r="C44" s="268"/>
      <c r="D44" s="268"/>
      <c r="E44" s="268"/>
      <c r="F44" s="270"/>
      <c r="G44" s="149" t="s">
        <v>165</v>
      </c>
      <c r="H44" s="145">
        <f>+'8'!E18</f>
        <v>-12462.7</v>
      </c>
      <c r="I44" s="145">
        <f>+'8'!F18</f>
        <v>-12462.7</v>
      </c>
    </row>
    <row r="45" spans="2:9" ht="15" customHeight="1" x14ac:dyDescent="0.2">
      <c r="B45" s="268"/>
      <c r="C45" s="268"/>
      <c r="D45" s="268"/>
      <c r="E45" s="268"/>
      <c r="F45" s="267" t="s">
        <v>36</v>
      </c>
      <c r="G45" s="208" t="s">
        <v>26</v>
      </c>
      <c r="H45" s="81">
        <f>+H47+H57</f>
        <v>-102750.69999999995</v>
      </c>
      <c r="I45" s="81">
        <f>+I47+I57</f>
        <v>-127750.69999999995</v>
      </c>
    </row>
    <row r="46" spans="2:9" ht="15" customHeight="1" x14ac:dyDescent="0.2">
      <c r="B46" s="268"/>
      <c r="C46" s="268"/>
      <c r="D46" s="268"/>
      <c r="E46" s="268"/>
      <c r="F46" s="268"/>
      <c r="G46" s="45" t="s">
        <v>13</v>
      </c>
      <c r="H46" s="82"/>
      <c r="I46" s="83"/>
    </row>
    <row r="47" spans="2:9" s="21" customFormat="1" ht="15" customHeight="1" x14ac:dyDescent="0.2">
      <c r="B47" s="268"/>
      <c r="C47" s="268"/>
      <c r="D47" s="268"/>
      <c r="E47" s="268"/>
      <c r="F47" s="268"/>
      <c r="G47" s="25" t="s">
        <v>41</v>
      </c>
      <c r="H47" s="84">
        <f t="shared" ref="H47:I47" si="17">+H49</f>
        <v>-384561.5</v>
      </c>
      <c r="I47" s="84">
        <f t="shared" si="17"/>
        <v>-404156</v>
      </c>
    </row>
    <row r="48" spans="2:9" ht="15" customHeight="1" x14ac:dyDescent="0.2">
      <c r="B48" s="268"/>
      <c r="C48" s="268"/>
      <c r="D48" s="268"/>
      <c r="E48" s="268"/>
      <c r="F48" s="268"/>
      <c r="G48" s="209" t="s">
        <v>39</v>
      </c>
      <c r="H48" s="85"/>
      <c r="I48" s="83"/>
    </row>
    <row r="49" spans="2:11" ht="15" customHeight="1" x14ac:dyDescent="0.2">
      <c r="B49" s="268"/>
      <c r="C49" s="268"/>
      <c r="D49" s="268"/>
      <c r="E49" s="268"/>
      <c r="F49" s="268"/>
      <c r="G49" s="207" t="s">
        <v>19</v>
      </c>
      <c r="H49" s="81">
        <f>+H50</f>
        <v>-384561.5</v>
      </c>
      <c r="I49" s="81">
        <f>+I50</f>
        <v>-404156</v>
      </c>
    </row>
    <row r="50" spans="2:11" ht="15" customHeight="1" x14ac:dyDescent="0.2">
      <c r="B50" s="268"/>
      <c r="C50" s="268"/>
      <c r="D50" s="268"/>
      <c r="E50" s="268"/>
      <c r="F50" s="268"/>
      <c r="G50" s="207" t="s">
        <v>20</v>
      </c>
      <c r="H50" s="81">
        <f>+H51</f>
        <v>-384561.5</v>
      </c>
      <c r="I50" s="81">
        <f t="shared" ref="I50" si="18">+I51</f>
        <v>-404156</v>
      </c>
    </row>
    <row r="51" spans="2:11" ht="15" customHeight="1" x14ac:dyDescent="0.2">
      <c r="B51" s="268"/>
      <c r="C51" s="268"/>
      <c r="D51" s="268"/>
      <c r="E51" s="268"/>
      <c r="F51" s="268"/>
      <c r="G51" s="207" t="s">
        <v>21</v>
      </c>
      <c r="H51" s="81">
        <f>+H52+H55</f>
        <v>-384561.5</v>
      </c>
      <c r="I51" s="81">
        <f>+I52+I55</f>
        <v>-404156</v>
      </c>
    </row>
    <row r="52" spans="2:11" ht="15" customHeight="1" x14ac:dyDescent="0.2">
      <c r="B52" s="268"/>
      <c r="C52" s="268"/>
      <c r="D52" s="268"/>
      <c r="E52" s="268"/>
      <c r="F52" s="268"/>
      <c r="G52" s="207" t="s">
        <v>22</v>
      </c>
      <c r="H52" s="81">
        <f>+H53+H54</f>
        <v>-379561.5</v>
      </c>
      <c r="I52" s="81">
        <f>+I53+I54</f>
        <v>-399156</v>
      </c>
    </row>
    <row r="53" spans="2:11" ht="15" customHeight="1" x14ac:dyDescent="0.2">
      <c r="B53" s="268"/>
      <c r="C53" s="268"/>
      <c r="D53" s="268"/>
      <c r="E53" s="268"/>
      <c r="F53" s="268"/>
      <c r="G53" s="53" t="s">
        <v>114</v>
      </c>
      <c r="H53" s="80">
        <f>+'8'!E31</f>
        <v>-22744.400000000001</v>
      </c>
      <c r="I53" s="80">
        <f>+'8'!F31</f>
        <v>-22744.400000000001</v>
      </c>
    </row>
    <row r="54" spans="2:11" ht="15" customHeight="1" x14ac:dyDescent="0.2">
      <c r="B54" s="268"/>
      <c r="C54" s="268"/>
      <c r="D54" s="268"/>
      <c r="E54" s="268"/>
      <c r="F54" s="268"/>
      <c r="G54" s="53" t="s">
        <v>40</v>
      </c>
      <c r="H54" s="80">
        <f>+'8'!E24+'8'!E28+'8'!E29</f>
        <v>-356817.1</v>
      </c>
      <c r="I54" s="80">
        <f>+'8'!F24+'8'!F28+'8'!F29</f>
        <v>-376411.6</v>
      </c>
    </row>
    <row r="55" spans="2:11" ht="15" customHeight="1" x14ac:dyDescent="0.2">
      <c r="B55" s="268"/>
      <c r="C55" s="268"/>
      <c r="D55" s="268"/>
      <c r="E55" s="268"/>
      <c r="F55" s="268"/>
      <c r="G55" s="207" t="s">
        <v>82</v>
      </c>
      <c r="H55" s="81">
        <f t="shared" ref="H55:I55" si="19">+H56</f>
        <v>-5000</v>
      </c>
      <c r="I55" s="81">
        <f t="shared" si="19"/>
        <v>-5000</v>
      </c>
      <c r="K55" s="75"/>
    </row>
    <row r="56" spans="2:11" ht="15" customHeight="1" x14ac:dyDescent="0.2">
      <c r="B56" s="268"/>
      <c r="C56" s="268"/>
      <c r="D56" s="268"/>
      <c r="E56" s="268"/>
      <c r="F56" s="268"/>
      <c r="G56" s="33" t="s">
        <v>64</v>
      </c>
      <c r="H56" s="80">
        <f>+'8'!E26</f>
        <v>-5000</v>
      </c>
      <c r="I56" s="80">
        <f>+'8'!F26</f>
        <v>-5000</v>
      </c>
    </row>
    <row r="57" spans="2:11" s="18" customFormat="1" ht="15" customHeight="1" x14ac:dyDescent="0.2">
      <c r="B57" s="268"/>
      <c r="C57" s="268"/>
      <c r="D57" s="268"/>
      <c r="E57" s="268"/>
      <c r="F57" s="268"/>
      <c r="G57" s="72" t="s">
        <v>60</v>
      </c>
      <c r="H57" s="73">
        <f>+H59</f>
        <v>281810.80000000005</v>
      </c>
      <c r="I57" s="73">
        <f t="shared" ref="I57" si="20">+I59</f>
        <v>276405.30000000005</v>
      </c>
    </row>
    <row r="58" spans="2:11" s="1" customFormat="1" ht="15" customHeight="1" x14ac:dyDescent="0.2">
      <c r="B58" s="268"/>
      <c r="C58" s="268"/>
      <c r="D58" s="268"/>
      <c r="E58" s="268"/>
      <c r="F58" s="268"/>
      <c r="G58" s="209" t="s">
        <v>39</v>
      </c>
      <c r="H58" s="60"/>
      <c r="I58" s="60"/>
    </row>
    <row r="59" spans="2:11" s="1" customFormat="1" ht="15" customHeight="1" x14ac:dyDescent="0.2">
      <c r="B59" s="268"/>
      <c r="C59" s="268"/>
      <c r="D59" s="268"/>
      <c r="E59" s="268"/>
      <c r="F59" s="268"/>
      <c r="G59" s="207" t="s">
        <v>19</v>
      </c>
      <c r="H59" s="58">
        <f t="shared" ref="H59:I60" si="21">+H60</f>
        <v>281810.80000000005</v>
      </c>
      <c r="I59" s="58">
        <f t="shared" si="21"/>
        <v>276405.30000000005</v>
      </c>
    </row>
    <row r="60" spans="2:11" s="1" customFormat="1" ht="15" customHeight="1" x14ac:dyDescent="0.2">
      <c r="B60" s="268"/>
      <c r="C60" s="268"/>
      <c r="D60" s="268"/>
      <c r="E60" s="268"/>
      <c r="F60" s="268"/>
      <c r="G60" s="207" t="s">
        <v>20</v>
      </c>
      <c r="H60" s="58">
        <f t="shared" si="21"/>
        <v>281810.80000000005</v>
      </c>
      <c r="I60" s="58">
        <f t="shared" si="21"/>
        <v>276405.30000000005</v>
      </c>
    </row>
    <row r="61" spans="2:11" s="1" customFormat="1" ht="15" customHeight="1" x14ac:dyDescent="0.2">
      <c r="B61" s="268"/>
      <c r="C61" s="268"/>
      <c r="D61" s="268"/>
      <c r="E61" s="268"/>
      <c r="F61" s="268"/>
      <c r="G61" s="207" t="s">
        <v>21</v>
      </c>
      <c r="H61" s="58">
        <f>+H62</f>
        <v>281810.80000000005</v>
      </c>
      <c r="I61" s="58">
        <f>+I62</f>
        <v>276405.30000000005</v>
      </c>
    </row>
    <row r="62" spans="2:11" s="1" customFormat="1" ht="15" customHeight="1" x14ac:dyDescent="0.2">
      <c r="B62" s="268"/>
      <c r="C62" s="268"/>
      <c r="D62" s="268"/>
      <c r="E62" s="268"/>
      <c r="F62" s="268"/>
      <c r="G62" s="207" t="s">
        <v>22</v>
      </c>
      <c r="H62" s="58">
        <f>+H63+H64</f>
        <v>281810.80000000005</v>
      </c>
      <c r="I62" s="58">
        <f>+I63+I64</f>
        <v>276405.30000000005</v>
      </c>
    </row>
    <row r="63" spans="2:11" s="1" customFormat="1" ht="15" customHeight="1" x14ac:dyDescent="0.2">
      <c r="B63" s="268"/>
      <c r="C63" s="268"/>
      <c r="D63" s="268"/>
      <c r="E63" s="268"/>
      <c r="F63" s="268"/>
      <c r="G63" s="53" t="s">
        <v>114</v>
      </c>
      <c r="H63" s="80">
        <f>+'8'!E36+'8'!E40</f>
        <v>357600.30000000005</v>
      </c>
      <c r="I63" s="80">
        <f>+'8'!F36+'8'!F40</f>
        <v>427533.2</v>
      </c>
    </row>
    <row r="64" spans="2:11" s="1" customFormat="1" ht="15" customHeight="1" x14ac:dyDescent="0.2">
      <c r="B64" s="269"/>
      <c r="C64" s="269"/>
      <c r="D64" s="269"/>
      <c r="E64" s="269"/>
      <c r="F64" s="269"/>
      <c r="G64" s="53" t="s">
        <v>40</v>
      </c>
      <c r="H64" s="80">
        <f>+'8'!E38+'8'!E42</f>
        <v>-75789.5</v>
      </c>
      <c r="I64" s="80">
        <f>+'8'!F38+'8'!F42</f>
        <v>-151127.9</v>
      </c>
    </row>
    <row r="67" spans="9:9" x14ac:dyDescent="0.2">
      <c r="I67" s="101"/>
    </row>
    <row r="82" spans="7:7" x14ac:dyDescent="0.2">
      <c r="G82" s="12" t="s">
        <v>44</v>
      </c>
    </row>
  </sheetData>
  <mergeCells count="24">
    <mergeCell ref="B1:I1"/>
    <mergeCell ref="B2:I2"/>
    <mergeCell ref="B3:I3"/>
    <mergeCell ref="B4:I4"/>
    <mergeCell ref="B6:I6"/>
    <mergeCell ref="B5:I5"/>
    <mergeCell ref="B7:D7"/>
    <mergeCell ref="G7:G8"/>
    <mergeCell ref="E7:F7"/>
    <mergeCell ref="H7:I7"/>
    <mergeCell ref="B9:G9"/>
    <mergeCell ref="D10:D13"/>
    <mergeCell ref="E10:E13"/>
    <mergeCell ref="F10:F13"/>
    <mergeCell ref="C10:C11"/>
    <mergeCell ref="B10:B64"/>
    <mergeCell ref="C12:C64"/>
    <mergeCell ref="D14:D64"/>
    <mergeCell ref="E18:E64"/>
    <mergeCell ref="F45:F64"/>
    <mergeCell ref="E14:E17"/>
    <mergeCell ref="F14:F19"/>
    <mergeCell ref="F29:F44"/>
    <mergeCell ref="F20:F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L48"/>
  <sheetViews>
    <sheetView tabSelected="1" topLeftCell="A10" workbookViewId="0">
      <selection activeCell="O24" sqref="O24"/>
    </sheetView>
  </sheetViews>
  <sheetFormatPr defaultRowHeight="13.5" x14ac:dyDescent="0.2"/>
  <cols>
    <col min="1" max="1" width="2.7109375" style="12" customWidth="1"/>
    <col min="2" max="2" width="10.28515625" style="12" customWidth="1"/>
    <col min="3" max="3" width="10" style="12" customWidth="1"/>
    <col min="4" max="4" width="64.42578125" style="12" customWidth="1"/>
    <col min="5" max="5" width="19.7109375" style="12" customWidth="1"/>
    <col min="6" max="6" width="19.7109375" style="63" customWidth="1"/>
    <col min="7" max="16384" width="9.140625" style="12"/>
  </cols>
  <sheetData>
    <row r="1" spans="2:220" s="6" customFormat="1" ht="14.1" customHeight="1" x14ac:dyDescent="0.2">
      <c r="B1" s="280" t="s">
        <v>145</v>
      </c>
      <c r="C1" s="280"/>
      <c r="D1" s="280"/>
      <c r="E1" s="280"/>
      <c r="F1" s="280"/>
      <c r="G1" s="5"/>
      <c r="H1" s="5"/>
      <c r="I1" s="5"/>
      <c r="J1" s="5"/>
      <c r="K1" s="5"/>
      <c r="L1" s="4"/>
      <c r="M1" s="5"/>
      <c r="N1" s="5"/>
      <c r="O1" s="5"/>
      <c r="P1" s="5"/>
      <c r="Q1" s="5"/>
      <c r="R1" s="5"/>
      <c r="S1" s="5"/>
      <c r="T1" s="4"/>
      <c r="U1" s="5"/>
      <c r="V1" s="5"/>
      <c r="W1" s="5"/>
      <c r="X1" s="5"/>
      <c r="Y1" s="5"/>
      <c r="Z1" s="5"/>
      <c r="AA1" s="5"/>
      <c r="AB1" s="4"/>
      <c r="AC1" s="5"/>
      <c r="AD1" s="5"/>
      <c r="AE1" s="5"/>
      <c r="AF1" s="5"/>
      <c r="AG1" s="5"/>
      <c r="AH1" s="5"/>
      <c r="AI1" s="5"/>
      <c r="AJ1" s="4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4"/>
      <c r="BA1" s="5"/>
      <c r="BB1" s="5"/>
      <c r="BC1" s="5"/>
      <c r="BD1" s="5"/>
      <c r="BE1" s="5"/>
      <c r="BF1" s="5"/>
      <c r="BG1" s="5"/>
      <c r="BH1" s="4"/>
      <c r="BI1" s="5"/>
      <c r="BJ1" s="5"/>
      <c r="BK1" s="5"/>
      <c r="BL1" s="5"/>
      <c r="BM1" s="5"/>
      <c r="BN1" s="5"/>
      <c r="BO1" s="5"/>
      <c r="BP1" s="4"/>
      <c r="BQ1" s="5"/>
      <c r="BR1" s="5"/>
      <c r="BS1" s="5"/>
      <c r="BT1" s="5"/>
      <c r="BU1" s="5"/>
      <c r="BV1" s="5"/>
      <c r="BW1" s="5"/>
      <c r="BX1" s="4"/>
      <c r="BY1" s="5"/>
      <c r="BZ1" s="5"/>
      <c r="CA1" s="5"/>
      <c r="CB1" s="5"/>
      <c r="CC1" s="5"/>
      <c r="CD1" s="5"/>
      <c r="CE1" s="5"/>
      <c r="CF1" s="4"/>
      <c r="CG1" s="5"/>
      <c r="CH1" s="5"/>
      <c r="CI1" s="5"/>
      <c r="CJ1" s="5"/>
      <c r="CK1" s="5"/>
      <c r="CL1" s="5"/>
      <c r="CM1" s="5"/>
      <c r="CN1" s="4"/>
      <c r="CO1" s="5"/>
      <c r="CP1" s="5"/>
      <c r="CQ1" s="5"/>
      <c r="CR1" s="5"/>
      <c r="CS1" s="5"/>
      <c r="CT1" s="5"/>
      <c r="CU1" s="5"/>
      <c r="CV1" s="4"/>
      <c r="CW1" s="5"/>
      <c r="CX1" s="5"/>
      <c r="CY1" s="5"/>
      <c r="CZ1" s="5"/>
      <c r="DA1" s="5"/>
      <c r="DB1" s="5"/>
      <c r="DC1" s="5"/>
      <c r="DD1" s="4"/>
      <c r="DE1" s="5"/>
      <c r="DF1" s="5"/>
      <c r="DG1" s="5"/>
      <c r="DH1" s="5"/>
      <c r="DI1" s="5"/>
      <c r="DJ1" s="5"/>
      <c r="DK1" s="5"/>
      <c r="DL1" s="4"/>
      <c r="DM1" s="5"/>
      <c r="DN1" s="5"/>
      <c r="DO1" s="5"/>
      <c r="DP1" s="5"/>
      <c r="DQ1" s="5"/>
      <c r="DR1" s="5"/>
      <c r="DS1" s="5"/>
      <c r="DT1" s="4"/>
      <c r="DU1" s="5"/>
      <c r="DV1" s="5"/>
      <c r="DW1" s="5"/>
      <c r="DX1" s="5"/>
      <c r="DY1" s="5"/>
      <c r="DZ1" s="5"/>
      <c r="EA1" s="5"/>
      <c r="EB1" s="4"/>
      <c r="EC1" s="5"/>
      <c r="ED1" s="5"/>
      <c r="EE1" s="5"/>
      <c r="EF1" s="5"/>
      <c r="EG1" s="5"/>
      <c r="EH1" s="5"/>
      <c r="EI1" s="5"/>
      <c r="EJ1" s="4"/>
      <c r="EK1" s="5"/>
      <c r="EL1" s="5"/>
      <c r="EM1" s="5"/>
      <c r="EN1" s="5"/>
      <c r="EO1" s="5"/>
      <c r="EP1" s="5"/>
      <c r="EQ1" s="5"/>
      <c r="ER1" s="4"/>
      <c r="ES1" s="5"/>
      <c r="ET1" s="5"/>
      <c r="EU1" s="5"/>
      <c r="EV1" s="5"/>
      <c r="EW1" s="5"/>
      <c r="EX1" s="5"/>
      <c r="EY1" s="5"/>
      <c r="EZ1" s="4"/>
      <c r="FA1" s="5"/>
      <c r="FB1" s="5"/>
      <c r="FC1" s="5"/>
      <c r="FD1" s="5"/>
      <c r="FE1" s="5"/>
      <c r="FF1" s="5"/>
      <c r="FG1" s="5"/>
      <c r="FH1" s="4"/>
      <c r="FI1" s="5"/>
      <c r="FJ1" s="5"/>
      <c r="FK1" s="5"/>
      <c r="FL1" s="5"/>
      <c r="FM1" s="5"/>
      <c r="FN1" s="5"/>
      <c r="FO1" s="5"/>
      <c r="FP1" s="4"/>
      <c r="FQ1" s="5"/>
      <c r="FR1" s="5"/>
      <c r="FS1" s="5"/>
      <c r="FT1" s="5"/>
      <c r="FU1" s="5"/>
      <c r="FV1" s="5"/>
      <c r="FW1" s="5"/>
      <c r="FX1" s="4"/>
      <c r="FY1" s="5"/>
      <c r="FZ1" s="5"/>
      <c r="GA1" s="5"/>
      <c r="GB1" s="5"/>
      <c r="GC1" s="5"/>
      <c r="GD1" s="5"/>
      <c r="GE1" s="5"/>
      <c r="GF1" s="4"/>
      <c r="GG1" s="5"/>
      <c r="GH1" s="5"/>
      <c r="GI1" s="5"/>
      <c r="GJ1" s="5"/>
      <c r="GK1" s="5"/>
      <c r="GL1" s="5"/>
      <c r="GM1" s="5"/>
      <c r="GN1" s="4"/>
      <c r="GO1" s="5"/>
      <c r="GP1" s="5"/>
      <c r="GQ1" s="5"/>
      <c r="GR1" s="5"/>
      <c r="GS1" s="5"/>
      <c r="GT1" s="5"/>
      <c r="GU1" s="5"/>
      <c r="GV1" s="4"/>
      <c r="GW1" s="5"/>
      <c r="GX1" s="5"/>
      <c r="GY1" s="5"/>
      <c r="GZ1" s="5"/>
      <c r="HA1" s="5"/>
      <c r="HB1" s="5"/>
      <c r="HC1" s="5"/>
      <c r="HD1" s="4"/>
      <c r="HE1" s="5"/>
      <c r="HF1" s="5"/>
      <c r="HG1" s="5"/>
      <c r="HH1" s="5"/>
      <c r="HI1" s="5"/>
      <c r="HJ1" s="5"/>
      <c r="HK1" s="5"/>
      <c r="HL1" s="4"/>
    </row>
    <row r="2" spans="2:220" s="6" customFormat="1" ht="14.1" customHeight="1" x14ac:dyDescent="0.2">
      <c r="B2" s="280" t="s">
        <v>79</v>
      </c>
      <c r="C2" s="280"/>
      <c r="D2" s="280"/>
      <c r="E2" s="280"/>
      <c r="F2" s="280"/>
      <c r="G2" s="5"/>
      <c r="H2" s="5"/>
      <c r="I2" s="5"/>
      <c r="J2" s="5"/>
      <c r="K2" s="5"/>
      <c r="L2" s="4"/>
      <c r="M2" s="5"/>
      <c r="N2" s="5"/>
      <c r="O2" s="5"/>
      <c r="P2" s="5"/>
      <c r="Q2" s="5"/>
      <c r="R2" s="5"/>
      <c r="S2" s="5"/>
      <c r="T2" s="4"/>
      <c r="U2" s="5"/>
      <c r="V2" s="5"/>
      <c r="W2" s="5"/>
      <c r="X2" s="5"/>
      <c r="Y2" s="5"/>
      <c r="Z2" s="5"/>
      <c r="AA2" s="5"/>
      <c r="AB2" s="4"/>
      <c r="AC2" s="5"/>
      <c r="AD2" s="5"/>
      <c r="AE2" s="5"/>
      <c r="AF2" s="5"/>
      <c r="AG2" s="5"/>
      <c r="AH2" s="5"/>
      <c r="AI2" s="5"/>
      <c r="AJ2" s="4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4"/>
      <c r="BA2" s="5"/>
      <c r="BB2" s="5"/>
      <c r="BC2" s="5"/>
      <c r="BD2" s="5"/>
      <c r="BE2" s="5"/>
      <c r="BF2" s="5"/>
      <c r="BG2" s="5"/>
      <c r="BH2" s="4"/>
      <c r="BI2" s="5"/>
      <c r="BJ2" s="5"/>
      <c r="BK2" s="5"/>
      <c r="BL2" s="5"/>
      <c r="BM2" s="5"/>
      <c r="BN2" s="5"/>
      <c r="BO2" s="5"/>
      <c r="BP2" s="4"/>
      <c r="BQ2" s="5"/>
      <c r="BR2" s="5"/>
      <c r="BS2" s="5"/>
      <c r="BT2" s="5"/>
      <c r="BU2" s="5"/>
      <c r="BV2" s="5"/>
      <c r="BW2" s="5"/>
      <c r="BX2" s="4"/>
      <c r="BY2" s="5"/>
      <c r="BZ2" s="5"/>
      <c r="CA2" s="5"/>
      <c r="CB2" s="5"/>
      <c r="CC2" s="5"/>
      <c r="CD2" s="5"/>
      <c r="CE2" s="5"/>
      <c r="CF2" s="4"/>
      <c r="CG2" s="5"/>
      <c r="CH2" s="5"/>
      <c r="CI2" s="5"/>
      <c r="CJ2" s="5"/>
      <c r="CK2" s="5"/>
      <c r="CL2" s="5"/>
      <c r="CM2" s="5"/>
      <c r="CN2" s="4"/>
      <c r="CO2" s="5"/>
      <c r="CP2" s="5"/>
      <c r="CQ2" s="5"/>
      <c r="CR2" s="5"/>
      <c r="CS2" s="5"/>
      <c r="CT2" s="5"/>
      <c r="CU2" s="5"/>
      <c r="CV2" s="4"/>
      <c r="CW2" s="5"/>
      <c r="CX2" s="5"/>
      <c r="CY2" s="5"/>
      <c r="CZ2" s="5"/>
      <c r="DA2" s="5"/>
      <c r="DB2" s="5"/>
      <c r="DC2" s="5"/>
      <c r="DD2" s="4"/>
      <c r="DE2" s="5"/>
      <c r="DF2" s="5"/>
      <c r="DG2" s="5"/>
      <c r="DH2" s="5"/>
      <c r="DI2" s="5"/>
      <c r="DJ2" s="5"/>
      <c r="DK2" s="5"/>
      <c r="DL2" s="4"/>
      <c r="DM2" s="5"/>
      <c r="DN2" s="5"/>
      <c r="DO2" s="5"/>
      <c r="DP2" s="5"/>
      <c r="DQ2" s="5"/>
      <c r="DR2" s="5"/>
      <c r="DS2" s="5"/>
      <c r="DT2" s="4"/>
      <c r="DU2" s="5"/>
      <c r="DV2" s="5"/>
      <c r="DW2" s="5"/>
      <c r="DX2" s="5"/>
      <c r="DY2" s="5"/>
      <c r="DZ2" s="5"/>
      <c r="EA2" s="5"/>
      <c r="EB2" s="4"/>
      <c r="EC2" s="5"/>
      <c r="ED2" s="5"/>
      <c r="EE2" s="5"/>
      <c r="EF2" s="5"/>
      <c r="EG2" s="5"/>
      <c r="EH2" s="5"/>
      <c r="EI2" s="5"/>
      <c r="EJ2" s="4"/>
      <c r="EK2" s="5"/>
      <c r="EL2" s="5"/>
      <c r="EM2" s="5"/>
      <c r="EN2" s="5"/>
      <c r="EO2" s="5"/>
      <c r="EP2" s="5"/>
      <c r="EQ2" s="5"/>
      <c r="ER2" s="4"/>
      <c r="ES2" s="5"/>
      <c r="ET2" s="5"/>
      <c r="EU2" s="5"/>
      <c r="EV2" s="5"/>
      <c r="EW2" s="5"/>
      <c r="EX2" s="5"/>
      <c r="EY2" s="5"/>
      <c r="EZ2" s="4"/>
      <c r="FA2" s="5"/>
      <c r="FB2" s="5"/>
      <c r="FC2" s="5"/>
      <c r="FD2" s="5"/>
      <c r="FE2" s="5"/>
      <c r="FF2" s="5"/>
      <c r="FG2" s="5"/>
      <c r="FH2" s="4"/>
      <c r="FI2" s="5"/>
      <c r="FJ2" s="5"/>
      <c r="FK2" s="5"/>
      <c r="FL2" s="5"/>
      <c r="FM2" s="5"/>
      <c r="FN2" s="5"/>
      <c r="FO2" s="5"/>
      <c r="FP2" s="4"/>
      <c r="FQ2" s="5"/>
      <c r="FR2" s="5"/>
      <c r="FS2" s="5"/>
      <c r="FT2" s="5"/>
      <c r="FU2" s="5"/>
      <c r="FV2" s="5"/>
      <c r="FW2" s="5"/>
      <c r="FX2" s="4"/>
      <c r="FY2" s="5"/>
      <c r="FZ2" s="5"/>
      <c r="GA2" s="5"/>
      <c r="GB2" s="5"/>
      <c r="GC2" s="5"/>
      <c r="GD2" s="5"/>
      <c r="GE2" s="5"/>
      <c r="GF2" s="4"/>
      <c r="GG2" s="5"/>
      <c r="GH2" s="5"/>
      <c r="GI2" s="5"/>
      <c r="GJ2" s="5"/>
      <c r="GK2" s="5"/>
      <c r="GL2" s="5"/>
      <c r="GM2" s="5"/>
      <c r="GN2" s="4"/>
      <c r="GO2" s="5"/>
      <c r="GP2" s="5"/>
      <c r="GQ2" s="5"/>
      <c r="GR2" s="5"/>
      <c r="GS2" s="5"/>
      <c r="GT2" s="5"/>
      <c r="GU2" s="5"/>
      <c r="GV2" s="4"/>
      <c r="GW2" s="5"/>
      <c r="GX2" s="5"/>
      <c r="GY2" s="5"/>
      <c r="GZ2" s="5"/>
      <c r="HA2" s="5"/>
      <c r="HB2" s="5"/>
      <c r="HC2" s="5"/>
      <c r="HD2" s="4"/>
      <c r="HE2" s="5"/>
      <c r="HF2" s="5"/>
      <c r="HG2" s="5"/>
      <c r="HH2" s="5"/>
      <c r="HI2" s="5"/>
      <c r="HJ2" s="5"/>
      <c r="HK2" s="5"/>
      <c r="HL2" s="4"/>
    </row>
    <row r="3" spans="2:220" s="6" customFormat="1" ht="14.1" customHeight="1" x14ac:dyDescent="0.2">
      <c r="B3" s="280" t="s">
        <v>38</v>
      </c>
      <c r="C3" s="280"/>
      <c r="D3" s="280"/>
      <c r="E3" s="280"/>
      <c r="F3" s="280"/>
      <c r="G3" s="5"/>
      <c r="H3" s="5"/>
      <c r="I3" s="5"/>
      <c r="J3" s="5"/>
      <c r="K3" s="5"/>
      <c r="L3" s="4"/>
      <c r="M3" s="5"/>
      <c r="N3" s="5"/>
      <c r="O3" s="5"/>
      <c r="P3" s="5"/>
      <c r="Q3" s="5"/>
      <c r="R3" s="5"/>
      <c r="S3" s="5"/>
      <c r="T3" s="4"/>
      <c r="U3" s="5"/>
      <c r="V3" s="5"/>
      <c r="W3" s="5"/>
      <c r="X3" s="5"/>
      <c r="Y3" s="5"/>
      <c r="Z3" s="5"/>
      <c r="AA3" s="5"/>
      <c r="AB3" s="4"/>
      <c r="AC3" s="5"/>
      <c r="AD3" s="5"/>
      <c r="AE3" s="5"/>
      <c r="AF3" s="5"/>
      <c r="AG3" s="5"/>
      <c r="AH3" s="5"/>
      <c r="AI3" s="5"/>
      <c r="AJ3" s="4"/>
      <c r="AK3" s="5"/>
      <c r="AL3" s="5"/>
      <c r="AM3" s="5"/>
      <c r="AN3" s="5"/>
      <c r="AO3" s="5"/>
      <c r="AP3" s="5"/>
      <c r="AQ3" s="5"/>
      <c r="AR3" s="4"/>
      <c r="AS3" s="5"/>
      <c r="AT3" s="5"/>
      <c r="AU3" s="5"/>
      <c r="AV3" s="5"/>
      <c r="AW3" s="5"/>
      <c r="AX3" s="5"/>
      <c r="AY3" s="5"/>
      <c r="AZ3" s="4"/>
      <c r="BA3" s="5"/>
      <c r="BB3" s="5"/>
      <c r="BC3" s="5"/>
      <c r="BD3" s="5"/>
      <c r="BE3" s="5"/>
      <c r="BF3" s="5"/>
      <c r="BG3" s="5"/>
      <c r="BH3" s="4"/>
      <c r="BI3" s="5"/>
      <c r="BJ3" s="5"/>
      <c r="BK3" s="5"/>
      <c r="BL3" s="5"/>
      <c r="BM3" s="5"/>
      <c r="BN3" s="5"/>
      <c r="BO3" s="5"/>
      <c r="BP3" s="4"/>
      <c r="BQ3" s="5"/>
      <c r="BR3" s="5"/>
      <c r="BS3" s="5"/>
      <c r="BT3" s="5"/>
      <c r="BU3" s="5"/>
      <c r="BV3" s="5"/>
      <c r="BW3" s="5"/>
      <c r="BX3" s="4"/>
      <c r="BY3" s="5"/>
      <c r="BZ3" s="5"/>
      <c r="CA3" s="5"/>
      <c r="CB3" s="5"/>
      <c r="CC3" s="5"/>
      <c r="CD3" s="5"/>
      <c r="CE3" s="5"/>
      <c r="CF3" s="4"/>
      <c r="CG3" s="5"/>
      <c r="CH3" s="5"/>
      <c r="CI3" s="5"/>
      <c r="CJ3" s="5"/>
      <c r="CK3" s="5"/>
      <c r="CL3" s="5"/>
      <c r="CM3" s="5"/>
      <c r="CN3" s="4"/>
      <c r="CO3" s="5"/>
      <c r="CP3" s="5"/>
      <c r="CQ3" s="5"/>
      <c r="CR3" s="5"/>
      <c r="CS3" s="5"/>
      <c r="CT3" s="5"/>
      <c r="CU3" s="5"/>
      <c r="CV3" s="4"/>
      <c r="CW3" s="5"/>
      <c r="CX3" s="5"/>
      <c r="CY3" s="5"/>
      <c r="CZ3" s="5"/>
      <c r="DA3" s="5"/>
      <c r="DB3" s="5"/>
      <c r="DC3" s="5"/>
      <c r="DD3" s="4"/>
      <c r="DE3" s="5"/>
      <c r="DF3" s="5"/>
      <c r="DG3" s="5"/>
      <c r="DH3" s="5"/>
      <c r="DI3" s="5"/>
      <c r="DJ3" s="5"/>
      <c r="DK3" s="5"/>
      <c r="DL3" s="4"/>
      <c r="DM3" s="5"/>
      <c r="DN3" s="5"/>
      <c r="DO3" s="5"/>
      <c r="DP3" s="5"/>
      <c r="DQ3" s="5"/>
      <c r="DR3" s="5"/>
      <c r="DS3" s="5"/>
      <c r="DT3" s="4"/>
      <c r="DU3" s="5"/>
      <c r="DV3" s="5"/>
      <c r="DW3" s="5"/>
      <c r="DX3" s="5"/>
      <c r="DY3" s="5"/>
      <c r="DZ3" s="5"/>
      <c r="EA3" s="5"/>
      <c r="EB3" s="4"/>
      <c r="EC3" s="5"/>
      <c r="ED3" s="5"/>
      <c r="EE3" s="5"/>
      <c r="EF3" s="5"/>
      <c r="EG3" s="5"/>
      <c r="EH3" s="5"/>
      <c r="EI3" s="5"/>
      <c r="EJ3" s="4"/>
      <c r="EK3" s="5"/>
      <c r="EL3" s="5"/>
      <c r="EM3" s="5"/>
      <c r="EN3" s="5"/>
      <c r="EO3" s="5"/>
      <c r="EP3" s="5"/>
      <c r="EQ3" s="5"/>
      <c r="ER3" s="4"/>
      <c r="ES3" s="5"/>
      <c r="ET3" s="5"/>
      <c r="EU3" s="5"/>
      <c r="EV3" s="5"/>
      <c r="EW3" s="5"/>
      <c r="EX3" s="5"/>
      <c r="EY3" s="5"/>
      <c r="EZ3" s="4"/>
      <c r="FA3" s="5"/>
      <c r="FB3" s="5"/>
      <c r="FC3" s="5"/>
      <c r="FD3" s="5"/>
      <c r="FE3" s="5"/>
      <c r="FF3" s="5"/>
      <c r="FG3" s="5"/>
      <c r="FH3" s="4"/>
      <c r="FI3" s="5"/>
      <c r="FJ3" s="5"/>
      <c r="FK3" s="5"/>
      <c r="FL3" s="5"/>
      <c r="FM3" s="5"/>
      <c r="FN3" s="5"/>
      <c r="FO3" s="5"/>
      <c r="FP3" s="4"/>
      <c r="FQ3" s="5"/>
      <c r="FR3" s="5"/>
      <c r="FS3" s="5"/>
      <c r="FT3" s="5"/>
      <c r="FU3" s="5"/>
      <c r="FV3" s="5"/>
      <c r="FW3" s="5"/>
      <c r="FX3" s="4"/>
      <c r="FY3" s="5"/>
      <c r="FZ3" s="5"/>
      <c r="GA3" s="5"/>
      <c r="GB3" s="5"/>
      <c r="GC3" s="5"/>
      <c r="GD3" s="5"/>
      <c r="GE3" s="5"/>
      <c r="GF3" s="4"/>
      <c r="GG3" s="5"/>
      <c r="GH3" s="5"/>
      <c r="GI3" s="5"/>
      <c r="GJ3" s="5"/>
      <c r="GK3" s="5"/>
      <c r="GL3" s="5"/>
      <c r="GM3" s="5"/>
      <c r="GN3" s="4"/>
      <c r="GO3" s="5"/>
      <c r="GP3" s="5"/>
      <c r="GQ3" s="5"/>
      <c r="GR3" s="5"/>
      <c r="GS3" s="5"/>
      <c r="GT3" s="5"/>
      <c r="GU3" s="5"/>
      <c r="GV3" s="4"/>
      <c r="GW3" s="5"/>
      <c r="GX3" s="5"/>
      <c r="GY3" s="5"/>
      <c r="GZ3" s="5"/>
      <c r="HA3" s="5"/>
      <c r="HB3" s="5"/>
      <c r="HC3" s="5"/>
      <c r="HD3" s="4"/>
      <c r="HE3" s="5"/>
      <c r="HF3" s="5"/>
      <c r="HG3" s="5"/>
      <c r="HH3" s="5"/>
      <c r="HI3" s="5"/>
      <c r="HJ3" s="5"/>
      <c r="HK3" s="5"/>
      <c r="HL3" s="4"/>
    </row>
    <row r="4" spans="2:220" s="6" customFormat="1" ht="14.1" customHeight="1" x14ac:dyDescent="0.2">
      <c r="B4" s="280" t="s">
        <v>37</v>
      </c>
      <c r="C4" s="280"/>
      <c r="D4" s="280"/>
      <c r="E4" s="280"/>
      <c r="F4" s="280"/>
      <c r="G4" s="5"/>
      <c r="H4" s="5"/>
      <c r="I4" s="5"/>
      <c r="J4" s="5"/>
      <c r="K4" s="5"/>
      <c r="L4" s="4"/>
      <c r="M4" s="5"/>
      <c r="N4" s="5"/>
      <c r="O4" s="5"/>
      <c r="P4" s="5"/>
      <c r="Q4" s="5"/>
      <c r="R4" s="5"/>
      <c r="S4" s="5"/>
      <c r="T4" s="4"/>
      <c r="U4" s="5"/>
      <c r="V4" s="5"/>
      <c r="W4" s="5"/>
      <c r="X4" s="5"/>
      <c r="Y4" s="5"/>
      <c r="Z4" s="5"/>
      <c r="AA4" s="5"/>
      <c r="AB4" s="4"/>
      <c r="AC4" s="5"/>
      <c r="AD4" s="5"/>
      <c r="AE4" s="5"/>
      <c r="AF4" s="5"/>
      <c r="AG4" s="5"/>
      <c r="AH4" s="5"/>
      <c r="AI4" s="5"/>
      <c r="AJ4" s="4"/>
      <c r="AK4" s="5"/>
      <c r="AL4" s="5"/>
      <c r="AM4" s="5"/>
      <c r="AN4" s="5"/>
      <c r="AO4" s="5"/>
      <c r="AP4" s="5"/>
      <c r="AQ4" s="5"/>
      <c r="AR4" s="4"/>
      <c r="AS4" s="5"/>
      <c r="AT4" s="5"/>
      <c r="AU4" s="5"/>
      <c r="AV4" s="5"/>
      <c r="AW4" s="5"/>
      <c r="AX4" s="5"/>
      <c r="AY4" s="5"/>
      <c r="AZ4" s="4"/>
      <c r="BA4" s="5"/>
      <c r="BB4" s="5"/>
      <c r="BC4" s="5"/>
      <c r="BD4" s="5"/>
      <c r="BE4" s="5"/>
      <c r="BF4" s="5"/>
      <c r="BG4" s="5"/>
      <c r="BH4" s="4"/>
      <c r="BI4" s="5"/>
      <c r="BJ4" s="5"/>
      <c r="BK4" s="5"/>
      <c r="BL4" s="5"/>
      <c r="BM4" s="5"/>
      <c r="BN4" s="5"/>
      <c r="BO4" s="5"/>
      <c r="BP4" s="4"/>
      <c r="BQ4" s="5"/>
      <c r="BR4" s="5"/>
      <c r="BS4" s="5"/>
      <c r="BT4" s="5"/>
      <c r="BU4" s="5"/>
      <c r="BV4" s="5"/>
      <c r="BW4" s="5"/>
      <c r="BX4" s="4"/>
      <c r="BY4" s="5"/>
      <c r="BZ4" s="5"/>
      <c r="CA4" s="5"/>
      <c r="CB4" s="5"/>
      <c r="CC4" s="5"/>
      <c r="CD4" s="5"/>
      <c r="CE4" s="5"/>
      <c r="CF4" s="4"/>
      <c r="CG4" s="5"/>
      <c r="CH4" s="5"/>
      <c r="CI4" s="5"/>
      <c r="CJ4" s="5"/>
      <c r="CK4" s="5"/>
      <c r="CL4" s="5"/>
      <c r="CM4" s="5"/>
      <c r="CN4" s="4"/>
      <c r="CO4" s="5"/>
      <c r="CP4" s="5"/>
      <c r="CQ4" s="5"/>
      <c r="CR4" s="5"/>
      <c r="CS4" s="5"/>
      <c r="CT4" s="5"/>
      <c r="CU4" s="5"/>
      <c r="CV4" s="4"/>
      <c r="CW4" s="5"/>
      <c r="CX4" s="5"/>
      <c r="CY4" s="5"/>
      <c r="CZ4" s="5"/>
      <c r="DA4" s="5"/>
      <c r="DB4" s="5"/>
      <c r="DC4" s="5"/>
      <c r="DD4" s="4"/>
      <c r="DE4" s="5"/>
      <c r="DF4" s="5"/>
      <c r="DG4" s="5"/>
      <c r="DH4" s="5"/>
      <c r="DI4" s="5"/>
      <c r="DJ4" s="5"/>
      <c r="DK4" s="5"/>
      <c r="DL4" s="4"/>
      <c r="DM4" s="5"/>
      <c r="DN4" s="5"/>
      <c r="DO4" s="5"/>
      <c r="DP4" s="5"/>
      <c r="DQ4" s="5"/>
      <c r="DR4" s="5"/>
      <c r="DS4" s="5"/>
      <c r="DT4" s="4"/>
      <c r="DU4" s="5"/>
      <c r="DV4" s="5"/>
      <c r="DW4" s="5"/>
      <c r="DX4" s="5"/>
      <c r="DY4" s="5"/>
      <c r="DZ4" s="5"/>
      <c r="EA4" s="5"/>
      <c r="EB4" s="4"/>
      <c r="EC4" s="5"/>
      <c r="ED4" s="5"/>
      <c r="EE4" s="5"/>
      <c r="EF4" s="5"/>
      <c r="EG4" s="5"/>
      <c r="EH4" s="5"/>
      <c r="EI4" s="5"/>
      <c r="EJ4" s="4"/>
      <c r="EK4" s="5"/>
      <c r="EL4" s="5"/>
      <c r="EM4" s="5"/>
      <c r="EN4" s="5"/>
      <c r="EO4" s="5"/>
      <c r="EP4" s="5"/>
      <c r="EQ4" s="5"/>
      <c r="ER4" s="4"/>
      <c r="ES4" s="5"/>
      <c r="ET4" s="5"/>
      <c r="EU4" s="5"/>
      <c r="EV4" s="5"/>
      <c r="EW4" s="5"/>
      <c r="EX4" s="5"/>
      <c r="EY4" s="5"/>
      <c r="EZ4" s="4"/>
      <c r="FA4" s="5"/>
      <c r="FB4" s="5"/>
      <c r="FC4" s="5"/>
      <c r="FD4" s="5"/>
      <c r="FE4" s="5"/>
      <c r="FF4" s="5"/>
      <c r="FG4" s="5"/>
      <c r="FH4" s="4"/>
      <c r="FI4" s="5"/>
      <c r="FJ4" s="5"/>
      <c r="FK4" s="5"/>
      <c r="FL4" s="5"/>
      <c r="FM4" s="5"/>
      <c r="FN4" s="5"/>
      <c r="FO4" s="5"/>
      <c r="FP4" s="4"/>
      <c r="FQ4" s="5"/>
      <c r="FR4" s="5"/>
      <c r="FS4" s="5"/>
      <c r="FT4" s="5"/>
      <c r="FU4" s="5"/>
      <c r="FV4" s="5"/>
      <c r="FW4" s="5"/>
      <c r="FX4" s="4"/>
      <c r="FY4" s="5"/>
      <c r="FZ4" s="5"/>
      <c r="GA4" s="5"/>
      <c r="GB4" s="5"/>
      <c r="GC4" s="5"/>
      <c r="GD4" s="5"/>
      <c r="GE4" s="5"/>
      <c r="GF4" s="4"/>
      <c r="GG4" s="5"/>
      <c r="GH4" s="5"/>
      <c r="GI4" s="5"/>
      <c r="GJ4" s="5"/>
      <c r="GK4" s="5"/>
      <c r="GL4" s="5"/>
      <c r="GM4" s="5"/>
      <c r="GN4" s="4"/>
      <c r="GO4" s="5"/>
      <c r="GP4" s="5"/>
      <c r="GQ4" s="5"/>
      <c r="GR4" s="5"/>
      <c r="GS4" s="5"/>
      <c r="GT4" s="5"/>
      <c r="GU4" s="5"/>
      <c r="GV4" s="4"/>
      <c r="GW4" s="5"/>
      <c r="GX4" s="5"/>
      <c r="GY4" s="5"/>
      <c r="GZ4" s="5"/>
      <c r="HA4" s="5"/>
      <c r="HB4" s="5"/>
      <c r="HC4" s="5"/>
      <c r="HD4" s="4"/>
      <c r="HE4" s="5"/>
      <c r="HF4" s="5"/>
      <c r="HG4" s="5"/>
      <c r="HH4" s="5"/>
      <c r="HI4" s="5"/>
      <c r="HJ4" s="5"/>
      <c r="HK4" s="5"/>
      <c r="HL4" s="4"/>
    </row>
    <row r="5" spans="2:220" ht="14.1" customHeight="1" x14ac:dyDescent="0.2"/>
    <row r="6" spans="2:220" ht="49.5" customHeight="1" x14ac:dyDescent="0.2">
      <c r="B6" s="281" t="s">
        <v>189</v>
      </c>
      <c r="C6" s="281"/>
      <c r="D6" s="281"/>
      <c r="E6" s="279"/>
      <c r="F6" s="281"/>
    </row>
    <row r="7" spans="2:220" ht="20.25" customHeight="1" x14ac:dyDescent="0.2">
      <c r="B7" s="284" t="s">
        <v>80</v>
      </c>
      <c r="C7" s="284"/>
      <c r="D7" s="284"/>
      <c r="E7" s="257"/>
      <c r="F7" s="284"/>
    </row>
    <row r="8" spans="2:220" ht="40.5" customHeight="1" x14ac:dyDescent="0.2">
      <c r="B8" s="282" t="s">
        <v>27</v>
      </c>
      <c r="C8" s="282"/>
      <c r="D8" s="283" t="s">
        <v>28</v>
      </c>
      <c r="E8" s="271" t="s">
        <v>43</v>
      </c>
      <c r="F8" s="273"/>
    </row>
    <row r="9" spans="2:220" ht="42.75" customHeight="1" x14ac:dyDescent="0.2">
      <c r="B9" s="64" t="s">
        <v>9</v>
      </c>
      <c r="C9" s="64" t="s">
        <v>10</v>
      </c>
      <c r="D9" s="283"/>
      <c r="E9" s="65" t="s">
        <v>73</v>
      </c>
      <c r="F9" s="66" t="s">
        <v>0</v>
      </c>
    </row>
    <row r="10" spans="2:220" s="19" customFormat="1" ht="15.75" customHeight="1" x14ac:dyDescent="0.2">
      <c r="B10" s="285">
        <v>1126</v>
      </c>
      <c r="C10" s="67"/>
      <c r="D10" s="68" t="s">
        <v>35</v>
      </c>
      <c r="E10" s="81">
        <f t="shared" ref="E10:F10" si="0">+E12+E19</f>
        <v>-140213.39999999997</v>
      </c>
      <c r="F10" s="81">
        <f t="shared" si="0"/>
        <v>-140213.39999999997</v>
      </c>
    </row>
    <row r="11" spans="2:220" s="19" customFormat="1" ht="16.5" customHeight="1" x14ac:dyDescent="0.2">
      <c r="B11" s="286"/>
      <c r="C11" s="67"/>
      <c r="D11" s="33" t="s">
        <v>34</v>
      </c>
      <c r="E11" s="81"/>
      <c r="F11" s="81"/>
    </row>
    <row r="12" spans="2:220" s="1" customFormat="1" ht="15.95" customHeight="1" x14ac:dyDescent="0.2">
      <c r="B12" s="286"/>
      <c r="C12" s="288">
        <v>31002</v>
      </c>
      <c r="D12" s="72" t="s">
        <v>81</v>
      </c>
      <c r="E12" s="58">
        <f t="shared" ref="E12:F12" si="1">+E14+E16</f>
        <v>-37462.699999999997</v>
      </c>
      <c r="F12" s="58">
        <f t="shared" si="1"/>
        <v>-12462.7</v>
      </c>
      <c r="G12" s="113"/>
    </row>
    <row r="13" spans="2:220" s="1" customFormat="1" ht="15.95" customHeight="1" x14ac:dyDescent="0.2">
      <c r="B13" s="286"/>
      <c r="C13" s="289"/>
      <c r="D13" s="53" t="s">
        <v>167</v>
      </c>
      <c r="E13" s="58"/>
      <c r="F13" s="58"/>
      <c r="G13" s="113"/>
    </row>
    <row r="14" spans="2:220" s="1" customFormat="1" ht="15.95" customHeight="1" x14ac:dyDescent="0.2">
      <c r="B14" s="286"/>
      <c r="C14" s="289"/>
      <c r="D14" s="72" t="s">
        <v>172</v>
      </c>
      <c r="E14" s="58">
        <f t="shared" ref="E14:F14" si="2">+E15</f>
        <v>-25000</v>
      </c>
      <c r="F14" s="58">
        <f t="shared" si="2"/>
        <v>0</v>
      </c>
      <c r="G14" s="113"/>
    </row>
    <row r="15" spans="2:220" s="1" customFormat="1" ht="31.5" customHeight="1" x14ac:dyDescent="0.2">
      <c r="B15" s="286"/>
      <c r="C15" s="289"/>
      <c r="D15" s="53" t="s">
        <v>173</v>
      </c>
      <c r="E15" s="57">
        <v>-25000</v>
      </c>
      <c r="F15" s="57">
        <v>0</v>
      </c>
      <c r="G15" s="113"/>
    </row>
    <row r="16" spans="2:220" s="1" customFormat="1" ht="15.95" customHeight="1" x14ac:dyDescent="0.2">
      <c r="B16" s="286"/>
      <c r="C16" s="289"/>
      <c r="D16" s="72" t="s">
        <v>166</v>
      </c>
      <c r="E16" s="58">
        <f t="shared" ref="E16:F16" si="3">+E18</f>
        <v>-12462.7</v>
      </c>
      <c r="F16" s="58">
        <f t="shared" si="3"/>
        <v>-12462.7</v>
      </c>
      <c r="G16" s="113"/>
    </row>
    <row r="17" spans="2:7" s="1" customFormat="1" ht="15.95" customHeight="1" x14ac:dyDescent="0.2">
      <c r="B17" s="286"/>
      <c r="C17" s="289"/>
      <c r="D17" s="53" t="s">
        <v>174</v>
      </c>
      <c r="E17" s="58"/>
      <c r="F17" s="58"/>
      <c r="G17" s="113"/>
    </row>
    <row r="18" spans="2:7" s="1" customFormat="1" ht="15.95" customHeight="1" x14ac:dyDescent="0.2">
      <c r="B18" s="286"/>
      <c r="C18" s="290"/>
      <c r="D18" s="53" t="s">
        <v>175</v>
      </c>
      <c r="E18" s="145">
        <v>-12462.7</v>
      </c>
      <c r="F18" s="145">
        <v>-12462.7</v>
      </c>
      <c r="G18" s="113"/>
    </row>
    <row r="19" spans="2:7" s="19" customFormat="1" ht="19.5" customHeight="1" x14ac:dyDescent="0.2">
      <c r="B19" s="286"/>
      <c r="C19" s="285">
        <v>31003</v>
      </c>
      <c r="D19" s="69" t="s">
        <v>26</v>
      </c>
      <c r="E19" s="81">
        <f>+E21+E33</f>
        <v>-102750.69999999995</v>
      </c>
      <c r="F19" s="81">
        <f>+F21+F33</f>
        <v>-127750.69999999995</v>
      </c>
    </row>
    <row r="20" spans="2:7" s="15" customFormat="1" ht="15.95" customHeight="1" x14ac:dyDescent="0.2">
      <c r="B20" s="286"/>
      <c r="C20" s="286"/>
      <c r="D20" s="70" t="s">
        <v>13</v>
      </c>
      <c r="E20" s="87"/>
      <c r="F20" s="83"/>
    </row>
    <row r="21" spans="2:7" s="29" customFormat="1" ht="15.95" customHeight="1" x14ac:dyDescent="0.2">
      <c r="B21" s="286"/>
      <c r="C21" s="286"/>
      <c r="D21" s="69" t="s">
        <v>67</v>
      </c>
      <c r="E21" s="81">
        <f>E23+E25+E27+E30</f>
        <v>-384561.5</v>
      </c>
      <c r="F21" s="81">
        <f>F23+F25+F27+F30</f>
        <v>-404156</v>
      </c>
    </row>
    <row r="22" spans="2:7" s="15" customFormat="1" ht="15.95" customHeight="1" x14ac:dyDescent="0.2">
      <c r="B22" s="286"/>
      <c r="C22" s="286"/>
      <c r="D22" s="70" t="s">
        <v>68</v>
      </c>
      <c r="E22" s="87"/>
      <c r="F22" s="83"/>
    </row>
    <row r="23" spans="2:7" s="19" customFormat="1" ht="15.95" customHeight="1" x14ac:dyDescent="0.2">
      <c r="B23" s="286"/>
      <c r="C23" s="286"/>
      <c r="D23" s="136" t="s">
        <v>42</v>
      </c>
      <c r="E23" s="81">
        <f t="shared" ref="E23:F23" si="4">+E24</f>
        <v>-56817.1</v>
      </c>
      <c r="F23" s="81">
        <f t="shared" si="4"/>
        <v>-76411.600000000006</v>
      </c>
    </row>
    <row r="24" spans="2:7" s="19" customFormat="1" ht="15.95" customHeight="1" x14ac:dyDescent="0.2">
      <c r="B24" s="286"/>
      <c r="C24" s="286"/>
      <c r="D24" s="137" t="s">
        <v>123</v>
      </c>
      <c r="E24" s="120">
        <v>-56817.1</v>
      </c>
      <c r="F24" s="120">
        <v>-76411.600000000006</v>
      </c>
    </row>
    <row r="25" spans="2:7" x14ac:dyDescent="0.2">
      <c r="B25" s="286"/>
      <c r="C25" s="286"/>
      <c r="D25" s="136" t="s">
        <v>59</v>
      </c>
      <c r="E25" s="71">
        <f>+E26</f>
        <v>-5000</v>
      </c>
      <c r="F25" s="71">
        <f>+F26</f>
        <v>-5000</v>
      </c>
      <c r="G25" s="75"/>
    </row>
    <row r="26" spans="2:7" x14ac:dyDescent="0.2">
      <c r="B26" s="286"/>
      <c r="C26" s="286"/>
      <c r="D26" s="138" t="s">
        <v>157</v>
      </c>
      <c r="E26" s="86">
        <v>-5000</v>
      </c>
      <c r="F26" s="86">
        <v>-5000</v>
      </c>
      <c r="G26" s="75"/>
    </row>
    <row r="27" spans="2:7" x14ac:dyDescent="0.2">
      <c r="B27" s="286"/>
      <c r="C27" s="286"/>
      <c r="D27" s="136" t="s">
        <v>235</v>
      </c>
      <c r="E27" s="71">
        <f>+E28+E29</f>
        <v>-300000</v>
      </c>
      <c r="F27" s="71">
        <f>+F28+F29</f>
        <v>-300000</v>
      </c>
      <c r="G27" s="75"/>
    </row>
    <row r="28" spans="2:7" x14ac:dyDescent="0.2">
      <c r="B28" s="286"/>
      <c r="C28" s="286"/>
      <c r="D28" s="137" t="s">
        <v>236</v>
      </c>
      <c r="E28" s="57">
        <v>-150000</v>
      </c>
      <c r="F28" s="57">
        <v>-150000</v>
      </c>
      <c r="G28" s="75"/>
    </row>
    <row r="29" spans="2:7" x14ac:dyDescent="0.2">
      <c r="B29" s="286"/>
      <c r="C29" s="286"/>
      <c r="D29" s="137" t="s">
        <v>237</v>
      </c>
      <c r="E29" s="57">
        <v>-150000</v>
      </c>
      <c r="F29" s="57">
        <v>-150000</v>
      </c>
      <c r="G29" s="75"/>
    </row>
    <row r="30" spans="2:7" x14ac:dyDescent="0.2">
      <c r="B30" s="286"/>
      <c r="C30" s="286"/>
      <c r="D30" s="215" t="s">
        <v>233</v>
      </c>
      <c r="E30" s="217">
        <f>+E31</f>
        <v>-22744.400000000001</v>
      </c>
      <c r="F30" s="217">
        <f>+F31</f>
        <v>-22744.400000000001</v>
      </c>
      <c r="G30" s="75"/>
    </row>
    <row r="31" spans="2:7" ht="27" x14ac:dyDescent="0.2">
      <c r="B31" s="286"/>
      <c r="C31" s="286"/>
      <c r="D31" s="33" t="s">
        <v>234</v>
      </c>
      <c r="E31" s="83">
        <v>-22744.400000000001</v>
      </c>
      <c r="F31" s="83">
        <v>-22744.400000000001</v>
      </c>
      <c r="G31" s="75"/>
    </row>
    <row r="32" spans="2:7" ht="12.75" customHeight="1" x14ac:dyDescent="0.2">
      <c r="B32" s="286"/>
      <c r="C32" s="286"/>
      <c r="D32" s="2" t="s">
        <v>57</v>
      </c>
      <c r="E32" s="88"/>
      <c r="F32" s="83"/>
    </row>
    <row r="33" spans="2:11" s="19" customFormat="1" ht="13.5" customHeight="1" x14ac:dyDescent="0.2">
      <c r="B33" s="286"/>
      <c r="C33" s="286"/>
      <c r="D33" s="136" t="s">
        <v>63</v>
      </c>
      <c r="E33" s="71">
        <f>+E35+E37+E39+E41</f>
        <v>281810.80000000005</v>
      </c>
      <c r="F33" s="71">
        <f>+F35+F37+F39+F41</f>
        <v>276405.30000000005</v>
      </c>
    </row>
    <row r="34" spans="2:11" x14ac:dyDescent="0.2">
      <c r="B34" s="286"/>
      <c r="C34" s="286"/>
      <c r="D34" s="2" t="s">
        <v>62</v>
      </c>
      <c r="E34" s="88"/>
      <c r="F34" s="86"/>
    </row>
    <row r="35" spans="2:11" s="1" customFormat="1" ht="15.95" customHeight="1" x14ac:dyDescent="0.2">
      <c r="B35" s="286"/>
      <c r="C35" s="286"/>
      <c r="D35" s="136" t="s">
        <v>58</v>
      </c>
      <c r="E35" s="78">
        <f>+E36</f>
        <v>-139932.9</v>
      </c>
      <c r="F35" s="78">
        <f>+F36</f>
        <v>0</v>
      </c>
      <c r="G35" s="12"/>
      <c r="K35" s="154"/>
    </row>
    <row r="36" spans="2:11" s="1" customFormat="1" ht="15.95" customHeight="1" x14ac:dyDescent="0.2">
      <c r="B36" s="286"/>
      <c r="C36" s="286"/>
      <c r="D36" s="137" t="s">
        <v>109</v>
      </c>
      <c r="E36" s="107">
        <v>-139932.9</v>
      </c>
      <c r="F36" s="77">
        <v>0</v>
      </c>
      <c r="G36" s="75"/>
    </row>
    <row r="37" spans="2:11" s="1" customFormat="1" ht="15.95" customHeight="1" x14ac:dyDescent="0.2">
      <c r="B37" s="286"/>
      <c r="C37" s="286"/>
      <c r="D37" s="139" t="s">
        <v>154</v>
      </c>
      <c r="E37" s="78">
        <f t="shared" ref="E37:F37" si="5">+E38</f>
        <v>-40789.5</v>
      </c>
      <c r="F37" s="78">
        <f t="shared" si="5"/>
        <v>-101127.9</v>
      </c>
    </row>
    <row r="38" spans="2:11" s="1" customFormat="1" ht="15.95" customHeight="1" x14ac:dyDescent="0.2">
      <c r="B38" s="286"/>
      <c r="C38" s="286"/>
      <c r="D38" s="140" t="s">
        <v>155</v>
      </c>
      <c r="E38" s="107">
        <v>-40789.5</v>
      </c>
      <c r="F38" s="77">
        <v>-101127.9</v>
      </c>
    </row>
    <row r="39" spans="2:11" s="1" customFormat="1" ht="15.95" customHeight="1" x14ac:dyDescent="0.2">
      <c r="B39" s="286"/>
      <c r="C39" s="286"/>
      <c r="D39" s="136" t="s">
        <v>110</v>
      </c>
      <c r="E39" s="78">
        <f t="shared" ref="E39:F39" si="6">+E40</f>
        <v>497533.2</v>
      </c>
      <c r="F39" s="78">
        <f t="shared" si="6"/>
        <v>427533.2</v>
      </c>
    </row>
    <row r="40" spans="2:11" s="1" customFormat="1" ht="15.95" customHeight="1" x14ac:dyDescent="0.2">
      <c r="B40" s="286"/>
      <c r="C40" s="286"/>
      <c r="D40" s="141" t="s">
        <v>156</v>
      </c>
      <c r="E40" s="107">
        <v>497533.2</v>
      </c>
      <c r="F40" s="107">
        <v>427533.2</v>
      </c>
    </row>
    <row r="41" spans="2:11" s="29" customFormat="1" x14ac:dyDescent="0.2">
      <c r="B41" s="286"/>
      <c r="C41" s="286"/>
      <c r="D41" s="136" t="s">
        <v>59</v>
      </c>
      <c r="E41" s="71">
        <f>+E42</f>
        <v>-35000</v>
      </c>
      <c r="F41" s="71">
        <f>+F42</f>
        <v>-50000</v>
      </c>
    </row>
    <row r="42" spans="2:11" x14ac:dyDescent="0.2">
      <c r="B42" s="287"/>
      <c r="C42" s="287"/>
      <c r="D42" s="137" t="s">
        <v>157</v>
      </c>
      <c r="E42" s="77">
        <f>-35000</f>
        <v>-35000</v>
      </c>
      <c r="F42" s="77">
        <f>-50000</f>
        <v>-50000</v>
      </c>
    </row>
    <row r="45" spans="2:11" x14ac:dyDescent="0.2">
      <c r="E45" s="94"/>
      <c r="F45" s="94"/>
    </row>
    <row r="48" spans="2:11" x14ac:dyDescent="0.2">
      <c r="E48" s="75"/>
      <c r="F48" s="75"/>
    </row>
  </sheetData>
  <mergeCells count="12">
    <mergeCell ref="B8:C8"/>
    <mergeCell ref="D8:D9"/>
    <mergeCell ref="B7:F7"/>
    <mergeCell ref="B10:B42"/>
    <mergeCell ref="C19:C42"/>
    <mergeCell ref="C12:C18"/>
    <mergeCell ref="E8:F8"/>
    <mergeCell ref="B1:F1"/>
    <mergeCell ref="B2:F2"/>
    <mergeCell ref="B3:F3"/>
    <mergeCell ref="B4:F4"/>
    <mergeCell ref="B6:F6"/>
  </mergeCells>
  <pageMargins left="0.15748031496062992" right="0.23622047244094491" top="0.16" bottom="0.16" header="0.16" footer="0.16"/>
  <pageSetup scale="8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K19"/>
  <sheetViews>
    <sheetView topLeftCell="A4" workbookViewId="0">
      <selection activeCell="L21" sqref="L21"/>
    </sheetView>
  </sheetViews>
  <sheetFormatPr defaultColWidth="9.140625" defaultRowHeight="13.5" x14ac:dyDescent="0.25"/>
  <cols>
    <col min="1" max="1" width="2.5703125" style="48" customWidth="1"/>
    <col min="2" max="2" width="11.7109375" style="54" customWidth="1"/>
    <col min="3" max="3" width="12.85546875" style="54" customWidth="1"/>
    <col min="4" max="5" width="10.85546875" style="55" customWidth="1"/>
    <col min="6" max="6" width="27.28515625" style="55" customWidth="1"/>
    <col min="7" max="7" width="46.7109375" style="54" customWidth="1"/>
    <col min="8" max="8" width="21.140625" style="56" customWidth="1"/>
    <col min="9" max="9" width="8.42578125" style="48" customWidth="1"/>
    <col min="10" max="10" width="7.85546875" style="48" customWidth="1"/>
    <col min="11" max="16384" width="9.140625" style="48"/>
  </cols>
  <sheetData>
    <row r="1" spans="2:245" s="6" customFormat="1" ht="14.1" customHeight="1" x14ac:dyDescent="0.2">
      <c r="B1" s="228" t="s">
        <v>221</v>
      </c>
      <c r="C1" s="228"/>
      <c r="D1" s="228"/>
      <c r="E1" s="228"/>
      <c r="F1" s="228"/>
      <c r="G1" s="228"/>
      <c r="H1" s="228"/>
      <c r="I1" s="5"/>
      <c r="J1" s="5"/>
      <c r="K1" s="5"/>
      <c r="L1" s="5"/>
      <c r="M1" s="4"/>
      <c r="N1" s="5"/>
      <c r="O1" s="5"/>
      <c r="P1" s="5"/>
      <c r="Q1" s="5"/>
      <c r="R1" s="5"/>
      <c r="S1" s="5"/>
      <c r="T1" s="5"/>
      <c r="U1" s="4"/>
      <c r="V1" s="5"/>
      <c r="W1" s="5"/>
      <c r="X1" s="5"/>
      <c r="Y1" s="5"/>
      <c r="Z1" s="5"/>
      <c r="AA1" s="5"/>
      <c r="AB1" s="5"/>
      <c r="AC1" s="4"/>
      <c r="AD1" s="5"/>
      <c r="AE1" s="5"/>
      <c r="AF1" s="5"/>
      <c r="AG1" s="5"/>
      <c r="AH1" s="5"/>
      <c r="AI1" s="5"/>
      <c r="AJ1" s="5"/>
      <c r="AK1" s="4"/>
      <c r="AL1" s="5"/>
      <c r="AM1" s="5"/>
      <c r="AN1" s="5"/>
      <c r="AO1" s="5"/>
      <c r="AP1" s="5"/>
      <c r="AQ1" s="5"/>
      <c r="AR1" s="5"/>
      <c r="AS1" s="4"/>
      <c r="AT1" s="5"/>
      <c r="AU1" s="5"/>
      <c r="AV1" s="5"/>
      <c r="AW1" s="5"/>
      <c r="AX1" s="5"/>
      <c r="AY1" s="5"/>
      <c r="AZ1" s="5"/>
      <c r="BA1" s="4"/>
      <c r="BB1" s="5"/>
      <c r="BC1" s="5"/>
      <c r="BD1" s="5"/>
      <c r="BE1" s="5"/>
      <c r="BF1" s="5"/>
      <c r="BG1" s="5"/>
      <c r="BH1" s="5"/>
      <c r="BI1" s="4"/>
      <c r="BJ1" s="5"/>
      <c r="BK1" s="5"/>
      <c r="BL1" s="5"/>
      <c r="BM1" s="5"/>
      <c r="BN1" s="5"/>
      <c r="BO1" s="5"/>
      <c r="BP1" s="5"/>
      <c r="BQ1" s="4"/>
      <c r="BR1" s="5"/>
      <c r="BS1" s="5"/>
      <c r="BT1" s="5"/>
      <c r="BU1" s="5"/>
      <c r="BV1" s="5"/>
      <c r="BW1" s="5"/>
      <c r="BX1" s="5"/>
      <c r="BY1" s="4"/>
      <c r="BZ1" s="5"/>
      <c r="CA1" s="5"/>
      <c r="CB1" s="5"/>
      <c r="CC1" s="5"/>
      <c r="CD1" s="5"/>
      <c r="CE1" s="5"/>
      <c r="CF1" s="5"/>
      <c r="CG1" s="4"/>
      <c r="CH1" s="5"/>
      <c r="CI1" s="5"/>
      <c r="CJ1" s="5"/>
      <c r="CK1" s="5"/>
      <c r="CL1" s="5"/>
      <c r="CM1" s="5"/>
      <c r="CN1" s="5"/>
      <c r="CO1" s="4"/>
      <c r="CP1" s="5"/>
      <c r="CQ1" s="5"/>
      <c r="CR1" s="5"/>
      <c r="CS1" s="5"/>
      <c r="CT1" s="5"/>
      <c r="CU1" s="5"/>
      <c r="CV1" s="5"/>
      <c r="CW1" s="4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4"/>
      <c r="DN1" s="5"/>
      <c r="DO1" s="5"/>
      <c r="DP1" s="5"/>
      <c r="DQ1" s="5"/>
      <c r="DR1" s="5"/>
      <c r="DS1" s="5"/>
      <c r="DT1" s="5"/>
      <c r="DU1" s="4"/>
      <c r="DV1" s="5"/>
      <c r="DW1" s="5"/>
      <c r="DX1" s="5"/>
      <c r="DY1" s="5"/>
      <c r="DZ1" s="5"/>
      <c r="EA1" s="5"/>
      <c r="EB1" s="5"/>
      <c r="EC1" s="4"/>
      <c r="ED1" s="5"/>
      <c r="EE1" s="5"/>
      <c r="EF1" s="5"/>
      <c r="EG1" s="5"/>
      <c r="EH1" s="5"/>
      <c r="EI1" s="5"/>
      <c r="EJ1" s="5"/>
      <c r="EK1" s="4"/>
      <c r="EL1" s="5"/>
      <c r="EM1" s="5"/>
      <c r="EN1" s="5"/>
      <c r="EO1" s="5"/>
      <c r="EP1" s="5"/>
      <c r="EQ1" s="5"/>
      <c r="ER1" s="5"/>
      <c r="ES1" s="4"/>
      <c r="ET1" s="5"/>
      <c r="EU1" s="5"/>
      <c r="EV1" s="5"/>
      <c r="EW1" s="5"/>
      <c r="EX1" s="5"/>
      <c r="EY1" s="5"/>
      <c r="EZ1" s="5"/>
      <c r="FA1" s="4"/>
      <c r="FB1" s="5"/>
      <c r="FC1" s="5"/>
      <c r="FD1" s="5"/>
      <c r="FE1" s="5"/>
      <c r="FF1" s="5"/>
      <c r="FG1" s="5"/>
      <c r="FH1" s="5"/>
      <c r="FI1" s="4"/>
      <c r="FJ1" s="5"/>
      <c r="FK1" s="5"/>
      <c r="FL1" s="5"/>
      <c r="FM1" s="5"/>
      <c r="FN1" s="5"/>
      <c r="FO1" s="5"/>
      <c r="FP1" s="5"/>
      <c r="FQ1" s="4"/>
      <c r="FR1" s="5"/>
      <c r="FS1" s="5"/>
      <c r="FT1" s="5"/>
      <c r="FU1" s="5"/>
      <c r="FV1" s="5"/>
      <c r="FW1" s="5"/>
      <c r="FX1" s="5"/>
      <c r="FY1" s="4"/>
      <c r="FZ1" s="5"/>
      <c r="GA1" s="5"/>
      <c r="GB1" s="5"/>
      <c r="GC1" s="5"/>
      <c r="GD1" s="5"/>
      <c r="GE1" s="5"/>
      <c r="GF1" s="5"/>
      <c r="GG1" s="4"/>
      <c r="GH1" s="5"/>
      <c r="GI1" s="5"/>
      <c r="GJ1" s="5"/>
      <c r="GK1" s="5"/>
      <c r="GL1" s="5"/>
      <c r="GM1" s="5"/>
      <c r="GN1" s="5"/>
      <c r="GO1" s="4"/>
      <c r="GP1" s="5"/>
      <c r="GQ1" s="5"/>
      <c r="GR1" s="5"/>
      <c r="GS1" s="5"/>
      <c r="GT1" s="5"/>
      <c r="GU1" s="5"/>
      <c r="GV1" s="5"/>
      <c r="GW1" s="4"/>
      <c r="GX1" s="5"/>
      <c r="GY1" s="5"/>
      <c r="GZ1" s="5"/>
      <c r="HA1" s="5"/>
      <c r="HB1" s="5"/>
      <c r="HC1" s="5"/>
      <c r="HD1" s="5"/>
      <c r="HE1" s="4"/>
      <c r="HF1" s="5"/>
      <c r="HG1" s="5"/>
      <c r="HH1" s="5"/>
      <c r="HI1" s="5"/>
      <c r="HJ1" s="5"/>
      <c r="HK1" s="5"/>
      <c r="HL1" s="5"/>
      <c r="HM1" s="4"/>
      <c r="HN1" s="5"/>
      <c r="HO1" s="5"/>
      <c r="HP1" s="5"/>
      <c r="HQ1" s="5"/>
      <c r="HR1" s="5"/>
      <c r="HS1" s="5"/>
      <c r="HT1" s="5"/>
      <c r="HU1" s="4"/>
      <c r="HV1" s="5"/>
      <c r="HW1" s="5"/>
      <c r="HX1" s="5"/>
      <c r="HY1" s="5"/>
      <c r="HZ1" s="5"/>
      <c r="IA1" s="5"/>
      <c r="IB1" s="5"/>
      <c r="IC1" s="4"/>
      <c r="ID1" s="5"/>
      <c r="IE1" s="5"/>
      <c r="IF1" s="5"/>
      <c r="IG1" s="5"/>
      <c r="IH1" s="5"/>
      <c r="II1" s="5"/>
      <c r="IJ1" s="5"/>
      <c r="IK1" s="4"/>
    </row>
    <row r="2" spans="2:245" s="6" customFormat="1" ht="14.1" customHeight="1" x14ac:dyDescent="0.2">
      <c r="B2" s="228" t="s">
        <v>79</v>
      </c>
      <c r="C2" s="228"/>
      <c r="D2" s="228"/>
      <c r="E2" s="228"/>
      <c r="F2" s="228"/>
      <c r="G2" s="228"/>
      <c r="H2" s="228"/>
      <c r="I2" s="5"/>
      <c r="J2" s="5"/>
      <c r="K2" s="5"/>
      <c r="L2" s="5"/>
      <c r="M2" s="4"/>
      <c r="N2" s="5"/>
      <c r="O2" s="5"/>
      <c r="P2" s="5"/>
      <c r="Q2" s="5"/>
      <c r="R2" s="5"/>
      <c r="S2" s="5"/>
      <c r="T2" s="5"/>
      <c r="U2" s="4"/>
      <c r="V2" s="5"/>
      <c r="W2" s="5"/>
      <c r="X2" s="5"/>
      <c r="Y2" s="5"/>
      <c r="Z2" s="5"/>
      <c r="AA2" s="5"/>
      <c r="AB2" s="5"/>
      <c r="AC2" s="4"/>
      <c r="AD2" s="5"/>
      <c r="AE2" s="5"/>
      <c r="AF2" s="5"/>
      <c r="AG2" s="5"/>
      <c r="AH2" s="5"/>
      <c r="AI2" s="5"/>
      <c r="AJ2" s="5"/>
      <c r="AK2" s="4"/>
      <c r="AL2" s="5"/>
      <c r="AM2" s="5"/>
      <c r="AN2" s="5"/>
      <c r="AO2" s="5"/>
      <c r="AP2" s="5"/>
      <c r="AQ2" s="5"/>
      <c r="AR2" s="5"/>
      <c r="AS2" s="4"/>
      <c r="AT2" s="5"/>
      <c r="AU2" s="5"/>
      <c r="AV2" s="5"/>
      <c r="AW2" s="5"/>
      <c r="AX2" s="5"/>
      <c r="AY2" s="5"/>
      <c r="AZ2" s="5"/>
      <c r="BA2" s="4"/>
      <c r="BB2" s="5"/>
      <c r="BC2" s="5"/>
      <c r="BD2" s="5"/>
      <c r="BE2" s="5"/>
      <c r="BF2" s="5"/>
      <c r="BG2" s="5"/>
      <c r="BH2" s="5"/>
      <c r="BI2" s="4"/>
      <c r="BJ2" s="5"/>
      <c r="BK2" s="5"/>
      <c r="BL2" s="5"/>
      <c r="BM2" s="5"/>
      <c r="BN2" s="5"/>
      <c r="BO2" s="5"/>
      <c r="BP2" s="5"/>
      <c r="BQ2" s="4"/>
      <c r="BR2" s="5"/>
      <c r="BS2" s="5"/>
      <c r="BT2" s="5"/>
      <c r="BU2" s="5"/>
      <c r="BV2" s="5"/>
      <c r="BW2" s="5"/>
      <c r="BX2" s="5"/>
      <c r="BY2" s="4"/>
      <c r="BZ2" s="5"/>
      <c r="CA2" s="5"/>
      <c r="CB2" s="5"/>
      <c r="CC2" s="5"/>
      <c r="CD2" s="5"/>
      <c r="CE2" s="5"/>
      <c r="CF2" s="5"/>
      <c r="CG2" s="4"/>
      <c r="CH2" s="5"/>
      <c r="CI2" s="5"/>
      <c r="CJ2" s="5"/>
      <c r="CK2" s="5"/>
      <c r="CL2" s="5"/>
      <c r="CM2" s="5"/>
      <c r="CN2" s="5"/>
      <c r="CO2" s="4"/>
      <c r="CP2" s="5"/>
      <c r="CQ2" s="5"/>
      <c r="CR2" s="5"/>
      <c r="CS2" s="5"/>
      <c r="CT2" s="5"/>
      <c r="CU2" s="5"/>
      <c r="CV2" s="5"/>
      <c r="CW2" s="4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4"/>
      <c r="DN2" s="5"/>
      <c r="DO2" s="5"/>
      <c r="DP2" s="5"/>
      <c r="DQ2" s="5"/>
      <c r="DR2" s="5"/>
      <c r="DS2" s="5"/>
      <c r="DT2" s="5"/>
      <c r="DU2" s="4"/>
      <c r="DV2" s="5"/>
      <c r="DW2" s="5"/>
      <c r="DX2" s="5"/>
      <c r="DY2" s="5"/>
      <c r="DZ2" s="5"/>
      <c r="EA2" s="5"/>
      <c r="EB2" s="5"/>
      <c r="EC2" s="4"/>
      <c r="ED2" s="5"/>
      <c r="EE2" s="5"/>
      <c r="EF2" s="5"/>
      <c r="EG2" s="5"/>
      <c r="EH2" s="5"/>
      <c r="EI2" s="5"/>
      <c r="EJ2" s="5"/>
      <c r="EK2" s="4"/>
      <c r="EL2" s="5"/>
      <c r="EM2" s="5"/>
      <c r="EN2" s="5"/>
      <c r="EO2" s="5"/>
      <c r="EP2" s="5"/>
      <c r="EQ2" s="5"/>
      <c r="ER2" s="5"/>
      <c r="ES2" s="4"/>
      <c r="ET2" s="5"/>
      <c r="EU2" s="5"/>
      <c r="EV2" s="5"/>
      <c r="EW2" s="5"/>
      <c r="EX2" s="5"/>
      <c r="EY2" s="5"/>
      <c r="EZ2" s="5"/>
      <c r="FA2" s="4"/>
      <c r="FB2" s="5"/>
      <c r="FC2" s="5"/>
      <c r="FD2" s="5"/>
      <c r="FE2" s="5"/>
      <c r="FF2" s="5"/>
      <c r="FG2" s="5"/>
      <c r="FH2" s="5"/>
      <c r="FI2" s="4"/>
      <c r="FJ2" s="5"/>
      <c r="FK2" s="5"/>
      <c r="FL2" s="5"/>
      <c r="FM2" s="5"/>
      <c r="FN2" s="5"/>
      <c r="FO2" s="5"/>
      <c r="FP2" s="5"/>
      <c r="FQ2" s="4"/>
      <c r="FR2" s="5"/>
      <c r="FS2" s="5"/>
      <c r="FT2" s="5"/>
      <c r="FU2" s="5"/>
      <c r="FV2" s="5"/>
      <c r="FW2" s="5"/>
      <c r="FX2" s="5"/>
      <c r="FY2" s="4"/>
      <c r="FZ2" s="5"/>
      <c r="GA2" s="5"/>
      <c r="GB2" s="5"/>
      <c r="GC2" s="5"/>
      <c r="GD2" s="5"/>
      <c r="GE2" s="5"/>
      <c r="GF2" s="5"/>
      <c r="GG2" s="4"/>
      <c r="GH2" s="5"/>
      <c r="GI2" s="5"/>
      <c r="GJ2" s="5"/>
      <c r="GK2" s="5"/>
      <c r="GL2" s="5"/>
      <c r="GM2" s="5"/>
      <c r="GN2" s="5"/>
      <c r="GO2" s="4"/>
      <c r="GP2" s="5"/>
      <c r="GQ2" s="5"/>
      <c r="GR2" s="5"/>
      <c r="GS2" s="5"/>
      <c r="GT2" s="5"/>
      <c r="GU2" s="5"/>
      <c r="GV2" s="5"/>
      <c r="GW2" s="4"/>
      <c r="GX2" s="5"/>
      <c r="GY2" s="5"/>
      <c r="GZ2" s="5"/>
      <c r="HA2" s="5"/>
      <c r="HB2" s="5"/>
      <c r="HC2" s="5"/>
      <c r="HD2" s="5"/>
      <c r="HE2" s="4"/>
      <c r="HF2" s="5"/>
      <c r="HG2" s="5"/>
      <c r="HH2" s="5"/>
      <c r="HI2" s="5"/>
      <c r="HJ2" s="5"/>
      <c r="HK2" s="5"/>
      <c r="HL2" s="5"/>
      <c r="HM2" s="4"/>
      <c r="HN2" s="5"/>
      <c r="HO2" s="5"/>
      <c r="HP2" s="5"/>
      <c r="HQ2" s="5"/>
      <c r="HR2" s="5"/>
      <c r="HS2" s="5"/>
      <c r="HT2" s="5"/>
      <c r="HU2" s="4"/>
      <c r="HV2" s="5"/>
      <c r="HW2" s="5"/>
      <c r="HX2" s="5"/>
      <c r="HY2" s="5"/>
      <c r="HZ2" s="5"/>
      <c r="IA2" s="5"/>
      <c r="IB2" s="5"/>
      <c r="IC2" s="4"/>
      <c r="ID2" s="5"/>
      <c r="IE2" s="5"/>
      <c r="IF2" s="5"/>
      <c r="IG2" s="5"/>
      <c r="IH2" s="5"/>
      <c r="II2" s="5"/>
      <c r="IJ2" s="5"/>
      <c r="IK2" s="4"/>
    </row>
    <row r="3" spans="2:245" s="6" customFormat="1" ht="14.1" customHeight="1" x14ac:dyDescent="0.2">
      <c r="B3" s="228" t="s">
        <v>38</v>
      </c>
      <c r="C3" s="228"/>
      <c r="D3" s="228"/>
      <c r="E3" s="228"/>
      <c r="F3" s="228"/>
      <c r="G3" s="228"/>
      <c r="H3" s="228"/>
      <c r="I3" s="5"/>
      <c r="J3" s="5"/>
      <c r="K3" s="5"/>
      <c r="L3" s="5"/>
      <c r="M3" s="4"/>
      <c r="N3" s="5"/>
      <c r="O3" s="5"/>
      <c r="P3" s="5"/>
      <c r="Q3" s="5"/>
      <c r="R3" s="5"/>
      <c r="S3" s="5"/>
      <c r="T3" s="5"/>
      <c r="U3" s="4"/>
      <c r="V3" s="5"/>
      <c r="W3" s="5"/>
      <c r="X3" s="5"/>
      <c r="Y3" s="5"/>
      <c r="Z3" s="5"/>
      <c r="AA3" s="5"/>
      <c r="AB3" s="5"/>
      <c r="AC3" s="4"/>
      <c r="AD3" s="5"/>
      <c r="AE3" s="5"/>
      <c r="AF3" s="5"/>
      <c r="AG3" s="5"/>
      <c r="AH3" s="5"/>
      <c r="AI3" s="5"/>
      <c r="AJ3" s="5"/>
      <c r="AK3" s="4"/>
      <c r="AL3" s="5"/>
      <c r="AM3" s="5"/>
      <c r="AN3" s="5"/>
      <c r="AO3" s="5"/>
      <c r="AP3" s="5"/>
      <c r="AQ3" s="5"/>
      <c r="AR3" s="5"/>
      <c r="AS3" s="4"/>
      <c r="AT3" s="5"/>
      <c r="AU3" s="5"/>
      <c r="AV3" s="5"/>
      <c r="AW3" s="5"/>
      <c r="AX3" s="5"/>
      <c r="AY3" s="5"/>
      <c r="AZ3" s="5"/>
      <c r="BA3" s="4"/>
      <c r="BB3" s="5"/>
      <c r="BC3" s="5"/>
      <c r="BD3" s="5"/>
      <c r="BE3" s="5"/>
      <c r="BF3" s="5"/>
      <c r="BG3" s="5"/>
      <c r="BH3" s="5"/>
      <c r="BI3" s="4"/>
      <c r="BJ3" s="5"/>
      <c r="BK3" s="5"/>
      <c r="BL3" s="5"/>
      <c r="BM3" s="5"/>
      <c r="BN3" s="5"/>
      <c r="BO3" s="5"/>
      <c r="BP3" s="5"/>
      <c r="BQ3" s="4"/>
      <c r="BR3" s="5"/>
      <c r="BS3" s="5"/>
      <c r="BT3" s="5"/>
      <c r="BU3" s="5"/>
      <c r="BV3" s="5"/>
      <c r="BW3" s="5"/>
      <c r="BX3" s="5"/>
      <c r="BY3" s="4"/>
      <c r="BZ3" s="5"/>
      <c r="CA3" s="5"/>
      <c r="CB3" s="5"/>
      <c r="CC3" s="5"/>
      <c r="CD3" s="5"/>
      <c r="CE3" s="5"/>
      <c r="CF3" s="5"/>
      <c r="CG3" s="4"/>
      <c r="CH3" s="5"/>
      <c r="CI3" s="5"/>
      <c r="CJ3" s="5"/>
      <c r="CK3" s="5"/>
      <c r="CL3" s="5"/>
      <c r="CM3" s="5"/>
      <c r="CN3" s="5"/>
      <c r="CO3" s="4"/>
      <c r="CP3" s="5"/>
      <c r="CQ3" s="5"/>
      <c r="CR3" s="5"/>
      <c r="CS3" s="5"/>
      <c r="CT3" s="5"/>
      <c r="CU3" s="5"/>
      <c r="CV3" s="5"/>
      <c r="CW3" s="4"/>
      <c r="CX3" s="5"/>
      <c r="CY3" s="5"/>
      <c r="CZ3" s="5"/>
      <c r="DA3" s="5"/>
      <c r="DB3" s="5"/>
      <c r="DC3" s="5"/>
      <c r="DD3" s="5"/>
      <c r="DE3" s="4"/>
      <c r="DF3" s="5"/>
      <c r="DG3" s="5"/>
      <c r="DH3" s="5"/>
      <c r="DI3" s="5"/>
      <c r="DJ3" s="5"/>
      <c r="DK3" s="5"/>
      <c r="DL3" s="5"/>
      <c r="DM3" s="4"/>
      <c r="DN3" s="5"/>
      <c r="DO3" s="5"/>
      <c r="DP3" s="5"/>
      <c r="DQ3" s="5"/>
      <c r="DR3" s="5"/>
      <c r="DS3" s="5"/>
      <c r="DT3" s="5"/>
      <c r="DU3" s="4"/>
      <c r="DV3" s="5"/>
      <c r="DW3" s="5"/>
      <c r="DX3" s="5"/>
      <c r="DY3" s="5"/>
      <c r="DZ3" s="5"/>
      <c r="EA3" s="5"/>
      <c r="EB3" s="5"/>
      <c r="EC3" s="4"/>
      <c r="ED3" s="5"/>
      <c r="EE3" s="5"/>
      <c r="EF3" s="5"/>
      <c r="EG3" s="5"/>
      <c r="EH3" s="5"/>
      <c r="EI3" s="5"/>
      <c r="EJ3" s="5"/>
      <c r="EK3" s="4"/>
      <c r="EL3" s="5"/>
      <c r="EM3" s="5"/>
      <c r="EN3" s="5"/>
      <c r="EO3" s="5"/>
      <c r="EP3" s="5"/>
      <c r="EQ3" s="5"/>
      <c r="ER3" s="5"/>
      <c r="ES3" s="4"/>
      <c r="ET3" s="5"/>
      <c r="EU3" s="5"/>
      <c r="EV3" s="5"/>
      <c r="EW3" s="5"/>
      <c r="EX3" s="5"/>
      <c r="EY3" s="5"/>
      <c r="EZ3" s="5"/>
      <c r="FA3" s="4"/>
      <c r="FB3" s="5"/>
      <c r="FC3" s="5"/>
      <c r="FD3" s="5"/>
      <c r="FE3" s="5"/>
      <c r="FF3" s="5"/>
      <c r="FG3" s="5"/>
      <c r="FH3" s="5"/>
      <c r="FI3" s="4"/>
      <c r="FJ3" s="5"/>
      <c r="FK3" s="5"/>
      <c r="FL3" s="5"/>
      <c r="FM3" s="5"/>
      <c r="FN3" s="5"/>
      <c r="FO3" s="5"/>
      <c r="FP3" s="5"/>
      <c r="FQ3" s="4"/>
      <c r="FR3" s="5"/>
      <c r="FS3" s="5"/>
      <c r="FT3" s="5"/>
      <c r="FU3" s="5"/>
      <c r="FV3" s="5"/>
      <c r="FW3" s="5"/>
      <c r="FX3" s="5"/>
      <c r="FY3" s="4"/>
      <c r="FZ3" s="5"/>
      <c r="GA3" s="5"/>
      <c r="GB3" s="5"/>
      <c r="GC3" s="5"/>
      <c r="GD3" s="5"/>
      <c r="GE3" s="5"/>
      <c r="GF3" s="5"/>
      <c r="GG3" s="4"/>
      <c r="GH3" s="5"/>
      <c r="GI3" s="5"/>
      <c r="GJ3" s="5"/>
      <c r="GK3" s="5"/>
      <c r="GL3" s="5"/>
      <c r="GM3" s="5"/>
      <c r="GN3" s="5"/>
      <c r="GO3" s="4"/>
      <c r="GP3" s="5"/>
      <c r="GQ3" s="5"/>
      <c r="GR3" s="5"/>
      <c r="GS3" s="5"/>
      <c r="GT3" s="5"/>
      <c r="GU3" s="5"/>
      <c r="GV3" s="5"/>
      <c r="GW3" s="4"/>
      <c r="GX3" s="5"/>
      <c r="GY3" s="5"/>
      <c r="GZ3" s="5"/>
      <c r="HA3" s="5"/>
      <c r="HB3" s="5"/>
      <c r="HC3" s="5"/>
      <c r="HD3" s="5"/>
      <c r="HE3" s="4"/>
      <c r="HF3" s="5"/>
      <c r="HG3" s="5"/>
      <c r="HH3" s="5"/>
      <c r="HI3" s="5"/>
      <c r="HJ3" s="5"/>
      <c r="HK3" s="5"/>
      <c r="HL3" s="5"/>
      <c r="HM3" s="4"/>
      <c r="HN3" s="5"/>
      <c r="HO3" s="5"/>
      <c r="HP3" s="5"/>
      <c r="HQ3" s="5"/>
      <c r="HR3" s="5"/>
      <c r="HS3" s="5"/>
      <c r="HT3" s="5"/>
      <c r="HU3" s="4"/>
      <c r="HV3" s="5"/>
      <c r="HW3" s="5"/>
      <c r="HX3" s="5"/>
      <c r="HY3" s="5"/>
      <c r="HZ3" s="5"/>
      <c r="IA3" s="5"/>
      <c r="IB3" s="5"/>
      <c r="IC3" s="4"/>
      <c r="ID3" s="5"/>
      <c r="IE3" s="5"/>
      <c r="IF3" s="5"/>
      <c r="IG3" s="5"/>
      <c r="IH3" s="5"/>
      <c r="II3" s="5"/>
      <c r="IJ3" s="5"/>
      <c r="IK3" s="4"/>
    </row>
    <row r="4" spans="2:245" s="6" customFormat="1" ht="14.1" customHeight="1" x14ac:dyDescent="0.2">
      <c r="B4" s="228" t="s">
        <v>37</v>
      </c>
      <c r="C4" s="228"/>
      <c r="D4" s="228"/>
      <c r="E4" s="228"/>
      <c r="F4" s="228"/>
      <c r="G4" s="228"/>
      <c r="H4" s="228"/>
      <c r="I4" s="5"/>
      <c r="J4" s="5"/>
      <c r="K4" s="5"/>
      <c r="L4" s="5"/>
      <c r="M4" s="4"/>
      <c r="N4" s="5"/>
      <c r="O4" s="5"/>
      <c r="P4" s="5"/>
      <c r="Q4" s="5"/>
      <c r="R4" s="5"/>
      <c r="S4" s="5"/>
      <c r="T4" s="5"/>
      <c r="U4" s="4"/>
      <c r="V4" s="5"/>
      <c r="W4" s="5"/>
      <c r="X4" s="5"/>
      <c r="Y4" s="5"/>
      <c r="Z4" s="5"/>
      <c r="AA4" s="5"/>
      <c r="AB4" s="5"/>
      <c r="AC4" s="4"/>
      <c r="AD4" s="5"/>
      <c r="AE4" s="5"/>
      <c r="AF4" s="5"/>
      <c r="AG4" s="5"/>
      <c r="AH4" s="5"/>
      <c r="AI4" s="5"/>
      <c r="AJ4" s="5"/>
      <c r="AK4" s="4"/>
      <c r="AL4" s="5"/>
      <c r="AM4" s="5"/>
      <c r="AN4" s="5"/>
      <c r="AO4" s="5"/>
      <c r="AP4" s="5"/>
      <c r="AQ4" s="5"/>
      <c r="AR4" s="5"/>
      <c r="AS4" s="4"/>
      <c r="AT4" s="5"/>
      <c r="AU4" s="5"/>
      <c r="AV4" s="5"/>
      <c r="AW4" s="5"/>
      <c r="AX4" s="5"/>
      <c r="AY4" s="5"/>
      <c r="AZ4" s="5"/>
      <c r="BA4" s="4"/>
      <c r="BB4" s="5"/>
      <c r="BC4" s="5"/>
      <c r="BD4" s="5"/>
      <c r="BE4" s="5"/>
      <c r="BF4" s="5"/>
      <c r="BG4" s="5"/>
      <c r="BH4" s="5"/>
      <c r="BI4" s="4"/>
      <c r="BJ4" s="5"/>
      <c r="BK4" s="5"/>
      <c r="BL4" s="5"/>
      <c r="BM4" s="5"/>
      <c r="BN4" s="5"/>
      <c r="BO4" s="5"/>
      <c r="BP4" s="5"/>
      <c r="BQ4" s="4"/>
      <c r="BR4" s="5"/>
      <c r="BS4" s="5"/>
      <c r="BT4" s="5"/>
      <c r="BU4" s="5"/>
      <c r="BV4" s="5"/>
      <c r="BW4" s="5"/>
      <c r="BX4" s="5"/>
      <c r="BY4" s="4"/>
      <c r="BZ4" s="5"/>
      <c r="CA4" s="5"/>
      <c r="CB4" s="5"/>
      <c r="CC4" s="5"/>
      <c r="CD4" s="5"/>
      <c r="CE4" s="5"/>
      <c r="CF4" s="5"/>
      <c r="CG4" s="4"/>
      <c r="CH4" s="5"/>
      <c r="CI4" s="5"/>
      <c r="CJ4" s="5"/>
      <c r="CK4" s="5"/>
      <c r="CL4" s="5"/>
      <c r="CM4" s="5"/>
      <c r="CN4" s="5"/>
      <c r="CO4" s="4"/>
      <c r="CP4" s="5"/>
      <c r="CQ4" s="5"/>
      <c r="CR4" s="5"/>
      <c r="CS4" s="5"/>
      <c r="CT4" s="5"/>
      <c r="CU4" s="5"/>
      <c r="CV4" s="5"/>
      <c r="CW4" s="4"/>
      <c r="CX4" s="5"/>
      <c r="CY4" s="5"/>
      <c r="CZ4" s="5"/>
      <c r="DA4" s="5"/>
      <c r="DB4" s="5"/>
      <c r="DC4" s="5"/>
      <c r="DD4" s="5"/>
      <c r="DE4" s="4"/>
      <c r="DF4" s="5"/>
      <c r="DG4" s="5"/>
      <c r="DH4" s="5"/>
      <c r="DI4" s="5"/>
      <c r="DJ4" s="5"/>
      <c r="DK4" s="5"/>
      <c r="DL4" s="5"/>
      <c r="DM4" s="4"/>
      <c r="DN4" s="5"/>
      <c r="DO4" s="5"/>
      <c r="DP4" s="5"/>
      <c r="DQ4" s="5"/>
      <c r="DR4" s="5"/>
      <c r="DS4" s="5"/>
      <c r="DT4" s="5"/>
      <c r="DU4" s="4"/>
      <c r="DV4" s="5"/>
      <c r="DW4" s="5"/>
      <c r="DX4" s="5"/>
      <c r="DY4" s="5"/>
      <c r="DZ4" s="5"/>
      <c r="EA4" s="5"/>
      <c r="EB4" s="5"/>
      <c r="EC4" s="4"/>
      <c r="ED4" s="5"/>
      <c r="EE4" s="5"/>
      <c r="EF4" s="5"/>
      <c r="EG4" s="5"/>
      <c r="EH4" s="5"/>
      <c r="EI4" s="5"/>
      <c r="EJ4" s="5"/>
      <c r="EK4" s="4"/>
      <c r="EL4" s="5"/>
      <c r="EM4" s="5"/>
      <c r="EN4" s="5"/>
      <c r="EO4" s="5"/>
      <c r="EP4" s="5"/>
      <c r="EQ4" s="5"/>
      <c r="ER4" s="5"/>
      <c r="ES4" s="4"/>
      <c r="ET4" s="5"/>
      <c r="EU4" s="5"/>
      <c r="EV4" s="5"/>
      <c r="EW4" s="5"/>
      <c r="EX4" s="5"/>
      <c r="EY4" s="5"/>
      <c r="EZ4" s="5"/>
      <c r="FA4" s="4"/>
      <c r="FB4" s="5"/>
      <c r="FC4" s="5"/>
      <c r="FD4" s="5"/>
      <c r="FE4" s="5"/>
      <c r="FF4" s="5"/>
      <c r="FG4" s="5"/>
      <c r="FH4" s="5"/>
      <c r="FI4" s="4"/>
      <c r="FJ4" s="5"/>
      <c r="FK4" s="5"/>
      <c r="FL4" s="5"/>
      <c r="FM4" s="5"/>
      <c r="FN4" s="5"/>
      <c r="FO4" s="5"/>
      <c r="FP4" s="5"/>
      <c r="FQ4" s="4"/>
      <c r="FR4" s="5"/>
      <c r="FS4" s="5"/>
      <c r="FT4" s="5"/>
      <c r="FU4" s="5"/>
      <c r="FV4" s="5"/>
      <c r="FW4" s="5"/>
      <c r="FX4" s="5"/>
      <c r="FY4" s="4"/>
      <c r="FZ4" s="5"/>
      <c r="GA4" s="5"/>
      <c r="GB4" s="5"/>
      <c r="GC4" s="5"/>
      <c r="GD4" s="5"/>
      <c r="GE4" s="5"/>
      <c r="GF4" s="5"/>
      <c r="GG4" s="4"/>
      <c r="GH4" s="5"/>
      <c r="GI4" s="5"/>
      <c r="GJ4" s="5"/>
      <c r="GK4" s="5"/>
      <c r="GL4" s="5"/>
      <c r="GM4" s="5"/>
      <c r="GN4" s="5"/>
      <c r="GO4" s="4"/>
      <c r="GP4" s="5"/>
      <c r="GQ4" s="5"/>
      <c r="GR4" s="5"/>
      <c r="GS4" s="5"/>
      <c r="GT4" s="5"/>
      <c r="GU4" s="5"/>
      <c r="GV4" s="5"/>
      <c r="GW4" s="4"/>
      <c r="GX4" s="5"/>
      <c r="GY4" s="5"/>
      <c r="GZ4" s="5"/>
      <c r="HA4" s="5"/>
      <c r="HB4" s="5"/>
      <c r="HC4" s="5"/>
      <c r="HD4" s="5"/>
      <c r="HE4" s="4"/>
      <c r="HF4" s="5"/>
      <c r="HG4" s="5"/>
      <c r="HH4" s="5"/>
      <c r="HI4" s="5"/>
      <c r="HJ4" s="5"/>
      <c r="HK4" s="5"/>
      <c r="HL4" s="5"/>
      <c r="HM4" s="4"/>
      <c r="HN4" s="5"/>
      <c r="HO4" s="5"/>
      <c r="HP4" s="5"/>
      <c r="HQ4" s="5"/>
      <c r="HR4" s="5"/>
      <c r="HS4" s="5"/>
      <c r="HT4" s="5"/>
      <c r="HU4" s="4"/>
      <c r="HV4" s="5"/>
      <c r="HW4" s="5"/>
      <c r="HX4" s="5"/>
      <c r="HY4" s="5"/>
      <c r="HZ4" s="5"/>
      <c r="IA4" s="5"/>
      <c r="IB4" s="5"/>
      <c r="IC4" s="4"/>
      <c r="ID4" s="5"/>
      <c r="IE4" s="5"/>
      <c r="IF4" s="5"/>
      <c r="IG4" s="5"/>
      <c r="IH4" s="5"/>
      <c r="II4" s="5"/>
      <c r="IJ4" s="5"/>
      <c r="IK4" s="4"/>
    </row>
    <row r="5" spans="2:245" s="1" customFormat="1" ht="40.5" customHeight="1" x14ac:dyDescent="0.2">
      <c r="B5" s="307" t="s">
        <v>190</v>
      </c>
      <c r="C5" s="307"/>
      <c r="D5" s="307"/>
      <c r="E5" s="260"/>
      <c r="F5" s="260"/>
      <c r="G5" s="260"/>
      <c r="H5" s="307"/>
      <c r="J5" s="39"/>
    </row>
    <row r="6" spans="2:245" s="1" customFormat="1" ht="20.25" customHeight="1" x14ac:dyDescent="0.2">
      <c r="B6" s="308" t="s">
        <v>80</v>
      </c>
      <c r="C6" s="308"/>
      <c r="D6" s="308"/>
      <c r="E6" s="309"/>
      <c r="F6" s="309"/>
      <c r="G6" s="309"/>
      <c r="H6" s="308"/>
      <c r="J6" s="39"/>
    </row>
    <row r="7" spans="2:245" ht="30.75" customHeight="1" x14ac:dyDescent="0.25">
      <c r="B7" s="294" t="s">
        <v>27</v>
      </c>
      <c r="C7" s="295"/>
      <c r="D7" s="296" t="s">
        <v>111</v>
      </c>
      <c r="E7" s="297"/>
      <c r="F7" s="298"/>
      <c r="G7" s="302" t="s">
        <v>112</v>
      </c>
      <c r="H7" s="304" t="s">
        <v>0</v>
      </c>
    </row>
    <row r="8" spans="2:245" ht="50.25" customHeight="1" x14ac:dyDescent="0.25">
      <c r="B8" s="49" t="s">
        <v>9</v>
      </c>
      <c r="C8" s="49" t="s">
        <v>10</v>
      </c>
      <c r="D8" s="299"/>
      <c r="E8" s="300"/>
      <c r="F8" s="301"/>
      <c r="G8" s="303"/>
      <c r="H8" s="305"/>
    </row>
    <row r="9" spans="2:245" ht="20.25" customHeight="1" x14ac:dyDescent="0.25">
      <c r="B9" s="50">
        <v>1</v>
      </c>
      <c r="C9" s="50">
        <v>2</v>
      </c>
      <c r="D9" s="306">
        <v>3</v>
      </c>
      <c r="E9" s="306"/>
      <c r="F9" s="306"/>
      <c r="G9" s="50">
        <v>4</v>
      </c>
      <c r="H9" s="50">
        <v>5</v>
      </c>
    </row>
    <row r="10" spans="2:245" ht="26.25" customHeight="1" x14ac:dyDescent="0.25">
      <c r="B10" s="291" t="s">
        <v>12</v>
      </c>
      <c r="C10" s="292"/>
      <c r="D10" s="292"/>
      <c r="E10" s="292"/>
      <c r="F10" s="292"/>
      <c r="G10" s="293"/>
      <c r="H10" s="89">
        <f>+H11</f>
        <v>98927.7</v>
      </c>
    </row>
    <row r="11" spans="2:245" ht="42.75" customHeight="1" x14ac:dyDescent="0.25">
      <c r="B11" s="51">
        <v>1126</v>
      </c>
      <c r="C11" s="260" t="s">
        <v>24</v>
      </c>
      <c r="D11" s="260"/>
      <c r="E11" s="260"/>
      <c r="F11" s="260"/>
      <c r="G11" s="52"/>
      <c r="H11" s="90">
        <f>+H12</f>
        <v>98927.7</v>
      </c>
    </row>
    <row r="12" spans="2:245" ht="57" customHeight="1" x14ac:dyDescent="0.25">
      <c r="B12" s="62"/>
      <c r="C12" s="30">
        <v>12006</v>
      </c>
      <c r="D12" s="260" t="s">
        <v>113</v>
      </c>
      <c r="E12" s="260"/>
      <c r="F12" s="260"/>
      <c r="G12" s="27" t="s">
        <v>12</v>
      </c>
      <c r="H12" s="90">
        <f>SUM(H13:H19)</f>
        <v>98927.7</v>
      </c>
      <c r="L12" s="212"/>
    </row>
    <row r="13" spans="2:245" ht="30.75" customHeight="1" x14ac:dyDescent="0.25">
      <c r="B13" s="61"/>
      <c r="C13" s="61"/>
      <c r="D13" s="62"/>
      <c r="E13" s="62"/>
      <c r="F13" s="62"/>
      <c r="G13" s="53" t="s">
        <v>158</v>
      </c>
      <c r="H13" s="91">
        <v>51300</v>
      </c>
    </row>
    <row r="14" spans="2:245" ht="30.75" customHeight="1" x14ac:dyDescent="0.25">
      <c r="B14" s="61"/>
      <c r="C14" s="61"/>
      <c r="D14" s="62"/>
      <c r="E14" s="62"/>
      <c r="F14" s="62"/>
      <c r="G14" s="53" t="s">
        <v>171</v>
      </c>
      <c r="H14" s="153">
        <v>3275</v>
      </c>
    </row>
    <row r="15" spans="2:245" ht="30.75" customHeight="1" x14ac:dyDescent="0.25">
      <c r="B15" s="61"/>
      <c r="C15" s="61"/>
      <c r="D15" s="62"/>
      <c r="E15" s="62"/>
      <c r="F15" s="62"/>
      <c r="G15" s="53" t="s">
        <v>187</v>
      </c>
      <c r="H15" s="91">
        <v>5000</v>
      </c>
    </row>
    <row r="16" spans="2:245" ht="21.75" customHeight="1" x14ac:dyDescent="0.25">
      <c r="B16" s="61"/>
      <c r="C16" s="61"/>
      <c r="D16" s="62"/>
      <c r="E16" s="62"/>
      <c r="F16" s="62"/>
      <c r="G16" s="141" t="s">
        <v>188</v>
      </c>
      <c r="H16" s="153">
        <v>6590</v>
      </c>
    </row>
    <row r="17" spans="2:10" ht="29.25" customHeight="1" x14ac:dyDescent="0.25">
      <c r="B17" s="61"/>
      <c r="C17" s="61"/>
      <c r="D17" s="62"/>
      <c r="E17" s="62"/>
      <c r="F17" s="62"/>
      <c r="G17" s="53" t="s">
        <v>198</v>
      </c>
      <c r="H17" s="91">
        <v>15000</v>
      </c>
      <c r="J17" s="212"/>
    </row>
    <row r="18" spans="2:10" ht="29.25" customHeight="1" x14ac:dyDescent="0.25">
      <c r="B18" s="61"/>
      <c r="C18" s="61"/>
      <c r="D18" s="62"/>
      <c r="E18" s="62"/>
      <c r="F18" s="62"/>
      <c r="G18" s="53" t="s">
        <v>231</v>
      </c>
      <c r="H18" s="91">
        <v>5300</v>
      </c>
    </row>
    <row r="19" spans="2:10" ht="27" x14ac:dyDescent="0.25">
      <c r="B19" s="61"/>
      <c r="C19" s="61"/>
      <c r="D19" s="62"/>
      <c r="E19" s="62"/>
      <c r="F19" s="62"/>
      <c r="G19" s="53" t="s">
        <v>122</v>
      </c>
      <c r="H19" s="91">
        <v>12462.7</v>
      </c>
    </row>
  </sheetData>
  <mergeCells count="14">
    <mergeCell ref="B1:H1"/>
    <mergeCell ref="B2:H2"/>
    <mergeCell ref="B3:H3"/>
    <mergeCell ref="B5:H5"/>
    <mergeCell ref="B6:H6"/>
    <mergeCell ref="B10:G10"/>
    <mergeCell ref="C11:F11"/>
    <mergeCell ref="D12:F12"/>
    <mergeCell ref="B4:H4"/>
    <mergeCell ref="B7:C7"/>
    <mergeCell ref="D7:F8"/>
    <mergeCell ref="G7:G8"/>
    <mergeCell ref="H7:H8"/>
    <mergeCell ref="D9:F9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27"/>
  <sheetViews>
    <sheetView zoomScaleNormal="100" workbookViewId="0">
      <selection activeCell="K20" sqref="K20"/>
    </sheetView>
  </sheetViews>
  <sheetFormatPr defaultColWidth="9.140625" defaultRowHeight="13.5" x14ac:dyDescent="0.2"/>
  <cols>
    <col min="1" max="1" width="5.5703125" style="8" customWidth="1"/>
    <col min="2" max="2" width="7.85546875" style="8" bestFit="1" customWidth="1"/>
    <col min="3" max="3" width="10.5703125" style="8" customWidth="1"/>
    <col min="4" max="4" width="11.42578125" style="8" bestFit="1" customWidth="1"/>
    <col min="5" max="5" width="10.85546875" style="36" customWidth="1"/>
    <col min="6" max="6" width="11.42578125" style="36" customWidth="1"/>
    <col min="7" max="7" width="9.28515625" style="36" customWidth="1"/>
    <col min="8" max="8" width="13.7109375" style="36" customWidth="1"/>
    <col min="9" max="9" width="56" style="36" customWidth="1"/>
    <col min="10" max="10" width="18.28515625" style="8" customWidth="1"/>
    <col min="11" max="11" width="18.5703125" style="8" customWidth="1"/>
    <col min="12" max="15" width="8" style="36" customWidth="1"/>
    <col min="16" max="16384" width="9.140625" style="36"/>
  </cols>
  <sheetData>
    <row r="1" spans="1:251" s="34" customFormat="1" ht="15" customHeight="1" x14ac:dyDescent="0.2">
      <c r="A1" s="37"/>
      <c r="B1" s="228" t="s">
        <v>220</v>
      </c>
      <c r="C1" s="228"/>
      <c r="D1" s="228"/>
      <c r="E1" s="228"/>
      <c r="F1" s="228"/>
      <c r="G1" s="228"/>
      <c r="H1" s="228"/>
      <c r="I1" s="228"/>
      <c r="J1" s="228"/>
      <c r="K1" s="228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</row>
    <row r="2" spans="1:251" s="34" customFormat="1" ht="15" customHeight="1" x14ac:dyDescent="0.2">
      <c r="A2" s="37"/>
      <c r="B2" s="228" t="s">
        <v>79</v>
      </c>
      <c r="C2" s="228"/>
      <c r="D2" s="228"/>
      <c r="E2" s="228"/>
      <c r="F2" s="228"/>
      <c r="G2" s="228"/>
      <c r="H2" s="228"/>
      <c r="I2" s="228"/>
      <c r="J2" s="228"/>
      <c r="K2" s="228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</row>
    <row r="3" spans="1:251" s="34" customFormat="1" ht="15" customHeight="1" x14ac:dyDescent="0.2">
      <c r="A3" s="37"/>
      <c r="B3" s="228" t="s">
        <v>38</v>
      </c>
      <c r="C3" s="228"/>
      <c r="D3" s="228"/>
      <c r="E3" s="228"/>
      <c r="F3" s="228"/>
      <c r="G3" s="228"/>
      <c r="H3" s="228"/>
      <c r="I3" s="228"/>
      <c r="J3" s="228"/>
      <c r="K3" s="228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</row>
    <row r="4" spans="1:251" s="34" customFormat="1" ht="15" customHeight="1" x14ac:dyDescent="0.2">
      <c r="A4" s="37"/>
      <c r="B4" s="228" t="s">
        <v>37</v>
      </c>
      <c r="C4" s="228"/>
      <c r="D4" s="228"/>
      <c r="E4" s="228"/>
      <c r="F4" s="228"/>
      <c r="G4" s="228"/>
      <c r="H4" s="228"/>
      <c r="I4" s="228"/>
      <c r="J4" s="228"/>
      <c r="K4" s="228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</row>
    <row r="5" spans="1:251" s="9" customFormat="1" ht="36" customHeight="1" x14ac:dyDescent="0.2">
      <c r="A5" s="31"/>
      <c r="B5" s="310" t="s">
        <v>196</v>
      </c>
      <c r="C5" s="310"/>
      <c r="D5" s="310"/>
      <c r="E5" s="310"/>
      <c r="F5" s="310"/>
      <c r="G5" s="310"/>
      <c r="H5" s="310"/>
      <c r="I5" s="310"/>
      <c r="J5" s="310"/>
      <c r="K5" s="310"/>
    </row>
    <row r="6" spans="1:251" ht="19.5" customHeight="1" x14ac:dyDescent="0.2">
      <c r="A6" s="311" t="s">
        <v>80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</row>
    <row r="7" spans="1:251" s="38" customFormat="1" ht="64.5" customHeight="1" x14ac:dyDescent="0.2">
      <c r="A7" s="254" t="s">
        <v>83</v>
      </c>
      <c r="B7" s="254" t="s">
        <v>84</v>
      </c>
      <c r="C7" s="254"/>
      <c r="D7" s="254" t="s">
        <v>85</v>
      </c>
      <c r="E7" s="254"/>
      <c r="F7" s="254"/>
      <c r="G7" s="254"/>
      <c r="H7" s="254" t="s">
        <v>86</v>
      </c>
      <c r="I7" s="254" t="s">
        <v>87</v>
      </c>
      <c r="J7" s="246" t="s">
        <v>43</v>
      </c>
      <c r="K7" s="247"/>
    </row>
    <row r="8" spans="1:251" s="38" customFormat="1" ht="51.75" customHeight="1" x14ac:dyDescent="0.2">
      <c r="A8" s="254"/>
      <c r="B8" s="119" t="s">
        <v>88</v>
      </c>
      <c r="C8" s="28" t="s">
        <v>92</v>
      </c>
      <c r="D8" s="119" t="s">
        <v>88</v>
      </c>
      <c r="E8" s="28" t="s">
        <v>92</v>
      </c>
      <c r="F8" s="28" t="s">
        <v>93</v>
      </c>
      <c r="G8" s="28" t="s">
        <v>89</v>
      </c>
      <c r="H8" s="254"/>
      <c r="I8" s="254"/>
      <c r="J8" s="119" t="s">
        <v>90</v>
      </c>
      <c r="K8" s="119" t="s">
        <v>4</v>
      </c>
    </row>
    <row r="9" spans="1:251" s="38" customFormat="1" ht="19.5" customHeight="1" x14ac:dyDescent="0.2">
      <c r="A9" s="245" t="s">
        <v>91</v>
      </c>
      <c r="B9" s="245"/>
      <c r="C9" s="245"/>
      <c r="D9" s="245"/>
      <c r="E9" s="245"/>
      <c r="F9" s="245"/>
      <c r="G9" s="245"/>
      <c r="H9" s="245"/>
      <c r="I9" s="245"/>
      <c r="J9" s="99">
        <f t="shared" ref="J9:K9" si="0">+J10</f>
        <v>-41285.699999999953</v>
      </c>
      <c r="K9" s="99">
        <f t="shared" si="0"/>
        <v>-41285.699999999953</v>
      </c>
    </row>
    <row r="10" spans="1:251" s="38" customFormat="1" ht="24" customHeight="1" x14ac:dyDescent="0.2">
      <c r="A10" s="28"/>
      <c r="B10" s="117" t="s">
        <v>94</v>
      </c>
      <c r="C10" s="255" t="s">
        <v>95</v>
      </c>
      <c r="D10" s="255"/>
      <c r="E10" s="255"/>
      <c r="F10" s="255"/>
      <c r="G10" s="255"/>
      <c r="H10" s="255"/>
      <c r="I10" s="255"/>
      <c r="J10" s="99">
        <f t="shared" ref="J10:K10" si="1">+J11+J16+J21</f>
        <v>-41285.699999999953</v>
      </c>
      <c r="K10" s="99">
        <f t="shared" si="1"/>
        <v>-41285.699999999953</v>
      </c>
    </row>
    <row r="11" spans="1:251" s="97" customFormat="1" ht="30" customHeight="1" x14ac:dyDescent="0.2">
      <c r="A11" s="45"/>
      <c r="B11" s="26"/>
      <c r="C11" s="45"/>
      <c r="D11" s="118" t="s">
        <v>153</v>
      </c>
      <c r="E11" s="256" t="s">
        <v>113</v>
      </c>
      <c r="F11" s="256"/>
      <c r="G11" s="256"/>
      <c r="H11" s="256"/>
      <c r="I11" s="256"/>
      <c r="J11" s="98">
        <f>+'6'!H11</f>
        <v>98927.7</v>
      </c>
      <c r="K11" s="98">
        <f>+'6'!I11</f>
        <v>98927.7</v>
      </c>
    </row>
    <row r="12" spans="1:251" s="97" customFormat="1" ht="30" customHeight="1" x14ac:dyDescent="0.2">
      <c r="A12" s="45"/>
      <c r="B12" s="26"/>
      <c r="C12" s="45"/>
      <c r="D12" s="26"/>
      <c r="E12" s="45"/>
      <c r="F12" s="256" t="s">
        <v>126</v>
      </c>
      <c r="G12" s="256"/>
      <c r="H12" s="256"/>
      <c r="I12" s="256"/>
      <c r="J12" s="256"/>
      <c r="K12" s="256"/>
    </row>
    <row r="13" spans="1:251" s="97" customFormat="1" ht="30" customHeight="1" x14ac:dyDescent="0.2">
      <c r="A13" s="45"/>
      <c r="B13" s="26"/>
      <c r="C13" s="45"/>
      <c r="D13" s="26"/>
      <c r="E13" s="45"/>
      <c r="F13" s="45"/>
      <c r="G13" s="256" t="s">
        <v>127</v>
      </c>
      <c r="H13" s="256"/>
      <c r="I13" s="256"/>
      <c r="J13" s="256"/>
      <c r="K13" s="256"/>
    </row>
    <row r="14" spans="1:251" s="97" customFormat="1" ht="17.25" customHeight="1" x14ac:dyDescent="0.2">
      <c r="A14" s="45"/>
      <c r="B14" s="26"/>
      <c r="C14" s="45"/>
      <c r="D14" s="26"/>
      <c r="E14" s="45"/>
      <c r="F14" s="45"/>
      <c r="G14" s="45"/>
      <c r="H14" s="256" t="s">
        <v>128</v>
      </c>
      <c r="I14" s="256"/>
      <c r="J14" s="256"/>
      <c r="K14" s="256"/>
    </row>
    <row r="15" spans="1:251" s="97" customFormat="1" ht="27" x14ac:dyDescent="0.2">
      <c r="A15" s="45"/>
      <c r="B15" s="26"/>
      <c r="C15" s="45"/>
      <c r="D15" s="26"/>
      <c r="E15" s="45"/>
      <c r="F15" s="45"/>
      <c r="G15" s="45"/>
      <c r="H15" s="45"/>
      <c r="I15" s="45" t="s">
        <v>129</v>
      </c>
      <c r="J15" s="26"/>
      <c r="K15" s="26">
        <v>7</v>
      </c>
    </row>
    <row r="16" spans="1:251" s="38" customFormat="1" ht="24" customHeight="1" x14ac:dyDescent="0.2">
      <c r="A16" s="135"/>
      <c r="B16" s="135"/>
      <c r="C16" s="135"/>
      <c r="D16" s="134" t="s">
        <v>168</v>
      </c>
      <c r="E16" s="255" t="s">
        <v>161</v>
      </c>
      <c r="F16" s="255"/>
      <c r="G16" s="255"/>
      <c r="H16" s="255"/>
      <c r="I16" s="255"/>
      <c r="J16" s="95">
        <f>+'6'!H12</f>
        <v>-37462.699999999997</v>
      </c>
      <c r="K16" s="95">
        <f>+'6'!I12</f>
        <v>-12462.7</v>
      </c>
      <c r="M16" s="150"/>
      <c r="N16" s="150"/>
      <c r="O16" s="150"/>
      <c r="P16" s="150"/>
    </row>
    <row r="17" spans="1:11" s="38" customFormat="1" ht="34.5" customHeight="1" x14ac:dyDescent="0.2">
      <c r="A17" s="135"/>
      <c r="B17" s="135"/>
      <c r="C17" s="135"/>
      <c r="D17" s="135"/>
      <c r="E17" s="112"/>
      <c r="F17" s="255" t="s">
        <v>169</v>
      </c>
      <c r="G17" s="255"/>
      <c r="H17" s="255"/>
      <c r="I17" s="255"/>
      <c r="J17" s="255"/>
      <c r="K17" s="255"/>
    </row>
    <row r="18" spans="1:11" s="38" customFormat="1" ht="20.25" customHeight="1" x14ac:dyDescent="0.2">
      <c r="A18" s="135"/>
      <c r="B18" s="135"/>
      <c r="C18" s="135"/>
      <c r="D18" s="135"/>
      <c r="E18" s="112"/>
      <c r="F18" s="112"/>
      <c r="G18" s="255" t="s">
        <v>97</v>
      </c>
      <c r="H18" s="255"/>
      <c r="I18" s="255"/>
      <c r="J18" s="255"/>
      <c r="K18" s="255"/>
    </row>
    <row r="19" spans="1:11" s="38" customFormat="1" ht="22.5" customHeight="1" x14ac:dyDescent="0.2">
      <c r="A19" s="135"/>
      <c r="B19" s="135"/>
      <c r="C19" s="135"/>
      <c r="D19" s="135"/>
      <c r="E19" s="112"/>
      <c r="F19" s="112"/>
      <c r="G19" s="112"/>
      <c r="H19" s="255" t="s">
        <v>98</v>
      </c>
      <c r="I19" s="255"/>
      <c r="J19" s="255"/>
      <c r="K19" s="255"/>
    </row>
    <row r="20" spans="1:11" s="38" customFormat="1" ht="15.75" customHeight="1" x14ac:dyDescent="0.2">
      <c r="A20" s="135"/>
      <c r="B20" s="135"/>
      <c r="C20" s="135"/>
      <c r="D20" s="135"/>
      <c r="E20" s="112"/>
      <c r="F20" s="112"/>
      <c r="G20" s="112"/>
      <c r="H20" s="112"/>
      <c r="I20" s="43" t="s">
        <v>170</v>
      </c>
      <c r="J20" s="24"/>
      <c r="K20" s="24" t="s">
        <v>96</v>
      </c>
    </row>
    <row r="21" spans="1:11" s="38" customFormat="1" ht="24" customHeight="1" x14ac:dyDescent="0.2">
      <c r="A21" s="28"/>
      <c r="B21" s="119"/>
      <c r="C21" s="28"/>
      <c r="D21" s="117" t="s">
        <v>99</v>
      </c>
      <c r="E21" s="255" t="s">
        <v>26</v>
      </c>
      <c r="F21" s="255"/>
      <c r="G21" s="255"/>
      <c r="H21" s="255"/>
      <c r="I21" s="255"/>
      <c r="J21" s="95">
        <f>+'6'!H13</f>
        <v>-102750.69999999995</v>
      </c>
      <c r="K21" s="95">
        <f>+'6'!I13</f>
        <v>-127750.69999999995</v>
      </c>
    </row>
    <row r="22" spans="1:11" s="38" customFormat="1" ht="28.5" customHeight="1" x14ac:dyDescent="0.2">
      <c r="A22" s="28"/>
      <c r="B22" s="119"/>
      <c r="C22" s="28"/>
      <c r="D22" s="119"/>
      <c r="E22" s="32"/>
      <c r="F22" s="255" t="s">
        <v>100</v>
      </c>
      <c r="G22" s="255"/>
      <c r="H22" s="255"/>
      <c r="I22" s="255"/>
      <c r="J22" s="255"/>
      <c r="K22" s="255"/>
    </row>
    <row r="23" spans="1:11" s="38" customFormat="1" ht="21" customHeight="1" x14ac:dyDescent="0.2">
      <c r="A23" s="28"/>
      <c r="B23" s="119"/>
      <c r="C23" s="28"/>
      <c r="D23" s="119"/>
      <c r="E23" s="32"/>
      <c r="F23" s="32"/>
      <c r="G23" s="255" t="s">
        <v>97</v>
      </c>
      <c r="H23" s="255"/>
      <c r="I23" s="255"/>
      <c r="J23" s="255"/>
      <c r="K23" s="255"/>
    </row>
    <row r="24" spans="1:11" s="38" customFormat="1" ht="24" customHeight="1" x14ac:dyDescent="0.2">
      <c r="A24" s="28"/>
      <c r="B24" s="119"/>
      <c r="C24" s="28"/>
      <c r="D24" s="119"/>
      <c r="E24" s="32"/>
      <c r="F24" s="32"/>
      <c r="G24" s="32"/>
      <c r="H24" s="255" t="s">
        <v>98</v>
      </c>
      <c r="I24" s="255"/>
      <c r="J24" s="255"/>
      <c r="K24" s="255"/>
    </row>
    <row r="25" spans="1:11" s="38" customFormat="1" ht="18.75" customHeight="1" x14ac:dyDescent="0.2">
      <c r="A25" s="28"/>
      <c r="B25" s="119"/>
      <c r="C25" s="28"/>
      <c r="D25" s="119"/>
      <c r="E25" s="32"/>
      <c r="F25" s="32"/>
      <c r="G25" s="32"/>
      <c r="H25" s="32"/>
      <c r="I25" s="32" t="s">
        <v>101</v>
      </c>
      <c r="J25" s="119" t="s">
        <v>96</v>
      </c>
      <c r="K25" s="114">
        <v>-4</v>
      </c>
    </row>
    <row r="26" spans="1:11" s="38" customFormat="1" ht="18.75" customHeight="1" x14ac:dyDescent="0.2">
      <c r="A26" s="108"/>
      <c r="B26" s="119"/>
      <c r="C26" s="108"/>
      <c r="D26" s="119"/>
      <c r="E26" s="109"/>
      <c r="F26" s="109"/>
      <c r="G26" s="109"/>
      <c r="H26" s="109"/>
      <c r="I26" s="109" t="s">
        <v>102</v>
      </c>
      <c r="J26" s="119"/>
      <c r="K26" s="114">
        <v>-4</v>
      </c>
    </row>
    <row r="27" spans="1:11" s="38" customFormat="1" ht="18.75" customHeight="1" x14ac:dyDescent="0.2">
      <c r="A27" s="211"/>
      <c r="B27" s="211"/>
      <c r="C27" s="211"/>
      <c r="D27" s="211"/>
      <c r="E27" s="211"/>
      <c r="F27" s="211"/>
      <c r="G27" s="211"/>
      <c r="H27" s="211"/>
      <c r="I27" s="211" t="s">
        <v>103</v>
      </c>
      <c r="J27" s="210" t="s">
        <v>96</v>
      </c>
      <c r="K27" s="115">
        <v>-1</v>
      </c>
    </row>
  </sheetData>
  <mergeCells count="26">
    <mergeCell ref="B1:K1"/>
    <mergeCell ref="B2:K2"/>
    <mergeCell ref="B3:K3"/>
    <mergeCell ref="B4:K4"/>
    <mergeCell ref="E21:I21"/>
    <mergeCell ref="E11:I11"/>
    <mergeCell ref="F12:K12"/>
    <mergeCell ref="G13:K13"/>
    <mergeCell ref="H14:K14"/>
    <mergeCell ref="H7:H8"/>
    <mergeCell ref="I7:I8"/>
    <mergeCell ref="E16:I16"/>
    <mergeCell ref="F17:K17"/>
    <mergeCell ref="G18:K18"/>
    <mergeCell ref="H19:K19"/>
    <mergeCell ref="J7:K7"/>
    <mergeCell ref="F22:K22"/>
    <mergeCell ref="G23:K23"/>
    <mergeCell ref="H24:K24"/>
    <mergeCell ref="B5:K5"/>
    <mergeCell ref="A6:K6"/>
    <mergeCell ref="A9:I9"/>
    <mergeCell ref="C10:I10"/>
    <mergeCell ref="A7:A8"/>
    <mergeCell ref="B7:C7"/>
    <mergeCell ref="D7:G7"/>
  </mergeCells>
  <pageMargins left="0.15" right="0.04" top="0.24" bottom="0.23622047244094491" header="0.31496062992125984" footer="0.17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N42"/>
  <sheetViews>
    <sheetView topLeftCell="A28" zoomScaleNormal="100" workbookViewId="0">
      <selection activeCell="H34" sqref="H34:K34"/>
    </sheetView>
  </sheetViews>
  <sheetFormatPr defaultColWidth="9.140625" defaultRowHeight="13.5" x14ac:dyDescent="0.2"/>
  <cols>
    <col min="1" max="1" width="6.140625" style="1" customWidth="1"/>
    <col min="2" max="2" width="9.42578125" style="1" customWidth="1"/>
    <col min="3" max="3" width="11.140625" style="1" customWidth="1"/>
    <col min="4" max="4" width="11.28515625" style="1" customWidth="1"/>
    <col min="5" max="5" width="13" style="1" customWidth="1"/>
    <col min="6" max="6" width="12.7109375" style="1" customWidth="1"/>
    <col min="7" max="7" width="10.7109375" style="1" customWidth="1"/>
    <col min="8" max="8" width="17" style="1" customWidth="1"/>
    <col min="9" max="9" width="44" style="1" customWidth="1"/>
    <col min="10" max="10" width="11.140625" style="8" customWidth="1"/>
    <col min="11" max="11" width="10.85546875" style="8" customWidth="1"/>
    <col min="12" max="16384" width="9.140625" style="1"/>
  </cols>
  <sheetData>
    <row r="1" spans="1:222" s="6" customFormat="1" ht="15.95" customHeight="1" x14ac:dyDescent="0.2">
      <c r="B1" s="228" t="s">
        <v>219</v>
      </c>
      <c r="C1" s="228"/>
      <c r="D1" s="228"/>
      <c r="E1" s="228"/>
      <c r="F1" s="228"/>
      <c r="G1" s="228"/>
      <c r="H1" s="228"/>
      <c r="I1" s="228"/>
      <c r="J1" s="228"/>
      <c r="K1" s="228"/>
      <c r="L1" s="5"/>
      <c r="M1" s="5"/>
      <c r="N1" s="4"/>
      <c r="O1" s="5"/>
      <c r="P1" s="5"/>
      <c r="Q1" s="5"/>
      <c r="R1" s="5"/>
      <c r="S1" s="5"/>
      <c r="T1" s="5"/>
      <c r="U1" s="5"/>
      <c r="V1" s="4"/>
      <c r="W1" s="5"/>
      <c r="X1" s="5"/>
      <c r="Y1" s="5"/>
      <c r="Z1" s="5"/>
      <c r="AA1" s="5"/>
      <c r="AB1" s="5"/>
      <c r="AC1" s="5"/>
      <c r="AD1" s="4"/>
      <c r="AE1" s="5"/>
      <c r="AF1" s="5"/>
      <c r="AG1" s="5"/>
      <c r="AH1" s="5"/>
      <c r="AI1" s="5"/>
      <c r="AJ1" s="5"/>
      <c r="AK1" s="5"/>
      <c r="AL1" s="4"/>
      <c r="AM1" s="5"/>
      <c r="AN1" s="5"/>
      <c r="AO1" s="5"/>
      <c r="AP1" s="5"/>
      <c r="AQ1" s="5"/>
      <c r="AR1" s="5"/>
      <c r="AS1" s="5"/>
      <c r="AT1" s="4"/>
      <c r="AU1" s="5"/>
      <c r="AV1" s="5"/>
      <c r="AW1" s="5"/>
      <c r="AX1" s="5"/>
      <c r="AY1" s="5"/>
      <c r="AZ1" s="5"/>
      <c r="BA1" s="5"/>
      <c r="BB1" s="4"/>
      <c r="BC1" s="5"/>
      <c r="BD1" s="5"/>
      <c r="BE1" s="5"/>
      <c r="BF1" s="5"/>
      <c r="BG1" s="5"/>
      <c r="BH1" s="5"/>
      <c r="BI1" s="5"/>
      <c r="BJ1" s="4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4"/>
      <c r="CA1" s="5"/>
      <c r="CB1" s="5"/>
      <c r="CC1" s="5"/>
      <c r="CD1" s="5"/>
      <c r="CE1" s="5"/>
      <c r="CF1" s="5"/>
      <c r="CG1" s="5"/>
      <c r="CH1" s="4"/>
      <c r="CI1" s="5"/>
      <c r="CJ1" s="5"/>
      <c r="CK1" s="5"/>
      <c r="CL1" s="5"/>
      <c r="CM1" s="5"/>
      <c r="CN1" s="5"/>
      <c r="CO1" s="5"/>
      <c r="CP1" s="4"/>
      <c r="CQ1" s="5"/>
      <c r="CR1" s="5"/>
      <c r="CS1" s="5"/>
      <c r="CT1" s="5"/>
      <c r="CU1" s="5"/>
      <c r="CV1" s="5"/>
      <c r="CW1" s="5"/>
      <c r="CX1" s="4"/>
      <c r="CY1" s="5"/>
      <c r="CZ1" s="5"/>
      <c r="DA1" s="5"/>
      <c r="DB1" s="5"/>
      <c r="DC1" s="5"/>
      <c r="DD1" s="5"/>
      <c r="DE1" s="5"/>
      <c r="DF1" s="4"/>
      <c r="DG1" s="5"/>
      <c r="DH1" s="5"/>
      <c r="DI1" s="5"/>
      <c r="DJ1" s="5"/>
      <c r="DK1" s="5"/>
      <c r="DL1" s="5"/>
      <c r="DM1" s="5"/>
      <c r="DN1" s="4"/>
      <c r="DO1" s="5"/>
      <c r="DP1" s="5"/>
      <c r="DQ1" s="5"/>
      <c r="DR1" s="5"/>
      <c r="DS1" s="5"/>
      <c r="DT1" s="5"/>
      <c r="DU1" s="5"/>
      <c r="DV1" s="4"/>
      <c r="DW1" s="5"/>
      <c r="DX1" s="5"/>
      <c r="DY1" s="5"/>
      <c r="DZ1" s="5"/>
      <c r="EA1" s="5"/>
      <c r="EB1" s="5"/>
      <c r="EC1" s="5"/>
      <c r="ED1" s="4"/>
      <c r="EE1" s="5"/>
      <c r="EF1" s="5"/>
      <c r="EG1" s="5"/>
      <c r="EH1" s="5"/>
      <c r="EI1" s="5"/>
      <c r="EJ1" s="5"/>
      <c r="EK1" s="5"/>
      <c r="EL1" s="4"/>
      <c r="EM1" s="5"/>
      <c r="EN1" s="5"/>
      <c r="EO1" s="5"/>
      <c r="EP1" s="5"/>
      <c r="EQ1" s="5"/>
      <c r="ER1" s="5"/>
      <c r="ES1" s="5"/>
      <c r="ET1" s="4"/>
      <c r="EU1" s="5"/>
      <c r="EV1" s="5"/>
      <c r="EW1" s="5"/>
      <c r="EX1" s="5"/>
      <c r="EY1" s="5"/>
      <c r="EZ1" s="5"/>
      <c r="FA1" s="5"/>
      <c r="FB1" s="4"/>
      <c r="FC1" s="5"/>
      <c r="FD1" s="5"/>
      <c r="FE1" s="5"/>
      <c r="FF1" s="5"/>
      <c r="FG1" s="5"/>
      <c r="FH1" s="5"/>
      <c r="FI1" s="5"/>
      <c r="FJ1" s="4"/>
      <c r="FK1" s="5"/>
      <c r="FL1" s="5"/>
      <c r="FM1" s="5"/>
      <c r="FN1" s="5"/>
      <c r="FO1" s="5"/>
      <c r="FP1" s="5"/>
      <c r="FQ1" s="5"/>
      <c r="FR1" s="4"/>
      <c r="FS1" s="5"/>
      <c r="FT1" s="5"/>
      <c r="FU1" s="5"/>
      <c r="FV1" s="5"/>
      <c r="FW1" s="5"/>
      <c r="FX1" s="5"/>
      <c r="FY1" s="5"/>
      <c r="FZ1" s="4"/>
      <c r="GA1" s="5"/>
      <c r="GB1" s="5"/>
      <c r="GC1" s="5"/>
      <c r="GD1" s="5"/>
      <c r="GE1" s="5"/>
      <c r="GF1" s="5"/>
      <c r="GG1" s="5"/>
      <c r="GH1" s="4"/>
      <c r="GI1" s="5"/>
      <c r="GJ1" s="5"/>
      <c r="GK1" s="5"/>
      <c r="GL1" s="5"/>
      <c r="GM1" s="5"/>
      <c r="GN1" s="5"/>
      <c r="GO1" s="5"/>
      <c r="GP1" s="4"/>
      <c r="GQ1" s="5"/>
      <c r="GR1" s="5"/>
      <c r="GS1" s="5"/>
      <c r="GT1" s="5"/>
      <c r="GU1" s="5"/>
      <c r="GV1" s="5"/>
      <c r="GW1" s="5"/>
      <c r="GX1" s="4"/>
      <c r="GY1" s="5"/>
      <c r="GZ1" s="5"/>
      <c r="HA1" s="5"/>
      <c r="HB1" s="5"/>
      <c r="HC1" s="5"/>
      <c r="HD1" s="5"/>
      <c r="HE1" s="5"/>
      <c r="HF1" s="4"/>
      <c r="HG1" s="5"/>
      <c r="HH1" s="5"/>
      <c r="HI1" s="5"/>
      <c r="HJ1" s="5"/>
      <c r="HK1" s="5"/>
      <c r="HL1" s="5"/>
      <c r="HM1" s="5"/>
      <c r="HN1" s="4"/>
    </row>
    <row r="2" spans="1:222" s="6" customFormat="1" ht="15.95" customHeight="1" x14ac:dyDescent="0.2">
      <c r="B2" s="228" t="s">
        <v>70</v>
      </c>
      <c r="C2" s="228"/>
      <c r="D2" s="228"/>
      <c r="E2" s="228"/>
      <c r="F2" s="228"/>
      <c r="G2" s="228"/>
      <c r="H2" s="228"/>
      <c r="I2" s="228"/>
      <c r="J2" s="228"/>
      <c r="K2" s="228"/>
      <c r="L2" s="5"/>
      <c r="M2" s="5"/>
      <c r="N2" s="4"/>
      <c r="O2" s="5"/>
      <c r="P2" s="5"/>
      <c r="Q2" s="5"/>
      <c r="R2" s="5"/>
      <c r="S2" s="5"/>
      <c r="T2" s="5"/>
      <c r="U2" s="5"/>
      <c r="V2" s="4"/>
      <c r="W2" s="5"/>
      <c r="X2" s="5"/>
      <c r="Y2" s="5"/>
      <c r="Z2" s="5"/>
      <c r="AA2" s="5"/>
      <c r="AB2" s="5"/>
      <c r="AC2" s="5"/>
      <c r="AD2" s="4"/>
      <c r="AE2" s="5"/>
      <c r="AF2" s="5"/>
      <c r="AG2" s="5"/>
      <c r="AH2" s="5"/>
      <c r="AI2" s="5"/>
      <c r="AJ2" s="5"/>
      <c r="AK2" s="5"/>
      <c r="AL2" s="4"/>
      <c r="AM2" s="5"/>
      <c r="AN2" s="5"/>
      <c r="AO2" s="5"/>
      <c r="AP2" s="5"/>
      <c r="AQ2" s="5"/>
      <c r="AR2" s="5"/>
      <c r="AS2" s="5"/>
      <c r="AT2" s="4"/>
      <c r="AU2" s="5"/>
      <c r="AV2" s="5"/>
      <c r="AW2" s="5"/>
      <c r="AX2" s="5"/>
      <c r="AY2" s="5"/>
      <c r="AZ2" s="5"/>
      <c r="BA2" s="5"/>
      <c r="BB2" s="4"/>
      <c r="BC2" s="5"/>
      <c r="BD2" s="5"/>
      <c r="BE2" s="5"/>
      <c r="BF2" s="5"/>
      <c r="BG2" s="5"/>
      <c r="BH2" s="5"/>
      <c r="BI2" s="5"/>
      <c r="BJ2" s="4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4"/>
      <c r="CA2" s="5"/>
      <c r="CB2" s="5"/>
      <c r="CC2" s="5"/>
      <c r="CD2" s="5"/>
      <c r="CE2" s="5"/>
      <c r="CF2" s="5"/>
      <c r="CG2" s="5"/>
      <c r="CH2" s="4"/>
      <c r="CI2" s="5"/>
      <c r="CJ2" s="5"/>
      <c r="CK2" s="5"/>
      <c r="CL2" s="5"/>
      <c r="CM2" s="5"/>
      <c r="CN2" s="5"/>
      <c r="CO2" s="5"/>
      <c r="CP2" s="4"/>
      <c r="CQ2" s="5"/>
      <c r="CR2" s="5"/>
      <c r="CS2" s="5"/>
      <c r="CT2" s="5"/>
      <c r="CU2" s="5"/>
      <c r="CV2" s="5"/>
      <c r="CW2" s="5"/>
      <c r="CX2" s="4"/>
      <c r="CY2" s="5"/>
      <c r="CZ2" s="5"/>
      <c r="DA2" s="5"/>
      <c r="DB2" s="5"/>
      <c r="DC2" s="5"/>
      <c r="DD2" s="5"/>
      <c r="DE2" s="5"/>
      <c r="DF2" s="4"/>
      <c r="DG2" s="5"/>
      <c r="DH2" s="5"/>
      <c r="DI2" s="5"/>
      <c r="DJ2" s="5"/>
      <c r="DK2" s="5"/>
      <c r="DL2" s="5"/>
      <c r="DM2" s="5"/>
      <c r="DN2" s="4"/>
      <c r="DO2" s="5"/>
      <c r="DP2" s="5"/>
      <c r="DQ2" s="5"/>
      <c r="DR2" s="5"/>
      <c r="DS2" s="5"/>
      <c r="DT2" s="5"/>
      <c r="DU2" s="5"/>
      <c r="DV2" s="4"/>
      <c r="DW2" s="5"/>
      <c r="DX2" s="5"/>
      <c r="DY2" s="5"/>
      <c r="DZ2" s="5"/>
      <c r="EA2" s="5"/>
      <c r="EB2" s="5"/>
      <c r="EC2" s="5"/>
      <c r="ED2" s="4"/>
      <c r="EE2" s="5"/>
      <c r="EF2" s="5"/>
      <c r="EG2" s="5"/>
      <c r="EH2" s="5"/>
      <c r="EI2" s="5"/>
      <c r="EJ2" s="5"/>
      <c r="EK2" s="5"/>
      <c r="EL2" s="4"/>
      <c r="EM2" s="5"/>
      <c r="EN2" s="5"/>
      <c r="EO2" s="5"/>
      <c r="EP2" s="5"/>
      <c r="EQ2" s="5"/>
      <c r="ER2" s="5"/>
      <c r="ES2" s="5"/>
      <c r="ET2" s="4"/>
      <c r="EU2" s="5"/>
      <c r="EV2" s="5"/>
      <c r="EW2" s="5"/>
      <c r="EX2" s="5"/>
      <c r="EY2" s="5"/>
      <c r="EZ2" s="5"/>
      <c r="FA2" s="5"/>
      <c r="FB2" s="4"/>
      <c r="FC2" s="5"/>
      <c r="FD2" s="5"/>
      <c r="FE2" s="5"/>
      <c r="FF2" s="5"/>
      <c r="FG2" s="5"/>
      <c r="FH2" s="5"/>
      <c r="FI2" s="5"/>
      <c r="FJ2" s="4"/>
      <c r="FK2" s="5"/>
      <c r="FL2" s="5"/>
      <c r="FM2" s="5"/>
      <c r="FN2" s="5"/>
      <c r="FO2" s="5"/>
      <c r="FP2" s="5"/>
      <c r="FQ2" s="5"/>
      <c r="FR2" s="4"/>
      <c r="FS2" s="5"/>
      <c r="FT2" s="5"/>
      <c r="FU2" s="5"/>
      <c r="FV2" s="5"/>
      <c r="FW2" s="5"/>
      <c r="FX2" s="5"/>
      <c r="FY2" s="5"/>
      <c r="FZ2" s="4"/>
      <c r="GA2" s="5"/>
      <c r="GB2" s="5"/>
      <c r="GC2" s="5"/>
      <c r="GD2" s="5"/>
      <c r="GE2" s="5"/>
      <c r="GF2" s="5"/>
      <c r="GG2" s="5"/>
      <c r="GH2" s="4"/>
      <c r="GI2" s="5"/>
      <c r="GJ2" s="5"/>
      <c r="GK2" s="5"/>
      <c r="GL2" s="5"/>
      <c r="GM2" s="5"/>
      <c r="GN2" s="5"/>
      <c r="GO2" s="5"/>
      <c r="GP2" s="4"/>
      <c r="GQ2" s="5"/>
      <c r="GR2" s="5"/>
      <c r="GS2" s="5"/>
      <c r="GT2" s="5"/>
      <c r="GU2" s="5"/>
      <c r="GV2" s="5"/>
      <c r="GW2" s="5"/>
      <c r="GX2" s="4"/>
      <c r="GY2" s="5"/>
      <c r="GZ2" s="5"/>
      <c r="HA2" s="5"/>
      <c r="HB2" s="5"/>
      <c r="HC2" s="5"/>
      <c r="HD2" s="5"/>
      <c r="HE2" s="5"/>
      <c r="HF2" s="4"/>
      <c r="HG2" s="5"/>
      <c r="HH2" s="5"/>
      <c r="HI2" s="5"/>
      <c r="HJ2" s="5"/>
      <c r="HK2" s="5"/>
      <c r="HL2" s="5"/>
      <c r="HM2" s="5"/>
      <c r="HN2" s="4"/>
    </row>
    <row r="3" spans="1:222" s="6" customFormat="1" ht="15.95" customHeight="1" x14ac:dyDescent="0.2">
      <c r="B3" s="228" t="s">
        <v>38</v>
      </c>
      <c r="C3" s="228"/>
      <c r="D3" s="228"/>
      <c r="E3" s="228"/>
      <c r="F3" s="228"/>
      <c r="G3" s="228"/>
      <c r="H3" s="228"/>
      <c r="I3" s="228"/>
      <c r="J3" s="228"/>
      <c r="K3" s="228"/>
      <c r="L3" s="5"/>
      <c r="M3" s="5"/>
      <c r="N3" s="4"/>
      <c r="O3" s="5"/>
      <c r="P3" s="5"/>
      <c r="Q3" s="5"/>
      <c r="R3" s="5"/>
      <c r="S3" s="5"/>
      <c r="T3" s="5"/>
      <c r="U3" s="5"/>
      <c r="V3" s="4"/>
      <c r="W3" s="5"/>
      <c r="X3" s="5"/>
      <c r="Y3" s="5"/>
      <c r="Z3" s="5"/>
      <c r="AA3" s="5"/>
      <c r="AB3" s="5"/>
      <c r="AC3" s="5"/>
      <c r="AD3" s="4"/>
      <c r="AE3" s="5"/>
      <c r="AF3" s="5"/>
      <c r="AG3" s="5"/>
      <c r="AH3" s="5"/>
      <c r="AI3" s="5"/>
      <c r="AJ3" s="5"/>
      <c r="AK3" s="5"/>
      <c r="AL3" s="4"/>
      <c r="AM3" s="5"/>
      <c r="AN3" s="5"/>
      <c r="AO3" s="5"/>
      <c r="AP3" s="5"/>
      <c r="AQ3" s="5"/>
      <c r="AR3" s="5"/>
      <c r="AS3" s="5"/>
      <c r="AT3" s="4"/>
      <c r="AU3" s="5"/>
      <c r="AV3" s="5"/>
      <c r="AW3" s="5"/>
      <c r="AX3" s="5"/>
      <c r="AY3" s="5"/>
      <c r="AZ3" s="5"/>
      <c r="BA3" s="5"/>
      <c r="BB3" s="4"/>
      <c r="BC3" s="5"/>
      <c r="BD3" s="5"/>
      <c r="BE3" s="5"/>
      <c r="BF3" s="5"/>
      <c r="BG3" s="5"/>
      <c r="BH3" s="5"/>
      <c r="BI3" s="5"/>
      <c r="BJ3" s="4"/>
      <c r="BK3" s="5"/>
      <c r="BL3" s="5"/>
      <c r="BM3" s="5"/>
      <c r="BN3" s="5"/>
      <c r="BO3" s="5"/>
      <c r="BP3" s="5"/>
      <c r="BQ3" s="5"/>
      <c r="BR3" s="4"/>
      <c r="BS3" s="5"/>
      <c r="BT3" s="5"/>
      <c r="BU3" s="5"/>
      <c r="BV3" s="5"/>
      <c r="BW3" s="5"/>
      <c r="BX3" s="5"/>
      <c r="BY3" s="5"/>
      <c r="BZ3" s="4"/>
      <c r="CA3" s="5"/>
      <c r="CB3" s="5"/>
      <c r="CC3" s="5"/>
      <c r="CD3" s="5"/>
      <c r="CE3" s="5"/>
      <c r="CF3" s="5"/>
      <c r="CG3" s="5"/>
      <c r="CH3" s="4"/>
      <c r="CI3" s="5"/>
      <c r="CJ3" s="5"/>
      <c r="CK3" s="5"/>
      <c r="CL3" s="5"/>
      <c r="CM3" s="5"/>
      <c r="CN3" s="5"/>
      <c r="CO3" s="5"/>
      <c r="CP3" s="4"/>
      <c r="CQ3" s="5"/>
      <c r="CR3" s="5"/>
      <c r="CS3" s="5"/>
      <c r="CT3" s="5"/>
      <c r="CU3" s="5"/>
      <c r="CV3" s="5"/>
      <c r="CW3" s="5"/>
      <c r="CX3" s="4"/>
      <c r="CY3" s="5"/>
      <c r="CZ3" s="5"/>
      <c r="DA3" s="5"/>
      <c r="DB3" s="5"/>
      <c r="DC3" s="5"/>
      <c r="DD3" s="5"/>
      <c r="DE3" s="5"/>
      <c r="DF3" s="4"/>
      <c r="DG3" s="5"/>
      <c r="DH3" s="5"/>
      <c r="DI3" s="5"/>
      <c r="DJ3" s="5"/>
      <c r="DK3" s="5"/>
      <c r="DL3" s="5"/>
      <c r="DM3" s="5"/>
      <c r="DN3" s="4"/>
      <c r="DO3" s="5"/>
      <c r="DP3" s="5"/>
      <c r="DQ3" s="5"/>
      <c r="DR3" s="5"/>
      <c r="DS3" s="5"/>
      <c r="DT3" s="5"/>
      <c r="DU3" s="5"/>
      <c r="DV3" s="4"/>
      <c r="DW3" s="5"/>
      <c r="DX3" s="5"/>
      <c r="DY3" s="5"/>
      <c r="DZ3" s="5"/>
      <c r="EA3" s="5"/>
      <c r="EB3" s="5"/>
      <c r="EC3" s="5"/>
      <c r="ED3" s="4"/>
      <c r="EE3" s="5"/>
      <c r="EF3" s="5"/>
      <c r="EG3" s="5"/>
      <c r="EH3" s="5"/>
      <c r="EI3" s="5"/>
      <c r="EJ3" s="5"/>
      <c r="EK3" s="5"/>
      <c r="EL3" s="4"/>
      <c r="EM3" s="5"/>
      <c r="EN3" s="5"/>
      <c r="EO3" s="5"/>
      <c r="EP3" s="5"/>
      <c r="EQ3" s="5"/>
      <c r="ER3" s="5"/>
      <c r="ES3" s="5"/>
      <c r="ET3" s="4"/>
      <c r="EU3" s="5"/>
      <c r="EV3" s="5"/>
      <c r="EW3" s="5"/>
      <c r="EX3" s="5"/>
      <c r="EY3" s="5"/>
      <c r="EZ3" s="5"/>
      <c r="FA3" s="5"/>
      <c r="FB3" s="4"/>
      <c r="FC3" s="5"/>
      <c r="FD3" s="5"/>
      <c r="FE3" s="5"/>
      <c r="FF3" s="5"/>
      <c r="FG3" s="5"/>
      <c r="FH3" s="5"/>
      <c r="FI3" s="5"/>
      <c r="FJ3" s="4"/>
      <c r="FK3" s="5"/>
      <c r="FL3" s="5"/>
      <c r="FM3" s="5"/>
      <c r="FN3" s="5"/>
      <c r="FO3" s="5"/>
      <c r="FP3" s="5"/>
      <c r="FQ3" s="5"/>
      <c r="FR3" s="4"/>
      <c r="FS3" s="5"/>
      <c r="FT3" s="5"/>
      <c r="FU3" s="5"/>
      <c r="FV3" s="5"/>
      <c r="FW3" s="5"/>
      <c r="FX3" s="5"/>
      <c r="FY3" s="5"/>
      <c r="FZ3" s="4"/>
      <c r="GA3" s="5"/>
      <c r="GB3" s="5"/>
      <c r="GC3" s="5"/>
      <c r="GD3" s="5"/>
      <c r="GE3" s="5"/>
      <c r="GF3" s="5"/>
      <c r="GG3" s="5"/>
      <c r="GH3" s="4"/>
      <c r="GI3" s="5"/>
      <c r="GJ3" s="5"/>
      <c r="GK3" s="5"/>
      <c r="GL3" s="5"/>
      <c r="GM3" s="5"/>
      <c r="GN3" s="5"/>
      <c r="GO3" s="5"/>
      <c r="GP3" s="4"/>
      <c r="GQ3" s="5"/>
      <c r="GR3" s="5"/>
      <c r="GS3" s="5"/>
      <c r="GT3" s="5"/>
      <c r="GU3" s="5"/>
      <c r="GV3" s="5"/>
      <c r="GW3" s="5"/>
      <c r="GX3" s="4"/>
      <c r="GY3" s="5"/>
      <c r="GZ3" s="5"/>
      <c r="HA3" s="5"/>
      <c r="HB3" s="5"/>
      <c r="HC3" s="5"/>
      <c r="HD3" s="5"/>
      <c r="HE3" s="5"/>
      <c r="HF3" s="4"/>
      <c r="HG3" s="5"/>
      <c r="HH3" s="5"/>
      <c r="HI3" s="5"/>
      <c r="HJ3" s="5"/>
      <c r="HK3" s="5"/>
      <c r="HL3" s="5"/>
      <c r="HM3" s="5"/>
      <c r="HN3" s="4"/>
    </row>
    <row r="4" spans="1:222" s="6" customFormat="1" ht="15.95" customHeight="1" x14ac:dyDescent="0.2">
      <c r="B4" s="228" t="s">
        <v>37</v>
      </c>
      <c r="C4" s="228"/>
      <c r="D4" s="228"/>
      <c r="E4" s="228"/>
      <c r="F4" s="228"/>
      <c r="G4" s="228"/>
      <c r="H4" s="228"/>
      <c r="I4" s="228"/>
      <c r="J4" s="228"/>
      <c r="K4" s="228"/>
      <c r="L4" s="5"/>
      <c r="M4" s="5"/>
      <c r="N4" s="4"/>
      <c r="O4" s="5"/>
      <c r="P4" s="5"/>
      <c r="Q4" s="5"/>
      <c r="R4" s="5"/>
      <c r="S4" s="5"/>
      <c r="T4" s="5"/>
      <c r="U4" s="5"/>
      <c r="V4" s="4"/>
      <c r="W4" s="5"/>
      <c r="X4" s="5"/>
      <c r="Y4" s="5"/>
      <c r="Z4" s="5"/>
      <c r="AA4" s="5"/>
      <c r="AB4" s="5"/>
      <c r="AC4" s="5"/>
      <c r="AD4" s="4"/>
      <c r="AE4" s="5"/>
      <c r="AF4" s="5"/>
      <c r="AG4" s="5"/>
      <c r="AH4" s="5"/>
      <c r="AI4" s="5"/>
      <c r="AJ4" s="5"/>
      <c r="AK4" s="5"/>
      <c r="AL4" s="4"/>
      <c r="AM4" s="5"/>
      <c r="AN4" s="5"/>
      <c r="AO4" s="5"/>
      <c r="AP4" s="5"/>
      <c r="AQ4" s="5"/>
      <c r="AR4" s="5"/>
      <c r="AS4" s="5"/>
      <c r="AT4" s="4"/>
      <c r="AU4" s="5"/>
      <c r="AV4" s="5"/>
      <c r="AW4" s="5"/>
      <c r="AX4" s="5"/>
      <c r="AY4" s="5"/>
      <c r="AZ4" s="5"/>
      <c r="BA4" s="5"/>
      <c r="BB4" s="4"/>
      <c r="BC4" s="5"/>
      <c r="BD4" s="5"/>
      <c r="BE4" s="5"/>
      <c r="BF4" s="5"/>
      <c r="BG4" s="5"/>
      <c r="BH4" s="5"/>
      <c r="BI4" s="5"/>
      <c r="BJ4" s="4"/>
      <c r="BK4" s="5"/>
      <c r="BL4" s="5"/>
      <c r="BM4" s="5"/>
      <c r="BN4" s="5"/>
      <c r="BO4" s="5"/>
      <c r="BP4" s="5"/>
      <c r="BQ4" s="5"/>
      <c r="BR4" s="4"/>
      <c r="BS4" s="5"/>
      <c r="BT4" s="5"/>
      <c r="BU4" s="5"/>
      <c r="BV4" s="5"/>
      <c r="BW4" s="5"/>
      <c r="BX4" s="5"/>
      <c r="BY4" s="5"/>
      <c r="BZ4" s="4"/>
      <c r="CA4" s="5"/>
      <c r="CB4" s="5"/>
      <c r="CC4" s="5"/>
      <c r="CD4" s="5"/>
      <c r="CE4" s="5"/>
      <c r="CF4" s="5"/>
      <c r="CG4" s="5"/>
      <c r="CH4" s="4"/>
      <c r="CI4" s="5"/>
      <c r="CJ4" s="5"/>
      <c r="CK4" s="5"/>
      <c r="CL4" s="5"/>
      <c r="CM4" s="5"/>
      <c r="CN4" s="5"/>
      <c r="CO4" s="5"/>
      <c r="CP4" s="4"/>
      <c r="CQ4" s="5"/>
      <c r="CR4" s="5"/>
      <c r="CS4" s="5"/>
      <c r="CT4" s="5"/>
      <c r="CU4" s="5"/>
      <c r="CV4" s="5"/>
      <c r="CW4" s="5"/>
      <c r="CX4" s="4"/>
      <c r="CY4" s="5"/>
      <c r="CZ4" s="5"/>
      <c r="DA4" s="5"/>
      <c r="DB4" s="5"/>
      <c r="DC4" s="5"/>
      <c r="DD4" s="5"/>
      <c r="DE4" s="5"/>
      <c r="DF4" s="4"/>
      <c r="DG4" s="5"/>
      <c r="DH4" s="5"/>
      <c r="DI4" s="5"/>
      <c r="DJ4" s="5"/>
      <c r="DK4" s="5"/>
      <c r="DL4" s="5"/>
      <c r="DM4" s="5"/>
      <c r="DN4" s="4"/>
      <c r="DO4" s="5"/>
      <c r="DP4" s="5"/>
      <c r="DQ4" s="5"/>
      <c r="DR4" s="5"/>
      <c r="DS4" s="5"/>
      <c r="DT4" s="5"/>
      <c r="DU4" s="5"/>
      <c r="DV4" s="4"/>
      <c r="DW4" s="5"/>
      <c r="DX4" s="5"/>
      <c r="DY4" s="5"/>
      <c r="DZ4" s="5"/>
      <c r="EA4" s="5"/>
      <c r="EB4" s="5"/>
      <c r="EC4" s="5"/>
      <c r="ED4" s="4"/>
      <c r="EE4" s="5"/>
      <c r="EF4" s="5"/>
      <c r="EG4" s="5"/>
      <c r="EH4" s="5"/>
      <c r="EI4" s="5"/>
      <c r="EJ4" s="5"/>
      <c r="EK4" s="5"/>
      <c r="EL4" s="4"/>
      <c r="EM4" s="5"/>
      <c r="EN4" s="5"/>
      <c r="EO4" s="5"/>
      <c r="EP4" s="5"/>
      <c r="EQ4" s="5"/>
      <c r="ER4" s="5"/>
      <c r="ES4" s="5"/>
      <c r="ET4" s="4"/>
      <c r="EU4" s="5"/>
      <c r="EV4" s="5"/>
      <c r="EW4" s="5"/>
      <c r="EX4" s="5"/>
      <c r="EY4" s="5"/>
      <c r="EZ4" s="5"/>
      <c r="FA4" s="5"/>
      <c r="FB4" s="4"/>
      <c r="FC4" s="5"/>
      <c r="FD4" s="5"/>
      <c r="FE4" s="5"/>
      <c r="FF4" s="5"/>
      <c r="FG4" s="5"/>
      <c r="FH4" s="5"/>
      <c r="FI4" s="5"/>
      <c r="FJ4" s="4"/>
      <c r="FK4" s="5"/>
      <c r="FL4" s="5"/>
      <c r="FM4" s="5"/>
      <c r="FN4" s="5"/>
      <c r="FO4" s="5"/>
      <c r="FP4" s="5"/>
      <c r="FQ4" s="5"/>
      <c r="FR4" s="4"/>
      <c r="FS4" s="5"/>
      <c r="FT4" s="5"/>
      <c r="FU4" s="5"/>
      <c r="FV4" s="5"/>
      <c r="FW4" s="5"/>
      <c r="FX4" s="5"/>
      <c r="FY4" s="5"/>
      <c r="FZ4" s="4"/>
      <c r="GA4" s="5"/>
      <c r="GB4" s="5"/>
      <c r="GC4" s="5"/>
      <c r="GD4" s="5"/>
      <c r="GE4" s="5"/>
      <c r="GF4" s="5"/>
      <c r="GG4" s="5"/>
      <c r="GH4" s="4"/>
      <c r="GI4" s="5"/>
      <c r="GJ4" s="5"/>
      <c r="GK4" s="5"/>
      <c r="GL4" s="5"/>
      <c r="GM4" s="5"/>
      <c r="GN4" s="5"/>
      <c r="GO4" s="5"/>
      <c r="GP4" s="4"/>
      <c r="GQ4" s="5"/>
      <c r="GR4" s="5"/>
      <c r="GS4" s="5"/>
      <c r="GT4" s="5"/>
      <c r="GU4" s="5"/>
      <c r="GV4" s="5"/>
      <c r="GW4" s="5"/>
      <c r="GX4" s="4"/>
      <c r="GY4" s="5"/>
      <c r="GZ4" s="5"/>
      <c r="HA4" s="5"/>
      <c r="HB4" s="5"/>
      <c r="HC4" s="5"/>
      <c r="HD4" s="5"/>
      <c r="HE4" s="5"/>
      <c r="HF4" s="4"/>
      <c r="HG4" s="5"/>
      <c r="HH4" s="5"/>
      <c r="HI4" s="5"/>
      <c r="HJ4" s="5"/>
      <c r="HK4" s="5"/>
      <c r="HL4" s="5"/>
      <c r="HM4" s="5"/>
      <c r="HN4" s="4"/>
    </row>
    <row r="5" spans="1:222" s="9" customFormat="1" ht="38.25" customHeight="1" x14ac:dyDescent="0.2">
      <c r="A5" s="96"/>
      <c r="B5" s="238" t="s">
        <v>197</v>
      </c>
      <c r="C5" s="315"/>
      <c r="D5" s="315"/>
      <c r="E5" s="315"/>
      <c r="F5" s="315"/>
      <c r="G5" s="315"/>
      <c r="H5" s="315"/>
      <c r="I5" s="315"/>
      <c r="J5" s="315"/>
      <c r="K5" s="315"/>
    </row>
    <row r="6" spans="1:222" s="38" customFormat="1" ht="18" customHeight="1" x14ac:dyDescent="0.2">
      <c r="A6" s="311" t="s">
        <v>80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</row>
    <row r="7" spans="1:222" s="38" customFormat="1" ht="56.25" customHeight="1" x14ac:dyDescent="0.2">
      <c r="A7" s="254" t="s">
        <v>104</v>
      </c>
      <c r="B7" s="254" t="s">
        <v>84</v>
      </c>
      <c r="C7" s="254"/>
      <c r="D7" s="254" t="s">
        <v>85</v>
      </c>
      <c r="E7" s="254"/>
      <c r="F7" s="254"/>
      <c r="G7" s="254"/>
      <c r="H7" s="254" t="s">
        <v>86</v>
      </c>
      <c r="I7" s="254" t="s">
        <v>87</v>
      </c>
      <c r="J7" s="246" t="s">
        <v>43</v>
      </c>
      <c r="K7" s="247"/>
    </row>
    <row r="8" spans="1:222" s="38" customFormat="1" ht="93.75" customHeight="1" x14ac:dyDescent="0.2">
      <c r="A8" s="254"/>
      <c r="B8" s="41" t="s">
        <v>105</v>
      </c>
      <c r="C8" s="41" t="s">
        <v>106</v>
      </c>
      <c r="D8" s="41" t="s">
        <v>88</v>
      </c>
      <c r="E8" s="41" t="s">
        <v>106</v>
      </c>
      <c r="F8" s="41" t="s">
        <v>107</v>
      </c>
      <c r="G8" s="41" t="s">
        <v>89</v>
      </c>
      <c r="H8" s="254"/>
      <c r="I8" s="254"/>
      <c r="J8" s="119" t="s">
        <v>90</v>
      </c>
      <c r="K8" s="119" t="s">
        <v>4</v>
      </c>
    </row>
    <row r="9" spans="1:222" s="38" customFormat="1" ht="21" customHeight="1" x14ac:dyDescent="0.2">
      <c r="A9" s="316" t="s">
        <v>14</v>
      </c>
      <c r="B9" s="317"/>
      <c r="C9" s="317"/>
      <c r="D9" s="317"/>
      <c r="E9" s="317"/>
      <c r="F9" s="317"/>
      <c r="G9" s="317"/>
      <c r="H9" s="317"/>
      <c r="I9" s="318"/>
      <c r="J9" s="99">
        <f t="shared" ref="J9:K9" si="0">+J10+J29+J35</f>
        <v>-41285.699999999953</v>
      </c>
      <c r="K9" s="99">
        <f t="shared" si="0"/>
        <v>-41285.699999999953</v>
      </c>
    </row>
    <row r="10" spans="1:222" s="38" customFormat="1" ht="21" customHeight="1" x14ac:dyDescent="0.2">
      <c r="A10" s="245" t="s">
        <v>91</v>
      </c>
      <c r="B10" s="245"/>
      <c r="C10" s="245"/>
      <c r="D10" s="245"/>
      <c r="E10" s="245"/>
      <c r="F10" s="245"/>
      <c r="G10" s="245"/>
      <c r="H10" s="245"/>
      <c r="I10" s="245"/>
      <c r="J10" s="99">
        <f t="shared" ref="J10:K10" si="1">+J11</f>
        <v>-310633.8</v>
      </c>
      <c r="K10" s="99">
        <f t="shared" si="1"/>
        <v>-305228.3</v>
      </c>
    </row>
    <row r="11" spans="1:222" s="38" customFormat="1" ht="30" customHeight="1" x14ac:dyDescent="0.2">
      <c r="A11" s="41"/>
      <c r="B11" s="27" t="s">
        <v>94</v>
      </c>
      <c r="C11" s="255" t="s">
        <v>95</v>
      </c>
      <c r="D11" s="255"/>
      <c r="E11" s="255"/>
      <c r="F11" s="255"/>
      <c r="G11" s="255"/>
      <c r="H11" s="255"/>
      <c r="I11" s="255"/>
      <c r="J11" s="99">
        <f t="shared" ref="J11:K11" si="2">+J12+J17+J22</f>
        <v>-310633.8</v>
      </c>
      <c r="K11" s="99">
        <f t="shared" si="2"/>
        <v>-305228.3</v>
      </c>
    </row>
    <row r="12" spans="1:222" s="97" customFormat="1" ht="30" customHeight="1" x14ac:dyDescent="0.2">
      <c r="A12" s="45"/>
      <c r="B12" s="45"/>
      <c r="C12" s="45"/>
      <c r="D12" s="47" t="s">
        <v>131</v>
      </c>
      <c r="E12" s="256" t="s">
        <v>113</v>
      </c>
      <c r="F12" s="256"/>
      <c r="G12" s="256"/>
      <c r="H12" s="256"/>
      <c r="I12" s="256"/>
      <c r="J12" s="98">
        <f>+'6'!H11</f>
        <v>98927.7</v>
      </c>
      <c r="K12" s="98">
        <f>+'6'!I11</f>
        <v>98927.7</v>
      </c>
    </row>
    <row r="13" spans="1:222" s="97" customFormat="1" ht="30" customHeight="1" x14ac:dyDescent="0.2">
      <c r="A13" s="45"/>
      <c r="B13" s="45"/>
      <c r="C13" s="45"/>
      <c r="D13" s="45"/>
      <c r="E13" s="45"/>
      <c r="F13" s="256" t="s">
        <v>126</v>
      </c>
      <c r="G13" s="256"/>
      <c r="H13" s="256"/>
      <c r="I13" s="256"/>
      <c r="J13" s="256"/>
      <c r="K13" s="256"/>
    </row>
    <row r="14" spans="1:222" s="97" customFormat="1" ht="30" customHeight="1" x14ac:dyDescent="0.2">
      <c r="A14" s="45"/>
      <c r="B14" s="45"/>
      <c r="C14" s="45"/>
      <c r="D14" s="45"/>
      <c r="E14" s="45"/>
      <c r="F14" s="45"/>
      <c r="G14" s="256" t="s">
        <v>127</v>
      </c>
      <c r="H14" s="256"/>
      <c r="I14" s="256"/>
      <c r="J14" s="256"/>
      <c r="K14" s="256"/>
    </row>
    <row r="15" spans="1:222" s="97" customFormat="1" ht="17.25" customHeight="1" x14ac:dyDescent="0.2">
      <c r="A15" s="45"/>
      <c r="B15" s="45"/>
      <c r="C15" s="45"/>
      <c r="D15" s="45"/>
      <c r="E15" s="45"/>
      <c r="F15" s="45"/>
      <c r="G15" s="45"/>
      <c r="H15" s="256" t="s">
        <v>128</v>
      </c>
      <c r="I15" s="256"/>
      <c r="J15" s="256"/>
      <c r="K15" s="256"/>
    </row>
    <row r="16" spans="1:222" s="97" customFormat="1" ht="34.5" customHeight="1" x14ac:dyDescent="0.2">
      <c r="A16" s="45"/>
      <c r="B16" s="45"/>
      <c r="C16" s="45"/>
      <c r="D16" s="45"/>
      <c r="E16" s="45"/>
      <c r="F16" s="45"/>
      <c r="G16" s="45"/>
      <c r="H16" s="313" t="s">
        <v>129</v>
      </c>
      <c r="I16" s="314"/>
      <c r="J16" s="26"/>
      <c r="K16" s="26">
        <v>7</v>
      </c>
    </row>
    <row r="17" spans="1:15" s="38" customFormat="1" ht="27" customHeight="1" x14ac:dyDescent="0.2">
      <c r="A17" s="135"/>
      <c r="B17" s="135"/>
      <c r="C17" s="135"/>
      <c r="D17" s="134" t="s">
        <v>168</v>
      </c>
      <c r="E17" s="255" t="s">
        <v>161</v>
      </c>
      <c r="F17" s="255"/>
      <c r="G17" s="255"/>
      <c r="H17" s="255"/>
      <c r="I17" s="255"/>
      <c r="J17" s="95">
        <f>+'7'!H31</f>
        <v>-25000</v>
      </c>
      <c r="K17" s="95">
        <f>+'7'!I31</f>
        <v>0</v>
      </c>
      <c r="L17" s="150"/>
      <c r="M17" s="150"/>
      <c r="N17" s="150"/>
      <c r="O17" s="150"/>
    </row>
    <row r="18" spans="1:15" s="38" customFormat="1" ht="34.5" customHeight="1" x14ac:dyDescent="0.2">
      <c r="A18" s="135"/>
      <c r="B18" s="135"/>
      <c r="C18" s="135"/>
      <c r="D18" s="135"/>
      <c r="E18" s="112"/>
      <c r="F18" s="255" t="s">
        <v>169</v>
      </c>
      <c r="G18" s="255"/>
      <c r="H18" s="255"/>
      <c r="I18" s="255"/>
      <c r="J18" s="255"/>
      <c r="K18" s="255"/>
    </row>
    <row r="19" spans="1:15" s="38" customFormat="1" ht="20.25" customHeight="1" x14ac:dyDescent="0.2">
      <c r="A19" s="135"/>
      <c r="B19" s="135"/>
      <c r="C19" s="135"/>
      <c r="D19" s="135"/>
      <c r="E19" s="112"/>
      <c r="F19" s="112"/>
      <c r="G19" s="255" t="s">
        <v>97</v>
      </c>
      <c r="H19" s="255"/>
      <c r="I19" s="255"/>
      <c r="J19" s="255"/>
      <c r="K19" s="255"/>
    </row>
    <row r="20" spans="1:15" s="38" customFormat="1" ht="22.5" customHeight="1" x14ac:dyDescent="0.2">
      <c r="A20" s="135"/>
      <c r="B20" s="135"/>
      <c r="C20" s="135"/>
      <c r="D20" s="135"/>
      <c r="E20" s="112"/>
      <c r="F20" s="112"/>
      <c r="G20" s="112"/>
      <c r="H20" s="255" t="s">
        <v>98</v>
      </c>
      <c r="I20" s="255"/>
      <c r="J20" s="255"/>
      <c r="K20" s="255"/>
    </row>
    <row r="21" spans="1:15" s="38" customFormat="1" ht="15.75" customHeight="1" x14ac:dyDescent="0.2">
      <c r="A21" s="135"/>
      <c r="B21" s="135"/>
      <c r="C21" s="135"/>
      <c r="D21" s="135"/>
      <c r="E21" s="112"/>
      <c r="F21" s="112"/>
      <c r="G21" s="112"/>
      <c r="H21" s="112"/>
      <c r="I21" s="43" t="s">
        <v>170</v>
      </c>
      <c r="J21" s="24"/>
      <c r="K21" s="24" t="s">
        <v>96</v>
      </c>
    </row>
    <row r="22" spans="1:15" s="38" customFormat="1" ht="30" customHeight="1" x14ac:dyDescent="0.2">
      <c r="A22" s="44"/>
      <c r="B22" s="44"/>
      <c r="C22" s="44"/>
      <c r="D22" s="42" t="s">
        <v>99</v>
      </c>
      <c r="E22" s="255" t="s">
        <v>26</v>
      </c>
      <c r="F22" s="255"/>
      <c r="G22" s="255"/>
      <c r="H22" s="255"/>
      <c r="I22" s="255"/>
      <c r="J22" s="99">
        <f>+'7'!H47</f>
        <v>-384561.5</v>
      </c>
      <c r="K22" s="99">
        <f>+'7'!I47</f>
        <v>-404156</v>
      </c>
    </row>
    <row r="23" spans="1:15" s="38" customFormat="1" ht="30" customHeight="1" x14ac:dyDescent="0.2">
      <c r="A23" s="44"/>
      <c r="B23" s="44"/>
      <c r="C23" s="44"/>
      <c r="D23" s="44"/>
      <c r="E23" s="44"/>
      <c r="F23" s="255" t="s">
        <v>100</v>
      </c>
      <c r="G23" s="255"/>
      <c r="H23" s="255"/>
      <c r="I23" s="255"/>
      <c r="J23" s="255"/>
      <c r="K23" s="255"/>
    </row>
    <row r="24" spans="1:15" s="38" customFormat="1" ht="30" customHeight="1" x14ac:dyDescent="0.2">
      <c r="A24" s="44"/>
      <c r="B24" s="44"/>
      <c r="C24" s="44"/>
      <c r="D24" s="44"/>
      <c r="E24" s="44"/>
      <c r="F24" s="44"/>
      <c r="G24" s="255" t="s">
        <v>97</v>
      </c>
      <c r="H24" s="255"/>
      <c r="I24" s="255"/>
      <c r="J24" s="255"/>
      <c r="K24" s="255"/>
    </row>
    <row r="25" spans="1:15" s="38" customFormat="1" ht="30" customHeight="1" x14ac:dyDescent="0.2">
      <c r="A25" s="44"/>
      <c r="B25" s="44"/>
      <c r="C25" s="44"/>
      <c r="D25" s="44"/>
      <c r="E25" s="44"/>
      <c r="F25" s="44"/>
      <c r="G25" s="44"/>
      <c r="H25" s="255" t="s">
        <v>98</v>
      </c>
      <c r="I25" s="255"/>
      <c r="J25" s="255"/>
      <c r="K25" s="255"/>
    </row>
    <row r="26" spans="1:15" s="38" customFormat="1" ht="30" customHeight="1" x14ac:dyDescent="0.2">
      <c r="A26" s="216"/>
      <c r="B26" s="216"/>
      <c r="C26" s="216"/>
      <c r="D26" s="216"/>
      <c r="E26" s="216"/>
      <c r="F26" s="216"/>
      <c r="G26" s="216"/>
      <c r="H26" s="214"/>
      <c r="I26" s="216" t="s">
        <v>101</v>
      </c>
      <c r="J26" s="72"/>
      <c r="K26" s="218">
        <v>-2</v>
      </c>
    </row>
    <row r="27" spans="1:15" s="38" customFormat="1" ht="30" customHeight="1" x14ac:dyDescent="0.2">
      <c r="A27" s="216"/>
      <c r="B27" s="216"/>
      <c r="C27" s="216"/>
      <c r="D27" s="216"/>
      <c r="E27" s="216"/>
      <c r="F27" s="216"/>
      <c r="G27" s="216"/>
      <c r="H27" s="214"/>
      <c r="I27" s="216" t="s">
        <v>102</v>
      </c>
      <c r="J27" s="72"/>
      <c r="K27" s="218">
        <v>-2</v>
      </c>
    </row>
    <row r="28" spans="1:15" s="38" customFormat="1" ht="18.75" customHeight="1" x14ac:dyDescent="0.2">
      <c r="A28" s="44"/>
      <c r="B28" s="44"/>
      <c r="C28" s="44"/>
      <c r="D28" s="44"/>
      <c r="E28" s="44"/>
      <c r="F28" s="44"/>
      <c r="G28" s="44"/>
      <c r="H28" s="44"/>
      <c r="I28" s="44" t="s">
        <v>103</v>
      </c>
      <c r="J28" s="119" t="s">
        <v>96</v>
      </c>
      <c r="K28" s="115">
        <v>-1</v>
      </c>
    </row>
    <row r="29" spans="1:15" s="151" customFormat="1" ht="24" customHeight="1" x14ac:dyDescent="0.2">
      <c r="A29" s="245" t="s">
        <v>176</v>
      </c>
      <c r="B29" s="245"/>
      <c r="C29" s="245"/>
      <c r="D29" s="245"/>
      <c r="E29" s="245"/>
      <c r="F29" s="245"/>
      <c r="G29" s="245"/>
      <c r="H29" s="245"/>
      <c r="I29" s="245"/>
      <c r="J29" s="98">
        <f t="shared" ref="J29:K29" si="3">+J30</f>
        <v>-12462.7</v>
      </c>
      <c r="K29" s="98">
        <f t="shared" si="3"/>
        <v>-12462.7</v>
      </c>
    </row>
    <row r="30" spans="1:15" s="151" customFormat="1" ht="24" customHeight="1" x14ac:dyDescent="0.2">
      <c r="A30" s="112"/>
      <c r="B30" s="142" t="s">
        <v>94</v>
      </c>
      <c r="C30" s="255" t="s">
        <v>95</v>
      </c>
      <c r="D30" s="255"/>
      <c r="E30" s="255"/>
      <c r="F30" s="255"/>
      <c r="G30" s="255"/>
      <c r="H30" s="255"/>
      <c r="I30" s="255"/>
      <c r="J30" s="98">
        <f t="shared" ref="J30:K30" si="4">+J31</f>
        <v>-12462.7</v>
      </c>
      <c r="K30" s="98">
        <f t="shared" si="4"/>
        <v>-12462.7</v>
      </c>
    </row>
    <row r="31" spans="1:15" s="151" customFormat="1" ht="24" customHeight="1" x14ac:dyDescent="0.2">
      <c r="A31" s="112"/>
      <c r="B31" s="112"/>
      <c r="C31" s="112"/>
      <c r="D31" s="142" t="s">
        <v>168</v>
      </c>
      <c r="E31" s="255" t="s">
        <v>161</v>
      </c>
      <c r="F31" s="255"/>
      <c r="G31" s="255"/>
      <c r="H31" s="255"/>
      <c r="I31" s="255"/>
      <c r="J31" s="98">
        <f>+'7'!H44</f>
        <v>-12462.7</v>
      </c>
      <c r="K31" s="98">
        <f>+'7'!I44</f>
        <v>-12462.7</v>
      </c>
    </row>
    <row r="32" spans="1:15" s="151" customFormat="1" ht="35.25" customHeight="1" x14ac:dyDescent="0.2">
      <c r="A32" s="112"/>
      <c r="B32" s="112"/>
      <c r="C32" s="112"/>
      <c r="D32" s="112"/>
      <c r="E32" s="112"/>
      <c r="F32" s="255" t="s">
        <v>169</v>
      </c>
      <c r="G32" s="255"/>
      <c r="H32" s="255"/>
      <c r="I32" s="255"/>
      <c r="J32" s="255"/>
      <c r="K32" s="255"/>
    </row>
    <row r="33" spans="1:11" s="151" customFormat="1" ht="24" customHeight="1" x14ac:dyDescent="0.2">
      <c r="A33" s="112"/>
      <c r="B33" s="112"/>
      <c r="C33" s="112"/>
      <c r="D33" s="112"/>
      <c r="E33" s="112"/>
      <c r="F33" s="112"/>
      <c r="G33" s="255" t="s">
        <v>97</v>
      </c>
      <c r="H33" s="255"/>
      <c r="I33" s="255"/>
      <c r="J33" s="255"/>
      <c r="K33" s="255"/>
    </row>
    <row r="34" spans="1:11" s="151" customFormat="1" ht="24" customHeight="1" x14ac:dyDescent="0.2">
      <c r="A34" s="112"/>
      <c r="B34" s="112"/>
      <c r="C34" s="112"/>
      <c r="D34" s="112"/>
      <c r="E34" s="112"/>
      <c r="F34" s="112"/>
      <c r="G34" s="112"/>
      <c r="H34" s="255" t="s">
        <v>98</v>
      </c>
      <c r="I34" s="255"/>
      <c r="J34" s="255"/>
      <c r="K34" s="255"/>
    </row>
    <row r="35" spans="1:11" s="97" customFormat="1" ht="21.75" customHeight="1" x14ac:dyDescent="0.2">
      <c r="A35" s="312" t="s">
        <v>108</v>
      </c>
      <c r="B35" s="312"/>
      <c r="C35" s="312"/>
      <c r="D35" s="312"/>
      <c r="E35" s="312"/>
      <c r="F35" s="312"/>
      <c r="G35" s="312"/>
      <c r="H35" s="312"/>
      <c r="I35" s="312"/>
      <c r="J35" s="98">
        <f t="shared" ref="J35:K35" si="5">+J36</f>
        <v>281810.80000000005</v>
      </c>
      <c r="K35" s="98">
        <f t="shared" si="5"/>
        <v>276405.30000000005</v>
      </c>
    </row>
    <row r="36" spans="1:11" s="97" customFormat="1" ht="21.75" customHeight="1" x14ac:dyDescent="0.2">
      <c r="A36" s="45"/>
      <c r="B36" s="47" t="s">
        <v>94</v>
      </c>
      <c r="C36" s="256" t="s">
        <v>95</v>
      </c>
      <c r="D36" s="256"/>
      <c r="E36" s="256"/>
      <c r="F36" s="256"/>
      <c r="G36" s="256"/>
      <c r="H36" s="256"/>
      <c r="I36" s="256"/>
      <c r="J36" s="98">
        <f t="shared" ref="J36:K36" si="6">+J37</f>
        <v>281810.80000000005</v>
      </c>
      <c r="K36" s="98">
        <f t="shared" si="6"/>
        <v>276405.30000000005</v>
      </c>
    </row>
    <row r="37" spans="1:11" s="97" customFormat="1" ht="30" customHeight="1" x14ac:dyDescent="0.2">
      <c r="A37" s="45"/>
      <c r="B37" s="45"/>
      <c r="C37" s="45"/>
      <c r="D37" s="47" t="s">
        <v>99</v>
      </c>
      <c r="E37" s="256" t="s">
        <v>26</v>
      </c>
      <c r="F37" s="256"/>
      <c r="G37" s="256"/>
      <c r="H37" s="256"/>
      <c r="I37" s="256"/>
      <c r="J37" s="98">
        <f>+'7'!H57</f>
        <v>281810.80000000005</v>
      </c>
      <c r="K37" s="98">
        <f>+'7'!I57</f>
        <v>276405.30000000005</v>
      </c>
    </row>
    <row r="38" spans="1:11" s="97" customFormat="1" ht="30" customHeight="1" x14ac:dyDescent="0.2">
      <c r="A38" s="45"/>
      <c r="B38" s="45"/>
      <c r="C38" s="45"/>
      <c r="D38" s="45"/>
      <c r="E38" s="45"/>
      <c r="F38" s="256" t="s">
        <v>100</v>
      </c>
      <c r="G38" s="256"/>
      <c r="H38" s="256"/>
      <c r="I38" s="256"/>
      <c r="J38" s="256"/>
      <c r="K38" s="256"/>
    </row>
    <row r="39" spans="1:11" s="97" customFormat="1" ht="30" customHeight="1" x14ac:dyDescent="0.2">
      <c r="A39" s="45"/>
      <c r="B39" s="45"/>
      <c r="C39" s="45"/>
      <c r="D39" s="45"/>
      <c r="E39" s="45"/>
      <c r="F39" s="45"/>
      <c r="G39" s="256" t="s">
        <v>97</v>
      </c>
      <c r="H39" s="256"/>
      <c r="I39" s="256"/>
      <c r="J39" s="256"/>
      <c r="K39" s="256"/>
    </row>
    <row r="40" spans="1:11" s="97" customFormat="1" ht="26.25" customHeight="1" x14ac:dyDescent="0.2">
      <c r="A40" s="45"/>
      <c r="B40" s="45"/>
      <c r="C40" s="45"/>
      <c r="D40" s="45"/>
      <c r="E40" s="45"/>
      <c r="F40" s="45"/>
      <c r="G40" s="45"/>
      <c r="H40" s="256" t="s">
        <v>98</v>
      </c>
      <c r="I40" s="256"/>
      <c r="J40" s="256"/>
      <c r="K40" s="256"/>
    </row>
    <row r="41" spans="1:11" s="97" customFormat="1" ht="23.25" customHeight="1" x14ac:dyDescent="0.2">
      <c r="A41" s="45"/>
      <c r="B41" s="45"/>
      <c r="C41" s="45"/>
      <c r="D41" s="45"/>
      <c r="E41" s="45"/>
      <c r="F41" s="45"/>
      <c r="G41" s="45"/>
      <c r="H41" s="45"/>
      <c r="I41" s="45" t="s">
        <v>101</v>
      </c>
      <c r="J41" s="26" t="s">
        <v>96</v>
      </c>
      <c r="K41" s="115">
        <v>-2</v>
      </c>
    </row>
    <row r="42" spans="1:11" s="97" customFormat="1" ht="23.25" customHeight="1" x14ac:dyDescent="0.2">
      <c r="A42" s="45"/>
      <c r="B42" s="45"/>
      <c r="C42" s="45"/>
      <c r="D42" s="45"/>
      <c r="E42" s="45"/>
      <c r="F42" s="45"/>
      <c r="G42" s="45"/>
      <c r="H42" s="45"/>
      <c r="I42" s="45" t="s">
        <v>102</v>
      </c>
      <c r="J42" s="26" t="s">
        <v>96</v>
      </c>
      <c r="K42" s="115">
        <v>-2</v>
      </c>
    </row>
  </sheetData>
  <mergeCells count="40">
    <mergeCell ref="J7:K7"/>
    <mergeCell ref="E17:I17"/>
    <mergeCell ref="F18:K18"/>
    <mergeCell ref="G19:K19"/>
    <mergeCell ref="H20:K20"/>
    <mergeCell ref="F13:K13"/>
    <mergeCell ref="C11:I11"/>
    <mergeCell ref="A9:I9"/>
    <mergeCell ref="A7:A8"/>
    <mergeCell ref="B7:C7"/>
    <mergeCell ref="D7:G7"/>
    <mergeCell ref="H7:H8"/>
    <mergeCell ref="I7:I8"/>
    <mergeCell ref="B1:K1"/>
    <mergeCell ref="B2:K2"/>
    <mergeCell ref="B3:K3"/>
    <mergeCell ref="B4:K4"/>
    <mergeCell ref="B5:K5"/>
    <mergeCell ref="A6:K6"/>
    <mergeCell ref="E37:I37"/>
    <mergeCell ref="F38:K38"/>
    <mergeCell ref="G39:K39"/>
    <mergeCell ref="H40:K40"/>
    <mergeCell ref="F23:K23"/>
    <mergeCell ref="E22:I22"/>
    <mergeCell ref="G24:K24"/>
    <mergeCell ref="H25:K25"/>
    <mergeCell ref="A35:I35"/>
    <mergeCell ref="C36:I36"/>
    <mergeCell ref="H16:I16"/>
    <mergeCell ref="G14:K14"/>
    <mergeCell ref="H15:K15"/>
    <mergeCell ref="A10:I10"/>
    <mergeCell ref="E12:I12"/>
    <mergeCell ref="H34:K34"/>
    <mergeCell ref="A29:I29"/>
    <mergeCell ref="C30:I30"/>
    <mergeCell ref="E31:I31"/>
    <mergeCell ref="F32:K32"/>
    <mergeCell ref="G33:K33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M36"/>
  <sheetViews>
    <sheetView topLeftCell="A10" zoomScaleNormal="100" workbookViewId="0">
      <selection activeCell="J23" sqref="J23"/>
    </sheetView>
  </sheetViews>
  <sheetFormatPr defaultColWidth="9.140625" defaultRowHeight="13.5" x14ac:dyDescent="0.2"/>
  <cols>
    <col min="1" max="1" width="2.85546875" style="122" customWidth="1"/>
    <col min="2" max="2" width="12.28515625" style="122" customWidth="1"/>
    <col min="3" max="3" width="12.5703125" style="122" customWidth="1"/>
    <col min="4" max="4" width="10.42578125" style="122" customWidth="1"/>
    <col min="5" max="5" width="25.28515625" style="122" customWidth="1"/>
    <col min="6" max="6" width="9.140625" style="122" customWidth="1"/>
    <col min="7" max="7" width="10.5703125" style="122" customWidth="1"/>
    <col min="8" max="8" width="12.42578125" style="122" customWidth="1"/>
    <col min="9" max="9" width="8.7109375" style="122" bestFit="1" customWidth="1"/>
    <col min="10" max="10" width="30.5703125" style="122" customWidth="1"/>
    <col min="11" max="16384" width="9.140625" style="122"/>
  </cols>
  <sheetData>
    <row r="1" spans="2:143" s="157" customFormat="1" ht="15" customHeight="1" x14ac:dyDescent="0.2">
      <c r="B1" s="228" t="s">
        <v>218</v>
      </c>
      <c r="C1" s="228"/>
      <c r="D1" s="228"/>
      <c r="E1" s="228"/>
      <c r="F1" s="228"/>
      <c r="G1" s="228"/>
      <c r="H1" s="228"/>
      <c r="I1" s="228"/>
      <c r="J1" s="228"/>
      <c r="K1" s="155"/>
      <c r="L1" s="155"/>
      <c r="M1" s="155"/>
      <c r="N1" s="155"/>
      <c r="O1" s="156"/>
      <c r="P1" s="155"/>
      <c r="Q1" s="155"/>
      <c r="R1" s="155"/>
      <c r="S1" s="155"/>
      <c r="T1" s="155"/>
      <c r="U1" s="155"/>
      <c r="V1" s="155"/>
      <c r="W1" s="156"/>
      <c r="X1" s="155"/>
      <c r="Y1" s="155"/>
      <c r="Z1" s="155"/>
      <c r="AA1" s="155"/>
      <c r="AB1" s="155"/>
      <c r="AC1" s="155"/>
      <c r="AD1" s="155"/>
      <c r="AE1" s="156"/>
      <c r="AF1" s="155"/>
      <c r="AG1" s="155"/>
      <c r="AH1" s="155"/>
      <c r="AI1" s="155"/>
      <c r="AJ1" s="155"/>
      <c r="AK1" s="155"/>
      <c r="AL1" s="155"/>
      <c r="AM1" s="156"/>
      <c r="AN1" s="155"/>
      <c r="AO1" s="155"/>
      <c r="AP1" s="155"/>
      <c r="AQ1" s="155"/>
      <c r="AR1" s="155"/>
      <c r="AS1" s="155"/>
      <c r="AT1" s="155"/>
      <c r="AU1" s="156"/>
      <c r="AV1" s="155"/>
      <c r="AW1" s="155"/>
      <c r="AX1" s="155"/>
      <c r="AY1" s="155"/>
      <c r="AZ1" s="155"/>
      <c r="BA1" s="155"/>
      <c r="BB1" s="155"/>
      <c r="BC1" s="156"/>
      <c r="BD1" s="155"/>
      <c r="BE1" s="155"/>
      <c r="BF1" s="155"/>
      <c r="BG1" s="155"/>
      <c r="BH1" s="155"/>
      <c r="BI1" s="155"/>
      <c r="BJ1" s="155"/>
      <c r="BK1" s="156"/>
      <c r="BL1" s="155"/>
      <c r="BM1" s="155"/>
      <c r="BN1" s="155"/>
      <c r="BO1" s="155"/>
      <c r="BP1" s="155"/>
      <c r="BQ1" s="155"/>
      <c r="BR1" s="155"/>
      <c r="BS1" s="156"/>
      <c r="BT1" s="155"/>
      <c r="BU1" s="155"/>
      <c r="BV1" s="155"/>
      <c r="BW1" s="155"/>
      <c r="BX1" s="155"/>
      <c r="BY1" s="155"/>
      <c r="BZ1" s="155"/>
      <c r="CA1" s="156"/>
      <c r="CB1" s="155"/>
      <c r="CC1" s="155"/>
      <c r="CD1" s="155"/>
      <c r="CE1" s="155"/>
      <c r="CF1" s="155"/>
      <c r="CG1" s="155"/>
      <c r="CH1" s="155"/>
      <c r="CI1" s="156"/>
      <c r="CJ1" s="155"/>
      <c r="CK1" s="155"/>
      <c r="CL1" s="155"/>
      <c r="CM1" s="155"/>
      <c r="CN1" s="155"/>
      <c r="CO1" s="155"/>
      <c r="CP1" s="155"/>
      <c r="CQ1" s="156"/>
      <c r="CR1" s="155"/>
      <c r="CS1" s="155"/>
      <c r="CT1" s="155"/>
      <c r="CU1" s="155"/>
      <c r="CV1" s="155"/>
      <c r="CW1" s="155"/>
      <c r="CX1" s="155"/>
      <c r="CY1" s="156"/>
      <c r="CZ1" s="155"/>
      <c r="DA1" s="155"/>
      <c r="DB1" s="155"/>
      <c r="DC1" s="155"/>
      <c r="DD1" s="155"/>
      <c r="DE1" s="155"/>
      <c r="DF1" s="155"/>
      <c r="DG1" s="156"/>
      <c r="DH1" s="155"/>
      <c r="DI1" s="155"/>
      <c r="DJ1" s="155"/>
      <c r="DK1" s="155"/>
      <c r="DL1" s="155"/>
      <c r="DM1" s="155"/>
      <c r="DN1" s="155"/>
      <c r="DO1" s="156"/>
      <c r="DP1" s="155"/>
      <c r="DQ1" s="155"/>
      <c r="DR1" s="155"/>
      <c r="DS1" s="155"/>
      <c r="DT1" s="155"/>
      <c r="DU1" s="155"/>
      <c r="DV1" s="155"/>
      <c r="DW1" s="156"/>
      <c r="DX1" s="155"/>
      <c r="DY1" s="155"/>
      <c r="DZ1" s="155"/>
      <c r="EA1" s="155"/>
      <c r="EB1" s="155"/>
      <c r="EC1" s="155"/>
      <c r="ED1" s="155"/>
      <c r="EE1" s="156"/>
      <c r="EF1" s="155"/>
      <c r="EG1" s="155"/>
      <c r="EH1" s="155"/>
      <c r="EI1" s="155"/>
      <c r="EJ1" s="155"/>
      <c r="EK1" s="155"/>
      <c r="EL1" s="155"/>
      <c r="EM1" s="156"/>
    </row>
    <row r="2" spans="2:143" s="157" customFormat="1" ht="15" customHeight="1" x14ac:dyDescent="0.2">
      <c r="B2" s="228" t="s">
        <v>70</v>
      </c>
      <c r="C2" s="228"/>
      <c r="D2" s="228"/>
      <c r="E2" s="228"/>
      <c r="F2" s="228"/>
      <c r="G2" s="228"/>
      <c r="H2" s="228"/>
      <c r="I2" s="228"/>
      <c r="J2" s="228"/>
      <c r="K2" s="155"/>
      <c r="L2" s="155"/>
      <c r="M2" s="155"/>
      <c r="N2" s="155"/>
      <c r="O2" s="156"/>
      <c r="P2" s="155"/>
      <c r="Q2" s="155"/>
      <c r="R2" s="155"/>
      <c r="S2" s="155"/>
      <c r="T2" s="155"/>
      <c r="U2" s="155"/>
      <c r="V2" s="155"/>
      <c r="W2" s="156"/>
      <c r="X2" s="155"/>
      <c r="Y2" s="155"/>
      <c r="Z2" s="155"/>
      <c r="AA2" s="155"/>
      <c r="AB2" s="155"/>
      <c r="AC2" s="155"/>
      <c r="AD2" s="155"/>
      <c r="AE2" s="156"/>
      <c r="AF2" s="155"/>
      <c r="AG2" s="155"/>
      <c r="AH2" s="155"/>
      <c r="AI2" s="155"/>
      <c r="AJ2" s="155"/>
      <c r="AK2" s="155"/>
      <c r="AL2" s="155"/>
      <c r="AM2" s="156"/>
      <c r="AN2" s="155"/>
      <c r="AO2" s="155"/>
      <c r="AP2" s="155"/>
      <c r="AQ2" s="155"/>
      <c r="AR2" s="155"/>
      <c r="AS2" s="155"/>
      <c r="AT2" s="155"/>
      <c r="AU2" s="156"/>
      <c r="AV2" s="155"/>
      <c r="AW2" s="155"/>
      <c r="AX2" s="155"/>
      <c r="AY2" s="155"/>
      <c r="AZ2" s="155"/>
      <c r="BA2" s="155"/>
      <c r="BB2" s="155"/>
      <c r="BC2" s="156"/>
      <c r="BD2" s="155"/>
      <c r="BE2" s="155"/>
      <c r="BF2" s="155"/>
      <c r="BG2" s="155"/>
      <c r="BH2" s="155"/>
      <c r="BI2" s="155"/>
      <c r="BJ2" s="155"/>
      <c r="BK2" s="156"/>
      <c r="BL2" s="155"/>
      <c r="BM2" s="155"/>
      <c r="BN2" s="155"/>
      <c r="BO2" s="155"/>
      <c r="BP2" s="155"/>
      <c r="BQ2" s="155"/>
      <c r="BR2" s="155"/>
      <c r="BS2" s="156"/>
      <c r="BT2" s="155"/>
      <c r="BU2" s="155"/>
      <c r="BV2" s="155"/>
      <c r="BW2" s="155"/>
      <c r="BX2" s="155"/>
      <c r="BY2" s="155"/>
      <c r="BZ2" s="155"/>
      <c r="CA2" s="156"/>
      <c r="CB2" s="155"/>
      <c r="CC2" s="155"/>
      <c r="CD2" s="155"/>
      <c r="CE2" s="155"/>
      <c r="CF2" s="155"/>
      <c r="CG2" s="155"/>
      <c r="CH2" s="155"/>
      <c r="CI2" s="156"/>
      <c r="CJ2" s="155"/>
      <c r="CK2" s="155"/>
      <c r="CL2" s="155"/>
      <c r="CM2" s="155"/>
      <c r="CN2" s="155"/>
      <c r="CO2" s="155"/>
      <c r="CP2" s="155"/>
      <c r="CQ2" s="156"/>
      <c r="CR2" s="155"/>
      <c r="CS2" s="155"/>
      <c r="CT2" s="155"/>
      <c r="CU2" s="155"/>
      <c r="CV2" s="155"/>
      <c r="CW2" s="155"/>
      <c r="CX2" s="155"/>
      <c r="CY2" s="156"/>
      <c r="CZ2" s="155"/>
      <c r="DA2" s="155"/>
      <c r="DB2" s="155"/>
      <c r="DC2" s="155"/>
      <c r="DD2" s="155"/>
      <c r="DE2" s="155"/>
      <c r="DF2" s="155"/>
      <c r="DG2" s="156"/>
      <c r="DH2" s="155"/>
      <c r="DI2" s="155"/>
      <c r="DJ2" s="155"/>
      <c r="DK2" s="155"/>
      <c r="DL2" s="155"/>
      <c r="DM2" s="155"/>
      <c r="DN2" s="155"/>
      <c r="DO2" s="156"/>
      <c r="DP2" s="155"/>
      <c r="DQ2" s="155"/>
      <c r="DR2" s="155"/>
      <c r="DS2" s="155"/>
      <c r="DT2" s="155"/>
      <c r="DU2" s="155"/>
      <c r="DV2" s="155"/>
      <c r="DW2" s="156"/>
      <c r="DX2" s="155"/>
      <c r="DY2" s="155"/>
      <c r="DZ2" s="155"/>
      <c r="EA2" s="155"/>
      <c r="EB2" s="155"/>
      <c r="EC2" s="155"/>
      <c r="ED2" s="155"/>
      <c r="EE2" s="156"/>
      <c r="EF2" s="155"/>
      <c r="EG2" s="155"/>
      <c r="EH2" s="155"/>
      <c r="EI2" s="155"/>
      <c r="EJ2" s="155"/>
      <c r="EK2" s="155"/>
      <c r="EL2" s="155"/>
      <c r="EM2" s="156"/>
    </row>
    <row r="3" spans="2:143" s="157" customFormat="1" ht="15" customHeight="1" x14ac:dyDescent="0.2">
      <c r="B3" s="228" t="s">
        <v>38</v>
      </c>
      <c r="C3" s="228"/>
      <c r="D3" s="228"/>
      <c r="E3" s="228"/>
      <c r="F3" s="228"/>
      <c r="G3" s="228"/>
      <c r="H3" s="228"/>
      <c r="I3" s="228"/>
      <c r="J3" s="228"/>
      <c r="K3" s="155"/>
      <c r="L3" s="155"/>
      <c r="M3" s="155"/>
      <c r="N3" s="155"/>
      <c r="O3" s="156"/>
      <c r="P3" s="155"/>
      <c r="Q3" s="155"/>
      <c r="R3" s="155"/>
      <c r="S3" s="155"/>
      <c r="T3" s="155"/>
      <c r="U3" s="155"/>
      <c r="V3" s="155"/>
      <c r="W3" s="156"/>
      <c r="X3" s="155"/>
      <c r="Y3" s="155"/>
      <c r="Z3" s="155"/>
      <c r="AA3" s="155"/>
      <c r="AB3" s="155"/>
      <c r="AC3" s="155"/>
      <c r="AD3" s="155"/>
      <c r="AE3" s="156"/>
      <c r="AF3" s="155"/>
      <c r="AG3" s="155"/>
      <c r="AH3" s="155"/>
      <c r="AI3" s="155"/>
      <c r="AJ3" s="155"/>
      <c r="AK3" s="155"/>
      <c r="AL3" s="155"/>
      <c r="AM3" s="156"/>
      <c r="AN3" s="155"/>
      <c r="AO3" s="155"/>
      <c r="AP3" s="155"/>
      <c r="AQ3" s="155"/>
      <c r="AR3" s="155"/>
      <c r="AS3" s="155"/>
      <c r="AT3" s="155"/>
      <c r="AU3" s="156"/>
      <c r="AV3" s="155"/>
      <c r="AW3" s="155"/>
      <c r="AX3" s="155"/>
      <c r="AY3" s="155"/>
      <c r="AZ3" s="155"/>
      <c r="BA3" s="155"/>
      <c r="BB3" s="155"/>
      <c r="BC3" s="156"/>
      <c r="BD3" s="155"/>
      <c r="BE3" s="155"/>
      <c r="BF3" s="155"/>
      <c r="BG3" s="155"/>
      <c r="BH3" s="155"/>
      <c r="BI3" s="155"/>
      <c r="BJ3" s="155"/>
      <c r="BK3" s="156"/>
      <c r="BL3" s="155"/>
      <c r="BM3" s="155"/>
      <c r="BN3" s="155"/>
      <c r="BO3" s="155"/>
      <c r="BP3" s="155"/>
      <c r="BQ3" s="155"/>
      <c r="BR3" s="155"/>
      <c r="BS3" s="156"/>
      <c r="BT3" s="155"/>
      <c r="BU3" s="155"/>
      <c r="BV3" s="155"/>
      <c r="BW3" s="155"/>
      <c r="BX3" s="155"/>
      <c r="BY3" s="155"/>
      <c r="BZ3" s="155"/>
      <c r="CA3" s="156"/>
      <c r="CB3" s="155"/>
      <c r="CC3" s="155"/>
      <c r="CD3" s="155"/>
      <c r="CE3" s="155"/>
      <c r="CF3" s="155"/>
      <c r="CG3" s="155"/>
      <c r="CH3" s="155"/>
      <c r="CI3" s="156"/>
      <c r="CJ3" s="155"/>
      <c r="CK3" s="155"/>
      <c r="CL3" s="155"/>
      <c r="CM3" s="155"/>
      <c r="CN3" s="155"/>
      <c r="CO3" s="155"/>
      <c r="CP3" s="155"/>
      <c r="CQ3" s="156"/>
      <c r="CR3" s="155"/>
      <c r="CS3" s="155"/>
      <c r="CT3" s="155"/>
      <c r="CU3" s="155"/>
      <c r="CV3" s="155"/>
      <c r="CW3" s="155"/>
      <c r="CX3" s="155"/>
      <c r="CY3" s="156"/>
      <c r="CZ3" s="155"/>
      <c r="DA3" s="155"/>
      <c r="DB3" s="155"/>
      <c r="DC3" s="155"/>
      <c r="DD3" s="155"/>
      <c r="DE3" s="155"/>
      <c r="DF3" s="155"/>
      <c r="DG3" s="156"/>
      <c r="DH3" s="155"/>
      <c r="DI3" s="155"/>
      <c r="DJ3" s="155"/>
      <c r="DK3" s="155"/>
      <c r="DL3" s="155"/>
      <c r="DM3" s="155"/>
      <c r="DN3" s="155"/>
      <c r="DO3" s="156"/>
      <c r="DP3" s="155"/>
      <c r="DQ3" s="155"/>
      <c r="DR3" s="155"/>
      <c r="DS3" s="155"/>
      <c r="DT3" s="155"/>
      <c r="DU3" s="155"/>
      <c r="DV3" s="155"/>
      <c r="DW3" s="156"/>
      <c r="DX3" s="155"/>
      <c r="DY3" s="155"/>
      <c r="DZ3" s="155"/>
      <c r="EA3" s="155"/>
      <c r="EB3" s="155"/>
      <c r="EC3" s="155"/>
      <c r="ED3" s="155"/>
      <c r="EE3" s="156"/>
      <c r="EF3" s="155"/>
      <c r="EG3" s="155"/>
      <c r="EH3" s="155"/>
      <c r="EI3" s="155"/>
      <c r="EJ3" s="155"/>
      <c r="EK3" s="155"/>
      <c r="EL3" s="155"/>
      <c r="EM3" s="156"/>
    </row>
    <row r="4" spans="2:143" s="157" customFormat="1" ht="15" customHeight="1" x14ac:dyDescent="0.2">
      <c r="B4" s="228" t="s">
        <v>37</v>
      </c>
      <c r="C4" s="228"/>
      <c r="D4" s="228"/>
      <c r="E4" s="228"/>
      <c r="F4" s="228"/>
      <c r="G4" s="228"/>
      <c r="H4" s="228"/>
      <c r="I4" s="228"/>
      <c r="J4" s="228"/>
      <c r="K4" s="155"/>
      <c r="L4" s="155"/>
      <c r="M4" s="155"/>
      <c r="N4" s="155"/>
      <c r="O4" s="156"/>
      <c r="P4" s="155"/>
      <c r="Q4" s="155"/>
      <c r="R4" s="155"/>
      <c r="S4" s="155"/>
      <c r="T4" s="155"/>
      <c r="U4" s="155"/>
      <c r="V4" s="155"/>
      <c r="W4" s="156"/>
      <c r="X4" s="155"/>
      <c r="Y4" s="155"/>
      <c r="Z4" s="155"/>
      <c r="AA4" s="155"/>
      <c r="AB4" s="155"/>
      <c r="AC4" s="155"/>
      <c r="AD4" s="155"/>
      <c r="AE4" s="156"/>
      <c r="AF4" s="155"/>
      <c r="AG4" s="155"/>
      <c r="AH4" s="155"/>
      <c r="AI4" s="155"/>
      <c r="AJ4" s="155"/>
      <c r="AK4" s="155"/>
      <c r="AL4" s="155"/>
      <c r="AM4" s="156"/>
      <c r="AN4" s="155"/>
      <c r="AO4" s="155"/>
      <c r="AP4" s="155"/>
      <c r="AQ4" s="155"/>
      <c r="AR4" s="155"/>
      <c r="AS4" s="155"/>
      <c r="AT4" s="155"/>
      <c r="AU4" s="156"/>
      <c r="AV4" s="155"/>
      <c r="AW4" s="155"/>
      <c r="AX4" s="155"/>
      <c r="AY4" s="155"/>
      <c r="AZ4" s="155"/>
      <c r="BA4" s="155"/>
      <c r="BB4" s="155"/>
      <c r="BC4" s="156"/>
      <c r="BD4" s="155"/>
      <c r="BE4" s="155"/>
      <c r="BF4" s="155"/>
      <c r="BG4" s="155"/>
      <c r="BH4" s="155"/>
      <c r="BI4" s="155"/>
      <c r="BJ4" s="155"/>
      <c r="BK4" s="156"/>
      <c r="BL4" s="155"/>
      <c r="BM4" s="155"/>
      <c r="BN4" s="155"/>
      <c r="BO4" s="155"/>
      <c r="BP4" s="155"/>
      <c r="BQ4" s="155"/>
      <c r="BR4" s="155"/>
      <c r="BS4" s="156"/>
      <c r="BT4" s="155"/>
      <c r="BU4" s="155"/>
      <c r="BV4" s="155"/>
      <c r="BW4" s="155"/>
      <c r="BX4" s="155"/>
      <c r="BY4" s="155"/>
      <c r="BZ4" s="155"/>
      <c r="CA4" s="156"/>
      <c r="CB4" s="155"/>
      <c r="CC4" s="155"/>
      <c r="CD4" s="155"/>
      <c r="CE4" s="155"/>
      <c r="CF4" s="155"/>
      <c r="CG4" s="155"/>
      <c r="CH4" s="155"/>
      <c r="CI4" s="156"/>
      <c r="CJ4" s="155"/>
      <c r="CK4" s="155"/>
      <c r="CL4" s="155"/>
      <c r="CM4" s="155"/>
      <c r="CN4" s="155"/>
      <c r="CO4" s="155"/>
      <c r="CP4" s="155"/>
      <c r="CQ4" s="156"/>
      <c r="CR4" s="155"/>
      <c r="CS4" s="155"/>
      <c r="CT4" s="155"/>
      <c r="CU4" s="155"/>
      <c r="CV4" s="155"/>
      <c r="CW4" s="155"/>
      <c r="CX4" s="155"/>
      <c r="CY4" s="156"/>
      <c r="CZ4" s="155"/>
      <c r="DA4" s="155"/>
      <c r="DB4" s="155"/>
      <c r="DC4" s="155"/>
      <c r="DD4" s="155"/>
      <c r="DE4" s="155"/>
      <c r="DF4" s="155"/>
      <c r="DG4" s="156"/>
      <c r="DH4" s="155"/>
      <c r="DI4" s="155"/>
      <c r="DJ4" s="155"/>
      <c r="DK4" s="155"/>
      <c r="DL4" s="155"/>
      <c r="DM4" s="155"/>
      <c r="DN4" s="155"/>
      <c r="DO4" s="156"/>
      <c r="DP4" s="155"/>
      <c r="DQ4" s="155"/>
      <c r="DR4" s="155"/>
      <c r="DS4" s="155"/>
      <c r="DT4" s="155"/>
      <c r="DU4" s="155"/>
      <c r="DV4" s="155"/>
      <c r="DW4" s="156"/>
      <c r="DX4" s="155"/>
      <c r="DY4" s="155"/>
      <c r="DZ4" s="155"/>
      <c r="EA4" s="155"/>
      <c r="EB4" s="155"/>
      <c r="EC4" s="155"/>
      <c r="ED4" s="155"/>
      <c r="EE4" s="156"/>
      <c r="EF4" s="155"/>
      <c r="EG4" s="155"/>
      <c r="EH4" s="155"/>
      <c r="EI4" s="155"/>
      <c r="EJ4" s="155"/>
      <c r="EK4" s="155"/>
      <c r="EL4" s="155"/>
      <c r="EM4" s="156"/>
    </row>
    <row r="5" spans="2:143" ht="38.25" customHeight="1" x14ac:dyDescent="0.2">
      <c r="B5" s="337" t="s">
        <v>151</v>
      </c>
      <c r="C5" s="337"/>
      <c r="D5" s="337"/>
      <c r="E5" s="337"/>
      <c r="F5" s="337"/>
      <c r="G5" s="337"/>
      <c r="H5" s="337"/>
      <c r="I5" s="337"/>
      <c r="J5" s="337"/>
    </row>
    <row r="6" spans="2:143" ht="66.75" customHeight="1" x14ac:dyDescent="0.2">
      <c r="B6" s="239" t="s">
        <v>45</v>
      </c>
      <c r="C6" s="239" t="s">
        <v>46</v>
      </c>
      <c r="D6" s="239"/>
      <c r="E6" s="239"/>
      <c r="F6" s="239" t="s">
        <v>47</v>
      </c>
      <c r="G6" s="239" t="s">
        <v>48</v>
      </c>
      <c r="H6" s="319" t="s">
        <v>49</v>
      </c>
      <c r="I6" s="319" t="s">
        <v>50</v>
      </c>
      <c r="J6" s="152" t="s">
        <v>43</v>
      </c>
    </row>
    <row r="7" spans="2:143" ht="34.5" customHeight="1" x14ac:dyDescent="0.2">
      <c r="B7" s="239"/>
      <c r="C7" s="239"/>
      <c r="D7" s="239"/>
      <c r="E7" s="239"/>
      <c r="F7" s="239"/>
      <c r="G7" s="239"/>
      <c r="H7" s="320"/>
      <c r="I7" s="320"/>
      <c r="J7" s="152" t="s">
        <v>232</v>
      </c>
    </row>
    <row r="8" spans="2:143" ht="24" customHeight="1" x14ac:dyDescent="0.2">
      <c r="B8" s="321" t="s">
        <v>14</v>
      </c>
      <c r="C8" s="322"/>
      <c r="D8" s="322"/>
      <c r="E8" s="322"/>
      <c r="F8" s="322"/>
      <c r="G8" s="322"/>
      <c r="H8" s="322"/>
      <c r="I8" s="323"/>
      <c r="J8" s="92">
        <f>+J9+J18</f>
        <v>-127750.70000000001</v>
      </c>
    </row>
    <row r="9" spans="2:143" ht="18.75" customHeight="1" x14ac:dyDescent="0.2">
      <c r="B9" s="239" t="s">
        <v>41</v>
      </c>
      <c r="C9" s="239"/>
      <c r="D9" s="239"/>
      <c r="E9" s="239"/>
      <c r="F9" s="239"/>
      <c r="G9" s="239"/>
      <c r="H9" s="239"/>
      <c r="I9" s="239"/>
      <c r="J9" s="92">
        <f>+J10</f>
        <v>-404156</v>
      </c>
    </row>
    <row r="10" spans="2:143" ht="21.75" customHeight="1" x14ac:dyDescent="0.2">
      <c r="B10" s="152" t="s">
        <v>74</v>
      </c>
      <c r="C10" s="152" t="s">
        <v>75</v>
      </c>
      <c r="D10" s="152" t="s">
        <v>76</v>
      </c>
      <c r="E10" s="321" t="s">
        <v>17</v>
      </c>
      <c r="F10" s="322"/>
      <c r="G10" s="322"/>
      <c r="H10" s="322"/>
      <c r="I10" s="323"/>
      <c r="J10" s="125">
        <f>+J11</f>
        <v>-404156</v>
      </c>
    </row>
    <row r="11" spans="2:143" ht="22.5" customHeight="1" x14ac:dyDescent="0.2">
      <c r="B11" s="126" t="s">
        <v>77</v>
      </c>
      <c r="C11" s="321" t="s">
        <v>26</v>
      </c>
      <c r="D11" s="322"/>
      <c r="E11" s="322"/>
      <c r="F11" s="322"/>
      <c r="G11" s="322"/>
      <c r="H11" s="322"/>
      <c r="I11" s="323"/>
      <c r="J11" s="125">
        <f>+J12+J16</f>
        <v>-404156</v>
      </c>
    </row>
    <row r="12" spans="2:143" ht="20.25" customHeight="1" x14ac:dyDescent="0.2">
      <c r="B12" s="152" t="s">
        <v>44</v>
      </c>
      <c r="C12" s="321" t="s">
        <v>52</v>
      </c>
      <c r="D12" s="322"/>
      <c r="E12" s="323"/>
      <c r="F12" s="152" t="s">
        <v>44</v>
      </c>
      <c r="G12" s="152" t="s">
        <v>44</v>
      </c>
      <c r="H12" s="152" t="s">
        <v>44</v>
      </c>
      <c r="I12" s="152" t="s">
        <v>44</v>
      </c>
      <c r="J12" s="92">
        <f>+J13+J14+J15</f>
        <v>-399156</v>
      </c>
    </row>
    <row r="13" spans="2:143" x14ac:dyDescent="0.2">
      <c r="B13" s="127" t="s">
        <v>177</v>
      </c>
      <c r="C13" s="324" t="s">
        <v>53</v>
      </c>
      <c r="D13" s="325"/>
      <c r="E13" s="326"/>
      <c r="F13" s="127" t="s">
        <v>130</v>
      </c>
      <c r="G13" s="123" t="s">
        <v>54</v>
      </c>
      <c r="H13" s="128"/>
      <c r="I13" s="129"/>
      <c r="J13" s="93">
        <f>+'8'!F24</f>
        <v>-76411.600000000006</v>
      </c>
    </row>
    <row r="14" spans="2:143" x14ac:dyDescent="0.2">
      <c r="B14" s="127" t="s">
        <v>238</v>
      </c>
      <c r="C14" s="324" t="s">
        <v>53</v>
      </c>
      <c r="D14" s="325"/>
      <c r="E14" s="326"/>
      <c r="F14" s="127" t="s">
        <v>130</v>
      </c>
      <c r="G14" s="123" t="s">
        <v>54</v>
      </c>
      <c r="H14" s="128"/>
      <c r="I14" s="129"/>
      <c r="J14" s="93">
        <v>-300000</v>
      </c>
    </row>
    <row r="15" spans="2:143" x14ac:dyDescent="0.2">
      <c r="B15" s="127" t="s">
        <v>239</v>
      </c>
      <c r="C15" s="324" t="s">
        <v>53</v>
      </c>
      <c r="D15" s="325"/>
      <c r="E15" s="326"/>
      <c r="F15" s="127" t="s">
        <v>240</v>
      </c>
      <c r="G15" s="123" t="s">
        <v>54</v>
      </c>
      <c r="H15" s="213"/>
      <c r="I15" s="213"/>
      <c r="J15" s="93">
        <f>'8'!F31</f>
        <v>-22744.400000000001</v>
      </c>
    </row>
    <row r="16" spans="2:143" x14ac:dyDescent="0.2">
      <c r="B16" s="127"/>
      <c r="C16" s="237" t="s">
        <v>55</v>
      </c>
      <c r="D16" s="237"/>
      <c r="E16" s="237"/>
      <c r="F16" s="127"/>
      <c r="G16" s="127"/>
      <c r="H16" s="128"/>
      <c r="I16" s="129"/>
      <c r="J16" s="125">
        <f>SUM(J17)</f>
        <v>-5000</v>
      </c>
    </row>
    <row r="17" spans="2:143" ht="20.25" customHeight="1" x14ac:dyDescent="0.2">
      <c r="B17" s="162" t="s">
        <v>194</v>
      </c>
      <c r="C17" s="336" t="s">
        <v>195</v>
      </c>
      <c r="D17" s="336"/>
      <c r="E17" s="336"/>
      <c r="F17" s="163" t="s">
        <v>65</v>
      </c>
      <c r="G17" s="162" t="s">
        <v>54</v>
      </c>
      <c r="H17" s="164">
        <v>5000000</v>
      </c>
      <c r="I17" s="165">
        <v>-1</v>
      </c>
      <c r="J17" s="166">
        <f>+H17*I17/1000</f>
        <v>-5000</v>
      </c>
    </row>
    <row r="18" spans="2:143" ht="19.5" customHeight="1" x14ac:dyDescent="0.2">
      <c r="B18" s="328" t="s">
        <v>63</v>
      </c>
      <c r="C18" s="329"/>
      <c r="D18" s="329"/>
      <c r="E18" s="329"/>
      <c r="F18" s="329"/>
      <c r="G18" s="329"/>
      <c r="H18" s="329"/>
      <c r="I18" s="329"/>
      <c r="J18" s="125">
        <f>+J19</f>
        <v>276405.3</v>
      </c>
    </row>
    <row r="19" spans="2:143" ht="21.75" customHeight="1" x14ac:dyDescent="0.2">
      <c r="B19" s="152" t="s">
        <v>74</v>
      </c>
      <c r="C19" s="152" t="s">
        <v>75</v>
      </c>
      <c r="D19" s="152" t="s">
        <v>76</v>
      </c>
      <c r="E19" s="321" t="s">
        <v>17</v>
      </c>
      <c r="F19" s="322"/>
      <c r="G19" s="322"/>
      <c r="H19" s="322"/>
      <c r="I19" s="323"/>
      <c r="J19" s="125">
        <f>+J20</f>
        <v>276405.3</v>
      </c>
    </row>
    <row r="20" spans="2:143" ht="22.5" customHeight="1" x14ac:dyDescent="0.2">
      <c r="B20" s="126" t="s">
        <v>77</v>
      </c>
      <c r="C20" s="321" t="s">
        <v>26</v>
      </c>
      <c r="D20" s="322"/>
      <c r="E20" s="322"/>
      <c r="F20" s="322"/>
      <c r="G20" s="322"/>
      <c r="H20" s="322"/>
      <c r="I20" s="323"/>
      <c r="J20" s="125">
        <f>+J21+J25</f>
        <v>276405.3</v>
      </c>
    </row>
    <row r="21" spans="2:143" ht="20.25" customHeight="1" x14ac:dyDescent="0.2">
      <c r="B21" s="152" t="s">
        <v>44</v>
      </c>
      <c r="C21" s="321" t="s">
        <v>52</v>
      </c>
      <c r="D21" s="322"/>
      <c r="E21" s="323"/>
      <c r="F21" s="152" t="s">
        <v>44</v>
      </c>
      <c r="G21" s="152" t="s">
        <v>44</v>
      </c>
      <c r="H21" s="152" t="s">
        <v>44</v>
      </c>
      <c r="I21" s="152" t="s">
        <v>44</v>
      </c>
      <c r="J21" s="92">
        <f>+J22+J24+J23</f>
        <v>267912.7</v>
      </c>
    </row>
    <row r="22" spans="2:143" ht="32.25" customHeight="1" x14ac:dyDescent="0.2">
      <c r="B22" s="127" t="s">
        <v>178</v>
      </c>
      <c r="C22" s="330" t="s">
        <v>179</v>
      </c>
      <c r="D22" s="331"/>
      <c r="E22" s="332"/>
      <c r="F22" s="127" t="s">
        <v>130</v>
      </c>
      <c r="G22" s="123" t="s">
        <v>54</v>
      </c>
      <c r="H22" s="128"/>
      <c r="I22" s="129"/>
      <c r="J22" s="93">
        <v>410000</v>
      </c>
    </row>
    <row r="23" spans="2:143" ht="31.5" customHeight="1" x14ac:dyDescent="0.2">
      <c r="B23" s="127" t="s">
        <v>191</v>
      </c>
      <c r="C23" s="330" t="s">
        <v>179</v>
      </c>
      <c r="D23" s="331"/>
      <c r="E23" s="332"/>
      <c r="F23" s="127" t="s">
        <v>130</v>
      </c>
      <c r="G23" s="123" t="s">
        <v>54</v>
      </c>
      <c r="H23" s="128">
        <v>48200000</v>
      </c>
      <c r="I23" s="129">
        <v>-1</v>
      </c>
      <c r="J23" s="93">
        <f>+H23*I23/1000</f>
        <v>-48200</v>
      </c>
    </row>
    <row r="24" spans="2:143" x14ac:dyDescent="0.2">
      <c r="B24" s="124" t="s">
        <v>182</v>
      </c>
      <c r="C24" s="333" t="s">
        <v>53</v>
      </c>
      <c r="D24" s="334"/>
      <c r="E24" s="335"/>
      <c r="F24" s="124" t="s">
        <v>130</v>
      </c>
      <c r="G24" s="123" t="s">
        <v>54</v>
      </c>
      <c r="H24" s="128">
        <v>93887300</v>
      </c>
      <c r="I24" s="129">
        <v>-1</v>
      </c>
      <c r="J24" s="93">
        <f>+H24*I24/1000</f>
        <v>-93887.3</v>
      </c>
    </row>
    <row r="25" spans="2:143" x14ac:dyDescent="0.2">
      <c r="B25" s="127"/>
      <c r="C25" s="237" t="s">
        <v>55</v>
      </c>
      <c r="D25" s="237"/>
      <c r="E25" s="237"/>
      <c r="F25" s="127"/>
      <c r="G25" s="127"/>
      <c r="H25" s="158"/>
      <c r="I25" s="159"/>
      <c r="J25" s="161">
        <f>SUM(J26:J31)</f>
        <v>8492.5999999999985</v>
      </c>
    </row>
    <row r="26" spans="2:143" s="121" customFormat="1" x14ac:dyDescent="0.2">
      <c r="B26" s="127" t="s">
        <v>180</v>
      </c>
      <c r="C26" s="333" t="s">
        <v>149</v>
      </c>
      <c r="D26" s="334"/>
      <c r="E26" s="335"/>
      <c r="F26" s="127" t="s">
        <v>56</v>
      </c>
      <c r="G26" s="123" t="s">
        <v>54</v>
      </c>
      <c r="H26" s="158"/>
      <c r="I26" s="159"/>
      <c r="J26" s="160">
        <v>14342.3</v>
      </c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  <c r="CE26" s="122"/>
      <c r="CF26" s="122"/>
      <c r="CG26" s="122"/>
      <c r="CH26" s="122"/>
      <c r="CI26" s="122"/>
      <c r="CJ26" s="122"/>
      <c r="CK26" s="122"/>
      <c r="CL26" s="122"/>
      <c r="CM26" s="122"/>
      <c r="CN26" s="122"/>
      <c r="CO26" s="122"/>
      <c r="CP26" s="122"/>
      <c r="CQ26" s="122"/>
      <c r="CR26" s="122"/>
      <c r="CS26" s="122"/>
      <c r="CT26" s="122"/>
      <c r="CU26" s="122"/>
      <c r="CV26" s="122"/>
      <c r="CW26" s="122"/>
      <c r="CX26" s="122"/>
      <c r="CY26" s="122"/>
      <c r="CZ26" s="122"/>
      <c r="DA26" s="122"/>
      <c r="DB26" s="122"/>
      <c r="DC26" s="122"/>
      <c r="DD26" s="122"/>
      <c r="DE26" s="122"/>
      <c r="DF26" s="122"/>
      <c r="DG26" s="122"/>
      <c r="DH26" s="122"/>
      <c r="DI26" s="122"/>
      <c r="DJ26" s="122"/>
      <c r="DK26" s="122"/>
      <c r="DL26" s="122"/>
      <c r="DM26" s="122"/>
      <c r="DN26" s="122"/>
      <c r="DO26" s="122"/>
      <c r="DP26" s="122"/>
      <c r="DQ26" s="122"/>
      <c r="DR26" s="122"/>
      <c r="DS26" s="122"/>
      <c r="DT26" s="122"/>
      <c r="DU26" s="122"/>
      <c r="DV26" s="122"/>
      <c r="DW26" s="122"/>
      <c r="DX26" s="122"/>
      <c r="DY26" s="122"/>
      <c r="DZ26" s="122"/>
      <c r="EA26" s="122"/>
      <c r="EB26" s="122"/>
      <c r="EC26" s="122"/>
      <c r="ED26" s="122"/>
      <c r="EE26" s="122"/>
      <c r="EF26" s="122"/>
      <c r="EG26" s="122"/>
      <c r="EH26" s="122"/>
      <c r="EI26" s="122"/>
      <c r="EJ26" s="122"/>
      <c r="EK26" s="122"/>
      <c r="EL26" s="122"/>
      <c r="EM26" s="122"/>
    </row>
    <row r="27" spans="2:143" s="121" customFormat="1" x14ac:dyDescent="0.2">
      <c r="B27" s="127" t="s">
        <v>183</v>
      </c>
      <c r="C27" s="333" t="s">
        <v>149</v>
      </c>
      <c r="D27" s="334"/>
      <c r="E27" s="335"/>
      <c r="F27" s="124" t="s">
        <v>56</v>
      </c>
      <c r="G27" s="123" t="s">
        <v>54</v>
      </c>
      <c r="H27" s="158">
        <v>6033900</v>
      </c>
      <c r="I27" s="159">
        <v>-1</v>
      </c>
      <c r="J27" s="160">
        <f t="shared" ref="J27:J30" si="0">+H27*I27/1000</f>
        <v>-6033.9</v>
      </c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2"/>
      <c r="CI27" s="122"/>
      <c r="CJ27" s="122"/>
      <c r="CK27" s="122"/>
      <c r="CL27" s="122"/>
      <c r="CM27" s="122"/>
      <c r="CN27" s="122"/>
      <c r="CO27" s="122"/>
      <c r="CP27" s="122"/>
      <c r="CQ27" s="122"/>
      <c r="CR27" s="122"/>
      <c r="CS27" s="122"/>
      <c r="CT27" s="122"/>
      <c r="CU27" s="122"/>
      <c r="CV27" s="122"/>
      <c r="CW27" s="122"/>
      <c r="CX27" s="122"/>
      <c r="CY27" s="122"/>
      <c r="CZ27" s="122"/>
      <c r="DA27" s="122"/>
      <c r="DB27" s="122"/>
      <c r="DC27" s="122"/>
      <c r="DD27" s="122"/>
      <c r="DE27" s="122"/>
      <c r="DF27" s="122"/>
      <c r="DG27" s="122"/>
      <c r="DH27" s="122"/>
      <c r="DI27" s="122"/>
      <c r="DJ27" s="122"/>
      <c r="DK27" s="122"/>
      <c r="DL27" s="122"/>
      <c r="DM27" s="122"/>
      <c r="DN27" s="122"/>
      <c r="DO27" s="122"/>
      <c r="DP27" s="122"/>
      <c r="DQ27" s="122"/>
      <c r="DR27" s="122"/>
      <c r="DS27" s="122"/>
      <c r="DT27" s="122"/>
      <c r="DU27" s="122"/>
      <c r="DV27" s="122"/>
      <c r="DW27" s="122"/>
      <c r="DX27" s="122"/>
      <c r="DY27" s="122"/>
      <c r="DZ27" s="122"/>
      <c r="EA27" s="122"/>
      <c r="EB27" s="122"/>
      <c r="EC27" s="122"/>
      <c r="ED27" s="122"/>
      <c r="EE27" s="122"/>
      <c r="EF27" s="122"/>
      <c r="EG27" s="122"/>
      <c r="EH27" s="122"/>
      <c r="EI27" s="122"/>
      <c r="EJ27" s="122"/>
      <c r="EK27" s="122"/>
      <c r="EL27" s="122"/>
      <c r="EM27" s="122"/>
    </row>
    <row r="28" spans="2:143" s="121" customFormat="1" x14ac:dyDescent="0.2">
      <c r="B28" s="127" t="s">
        <v>192</v>
      </c>
      <c r="C28" s="333" t="s">
        <v>149</v>
      </c>
      <c r="D28" s="334"/>
      <c r="E28" s="335"/>
      <c r="F28" s="124" t="s">
        <v>56</v>
      </c>
      <c r="G28" s="123" t="s">
        <v>54</v>
      </c>
      <c r="H28" s="158">
        <v>1500000</v>
      </c>
      <c r="I28" s="159">
        <v>-1</v>
      </c>
      <c r="J28" s="160">
        <f t="shared" si="0"/>
        <v>-1500</v>
      </c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  <c r="EK28" s="122"/>
      <c r="EL28" s="122"/>
      <c r="EM28" s="122"/>
    </row>
    <row r="29" spans="2:143" s="121" customFormat="1" x14ac:dyDescent="0.2">
      <c r="B29" s="127" t="s">
        <v>181</v>
      </c>
      <c r="C29" s="327" t="s">
        <v>150</v>
      </c>
      <c r="D29" s="327"/>
      <c r="E29" s="327"/>
      <c r="F29" s="124" t="s">
        <v>65</v>
      </c>
      <c r="G29" s="123" t="s">
        <v>54</v>
      </c>
      <c r="H29" s="158"/>
      <c r="I29" s="159"/>
      <c r="J29" s="160">
        <v>3190.9</v>
      </c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</row>
    <row r="30" spans="2:143" s="121" customFormat="1" x14ac:dyDescent="0.2">
      <c r="B30" s="127" t="s">
        <v>184</v>
      </c>
      <c r="C30" s="327" t="s">
        <v>150</v>
      </c>
      <c r="D30" s="327"/>
      <c r="E30" s="327"/>
      <c r="F30" s="124" t="s">
        <v>65</v>
      </c>
      <c r="G30" s="123" t="s">
        <v>54</v>
      </c>
      <c r="H30" s="158">
        <v>1206700</v>
      </c>
      <c r="I30" s="159">
        <v>-1</v>
      </c>
      <c r="J30" s="160">
        <f t="shared" si="0"/>
        <v>-1206.7</v>
      </c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  <c r="DX30" s="122"/>
      <c r="DY30" s="122"/>
      <c r="DZ30" s="122"/>
      <c r="EA30" s="122"/>
      <c r="EB30" s="122"/>
      <c r="EC30" s="122"/>
      <c r="ED30" s="122"/>
      <c r="EE30" s="122"/>
      <c r="EF30" s="122"/>
      <c r="EG30" s="122"/>
      <c r="EH30" s="122"/>
      <c r="EI30" s="122"/>
      <c r="EJ30" s="122"/>
      <c r="EK30" s="122"/>
      <c r="EL30" s="122"/>
      <c r="EM30" s="122"/>
    </row>
    <row r="31" spans="2:143" s="121" customFormat="1" x14ac:dyDescent="0.2">
      <c r="B31" s="127" t="s">
        <v>193</v>
      </c>
      <c r="C31" s="327" t="s">
        <v>150</v>
      </c>
      <c r="D31" s="327"/>
      <c r="E31" s="327"/>
      <c r="F31" s="127" t="s">
        <v>65</v>
      </c>
      <c r="G31" s="123" t="s">
        <v>54</v>
      </c>
      <c r="H31" s="158">
        <v>300000</v>
      </c>
      <c r="I31" s="159">
        <v>-1</v>
      </c>
      <c r="J31" s="160">
        <f>+H31*I31/1000</f>
        <v>-300</v>
      </c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2"/>
      <c r="DO31" s="122"/>
      <c r="DP31" s="122"/>
      <c r="DQ31" s="122"/>
      <c r="DR31" s="122"/>
      <c r="DS31" s="122"/>
      <c r="DT31" s="122"/>
      <c r="DU31" s="122"/>
      <c r="DV31" s="122"/>
      <c r="DW31" s="122"/>
      <c r="DX31" s="122"/>
      <c r="DY31" s="122"/>
      <c r="DZ31" s="122"/>
      <c r="EA31" s="122"/>
      <c r="EB31" s="122"/>
      <c r="EC31" s="122"/>
      <c r="ED31" s="122"/>
      <c r="EE31" s="122"/>
      <c r="EF31" s="122"/>
      <c r="EG31" s="122"/>
      <c r="EH31" s="122"/>
      <c r="EI31" s="122"/>
      <c r="EJ31" s="122"/>
      <c r="EK31" s="122"/>
      <c r="EL31" s="122"/>
      <c r="EM31" s="122"/>
    </row>
    <row r="33" spans="9:11" x14ac:dyDescent="0.2">
      <c r="I33" s="130"/>
      <c r="J33" s="130"/>
      <c r="K33" s="130"/>
    </row>
    <row r="34" spans="9:11" x14ac:dyDescent="0.2">
      <c r="I34" s="130"/>
      <c r="J34" s="130"/>
      <c r="K34" s="130"/>
    </row>
    <row r="35" spans="9:11" x14ac:dyDescent="0.2">
      <c r="I35" s="130"/>
      <c r="J35" s="130"/>
      <c r="K35" s="130"/>
    </row>
    <row r="36" spans="9:11" x14ac:dyDescent="0.2">
      <c r="I36" s="130"/>
      <c r="J36" s="130"/>
      <c r="K36" s="130"/>
    </row>
  </sheetData>
  <mergeCells count="35">
    <mergeCell ref="C31:E31"/>
    <mergeCell ref="C20:I20"/>
    <mergeCell ref="C21:E21"/>
    <mergeCell ref="C22:E22"/>
    <mergeCell ref="C24:E24"/>
    <mergeCell ref="C30:E30"/>
    <mergeCell ref="C26:E26"/>
    <mergeCell ref="C27:E27"/>
    <mergeCell ref="C25:E25"/>
    <mergeCell ref="B1:J1"/>
    <mergeCell ref="B2:J2"/>
    <mergeCell ref="B3:J3"/>
    <mergeCell ref="B4:J4"/>
    <mergeCell ref="B5:J5"/>
    <mergeCell ref="E10:I10"/>
    <mergeCell ref="C11:I11"/>
    <mergeCell ref="C12:E12"/>
    <mergeCell ref="C13:E13"/>
    <mergeCell ref="C29:E29"/>
    <mergeCell ref="B18:I18"/>
    <mergeCell ref="E19:I19"/>
    <mergeCell ref="C16:E16"/>
    <mergeCell ref="C23:E23"/>
    <mergeCell ref="C28:E28"/>
    <mergeCell ref="C17:E17"/>
    <mergeCell ref="C14:E14"/>
    <mergeCell ref="C15:E15"/>
    <mergeCell ref="I6:I7"/>
    <mergeCell ref="B8:I8"/>
    <mergeCell ref="B9:I9"/>
    <mergeCell ref="B6:B7"/>
    <mergeCell ref="C6:E7"/>
    <mergeCell ref="F6:F7"/>
    <mergeCell ref="G6:G7"/>
    <mergeCell ref="H6:H7"/>
  </mergeCells>
  <phoneticPr fontId="58" type="noConversion"/>
  <pageMargins left="0.17" right="0.17" top="0.35" bottom="0.32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https://mul2.gov.am/tasks/1193879/oneclick?token=c4c313de3245f5dd2233fa22bb224c87</cp:keywords>
  <cp:lastModifiedBy>Arpine Martirosyan</cp:lastModifiedBy>
  <cp:lastPrinted>2025-08-06T07:12:24Z</cp:lastPrinted>
  <dcterms:created xsi:type="dcterms:W3CDTF">1996-10-14T23:33:28Z</dcterms:created>
  <dcterms:modified xsi:type="dcterms:W3CDTF">2025-08-06T07:55:01Z</dcterms:modified>
</cp:coreProperties>
</file>