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NarekA\Desktop\2025\Voroshumner\Eco_Artahanum_28.07.25\"/>
    </mc:Choice>
  </mc:AlternateContent>
  <bookViews>
    <workbookView xWindow="0" yWindow="0" windowWidth="28800" windowHeight="11880"/>
  </bookViews>
  <sheets>
    <sheet name="Միջոցառումների ծրագիր" sheetId="1" r:id="rId1"/>
    <sheet name="Աղյուսակ 1․" sheetId="4" r:id="rId2"/>
    <sheet name="Աղյուսակ 1" sheetId="3" state="hidden" r:id="rId3"/>
  </sheets>
  <definedNames>
    <definedName name="_xlnm._FilterDatabase" localSheetId="2" hidden="1">'Աղյուսակ 1'!$A$5:$AI$105</definedName>
    <definedName name="_xlnm._FilterDatabase" localSheetId="1" hidden="1">'Աղյուսակ 1․'!$A$3:$R$149</definedName>
    <definedName name="_xlnm._FilterDatabase" localSheetId="0" hidden="1">'Միջոցառումների ծրագիր'!$A$5:$AI$105</definedName>
    <definedName name="_xlnm.Print_Area" localSheetId="2">'Աղյուսակ 1'!$A$1:$AI$105</definedName>
    <definedName name="_xlnm.Print_Area" localSheetId="1">'Աղյուսակ 1․'!$A$1:$R$149</definedName>
    <definedName name="_xlnm.Print_Area" localSheetId="0">'Միջոցառումների ծրագիր'!$A$1:$AI$105</definedName>
  </definedNames>
  <calcPr calcId="162913"/>
  <extLst>
    <ext uri="GoogleSheetsCustomDataVersion2">
      <go:sheetsCustomData xmlns:go="http://customooxmlschemas.google.com/" r:id="rId5" roundtripDataChecksum="jlmTcEi0+QwhYlVhKqSNnlS+Cc5zQLSWBmjQBf7lUzw="/>
    </ext>
  </extLst>
</workbook>
</file>

<file path=xl/calcChain.xml><?xml version="1.0" encoding="utf-8"?>
<calcChain xmlns="http://schemas.openxmlformats.org/spreadsheetml/2006/main">
  <c r="AH103" i="3" l="1"/>
  <c r="AG103" i="3"/>
  <c r="AF103" i="3"/>
  <c r="AE103" i="3"/>
  <c r="AD103" i="3"/>
  <c r="AC103" i="3"/>
  <c r="AH97" i="3"/>
  <c r="AG97" i="3"/>
  <c r="AF97" i="3"/>
  <c r="AF93" i="3" s="1"/>
  <c r="AE97" i="3"/>
  <c r="AE93" i="3" s="1"/>
  <c r="AD97" i="3"/>
  <c r="AD93" i="3" s="1"/>
  <c r="AC97" i="3"/>
  <c r="AC93" i="3" s="1"/>
  <c r="AH94" i="3"/>
  <c r="AH93" i="3" s="1"/>
  <c r="AG94" i="3"/>
  <c r="AG93" i="3" s="1"/>
  <c r="AF94" i="3"/>
  <c r="AE94" i="3"/>
  <c r="AD94" i="3"/>
  <c r="AC94" i="3"/>
  <c r="AH85" i="3"/>
  <c r="AG85" i="3"/>
  <c r="AF85" i="3"/>
  <c r="AE85" i="3"/>
  <c r="AD85" i="3"/>
  <c r="AC85" i="3"/>
  <c r="AH74" i="3"/>
  <c r="AG74" i="3"/>
  <c r="AF74" i="3"/>
  <c r="AE74" i="3"/>
  <c r="AD74" i="3"/>
  <c r="AC74" i="3"/>
  <c r="AH66" i="3"/>
  <c r="AG66" i="3"/>
  <c r="AF66" i="3"/>
  <c r="AE66" i="3"/>
  <c r="AD66" i="3"/>
  <c r="AC66" i="3"/>
  <c r="AH64" i="3"/>
  <c r="AG64" i="3"/>
  <c r="AF64" i="3"/>
  <c r="AF56" i="3" s="1"/>
  <c r="AE64" i="3"/>
  <c r="AE56" i="3" s="1"/>
  <c r="AD64" i="3"/>
  <c r="AC64" i="3"/>
  <c r="AH57" i="3"/>
  <c r="AG57" i="3"/>
  <c r="AF57" i="3"/>
  <c r="AE57" i="3"/>
  <c r="AD57" i="3"/>
  <c r="AC57" i="3"/>
  <c r="AH48" i="3"/>
  <c r="AG48" i="3"/>
  <c r="AF48" i="3"/>
  <c r="AE48" i="3"/>
  <c r="AD48" i="3"/>
  <c r="AC48" i="3"/>
  <c r="AH45" i="3"/>
  <c r="AG45" i="3"/>
  <c r="AF45" i="3"/>
  <c r="AE45" i="3"/>
  <c r="AD45" i="3"/>
  <c r="AC45" i="3"/>
  <c r="AH33" i="3"/>
  <c r="AG33" i="3"/>
  <c r="AF33" i="3"/>
  <c r="AE33" i="3"/>
  <c r="AD33" i="3"/>
  <c r="AC33" i="3"/>
  <c r="AH21" i="3"/>
  <c r="AG21" i="3"/>
  <c r="AF21" i="3"/>
  <c r="AE21" i="3"/>
  <c r="AD21" i="3"/>
  <c r="AC21" i="3"/>
  <c r="AH15" i="3"/>
  <c r="AG15" i="3"/>
  <c r="AF15" i="3"/>
  <c r="AE15" i="3"/>
  <c r="AD15" i="3"/>
  <c r="AC15" i="3"/>
  <c r="AH9" i="3"/>
  <c r="AG9" i="3"/>
  <c r="AF9" i="3"/>
  <c r="AE9" i="3"/>
  <c r="AD9" i="3"/>
  <c r="AC9" i="3"/>
  <c r="AC72" i="3" l="1"/>
  <c r="AD72" i="3"/>
  <c r="AF32" i="3"/>
  <c r="AH32" i="3"/>
  <c r="AG56" i="3"/>
  <c r="AC8" i="3"/>
  <c r="AC32" i="3"/>
  <c r="AD32" i="3"/>
  <c r="AE32" i="3"/>
  <c r="AG32" i="3"/>
  <c r="AE72" i="3"/>
  <c r="AF72" i="3"/>
  <c r="AF7" i="3" s="1"/>
  <c r="AG72" i="3"/>
  <c r="AG7" i="3" s="1"/>
  <c r="AH72" i="3"/>
  <c r="AH56" i="3"/>
  <c r="AE8" i="3"/>
  <c r="AC56" i="3"/>
  <c r="AD8" i="3"/>
  <c r="AF8" i="3"/>
  <c r="AD56" i="3"/>
  <c r="AG8" i="3"/>
  <c r="AH8" i="3"/>
  <c r="AD7" i="3"/>
  <c r="AC7" i="3"/>
  <c r="AH103" i="1"/>
  <c r="AG103" i="1"/>
  <c r="AF103" i="1"/>
  <c r="AE103" i="1"/>
  <c r="AD103" i="1"/>
  <c r="AC103" i="1"/>
  <c r="AH97" i="1"/>
  <c r="AG97" i="1"/>
  <c r="AF97" i="1"/>
  <c r="AE97" i="1"/>
  <c r="AD97" i="1"/>
  <c r="AC97" i="1"/>
  <c r="AH94" i="1"/>
  <c r="AG94" i="1"/>
  <c r="AF94" i="1"/>
  <c r="AE94" i="1"/>
  <c r="AD94" i="1"/>
  <c r="AC94" i="1"/>
  <c r="AH85" i="1"/>
  <c r="AG85" i="1"/>
  <c r="AF85" i="1"/>
  <c r="AE85" i="1"/>
  <c r="AD85" i="1"/>
  <c r="AC85" i="1"/>
  <c r="AH74" i="1"/>
  <c r="AG74" i="1"/>
  <c r="AF74" i="1"/>
  <c r="AE74" i="1"/>
  <c r="AD74" i="1"/>
  <c r="AC74" i="1"/>
  <c r="AH66" i="1"/>
  <c r="AG66" i="1"/>
  <c r="AF66" i="1"/>
  <c r="AE66" i="1"/>
  <c r="AD66" i="1"/>
  <c r="AC66" i="1"/>
  <c r="AH64" i="1"/>
  <c r="AG64" i="1"/>
  <c r="AF64" i="1"/>
  <c r="AE64" i="1"/>
  <c r="AD64" i="1"/>
  <c r="AC64" i="1"/>
  <c r="AH57" i="1"/>
  <c r="AG57" i="1"/>
  <c r="AF57" i="1"/>
  <c r="AE57" i="1"/>
  <c r="AD57" i="1"/>
  <c r="AC57" i="1"/>
  <c r="AH48" i="1"/>
  <c r="AG48" i="1"/>
  <c r="AF48" i="1"/>
  <c r="AE48" i="1"/>
  <c r="AD48" i="1"/>
  <c r="AC48" i="1"/>
  <c r="AH45" i="1"/>
  <c r="AG45" i="1"/>
  <c r="AF45" i="1"/>
  <c r="AE45" i="1"/>
  <c r="AD45" i="1"/>
  <c r="AC45" i="1"/>
  <c r="AH33" i="1"/>
  <c r="AG33" i="1"/>
  <c r="AF33" i="1"/>
  <c r="AE33" i="1"/>
  <c r="AD33" i="1"/>
  <c r="AC33" i="1"/>
  <c r="AH21" i="1"/>
  <c r="AG21" i="1"/>
  <c r="AF21" i="1"/>
  <c r="AE21" i="1"/>
  <c r="AD21" i="1"/>
  <c r="AC21" i="1"/>
  <c r="AH15" i="1"/>
  <c r="AG15" i="1"/>
  <c r="AF15" i="1"/>
  <c r="AE15" i="1"/>
  <c r="AD15" i="1"/>
  <c r="AC15" i="1"/>
  <c r="AH9" i="1"/>
  <c r="AG9" i="1"/>
  <c r="AF9" i="1"/>
  <c r="AE9" i="1"/>
  <c r="AD9" i="1"/>
  <c r="AC9" i="1"/>
  <c r="AE7" i="3" l="1"/>
  <c r="AH7" i="3"/>
  <c r="AD56" i="1"/>
  <c r="AF72" i="1"/>
  <c r="AE56" i="1"/>
  <c r="AG72" i="1"/>
  <c r="AH72" i="1"/>
  <c r="AG93" i="1"/>
  <c r="AH93" i="1"/>
  <c r="AG56" i="1"/>
  <c r="AC72" i="1"/>
  <c r="AH56" i="1"/>
  <c r="AD72" i="1"/>
  <c r="AF93" i="1"/>
  <c r="AH32" i="1"/>
  <c r="AD32" i="1"/>
  <c r="AG32" i="1"/>
  <c r="AE72" i="1"/>
  <c r="AC32" i="1"/>
  <c r="AH8" i="1"/>
  <c r="AE32" i="1"/>
  <c r="AC8" i="1"/>
  <c r="AE93" i="1"/>
  <c r="AD8" i="1"/>
  <c r="AF8" i="1"/>
  <c r="AG8" i="1"/>
  <c r="AF56" i="1"/>
  <c r="AC56" i="1"/>
  <c r="AC93" i="1"/>
  <c r="AD93" i="1"/>
  <c r="AF32" i="1"/>
  <c r="AE8" i="1"/>
  <c r="AG7" i="1" l="1"/>
  <c r="AD7" i="1"/>
  <c r="AC7" i="1"/>
  <c r="AH7" i="1"/>
  <c r="AF7" i="1"/>
  <c r="AE7" i="1"/>
</calcChain>
</file>

<file path=xl/sharedStrings.xml><?xml version="1.0" encoding="utf-8"?>
<sst xmlns="http://schemas.openxmlformats.org/spreadsheetml/2006/main" count="2382" uniqueCount="548">
  <si>
    <t>Հավելված N 2
ՀՀ կառավարության ____ թվականի 
_____ N ____-Լ որոշման</t>
  </si>
  <si>
    <t>Ֆինանսավորման հաշվարկների նկարագրություն</t>
  </si>
  <si>
    <t>Դասակարգիչ</t>
  </si>
  <si>
    <t>Ծրագիր/միջոցառում</t>
  </si>
  <si>
    <t>Նշումներ ծրագրի/միջոցառման մասին</t>
  </si>
  <si>
    <t>Իրագործելիության աստիճան</t>
  </si>
  <si>
    <t>Մշտադիտարկման ցուցանիշ</t>
  </si>
  <si>
    <t>Մշտադիտարկման ցուցանիշի աղբյուր</t>
  </si>
  <si>
    <t>Մշտադիտարկման ցուցանիշի նկարագրություն</t>
  </si>
  <si>
    <t>Պատասխանատու մարմին</t>
  </si>
  <si>
    <t>Ժամանակացույց</t>
  </si>
  <si>
    <t>Մշտադիտարկման ցուցանիշի ելակետային տվյալներ</t>
  </si>
  <si>
    <t>Մշտադիտարկման թիրախային ցուցանիշներ</t>
  </si>
  <si>
    <t>Ֆինանսավորում, ՀՀ դրամ</t>
  </si>
  <si>
    <t>V</t>
  </si>
  <si>
    <t>Տեղական արտահանում (ապրանքներ և ծառայություններ, մլրդ ԱՄՆ դոլար)</t>
  </si>
  <si>
    <t xml:space="preserve">Պետական եկամուտների կոմիտե </t>
  </si>
  <si>
    <t>2017-2021 թվականների համար ցուցանիշը հիմնված է ՄԱԿ-ի ապրանքային առևտրի վիճակագրական շտեմարանի տվյալների վրա (UN COMTRADE): 2022 և 2023 թվականների համար այն հիմնված է մեր գնահատականի վրա (միլիարդ ԱՄՆ դոլար): Առավել ճշգրիտ հաշվարկների համար անհրաժեշտ են փոփոխություններ արտահանման փաստաթղթերում (օրինակ՝ նշում ապրանքի ծագման երկրի մասին):</t>
  </si>
  <si>
    <t>Հիմնասյուն 1</t>
  </si>
  <si>
    <t>Արտահանմանը նպաստող մրցունակ միջավայրի ապահովում</t>
  </si>
  <si>
    <t>Առևտրի դյուրինացման  կատարողականի ցուցանիշ (ՏՀԶԿ)</t>
  </si>
  <si>
    <t>ՏՀԶԿ: https://www.compareyourcountry.org/trade-facilitation</t>
  </si>
  <si>
    <t>Այս ցուցանիշը կազմված է մի քանի հստակ, ճշգրիտ և փաստահենք փոփոխականներից, որոնք կապված են առևտրին վերաբերվող առկա քաղաքականությունների և կանոնակարգերի, ինչպես նաև դրանց գործնական կիրառման հետ:</t>
  </si>
  <si>
    <t>P.1.1</t>
  </si>
  <si>
    <t>Արտահանման նկատմամբ "համակառավարական" (whole-of the government) մոտեցում</t>
  </si>
  <si>
    <t>Միջգերատեսչական համագործակցության ցուցանիշի փոփոխություն</t>
  </si>
  <si>
    <t xml:space="preserve">Տարեկան հարցում/հետազոտություն բոլոր արտահանողների շրջանում
</t>
  </si>
  <si>
    <t>Այս ցուցանիշը նպատակ ունի արտացոլել Միջգերատեսչական համագործակցության ցուցանիշի մասով գրանցված դրական կամ բացասական փոփոխությունը: Քանի որ այս ցուցանիշի համար ներկայումս չկան ելակետային արժեքներ, դրա թիրախները սահմանվել են՝ ցույց տալու միջգերատեսչական համագործակցության ցուցանիշի փոփոխությունը ելակետային տարվա` 2025 թվականի համեմատ: Ցուցանիշը հաշվարկվել է հետևյալ կերպ.
1. Հաշվարկել Միջգերատեսչական համագործակցության ցուցանիշը ելակետային տարվա`  2025 թվականի համար` կիրառելով սահմանված մեթոդաբանությունը
2. Հաշվարկել Միջգերատեսչական համագործակցության ցուցանիշի փոփոխությունը ելակետային տարվա նկատմամբ` կիրառելով հետևյալ բանաձևը.  
Միջգերատեսչական համագործակցության ցուցանիշ X տարվա համար  / Ելակետային տարվա Միջգերատեսչական համագործակցության ցուցանիշ - 1.</t>
  </si>
  <si>
    <t>Կ/Չ</t>
  </si>
  <si>
    <t>M1.1.1</t>
  </si>
  <si>
    <t xml:space="preserve">Ձևավորել Արտահանման խորհուրդ, որը պատասխանատու է արտահանման ռազմավարության իրականացման մշտադիտարկման ու գնահատման, տարբեր ոլորտների ռազմավարությունների հետ համապատասխանեցման և ռազմավարության իրականացման հետ կապված խնդիրների լուծման համար </t>
  </si>
  <si>
    <t>Հեշտ իրագործելի</t>
  </si>
  <si>
    <t>Արտահանման Խորհրդի առկայություն</t>
  </si>
  <si>
    <t>Էկոնոմիկայի նախարարություն</t>
  </si>
  <si>
    <t xml:space="preserve">Առկա է </t>
  </si>
  <si>
    <t>-</t>
  </si>
  <si>
    <t>M1.1.2</t>
  </si>
  <si>
    <t>Ձևավորել Արտահանման խորհրդակցական խումբ (Export advisory board)՝ մասնավոր շահակիցների և գործարար միությունների մասնակցությունն ապահովելու համար</t>
  </si>
  <si>
    <t xml:space="preserve">Արտահանման ռազմավարության հաջող իրականացման համար կարևորվում է մասնավոր շահակիցների ներգրավվածությունը: Սույն միջոցառման նպատակն է ստեղծել Արտահանման խորհրդակցական խումբ, որի նպատակն է ներկայացնել և քննարկել փաստահեն առաջարկություններ: Խմբում կարող են ներգրավվել առաջատար արտահանողներ, փորձագետներ և գործարար միությունների ներկայացուցիչներ։ 
Այս խորհուրդը գործելու է որպես մասնագիտացված մարմին՝ կազմված, օրինակ` լավագույն 5 արտահանողներից, փորձագետներից, բիզնես ասոցիացիաներից և այլն։ Խորհրդակցական խումբը կարող է բաղկացած լինել 13 անդամից՝ փոխվարչապետի նախագահությամբ. Էկոնոմիկայի նախարարությունն ապահովելու է քարտուղարությունը։ Խորհրդակցական խումբը ներգրավվելու է բարձր մակարդակի որոշումների կայացման գործում. նրա առաջնային դերը ենթադրելու է արտահանման հետ կապված հարցերի վերաբերյալ բարձր մակարդակի խորհրդատվության և ուղղորդման տրամադրում՝ ապահովելով, որ Արտահանման խորհրդի որոշումների կայացման գործընթացում որոշում կայացնողներն իրազեկված լինեն տարբեր հեռանկարների և շուկային մասին նորությունների, նոր մարտահրավերների և ռարմավարության իրականացման ազդեցության մասին: Վերահսկելով արտահանման քաղաքականության և ռազմավարությունների իրականացումը` Խորհրդակցական մարմինն օգնելու է դրանք համապատասխանեցնել ավելի լայն պետական տնտեսական նպատակներին` միաժամանակ վերահսկելով կատարողականի ցուցանիշները, գնահատելով ռիսկերը և առաջարկելով անհրաժեշտ ճշգրտումներ: </t>
  </si>
  <si>
    <t>Մասնավոր շահակիցների և գործարար անդամակցության կազմակերպությունների հետ կազմակերպված հանդիպումների քանակ</t>
  </si>
  <si>
    <t>Էկոնոմիկայի նախարարության վարչական տվյալներ</t>
  </si>
  <si>
    <t>M1.1.3</t>
  </si>
  <si>
    <t xml:space="preserve">Ներդնել համապատասխան վիճակագրության հավաքագրման համակարգ՝ ծառայությունների արտահանումը հաշվարկելու համար </t>
  </si>
  <si>
    <t xml:space="preserve">Այս միջոցառման իրականացման արդյունքում կստեղծվի գործիքակազմ՝ ծառայությունների արտահանման տվյալներն արդյունավետ կերպով չափելու ու օգտագործելու համար: Այն կարող է ոչ միայն բարելավել տնտեսական հաշվետվողականության ճշգրտությունը, այլև մեծացնել ծառայսությունների ոլորտի իրազեկ քաղաքականություն մշակելու կարողությունը: 
Նման հավաքագրման համակարգի ստեղծումն ու ներդնումը պահանջում է շարունակական և մասնագիտացված ջանքեր՝ ապահովելու թե՛ ճշգրտությունը, թե՛ արդյունավետությունը: Հայաստանի հետ համադրելի երկրներում կան լավագույն փորձի օրինակներ, որոնք կարող են արժեքավոր տեղեկատվություն տրամադրել այս հավաքագրման համակարգի ստեղծման համար: </t>
  </si>
  <si>
    <t>Իրագործելի</t>
  </si>
  <si>
    <t>Միջազգային մեթոդաբանությանը համահունչ մեթոդաբանության առկայություն</t>
  </si>
  <si>
    <t>Արմստատ, Պետական եկամուտների կոմիտե, Էկոնոմիկայի նախարարություն</t>
  </si>
  <si>
    <t>Վիճակագրական կոմիտե, Պետական եկամուտների կոմիտե, Էկոնոմիկայի նախարարություն, Բարձր տեխնոլոգիական արդյունաբերության նախարարություն, Զբոսաշրջության կոմիտե</t>
  </si>
  <si>
    <t>Այս միջոցառման համար նախատեսված ֆինանսական ռեսուրսները հաշվարկված են հետևյալ կերպ.
1. Բյուջե, որը հատկացված է միջազգային փորձագետ(ների) ներգրավման համար, որտեղ միջազգային փորձագետի մեկ օր/մարդ  արժեքն ընդունված է 360.000 ՀՀ դրամ
2. Բյուջե, որը հատկացված է տեղական փորձագետ(ների) ներգրավման համար, որտեղ տեղական փորձագետի մեկ օր/մարդ արժեքն ընդունված է 230.000 ՀՀ դրամ
3. Բյուջե, որը հատկացված է տեղական և միջազգային փորձագետների այցերի համար`  հաշվարկված տեղական ու միջազգային փորձագետ(ների) ներգրավման համար հատկացված բյուջեի 40%-ի հիման վրա
Նշում. Գնաճը ներառված է</t>
  </si>
  <si>
    <t>M1.1.4</t>
  </si>
  <si>
    <t>Իրականացնել տարեկան հարցում արտահանողների և լոգիստիկ կազմակերպությունների շրջանում</t>
  </si>
  <si>
    <t>Այս միջոցառման իրականացման արդյունքում կստեղծվի գործիքակազմ՝ ծառայությունների արտահանման տվյալներն արդյունավետ կերպով չափելու ու օգտագործելու համար: Այն կարող է ոչ միայն բարելավել տնտեսական հաշվետվողականության ճշգրտությունը, այլև մեծացնել ծառայսությունների ոլորտի իրազեկ քաղաքականություն մշակելու կարողությունը: 
Նման հավաքագրման համակարգի ստեղծումն ու ներդնումը պահանջում է շարունակական և մասնագիտացված ջանքեր՝ ապահովելու թե՛ ճշգրտությունը, թե՛ արդյունավետությունը: Հայաստանի հետ համադրելի երկրներում կան լավագույն փորձի օրինակներ, որոնք կարող են արժեքավոր տեղեկատվություն տրամադրել այս հավաքագրման համակարգի ստեղծման համար: Արտահանող ընկերությունների շրջանում պետք է անցկացվի տարեկան կանոնավոր հարցում: Նման հարցումների օրինակներ են՝ Միջազգային առևտրի վարչության տարեկան հարցումը (Մեծ Բրիտանիա) (տես https://www.gov.uk/government/publications/department-for-international-trade-annual-report-and-accounts), Առևտրի հանձնակատարի ծառայության հաճախորդների գոհունակության հարցումը (Կանադա): Այս հարցման մեթոդաբանությունը պետք է մշակվի` ուսումնասիրելով միջազգային լավագույն փորձը:</t>
  </si>
  <si>
    <t>Տարեկան հարցում/հետազոտություն բոլոր արտահանողների շրջանում</t>
  </si>
  <si>
    <t>Արտապատվիրված հետազոտական կազմակերպություն, Էկոնոմիկայի նախարարություն</t>
  </si>
  <si>
    <t>Հարցման/հետազոտության մեթոդաբանությունը և հարցաթերթը մշակվելու է</t>
  </si>
  <si>
    <t>Արտահանողների շրջանում հարցման իրականացման համար նախատեսված ֆինանսական ռեսուրսները հաշվարկված են հետևյալ կերպ.
Արտահանողների քանակ (արտահանման ծավալն ավելի քան 1 մլն ԱՄՆ դոլար) × մեկ հարցազրույցի արժեք + վերլուծության արժեք
Նշում. Գնաճը ներառված է:
լոգիստիկ կազմակերպությունների շրջանում հարցման իրականացման համար նախատեսված ֆինանսական ռեսուրսները հաշվարկված են հետևյալ կերպ.
Լոգիստիկ կազմակերպությունների թիվը (արտահանման ծավալը 1 մլն ԱՄՆ դոլարից ավել × մեկ հարցազրույցի գինը) + վերլուծության գինը
Նշում 1. Լոգիստիկ կազմակերպությունների թիվը, որոնց շրջանակում կիրականացվի հարցումը, ընդունված է 30
Նշում 2. Գնաճը ներառված է</t>
  </si>
  <si>
    <t>Տարեկան հարցում/հետազոտություն լոգիստիկ կազմակերպությունների շրջանում</t>
  </si>
  <si>
    <t>P1.2</t>
  </si>
  <si>
    <t>Միջազգային առևտրային հարաբերություններ և համաձայնագրեր</t>
  </si>
  <si>
    <t>Հերֆինդալ-Հիրշմանի ինդեքս` ըստ շուկաների</t>
  </si>
  <si>
    <t>ՄԱԿ-ի ապրանքային առևտրի վիճակագրական շտեմարանի տվյալներ (UN COMTRADE)</t>
  </si>
  <si>
    <t>Այս ցուցանիշը հաշվարկվում է` արտահանման գործընկեր յուրաքանչյուր երկրի շուկայական մասնաբաժինը (ըստ դոլարային արտահայտությամբ ծավալի) բարձրացնելով քառակուսի, ապա ստացված արժեքները գումարելով</t>
  </si>
  <si>
    <t>Մշակել և ԵԱՏՄ խորհրդին ներկայացնել  նոր երկրների հետ բազմակողմ ազատ առևտրի համաձայնագրերի առաջարկներ</t>
  </si>
  <si>
    <t>Ներկայիս աշխարհաքաղաքական համատեքստում, որտեղ առևտրային հարաբերությունները գնալով ավելի բարդ են դառնում</t>
  </si>
  <si>
    <t>Դժվար իրագործելի</t>
  </si>
  <si>
    <t>Ստորագրված ազատ առևտրի համաձայնագրերի քանակ  (տարեկան ցուցանիշ)</t>
  </si>
  <si>
    <t xml:space="preserve">Էկոնոմիկայի նախարարության վարչական տվյալներ </t>
  </si>
  <si>
    <t xml:space="preserve">Էկոնոմիկայի նախարարություն, Արտաքին գործերի նախարարություն </t>
  </si>
  <si>
    <t>Այս միջոցառման համար նախատեսված ֆինանսական ռեսուրսները հաշվարկված են հետևյալ կերպ.
1. Բյուջե, որը հատկացված է միջազգային փորձագետ(ներ)ի ներգրավման համար, որտեղ միջազգային փորձագետի մեկ/օր արժեքն ընդունված է 360.000 ՀՀ դրամ
2. Բյուջե, որը հատկացված է միջազգային փորձագետ(ներ)ի այցերի համար` հաշվարկված միջազգային փորձագետ(ներ)ի ներգրավման համար հատկացված բյուջեի 40%-ի հիման վրա
Նշում. Գնաճը ներառված է</t>
  </si>
  <si>
    <t>M1.2.2</t>
  </si>
  <si>
    <t>Սկսել բանակցություններ Առևտրի և ներդրումների վերաբերյալ երկկողմ համաձայնագրերի շուրջ ՝ ԵԱՏՄ շրջանակներում ստանալու հատուկ կամ ճկուն կարգավիճակ` ընդգծելով դրա յուրահատուկ տնտեսական կարիքներն ու հնարավոր օգուտներն ինչպես Հայաստանի, այնպես էլ ԵԱՏՄ-ի համար</t>
  </si>
  <si>
    <t>ԵԱՏՄ շրջանակներում ստորագրված երկկողմ համաձայնագրերի թիվը</t>
  </si>
  <si>
    <t>Այս միջոցառման համար նախատեսված ֆինանսական ռեսւորսները հաշվարկված են հետևյալ կերպ.
1. Բյուջե, որը հատկացված է միջազգային փորձագետ(ների) ներգրավման համար, որտեղ միջազգային փորձագետի մեկ օր/մարդ արժեքն ընդունված  է 360.000 ՀՀ դրամ
2. Բյուջե, որը հատկացված է տեղական փորձագետ(ների) ներգրավման համար, որտեղ տեղական փորձագետի մեկ օր/մարդ արժեքն ընդունված է 230.000 ՀՀ դրամ
3. Բյուջե, որը հատկացված է տեղական և միջազգային փորձագետների այցերի համար` հաշվարկված տեղական ու միջազգային փորձագետ(ների) ներգրավման համար հատկացված բյուջեի 40%-ի հիման վրա
Նշում. Գնաճը ներառված է</t>
  </si>
  <si>
    <t>M1.2.3</t>
  </si>
  <si>
    <t>Դյուրացնել առևտուրը մեծ ներուժ ունեցող տնտեսությունների հետ, ինչպիսիք են  Ծոցի երկրները, Ճապոնիան և Կորեան՝ կենտրոնանալով այն ոլորտների վրա, որտեղ Հայաստանն ունի համեմատական ​​առավելություն</t>
  </si>
  <si>
    <t>Վարել բանակցություններ առևտրի դյուրացման միջոցառումների շուրջ մեծ ներուժ ունեցող տնտեսությունների հետ։  Բազմակողմ ազատ առևտրի համաձայնագրերի բարդությունից խուսափելու համար անհրաժեշտ է դիտարկել  երկկողմ քննարկումները, որոնք  հավասարակշռում են ազգային շահերը տարածաշրջանային պարտավորությունների հետ (օրինակ՝ ԵԱՏՄ)՝ դիվանագիտական ​​ջանքերի միջոցով։ Տրված չափման համար պետք է հաշվի առնվեն նշված 25 առաջնային ապրանքները և այդ ապրանքների համար նշված հնարավոր արտահանման շուկաները:</t>
  </si>
  <si>
    <t>Թիրախային շուկաների արտահանման մասնաբաժինը Հայաստանի ընդհանուր ապրանքային արտահանման մեջ</t>
  </si>
  <si>
    <t>Այս ցուցանիշը հաշվարկվում է` Հայաստանից թիրախային շուկաներ ապրանքային արտահանումը (ԱՄՆ դոլար)  բաժանելով Հայաստանից ապրանքային ընդհանուր արտահանմանը (ԱՄՆ դոլար)</t>
  </si>
  <si>
    <t>Էկոնոմիկայի նախարարություն, Արտաքին գործերի նախարարություն</t>
  </si>
  <si>
    <t>Այս միջոցառման համար նախատեսված ֆինանսական ռեսուրսները հաշվարկված են հետևյալ կերպ.
1. Բյուջե, որը հատկացված է միջազգային փորձագետ(ների) ներգրավման համար, որտեղ միջազգային փորձագետի մեկ օր/մարդ արժեքն ընդունված  է 360.000 ՀՀ դրամ
2. Բյուջե, որը հատկացված է տեղական փորձագետ(ների) ներգրավման համար, որտեղ տեղական փորձագետի մեկ օր/մարդ արժեքն ընդունված  է 230.000 ՀՀ դրամ
3. Բյուջե, որը հատկացված է տեղական և միջազգային փորձագետների այցերի համար` հաշվարկված տեղական ու միջազգային փորձագետ(ների) ներգրավման համար հատկացված բյուջեի 40%-ի հիման վրա
Նշում. Գնաճը ներառված է</t>
  </si>
  <si>
    <t>M1.2.4</t>
  </si>
  <si>
    <t>Անցկացնել երկկողմ քննարկումներ ԵԱՏՄ այլ անդամ երկրների հետ՝ հատուկ Համապարփակ և ընդլայնված գործընկերության համաձայնագրերի իրականացման հարցում աջակցություն ստանալու նպատակով` ԵԱՏՄ-ին անդամակցության լծակն օգտագործելով ապահովելու տարածաշրջանային համագործակցությունը և ինտեգրման ամրապնդումը</t>
  </si>
  <si>
    <t>Տվյալ միջոցառման համար պետք է հաշվի առնել բացահայտված 25 առանցքային ապրանքները և տվյալ ապրանքների համար բացահայտված արտահանման հավանական շուկաները։</t>
  </si>
  <si>
    <t xml:space="preserve">Ռուսաստանից բացի այլ ԵԱՏՄ երկրներ արտահանման մասնաբաժինը դեպի ԵԱՏՄ ընդհանուր արտահանման մեջ  </t>
  </si>
  <si>
    <t xml:space="preserve">ՄԱԿ-ի ապրանքային առևտրի վիճակագրական շտեմարանի տվյալներ </t>
  </si>
  <si>
    <t>Այս ցուցանիշը հաշվարկվում է հետևյալ բանաձևով.
Հայաստանից  ԵԱՏՄ երկրներ, բացի Ռուսաստանից (Ղազախստան+Ղրղզստանի Հանրապետություն+Բելառուս) ապրանքային արտահանում (ԱՄՆ դոլար) / Հայաստանից ԵԱՏՄ երկրներ (Ռուսաստան+Ղազախստան+ Ղրղզստանի Հանրապետություն+Բելառուս) ապրանքային արտահանում</t>
  </si>
  <si>
    <t>Այս միջոցառման համար նախատեսված ֆինանսական ռեսուրսները հաշվարկված են հետևյալ կերպ.
1. Բյուջե, որը հատկացված է միջազգային փորձագետ(ների) ներգրավման համար, որտեղ միջազգային փորձագետի մեկ մարդ/օր արժեքն ընդունված է 360.000 դրամ
2. Բյուջե, որը հատկացված է տեղական փորձագետ(ների) ներգրավման համար, որտեղ տեղական փորձագետի մեկ մարդ/օր արժեքն ընդունվել է 230.000 դրամ
3. Բյուջե, որը հատկացված է տեղական և միջազգային փորձագետների այցելությունների համար` հաշվարկված միջազգային ու տեղական փորձագետների ներգրավման համար հատկացված ընդհանուր ծախսերի 40%-ի հիման վրա
Նշում: Գնաճը ներառված է</t>
  </si>
  <si>
    <t>M1.2.5</t>
  </si>
  <si>
    <t>Անցկացնել երկկողմ քննարկումներ այլ միջազգային բազմակողմ կազմակերպությունների  հետ (ԱՀԿ, ԱՊՀ)` առկա խնդիրների արդյունավետ հասցեագրման և  գործընթացների լավարկման նպատակով</t>
  </si>
  <si>
    <t xml:space="preserve">Հաշվի առնելով ԵԱՏՄ-ի հետ աշխատանքի և բանակցությունների նշանակությունը Հայաստանի արտահանման ռազմավարական նպատակների արդյունավետ իրականացման ապահովման գործում` կարևոր է համակարգված կերպով անդրադառնալ ԵԱՏՄ-ի հետ կապված հարցերին։ Նշվածը ներառում է թե՛ ԵԱՏՄ-ում Հայաստանի ներկայացուցչության շրջանակը, թե՛ ներգրավված համապատասխան մարմինների (էկոնոմիկայի նախարարության համապատասխան ստորաբաժանում) գործունեությունը։ </t>
  </si>
  <si>
    <t>Հայաստանի ապրանքային արտահանման մեջ երկրների կշիռը, որոնց հետ առկա են ազատ առևտրի համաձայնագրեր</t>
  </si>
  <si>
    <t>Այս ցուցանիշը հաշվարկվում է` Հայաստանից ապրանքային ընդհանուր արտահանումը (ԱՄՆ դոլար) դեպի այն երկրներ, որոնց հետ առկա են ազատ առևտրի համաձայնագրեր, բաժանելով ԵԱՏՄ երկրներից ապրանքային ընդհանուր արտահանմանը (ԱՄՆ դոլար)</t>
  </si>
  <si>
    <t>Այս միջոցառման համար նախատեսված ֆինանսական ռեսուրսները հաշվարկված են հետևյալ կերպ.
1. Բյուջե, որը հատկացված է միջազգային փորձագետ(ների) ներգրավման համար, որտեղ միջազգային փորձագետի մեկ օր/մարդ արժեքն ընդունված  է 360.000 ՀՀ դրամ
2. Բյուջե, որը հատկացված է տեղական փորձագետ(ների) ներգրավման համար, որտեղ տեղական փորձագետի մեկ օր/մարդ արժեքն ընդունված է 230.000 ՀՀ դրամ
3. Բյուջե, որը հատկացված է տեղական և միջազգային փորձագետների այցերի համար` հաշվարկված տեղական ու միջազգային փորձագետ(ների) ներգրավման համար հատկացված բյուջեի 40%-ի հիման վրա
Նշում. Գնաճը ներառված է</t>
  </si>
  <si>
    <t>P1.3</t>
  </si>
  <si>
    <t>Կանոնակարգերի և վարչարարության բարելավում</t>
  </si>
  <si>
    <t xml:space="preserve">Կարգավորող և վարչական շրջանակի դյուրինության ցուցանիշի փոփոխություն </t>
  </si>
  <si>
    <t>Այս ցուցանիշը նպատակ ունի արտացոլել Կարգավորող և վարչական շրջանակի դյուրինության ցուցանիշի  մասով գրանցված դրական կամ բացասական փոփոխությունը: Քանի որ այս ցուցանիշի համար ներկայումս չկան ելակետային արժեքներ, դրա թիրախները սահմանվել են՝ ցույց տալու Կարգավորող և վարչական շրջանակի դյուրինության ցուցանիշի փոփոխությունը ելակետային տարվա` 2025 թվականի համեմատ: Ցուցանիշը հաշվարկվել է հետևյալ կերպ.
1. Հաշվարկել Կարգավորող և վարչական շրջանակի դյուրինության ցուցանիշը ելակետային տարվա`  2025 թվականի համար` կիրառելով սահմանված մեթոդաբանությունը
2. Հաշվարկել Կարգավորող և վարչական շրջանակի դյուրինության ցուցանիշի փոփոխությունը ելակետային տարվա նկատմամբ` կիրառելով հետևյալ բանաձևը.  
Կարգավորող և վարչական շրջանակի դյուրինության ցուցանիշ   X տարվա համար  / Ելակետային տարվա Կարգավորող և վարչական շրջանակի դյուրինության ցուցանիշ - 1.</t>
  </si>
  <si>
    <t>M1.3.1</t>
  </si>
  <si>
    <t>Իրականացնել արտահանման գործընթացների մանրամասն պարբերական գնահատում`  բացահայտելու և նվազեցնելու վարչարարական խոչընդոտները</t>
  </si>
  <si>
    <t>Ձևավորել զգայուն ապրանքների յուրահատուկ բնութագրերը հաշվի առնող կարգավորման ավելի հուսալի շրջանակ և արտահանման հսկողության</t>
  </si>
  <si>
    <t>Մաքսազերծման ժամանակահատվածի փոփոխությունը</t>
  </si>
  <si>
    <t>Պետական եկամուտների կոմիտե</t>
  </si>
  <si>
    <t>Այս ցուցանիշը նպատակ ունի արտացոլել Մաքսազերծման ժամանակահատվածի  մասով գրանցված դրական կամ բացասական փոփոխությունը: Քանի որ այս ցուցանիշի համար ներկայումս չկան ելակետային արժեքներ, դրա թիրախները սահմանվել են՝ ցույց տալու Մաքսազերծման ժամանակահատվածի փոփոխությունը ելակետային տարվա` 2024 թվականի համեմատ: Ցուցանիշը հաշվարկվել է հետևյալ կերպ.
1. Հաշվարկել Մաքսազերծման ժամանակահատվածը ելակետային տարվա`  2024 թվականի համար` կիրառելով սահմանված մեթոդաբանությունը
2. Հաշվարկել Մաքսազերծման ժամանակահատվածի փոփոխությունը ելակետային տարվա նկատմամբ` կիրառելով հետևյալ բանաձևը:  
Մաքսազերծման ժամանակահատվածը   X տարվա համար  / Ելակետային տարվա Մաքսազերծման ժամանակահատվածը - 1.</t>
  </si>
  <si>
    <t>Այս միջոցառման համար նախատեսված ֆինանսական ռեսուրսները հաշվարկված են հետևյալ կերպ.
1. Բյուջե, որը հատկացված է միջազգային փորձագետ(ների) ներգրավման համար, որտեղ միջազգային փորձագետի մեկ օր/մարդ արժեքն ընդունված  է 360.000 ՀՀ դրամ
2. Բյուջե, որը հատկացված է տեղական փորձագետ(ների) ներգրավման համար, որտեղ տեղական փորձագետի մեկ օր/մարդ արժեքն ընդունված է 230.000 ՀՀ դրամ
3. Բյուջե, որը հատկացված է տեղակակն և միջազգային փորձագետների այցերի համար` հաշվարկված տեղական ու միջազգային փորձագետ(ների) ներգրավման համար հատկացված բյուջեի 40%-ի հիման վրա
Նշում. Գնաճը ներառված է</t>
  </si>
  <si>
    <t>M1.3.2</t>
  </si>
  <si>
    <t xml:space="preserve">ՀՀ-ԵՄ գործընկերության խորացման համատեքստում մշակել և բանակցել Գործընկերության նոր օրակարգ փաստաթղթում  արտաքին առևտրի ոլորտում Հայաստանի համար առավել բարենպաստ պայմաններ ենթադրող առաջարկներ: </t>
  </si>
  <si>
    <t>ՀՀ-ԵՄ գործընկերության խորացման համատեքստում ներկայումս բանակցվության փուլում է գտնվում Գործընկերության նոր օրակարգ փաստաթուղթը, որը ուղղված է ՀՀ-ԵՄ տնտեսական և արտաքին հարաբերությունների լայմ շրջանակ  ձևավորմանը։ Գործընկերության նոր օրակարգ փաստաթղթի՝ առևտրին առնչվող հատվածները համահունչ են Համապարփակ և ընդլայնված գործընկերության համաձայնագրում ներառված դրույթներին: Առևտրի ոլորտում առավել լայն համագործակցությունը ենթադրում է ազատ առևտրի գոտու ստեղծում, որը հանդիսանում է համագործակցության այլ՝ ասոցացման ձևաչափ:</t>
  </si>
  <si>
    <t xml:space="preserve">Դեպի ԵՄ երկրների ապրանքային արտահանման կշիռն ապրանքային ընդհանուր արտահանման մեջ </t>
  </si>
  <si>
    <t>Այս ցուցանիշը հաշվարկվում է` դեպի ԵՄ երկրներ ապրանքային արտահանումը (ԱՄՆ դոլար) բաժանելով Հայաստանի ընդհանուր ապրանքային արտահանմանը</t>
  </si>
  <si>
    <t>Արտաքին գործերի նախարարություն, Էկոնոմիկայի նախարարություն, Վարչապետի աշխատակազմ (Փոխվարչապետի գրասենյակ)</t>
  </si>
  <si>
    <t>Այս միջոցառման համար նախատեսված ֆինանսական ռեսուրսները հաշվարկված են հետևյալ կերպ.
1. Բյուջե, որը հատկացված է միջազգային փորձագետ(ների) ներգրավման համար, որտեղ միջազգային փորձագետի մեկ օր/մարդ արժեքն ընդունված է 360.000 ՀՀ դրամ
2. Բյուջե, որը հատկացված է տեղական փորձագետ(ների) ներգրավման համար, որտեղ տեղական փորձագետի մեկ օր/մարդ արժեքն ընդունված է 230.000 ՀՀ դրամ
3. Բյուջե, որը հատկացված է տեղական և միջազգային փորձագետների այցերի համար` հաշվարկված տեղական ու միջազգային փորձագետ(ների) ներգրավման համար հատկացված բյուջեի 40%-ի հիման վրա
Նշում. Գնաճը ներառված է</t>
  </si>
  <si>
    <t>M1.3.3</t>
  </si>
  <si>
    <t>Իրականացնել առանցքային ապրանքների արտադրության, պիտակավորման և արտահանման ավելի արդյունավետ վերահսկողություն համապարփակ համակարգի ներդրման միջոցով, որը ներառում է նշված գործընթացներում որակի անհրաժեշտ չափանիշներին ու կարգավորող պահանջներին համապատասխանության ապահովման ընթացակարգերը և բիզնես գործընթացները</t>
  </si>
  <si>
    <t>Այս միջոցառման նպատակն է մշակել և ստեղծել համապարփակ համակարգ, որը երաշխավորում է, որ Հայաստանից արտահանվող ապրանքները լիովին համապատասխանում են անհրաժեշտ որակի չափանիշներին ու կարգավորող պահանջներին: Այս ստանդարտների պահպանումն ապահովելու պատասխանատվությունը կրում են ոչ միայն հայկական ապրանքներ ներկրողները, այլ նաև Հայաստանը՝ որպես արտահանող երկիր: Հայկական արտահանման որակի և կանոնակարգման հետ կապված խնդիրների լուծումը շատ կարևոր է, քանի որ այս ստանդարտներին չհամապատասխանելը կարող է հանգեցնել լուրջ հեղինակության ռիսկերի, ինչպես նաև Հայաստանի համար համաշխարհային շուկայում այլ հետևանքների: Այս նախաձեռնությունն ուղղված է երաշխավորելու, որ հայկական արտադրանքը բավարարում է հիմնական առաջնահերթ արտահանման շուկաների խիստ պահանջներին՝ դրանով իսկ նպաստելով շուկայի արդյունավետ ներթափանցմանը և պահպանելով Հայաստանի մրցակցային առավելությունն այս երկրներում:</t>
  </si>
  <si>
    <t>Գոյություն ունեցող կամ նոր արտահանողների կողմից ԵՄ երկրներ արտահանվող նոր ապրանքների քանակը (HS 6-նիշ):</t>
  </si>
  <si>
    <t>ՄԱԿ-ի ապրանքային առևտրի վիճակագրական շտեմարանի տվյալներ</t>
  </si>
  <si>
    <t>Նոր ապրանքը սահմանվում է արպես ապրանք, որը տվյալ տարվա ընթացքում ունեցել է 1 մլն ԱՄՆ դոլարից ավելի արտահանում, իսկ նախորդ տարվա ընթացքում` 1 մլն ԱՄՆ դոլարից պակաս արտահանում:  
Ցուցանիշը հաշվարկվում է հետևյալ կերպ: 
1. հաշվարկել նոր ապրանքների (HS 6-նիշ) քանակը` համաձայն սահմանման
2. հաշվարկել կորցրած ապրանքների (HS 6-նիշ) քանակը` համաձայն սահմանման (ապրանքներ, որոնց արտահանումը տվյալ տարվա ընթացքում եղել է 1 մլն ԱՄՆ դոլարից պակաս, բայց որը նախորդ տարվա ընթացքում եղել է 1 մլն ԱՄՆ դոլարից ավելի) 
3. հաշվարկել նոր և կորցրած ապրանքների տարբերությունը</t>
  </si>
  <si>
    <t>Պետական եկամուտների կոմիտե, Էկոնոմիկայի նախարարություն</t>
  </si>
  <si>
    <t>M1.3.4</t>
  </si>
  <si>
    <t>Ներդնել hետագծելիության միջոցներ, ինչպիսիք են յուրահատուկ նույնացուցիչները կամ QR կոդերը, որոնք կարող են թույլ տալ սպառողներին և կարգավորող մարմիններին հետևել յուրաքանչյուր միավոր ապրանքի ծագմանն ու արտադրության գործընթացին</t>
  </si>
  <si>
    <t>QR կոդերով արտահանված ապրանքների մասնաբաժինն արտահանված ապրանքների ընդհանուր ծավալում</t>
  </si>
  <si>
    <t xml:space="preserve">Այս ցուցանիշը հաշվարկվում է` QR կոդերով ապրանքների ծավալը բաժանելով ապրանքների ընդհանուր ծավալին </t>
  </si>
  <si>
    <t>Այս միջոցառման համար նախատեսված ֆինանսական ռեսուրսները հաշվարկված են հետևյալ կերպ
1. Ֆինանսական ռեսուրսներ, որոնք հատկացված են հետագծելիության միջոցների ստեղծման համար
2. Ֆինանսական ռեսուրսներ, որոնք հատկացված են հետագծելիության միջոցների գործառնական ծախսերի համար
Նշում:  Գործառնական ծախսերի համար ներառված է գնաճը:</t>
  </si>
  <si>
    <t>M1.3.5</t>
  </si>
  <si>
    <t>Ձևավորել զգայուն ապրանքների յուրահատուկ բնութագրերը հաշվի առնող կարգավորման ավելի հուսալի շրջանակ և արտահանման հսկողության մեխանիզմներ՝ միտված ապրանքների կամ երկակի նշանակության ապրանքների արտահանման բիզնես գործընթացների բարելավմանը` առաջնահերթ ուշադրություն դարձնելով համապատասխանությանը, թափանցիկությանը և համագործակցությանը</t>
  </si>
  <si>
    <t>Կարգավորման հաստատման ժամանակի փոփոխություն (միջին ժամանակը, որը պահանջվում է զգայուն ապրանքների արտահանման անհրաժեշտ հաստատումներ ստանալու համար)</t>
  </si>
  <si>
    <t>Այս ցուցանիշը նպատակ ունի արտացոլել Կարգավորման հաստատման ժամանակի մասով գրանցված դրական կամ բացասական փոփոխությունը: Քանի որ այս ցուցանիշի համար ներկայումս չկան ելակետային արժեքներ, դրա թիրախները սահմանվել են՝ ցույց տալու Կարգավորման հաստատման ժամանակի փոփոխությունը ելակետային տարվա` 2024 թվականի համեմատ: Ցուցանիշը հաշվարկվել է հետևյալ կերպ.
1. Հաշվարկել Կարգավորման հաստատման ժամանակը ելակետային տարվա`  2024 թվականի համար` կիրառելով սահմանված մեթոդաբանությունը
2. Հաշվարկել Կարգավորման հաստատման ժամանակի փոփոխությունը ելակետային տարվա նկատմամբ` կիրառելով հետևյալ բանաձևը.  
Կարգավորման հաստատման ժամանակը   X տարվա համար  / Ելակետային տարվա Կարգավորման հաստատման ժամանակը - 1.</t>
  </si>
  <si>
    <t>M1.3.6</t>
  </si>
  <si>
    <t>Ներդնել զգայուն ապրանքներին արտահանման ողջ գործընթացում հետևելու և հետագծելու առաջադեմ տեխնոլոգիաներ ու ենթակառուցվածքներ, որոնք կբարձրացնեն թափանցիկությունը և  հաշվետվողականությունն ու ինտեգրված կլինեն տվյալ երկրների հետ</t>
  </si>
  <si>
    <t>Զգայուն ապրանքների մասնաբաժինը, որոնց հնարավոր է հետևել</t>
  </si>
  <si>
    <t xml:space="preserve">Ցուցանիշը հաշվարկվում է` զգայուն ապրանքների արտահանումը, որոնց հնարավոր է հետևել, բաժանելով Հայաստանից ընդհանուր ապրանքային արտահանմանը </t>
  </si>
  <si>
    <t>Այս միջոցառման համար նախատեսված ֆինանսական ռեսուրսները հաշվարկված են հետևյալ կերպ.
1. Ֆինանսական ռեսուրսներ, որոնք հատկացված են հետևելու և հետագծելու առաջադեմ տեխնոլոգիաների ձեռքբերման համար
2. Ֆինանսական ռեսուրսներ, որոնք հատկացված են անհրաժեշտ ենթակառուցվածքների ստեղծման համար
3. Ֆինանսական ռեսուրսներ, որոնք հատկացված են գործառնական ծախսերի համար</t>
  </si>
  <si>
    <t>M1.3.7</t>
  </si>
  <si>
    <t>Աֆիլացման և անդամակցության սկզբունքով միանալ և համագործակցել առաջատար միջազգային ինստիտուտների և/կամ կազմակերպությունների հետ, որոնք ակտիվորեն ներգրավված են ընտրված առանցքային ապրանքների թվում առկա քվազի բորսայական ապրանքների հետ կապված գործունեության մեջ</t>
  </si>
  <si>
    <t>Միջոցառումը կենտրոնանում է առաջնահերթ 25 ապրանքային խմբերի հետ անմիջականորեն կապված առաջատար միջազգային հաստատությունների և կազմակերպությունների հետ կապերի և անդամակցության վրա:
Միջազգային կառույցներին անդամակցությունը ռազմավարական նպատակ ունի բարձրացնելու Հայաստանի` իր առաջնահերթ ապրանքների հետ կապված տեսանելիությունը: Մասնակցելով այս գլոբալ հարթակներին՝ Հայաստանը բարձրացնում է իր միջազգային ճանաչումը՝ ապահովելով ավելի լայն հասանելիություն դեպի շուկա և ամրապնդելով իր  ներկայությունը միջազգային շուկայում: Այս ներգրավվածությունը ոչ միայն խթանում է հայկական արտադրանքի ճանաչելիությունն ավելի լայն լսարանի համար, այլ նաև ստեղծում է արժեքավոր ցանցային հնարավորություններ, ռազմավարական գործընկերություններ և ոլորտի մասին պատկերացումների հասանելիություն: Ավելին, այն նպաստում է Հայաստանի ջանքերին՝  ապահովելով բարենպաստ քաղաքականության և չափանիշների պաշտպանությանը, ինչը, ի վերջո, նպաստում է արտահանման աճին, ներդրումների ներգրավմանը և ընդհանուր տնտեսական զարգացմանը:
Օրինակներից մի քանիսը ներառում են, բայց չեն սահմանափակվում հետևյալով.
Մոլիբդենի միջազգային ասոցիացիա (IMOA)
Ցինկի միջազգային ասոցիացիա
Մաքուր և կիրառական քիմիայի միջազգային միություն
Պղնձի միջազգային ասոցիացիա</t>
  </si>
  <si>
    <t>Նոր անդամակցությունների քանակը</t>
  </si>
  <si>
    <t>Այս միջոցառման համար նախատեսված ֆինանսական ռեսուրսները հաշվարկված են հետևյալ կերպ.
1. Բյուջե, որը հատկացված է միջազգային նմանօրինակ կազմակերպությունների անդամակցությունը ձեռք բերելու համար
2. Բյուջե, որը հատկացված է միջազգային նմանօրինակ կազմակերպությունների հետ աֆիլացման համար
3. Բյուջե, որը հատկացված է անհրաժեշտ այցերի համար</t>
  </si>
  <si>
    <t>M1.3.8</t>
  </si>
  <si>
    <t xml:space="preserve">Վերանայել  Առևտրաարդյունաբերական պալատների մասին ՀՀ օրենքը` ծագման հավաստագրերի արժանահավատության և համապատասխանության շարունակական ապահովման նպատակով </t>
  </si>
  <si>
    <t>Առևտրաարդյունաբերական պալատների մասին ՀՀ օրենքի թարմացված տարբերակի առկայություն</t>
  </si>
  <si>
    <t>M1.3.9</t>
  </si>
  <si>
    <t xml:space="preserve">Ձևավորել ծագման հավաստագրերի տրամադրման գործընթացի մշտադիտարկման համակարգ` դրա շարունակական բարելավման նպատակով </t>
  </si>
  <si>
    <t>Ծագման հավաստագրերի մասով ստացված բողոքների տարբերությունը նախորդ տարվա նկատմամբ</t>
  </si>
  <si>
    <t>Հիմնասյուն 2</t>
  </si>
  <si>
    <t xml:space="preserve">Ենթակառուցվածքների զարգացում և լոգիստիկ հասանելիության ապահովում </t>
  </si>
  <si>
    <t>Լոգիստիկ արդյունավետության ինդեքս (Համաշխարհային բանկ)</t>
  </si>
  <si>
    <t>Համաշխարհային բանկ: https://lpi.worldbank.org/international/scorecard</t>
  </si>
  <si>
    <t>Լոգիստիկ արդյունավետության ինդեքսը (LPI) հաշվարկվում է՝ երկրի գնահատականների միջին կշռված արժեքը հաշվելով վեց հիմնական չափումներում (առավելագույնը՝ 5):</t>
  </si>
  <si>
    <t>P2.1</t>
  </si>
  <si>
    <t>Ենթակառուցվածքների զարգացում</t>
  </si>
  <si>
    <t>Առևտրի և տրանսպորտային ենթակառուցվածքների որակ</t>
  </si>
  <si>
    <t>M2.1.1</t>
  </si>
  <si>
    <t>Սահմանել հստակ նպատակներ և մշակել գործողությունների ծրագիր դեպի ծով ելք չունեցող զարգացող երկրների խմբին մասնակցելու համար՝ Հայաստանի առևտրի դյուրացման և լոգիստիկ խնդիրները լուծելու նպատակով</t>
  </si>
  <si>
    <t xml:space="preserve">Այս միջոցառումն ընդգրկում  է դեպի ծով ելք չունեցող զարգացող երկրների խմբի շրջանակներում աշխարհագրական տեղադիրքի ու դրա հետ փոխկապակցված լոգիստիկ հնարավորությունների մասով Հայաստանի առջև ծառացած մարտահրավերների համապարփակ ակնարկի ներկայացումը, խմբի հանդիպումների ընթացքում աշխատանքի և բանակցությունների օրակարգի ձևավորումը, Հայաստանի կատարած գործունեության ու աշխատանքի վերաբերյալ զեկույցի մշակումը և այլն: Միջոցառումը նպատակ ունի արդյունավետորեն լուծել նշյալ մարտահրավերները և աշխատել համապատասխան մարմնից աջակցություն ստանալու ուղղությամբ` օգտագործելով այս աջակցությունը Հայաստանի տրանսպորտային ենթակառուցվածքի բարելավմանը նպաստելու համար՝ հատուկ ուշադրություն դարձնելով արտահանման կարողությունների խթանմանը: </t>
  </si>
  <si>
    <t xml:space="preserve">Հանդիպումների և քննարկումների հաճախելիության մակարդակը (Հանդիպումների և քննարկումների մասնաբաժինը, որոնց Հայաստանը չի մասնակցել) </t>
  </si>
  <si>
    <t>Արտաքին գործերի նախարարության վարչական տվյալներ, Էկոնոմիկայի նախարարության,Տարածքային կառավարման և ենթակառուցվածքների նախարարություն</t>
  </si>
  <si>
    <t>Ցուցանիշը հաշվարկվում է՝ Հայաստանի չմասնակցած հանդիպումների և քննարկումների քանակը բաժանելով հանդիպումների և քննարկումների ընդհանուր քանակի վրա</t>
  </si>
  <si>
    <t>Այս միջոցառման համար նախատեսված ֆինանսական ռեսուրսները հաշվարկվել են հետևյալ կերպ. 
1. Բյուջե, որը հատկացված է միջազգային փորձագետ(ների) ներգրավման համար, որտեղ միջազգային փորձագետի մեկ օր/մարդ արժեքն ընդունված է 360.000 ՀՀ դրամ
2. Բյուջե, որը հատկացված է տեղական փորձագետ(ների) ներգրավման համար, որտեղ տեղական փորձագետի մեկ օր/մարդ արժեքն ընդունված  է 230.000 ՀՀ դրամ
3. Բյուջե, որը հատկացված է տեղական և միջազգային փորձագետների այցերի համար` հաշվարկված տեղական ու միջազգային փորձագետ(ների) ներգրավման համար հատկացված բյուջեի 40%-ի հիման վրա
Նշում. Գնաճը ներառված է</t>
  </si>
  <si>
    <t>M2.1.2</t>
  </si>
  <si>
    <t>Բարելավել տարանցիկ երթուղիներն ու ենթակառուցվածքները և բանակցել արդար ու առավել արդյունավետ տարանցման պայմաններ` նպաստելով արտահանման դյուրացմանը</t>
  </si>
  <si>
    <t>Այս միջոցառման նպատակն է կենտրոնանալ տարանցիկ ուղիների և ենթակառուցվածքների բարելավման վրա: Այն նպատակ ունի խրախուսել անաչառ և արդյունավետ տարանցման պայմանավորվածությունները՝ խթանելով համագործակցությունը հարևան երկրների և միջազգային գործընկերների հետ: Տվյալ միջոցառումը կարող է ներառել, բայց չսահմանափակվել հետևյալով. 
Թարմացնել տարանցիկ երթուղիները. նշվածը ենթադրում է ներդրումների կատարում ավելի լավ ճանապարհներում և տրանսպորտային համակարգերում:
Ապահովել արդար տարանցում. այս մասով անհրաժեշտ է համոզվել,  որ բոլորը հետևում են ապրանքների տեղափոխման անաչառ կանոններին:
Երկկողմ և բազմակողմ համաձայնագրեր. նշվածը ենթադրում է բանակցությունների իրականացում հարևան երկրների և միջազգային գործընկերների հետ՝ ստեղծելու կամ թարմացնելու համաձայնագրեր, որոնք ապահովում են տարանցման անաչառ և արդյունավետ կարգավորումներ:
Շահերի պաշտպանության արշավներ. այս մասով անհրաժեշտ է ջանքեր գործադրել ուղղված շահերի պաշտպանությանը՝ բարձրացնելու միջազգային շահագրգիռ կողմերի իրազեկվածությունը Հայաստանի համար արդյունավետ տարանցման կարևորության մասին՝ հաշվի առնելով նրա աշխարհագրական դիրքը, խրախուսելով նրանց քայլեր ձեռնարկել և այլն:</t>
  </si>
  <si>
    <t xml:space="preserve">Փոխադրումների դյուրացման ցուցանիշի փոփոխություն </t>
  </si>
  <si>
    <t>Այս ցուցանիշը նախատեսված է գնահատելու Փոխադրումների դյուրացման ցուցանիշի փոփոխությունները։ Քանի որ այս ցուցանիշի համար ելակետային ցուցանիշներ չկա, որպես ելակետային ցուցանիշ պետք է դիտարկել 2025 թվականի ցուցանիշը։ Հետագայում Փոխադրումների դյուրացման ցուցանիշի փոփոխությունները 2025 թվականի ելակետային ցուցանիշի համեմատ կարող են հաշվարկվել հետևյալ բանաձևով.
Փոխադրումների դյուրացման ցուցանիշը X տարվա համար / Փոխադրումների դյուրացման ցուցանիշը 2025 թվականի ելակետային տարվա համար։</t>
  </si>
  <si>
    <t>Տարածքային կառավարման և ենթակառուցվածքների նախարարություն</t>
  </si>
  <si>
    <t>M2.1.3</t>
  </si>
  <si>
    <t>Ներգրավել միջազգային զարգացման բանկերի (multlateral development banks) ներդրումային նոր ծրագրեր՝ արդյունավետ, ապահով և կայուն տարանցիկ նոր ուղիների ստեղծման համար, որոնք կապահովեն կապը Հայաստանի թե՛ ներսում, թե՛ այլ երկրների հետ</t>
  </si>
  <si>
    <t>Միջոցառումը կենտրոնանում է ֆինանսական ռեսուրսների ներգրավման վրա՝ լոգիստիկ նոր ուղիներ ստեղծելու համար, որոնք էական նշանակություն ունեն արտահանման արդյունավետությունը բարձրացնելու համար: Հիմնական գաղափարն այն է, որ այս նոր ուղիները նախատեսված են լինելու հաղորդակցությունը և հասանելիությունը բարելավելու համար՝ հեշտացնելով տարբեր շուկաներում ներկայությունն ու ներգրավումը: Սա կարող է հանգեցնել արտահանման ծավալների ավելացմանը, տնտեսական աճին, բիզնեսի ավելի մեծ հնարավորությունների առաջացմանը և տարածաշրջանների կամ ոլորտների միջև ավելի մեծ ինտեգրմանը:</t>
  </si>
  <si>
    <t>Զարգացման բազմակողմ բանկերի կողմից ենթակառուցվածքների համար կատարված ներդրումների փոփոխություն</t>
  </si>
  <si>
    <t>Արմստատ</t>
  </si>
  <si>
    <t>Այս ցուցանիշը նախատեսված է գնահատելու Բազմակողմ զարգացման բանկերից ենթակառուցվածքների համար ներդրումների փոփոխությունները։ Քանի որ այս ցուցանիշի համար ելակետային ցուցանիշներ չկան, որպես ելակետային ցուցանիշ պետք է դիտարկել 2025 թվականի ցուցանիշը։ Հետագայում բազմակողմ զարգացման բանկերից ներդրումների փոփոխությունները 2025 թվականի ելակետային ցուցանիշի համեմատ կարող են հաշվարկվել հետևյալ բանաձևով.
Բազմակողմ զարգացման բանկերից ներդրումները X տարվա համար / Բազմակողմ զարգացման բանկերից ներդրումները 2025 թվականի ելակետային տարվա համար։</t>
  </si>
  <si>
    <t>Տարածքային կառավարման և ենթակառուցվածքներիի նախարարություն, Էկոնոմիկայի նախարարություն</t>
  </si>
  <si>
    <t>M2.1.4</t>
  </si>
  <si>
    <t xml:space="preserve">Նախաձեռնել երկկողմ բանակցություններ և կնքել համաձայնագրեր Հայաստանի և Վրաստանի միջև տարանցման ծախսերի վերացման շուրջ: </t>
  </si>
  <si>
    <t>Տվյալ միջոցառումով նախատեսված է պետական մակարդակում բանակցություններ Հայաստանի և Վրաստանի միջև տարանցման ծախսերի վերացման շուրջ և կնքել համապատասխան համաձայնագրեր</t>
  </si>
  <si>
    <t>Հայ արտահանողների նկատմամբ Վրաստանի կողմից կիրառվող արտահանման տարանցիկ ծախսերի փոփոխությունը</t>
  </si>
  <si>
    <t xml:space="preserve">Այս ցուցանիշը հաշվարկվում է` տրված տարվա ընթացքում հայ արտահանողների նկատմամբ Վրաստանի կողմից կիրառված տարանցիկ ծախսերը բաժանելով նախորդ տարվա ցուցանիշին </t>
  </si>
  <si>
    <t>Էկոնոմիկայի նախարարություն․ Տարածքային կառավարման և ենթակառուցվածքների նախարարություն, Արտաքին գործերի նախարարություն</t>
  </si>
  <si>
    <t>M2.1.5</t>
  </si>
  <si>
    <t>Նախաձեռնել երկկողմ բանակցություններ և կնքել համաձայնագրեր Հայաստանի և Թուրքիայի միջև՝ ապահովելու հայկական ապրանքների տարանցումը Թուրքիայի տարածքով` ապահովելու ԵՄ-Թուրքիա մաքսային միությանը հասանելիությունը</t>
  </si>
  <si>
    <t>Թուրքիայի և Հայաստանի սահմանը համարվում է ոչ միայն երկու երկրների, այլ նաև երկու ատևտրային միությունների (ԵԱՏՄ և ԵՄ) մաքսային սահման։ Տվյալ ծրագիրը ենթադրում է 
բանակցությունների խորացում Հայաստանի և Թուրքիայի կառավարությունների, ինչպես նաև ԵՄ միջև` ապահովելու հայկական ապրանքների տարանցումը Թուրքիայի տարածքով:</t>
  </si>
  <si>
    <t>Թուրքայի հետ տարանցիկ միջանցքի առկայություն</t>
  </si>
  <si>
    <t>Արտաքին գործերի նախարարություն, Էկոնոմիկայի նախարարություն</t>
  </si>
  <si>
    <t>M2.1.6</t>
  </si>
  <si>
    <t>Նախաձեռնել երկկողմ բանակցություններ և կնքել համաձայնագրեր Հայաստանի և Իրանի միջև` ուղղված Իրանում վառելիքի գնի տարբերության վճարման պահանջի չեղարկմանը</t>
  </si>
  <si>
    <t>Տվյալ միջոցառումով նախատեսվում են պետական մակարդակով բանակցություններ Իրանի Իսլամանակն Հանրապետության հետ՝փորձելով հասնել Իրանում վառելիքի գնի տարբերության վճարման պահանջի չեղարկմանը</t>
  </si>
  <si>
    <t>Իրանի տարածքով  ցամաքային եղանակով իրականացված ապրանքային արտահանման մասնաբաժինը ցամաքային եղանակով իրականացված ընդհանուր ապրանքային արտահանման մեջ (տ.կ.)</t>
  </si>
  <si>
    <t>Այս ցուցանիշը ենթադրում է Իրանի տարածքով ցամաքային եղանակով իրականացված ապրանքային արտահանման` ցամաքային եղանակով Հայաստանից իրականացված ընդհանուր ապրանքային արտահանման տվյալ տարվա մասնաբաժնի  և նախորդ տարվա նույն ցուցանիշի տարբերությունը</t>
  </si>
  <si>
    <t xml:space="preserve">Էկոնոմիկայի նախարարություն, Արտաքին գործերի նախարարություն, Տարածքային կառավարման և ենթակառուցվածքների նախարարություն </t>
  </si>
  <si>
    <t>M2.1.7</t>
  </si>
  <si>
    <t xml:space="preserve">Իրականացնել իրագործելիության ուսումնասիրություններ` ուղղված բացահայտված առանցքային ապրանքների շուրջ արտահանմանն ուղղված արդյունաբերական գոտիների (արտահանման իրագործման գոտիների) ստեղծմանը </t>
  </si>
  <si>
    <t>Իրականացված իրագործելիության ուսումնասիրությունների քանակը՝ ուղղված առաջնահերթ ապրանքների արտահանմանը միտված արդյունաբերական գոտիներին</t>
  </si>
  <si>
    <t xml:space="preserve">Էկոնոմիկայի նախարարություն </t>
  </si>
  <si>
    <t>Այս միջոցառման համար նախատեսված ֆինասական ռեսուրսները հաշվարկված են հետևյալ կերպ.
Իրագործելիության ուսումնասիրությունների թիվ × իրագործելիության ուսումնասիրության համար հատկացված բյուջե × փոխարժեք
Առաջին տարվա իրագործելիության ուսումնասիրության համար հատկացված ֆինանսական ռեսուրսների համար նախատեսված է  250.000 ԱՄՆ դոլար, որը վերջին տարիներին կնվազի մինչև 150.000 ԱՄՆ դոլար:</t>
  </si>
  <si>
    <t>M2.1.8</t>
  </si>
  <si>
    <t>Վարել բանակցություններ միջազգային կազմակերպությունների հետ՝ խրախուսելու նրանց հիմնադրումը և գործունեությունը Հայաստանում, որը կբերի նրանց գործունեության շուրջ կենտրոնացած արտահանմանն ուղղված արդյունաբերական գոտիների ձևավորմանը</t>
  </si>
  <si>
    <t>Արտահանմանը միտված արդյունաբերական գոտիներում գործող միջազգային կազմակերպությունների քանակը</t>
  </si>
  <si>
    <t>Այս միջոցառման համար նախատեսված ֆինանսական ռեսուրսները հաշվարկված են հետևյալ կերպ.
1. Բյուջե, որը հատկացվել է տեղական  մասնագետ(ների) ներգրավման համար, որտեղ տեղական մասնագետի մեկ օր/մարդ արժեքն ընդունված է   230.000 AMD
Նշում: Գնաճը ներառված է</t>
  </si>
  <si>
    <t>M2.1.9</t>
  </si>
  <si>
    <t>Արդյունաբերական գոտու օպերատորին ներկայացվող պահանջների համակարգի ստեղծում</t>
  </si>
  <si>
    <t>(համաձայն Զբաղվածության ռազմավարական ծրագրի)</t>
  </si>
  <si>
    <t>«Արդյունաբերական գոտու օպերատոր» հավաստագրման համակարգի շահառու կազմակերպությունների քանակը (տես, խնդրեմ, Զբաղվածության ռազմավարություն)</t>
  </si>
  <si>
    <t>Զբաղվածության ռազմավարություն</t>
  </si>
  <si>
    <t>Էկոնոմիկայի նախարարություն (Զբաղվածության ռազմավարական ծրագիր)
Ֆինանսների նախարարություն</t>
  </si>
  <si>
    <t>Այս միջոցառման իրականացման համար անհրաժեշտ ֆինանսական միջոցները հատկացվում են Հայաստանի զբաղվածության ռազմավարության շրջանակներում:</t>
  </si>
  <si>
    <t>M2.1.10</t>
  </si>
  <si>
    <t>Հիմնել արտահանմանն ուղղված արդյունաբերական գոտիներ (արտահանման իրագործման գոտիներ)՝ միջազգային և տեղական կազմակերպությունների հետ համատեղ</t>
  </si>
  <si>
    <t xml:space="preserve">Միջազգային և տեղական կազմակերպություններ ներառող արտահանմանը միտված արդյունաբերական գոտիների քանակը </t>
  </si>
  <si>
    <t>Էկոնոմիկայի նախարարություն (Զբաղվածության ռազմավարական ծրագիր)</t>
  </si>
  <si>
    <t>M2.1.11</t>
  </si>
  <si>
    <t>Քարտեզագրել առանցքային ապրանքների արտադրության մեջ ներգրավված տեղական խոշոր կազմակերպությունները</t>
  </si>
  <si>
    <t>Միջոցառումը կենտրոնանում է  առաջնահերթ 25 ապրանքների վրա, որոնք բացահայտվել են համապարփակ վերլուծության միջոցով:</t>
  </si>
  <si>
    <t xml:space="preserve">Առանցքային ապրանքներ արտադրող տեղական կազմակերպությունների` ամեն տարի թարմացվող ցանկի առկայություն </t>
  </si>
  <si>
    <t>P.2.2</t>
  </si>
  <si>
    <t>Բարձր ավելացված արժեք ունեցող ապրանքների արտահանման աջակցության ծրագիր</t>
  </si>
  <si>
    <t>Առանցքային ապրանքների արտահանման կշիռն ընդհանուր ապրանքային արտահանման մեջ</t>
  </si>
  <si>
    <t xml:space="preserve">Ցուցանիշը հաշվարկվում է` առանցքային ապրանքների արտահանումը բաժանելով ընդհանուր ապրանքային արտահանման վրա </t>
  </si>
  <si>
    <t>M2.2.1</t>
  </si>
  <si>
    <t>Վերանայել «Տնտեսության արդիականացման» ընթացիկ ծրագիրը՝  ներառելու տարբեր խթաններ և գործիքներ, որոնք ուղղված են խրախուսելու ներդրումները նորագույն տեխնոլոգիաներում և խթանելու նորարարության մշակույթը</t>
  </si>
  <si>
    <t>«Տնտեսության արդիականացման» ընթացիկ ծրագիրը չի անդրադառնում այնպիսի կարևորագույն հարցերի, ինչպիսիք ծրագրի շրջանակներում ձեռք բերվող սարքավորումների արդիականության աստիճանը, արտադրության երկիրը, առաջնային կամ երկրորդային շուկայից գնումը, սարքավորման` վերջին արտադրության լինելն են: Նախատեսվում է, որ  վերանայման արդյունքում տեխնոլոգիայի արդիականությունը կսահմանվի որպես չափանիշ։</t>
  </si>
  <si>
    <t>Հերֆինդալ-Հիրշմանի ինդեքսը` հաշվարկված ըստ HS 6-նիշ խմբերի</t>
  </si>
  <si>
    <t>Այս ցուցանիշը հաշվարկվում է` Հայաստանի  ընդհանուր ապրանքային արտահանման մեջ HS 6-նիշ ապրանքախմբերի մասնաբաժինները քառակուս բարձրացնելու և դրանց արժեքները գումարմելու միջոցով։</t>
  </si>
  <si>
    <t>M2.2.2</t>
  </si>
  <si>
    <t>Ապահովել էլեկտրոնային առևտրի և թվային շուկաների հարթակներին հայ արտադրողների հասանելիությունը</t>
  </si>
  <si>
    <t>Այս միջոցառման նպատակն է համագործակցել միջազգային առցանց առևտրի և թվային հարթակների հետ՝ աջակցելու հայ արտադրողներին վաճառել իրենց արտադրանքն ամբողջ աշխարհում անմիջապես հաճախորդներին:</t>
  </si>
  <si>
    <t>Էլեկտրոնային առևտրի հարթակների միջոցով արտահանման մասնաբաժնի ավելացում ընդհանուր ապրանքային արտահանման մեջ, տոկոսային կետ (հարցման արդյունքների հիման վրա)</t>
  </si>
  <si>
    <t xml:space="preserve">Այս ցուցանիշը հաշվարկվում է հետևյալ կերպ. 
1. հաշվարկել էլեկտրոնային առևտրի հարթակների միջոցով իրականացված արտահանման մասնաբաժինը, որը հաշվարկվում է` էլեկտրոնային առևտրի հարթակների միջոցով իրականացված արտահանումը (ԱՄՆ դոլար) բաժանելով Հայաստանից ընդամենն ապրանքային արտահանմանը (ԱՄՆ դոլար)
2. հաշվարկել էլեկտրոնային առևտրի հարթակների միջոցով իրականացված արտահանամն` տվյալ և նախորդ տարվա մասնաբաժինների տարբերությունը </t>
  </si>
  <si>
    <t>P2.3</t>
  </si>
  <si>
    <t>Լոգիստիկ հասանելիություն շուկաներին</t>
  </si>
  <si>
    <t>Ռուսաստանից բացի մյուս թիրախային շուկաներ ապրանքային արտահանման մասնաբաժինն ընդհանուր ապրանքային արտահանման մեջ</t>
  </si>
  <si>
    <t xml:space="preserve">Ցուցանիշը հաշվարկվում է` դեպի թիրախային շուկաներ (Ռուսաստանից բացի) ապրանքային արտահանումը (ԱՄՆ դոլար) բաժանելով Հայաստանից ընդհանուր ապրանքային արտահանմանը (ԱՄՆ դոլար) </t>
  </si>
  <si>
    <t>M2.3.1</t>
  </si>
  <si>
    <t>Տրամադրել մասնակի աջակցություն ընկերություններին՝ Հայաստանից դեպի առանցքային թիրախային շուկաներ  օդային ճանապարհով բեռնափոխադրումներ իրականացնելու համար՝ արտահանման աճին նպաստելու և տրանսպորտային մատչելիության բարելավման նպատակով: Պահանջարկի աճին զուգահեռ  պետության մասնաբաժինը կնվազի։</t>
  </si>
  <si>
    <t>Թիրախները հաշվարկելու համար օգտագործվել է հետևյալ տրամաբանությունը.
Ծոցի արաբական երկրներ - ընդհանուր 2 ուղղություն մինչև 2030 թվականը - սկսած 2027 թվականից - 2027 -2028 թվականներին` շաբաթական չվերթների 1 անգամյա և 2029-2030 թվականներին` 2 անգամյա պարբերականություն:
Եվրոպական տնտեսական գոտի և Շվեյցարիա - ընդհանուր 4 ուղղություն մինչև 2030 թվականը - սկսած 2026 թվականից - 2026-2028 թվականներին` շաբաթական չվերթների 1 անգամյա և 2029-2030 թվականներին` 2 անգամյա պարբերականություն:
Հոնկոնգ-ընդհանուր 1 ուղղություն մինչև 2030 թվականը - սկսած 2029 թվականից - հաճախականությունը շաբաթական 0.5 անգամ (երկու շաբաթը մեկ անգամ)
ԱՄՆ  - ընդհանուր 1 ուղղություն մինչև 2030 թվականը - սկսած 2027 թվականից - 2027 թվականին շաբաթական թռիչքների 0.5 անգամ պարբերականություն (երկու շաբաթը մեկ անգամ), հետագա տարիներին շաբաթական 1 անգամյա պարբերականություն
Մեծ Բրիտանիա - ընդհանուր 1 ուղղություն մինչև 2030 թվականը - սկսած 2030 թվականից - հաճախականությունը շաբաթական 0.5 անգամ (երկու շաբաթը մեկ անգամ)</t>
  </si>
  <si>
    <t>Բեռնափոխադրումային թռիչքների քանակը</t>
  </si>
  <si>
    <t>Էկոնոմիկայի նախարարության, Տարածքային կառավարման և ենթակառուցվածքների նախարարության վարչական տվյալներ</t>
  </si>
  <si>
    <t>Այս միջոցառման համար նախատեսված ֆինանսական ռեսուրսները հաշվարկված են հետևյալ կերպ.
Թռիչքների քանակ x ինքնաթիռի վարձակալության համար անհրաժեշտ միջին բյուջե (ներառյալ վառելիքը) տվյալ տարվա թռիչքների ուղղություններով x հանրային ֆինանսավորման բաժինը թռիչքների ընդհանուր ֆինանսավորման մեջ:
Թռիչքների ընդհանուր ֆինանսավորման մեջ հանրային ֆինանսավորման բաժինն առաջին տարում նախատեսում է ապահովել ծախսերի   60%, որը 2030 թվականին կնվազի` հասնելով 30%-ի</t>
  </si>
  <si>
    <t>M2.3.2</t>
  </si>
  <si>
    <t xml:space="preserve">Աջակցել թիրախային շուկաներում  պահեստների, պահեստային հաբերի ձևավորմանը մատակարարման պայմանագրերի կնքման միջոցով` արտահանման գործընթացն արդիականացնելու և արտահանման դիվերսիֆիկացիան խթանելու համար </t>
  </si>
  <si>
    <t>Թիրախային շուկաներում պահեստները կարող են հեշտացնել փաթեթավորման, պիտակավորման և այլ, ավելացված արժեք ստեղծող ծառայությունների գործընթացները՝ դրանով իսկ նվազեցնելով տրանսպորտային ծախսերը և բարձրացնելով արդյունավետությունը։
Պահեստների ընդհանուր թիվը բաշխվում է M. 2.3.2 և M. 2.3.5 միջոցառումների միջև: Խնդրում ենք նկատի ունենալ, որ պահեստների ընդհանուր թիվը մինչև 2030 թվականը բաշխվել է նպատակային շուկաներում հետևյալ կերպ. 
Պարսից ծոցի երկրներ x1 
Եվրոպական տնտեսական գոտի և Շվեյցարիա x3 
ԱՄՆ x2        Միջին Արևելքի տարածաշրջանի երկրների մասով, կարող է առավել արդյունավետ լինել ստեղծել շահագրգիռ մասնավոր ընկերությունների մասնակցությամբ կոնսորցիումային հիմունքներով տարածաշրջանային հաբեր, որոնք կունենան պահեստային տարածքներ և սպասարկող անձնակազմ: Հաշվի առնելով ՀՀ և տարածաշրջանի երկրների առևտրատնտեսական ցուցանիշները առավել նպաստավոր կարող է լինել  նման տարածաշրջանային հաբեր հիմնել Արաբական Միացյալ Էմիրություններում  (Աբու Դաբի կամ Դուբայ) և Իրաքյան Քուրդիստանում (Էրբիլ), որոնք միևնույն ժամանակ կսպասարկեն հարևան շրջանները կամ երկրները:</t>
  </si>
  <si>
    <t>Մատակարարման պայմանագրերի կնքման միջոցով ձևավորված թիրախային շուկաներում պահեստների քանակը</t>
  </si>
  <si>
    <t>Այս միջոցառման համար նախատեսված ֆինանսական ռեսուրսները հաշվարկված են հետևյալ կերպ.
Պահեստների թիվ x (պահեստի վարձակալության միջին բյուջե + գործառնական ծախսեր)</t>
  </si>
  <si>
    <t>M2.3.3</t>
  </si>
  <si>
    <t>Իրականացնել իրագործելիության հետազոտություն Զվարթնոց և Շիրակ օդանավակայանների համար` Հայաստանը հիմնական շուկաների միջև բեռնափոխադրումների տարանցիկ հանգույց դարձնելու հնարավորության ուսումնասիրության ու համաշխարհային առևտրային լոգիստիկայում Հայաստանն առանցքային դերակատար դարձնելու պայմանների ստեղծման նպատակով</t>
  </si>
  <si>
    <t>Նշյալ հետազոտությունը կարևոր քայլ է ծրագրի գործնականության և կենսունակության գնահատման համար: Այն գնահատում է տարբեր գործոններ, ինչպիսիք են շուկայի պահանջարկը, ֆինանսական հետևանքները, կարգավորող դաշտի համապատասխանությունը և տեխնիկական պահանջները: Առանց այս խորը վերլուծության դժվար կլինի հասկանալ, թե արդյոք նախագիծը իրագործելի է և ռազմավարական առումով հիմնավորված: Իրագործելիության ուսումնասիրությունն օգնում է բացահայտել հնարավոր ռիսկերը, հաշվարկել ծախսերը և օգուտները՝ ապահովելով, որ հանգույց կառուցելու որոշումը լինի հիմնավորված,  հաշվի առնի ծրագրի հնարավոր մարտահրավերները և հիմնվի հնարավորությունների խորքային պատկերացման վրա:</t>
  </si>
  <si>
    <t>Իրագործելիության հետազոտությունների արդյունքների առկայություն</t>
  </si>
  <si>
    <t>Տարածքային կառավարման և ենթակառուցվածքների, Էկոնոմիկայի նախարարության վարչական տվյալներ</t>
  </si>
  <si>
    <t>Այս միջոցառման համար նախատեսված ֆինանսական ռեսուրսները հաշվարկված են հետևյալ կերպ.
Համապատասխան ֆինանսական միջոցները, որոնք հատկացված են իրագործելիության հետազոտության իրականացման համար, բաշխվել են 2  տարիների միջև::</t>
  </si>
  <si>
    <t>M2.3.4</t>
  </si>
  <si>
    <t>Մշակել դեպի ընտրված շուկաներ ծախսարդյունավետ և հուսալի լոգիստիկ երթուղիներ՝ հաշվի առնելով այդ շուկաների համար ընտրված ապրանքների առանձնահատկությունները</t>
  </si>
  <si>
    <t>Օրինակ՝  Հայաստանից Իրանի տարածքով դեպի Իրաք ապրանքների արտահանման երթուղիների հստակեցման ուղղությամբ աշխատանքների իրականացում՝ ընթացակարգերի պարզեցման, թիրախային ապրանքային խմբերի նույնականացման մասով: Հաշվի առնելով՝ Հայաստան-Իրան-Իրաք եռակողմ ձևաչափով տնտեսական և լոգիստիկ համագործակցության սկզբնավորման ուղղությամբ արդեն իսկ տարված աշխատանքները՝ Հայաստանի, Իրաքի և Իրանի ԱԳ նախարարությունների համապատասխան տարածքային վարչությունների կողմից:</t>
  </si>
  <si>
    <t>1 կմ-ի` ըստ ուղղության կշռված միջին արժեքի փոփոխությունը</t>
  </si>
  <si>
    <t>Ցուցանիշը հաշվարկվում է հետևյալ բանաձևով.
1 կմ-ի` ըտ ուղղության կշռված միջին արժեք X տարվա համար / 1 կմ-ի` ըտ ուղղության կշռված միջին արժեք նախորդ տարվա համար -1</t>
  </si>
  <si>
    <t>Այս միջոցառման համար նախատեսված ֆինանսական ռեսուրսները հաշվարկված են հետևյալ կերպ.
1. Բյուջե, որը հատկացված է տեղական մասնագետ(ների) ներգրավման համար, որտեղ տեղական մասնագետի մեկ օր/մարդ արժեքն ընդունված  է 230.000 AMD
Նշում: Գնաճը ներառված է։</t>
  </si>
  <si>
    <t>M2.3.5</t>
  </si>
  <si>
    <t xml:space="preserve">Տրամադրել  ԱՀԿ-ի պահանջներին համապատասխան  աջակցություն արտահանման վստահելի օպերատորներին՝ ընտրված շուկաներում լոգիստիկ կենտրոններ (պահեստներ և տեղաբաշխման կենտրոններ), առևտրային տներ ձևավորելու համար՝ հիմք ընդունելով նրանց կողմից ներկայացված մանրամասն գործարար ծրագիրը։ </t>
  </si>
  <si>
    <t>Սույն միջոցառումը կարող է ներառել հետևյալը.
Արտահանման թիրախային շուկաների բացահայտում և ընտրություն, որտեղ կստեղծվեն կամ կօգտագործվեն լոգիստիկ կենտրոններ:  Նշվածի համար դիտարկվում են հետազոտության շրջանակներում բացահայտված թիրախային շուկաները:
Արտահանման վստահելի օպերատորների բացահայտում, որոնք ունեն հեղինակություն և կարող են արդյունավետ կերպով օգտագործել լոգիստիկ կենտրոններն ընտրված շուկաներում:
Ընտրված արտահանման օպերատորներից պահանջել ներկայացնել մանրամասն գործարար ծրագիր՝ ընտրված շուկաներում լոգիստիկ կենտրոններ (պահեստներ և տեղաբաշխման կենտրոններ) ստեղծելու կամ օգտագործելու համար: Գնահատել ներկայացված գործարար ծրագիրը, դրանց համապատասխանությունը ներկայացվող չափանիշներին և հաստատել։ 
Պահեստների ընդհանուր թիվը բաշխվում է M. 2.3.2 և M. 2.3.5 միջոցառումների միջև: Պահեստների ընդհանուր թիվը մինչև 2030 թվականը բաշխվել է նպատակային շուկաներում հետևյալ կերպ. 
Ծոցի երկրներ -1; Եվրոպական տնտեսական գոտի և Շվեյցարիա -3; ԱՄՆ-2</t>
  </si>
  <si>
    <t>Թիրախային շուկաներում վստահելի օպերատորների կողմից ստեղծված պահեստների քանակը</t>
  </si>
  <si>
    <t>Ներդրումների աջակցման կենտրոն</t>
  </si>
  <si>
    <t>Այս միջոցառման համար նախատեսված ֆինանսական ռեսուրսները հաշվարկված են հետևյալ կերպ.
Որպես այս միջոցառման մշտադիտարկման ցուցանիշ նշված պահեստների թիվ x (պահեստի վարձավճարի համար նախատեսված բյուջե + գործառնական ծախսեր)</t>
  </si>
  <si>
    <t>Առաջարկել ԱՀԿ-ի պահանջներին համապատասխան  աջակցություն` ընտրված շուկաներում առևտրի տներ ձևավորելու համար: Մասնավորապես, այս միջոցառումը ենթադրում է տրամադրել 30% սուբսիդավորում ընտրված շուկաներում առևտրի տների շահագործման առաջին տարվա ընթացքում գործառնական ծախսերը հոգալու համար՝ հիմնվելով մանրամասն մշակված գործարար ծրագրի վրա</t>
  </si>
  <si>
    <t>Առևտրի տների ընդհանուր թիվը բաշխվել է M.2.3.5 և M. 2.3.6 միջոցառումների միջև: Առևտրի տների ընդհանուր թիվը մինչև 2030 թվականը ներառում է հետևյալ թիրախային շուկաները.
Ծոցի երկրներ x1
Եվրոպական տնտեսական գոտի և Շվեյցարիա x2
ԱՄՆ x2</t>
  </si>
  <si>
    <t>Առևտրի տների միջոցով ապրանքների և ծառայությունների արտահանման մասնաբաժինը դեպի թիրախային շուկաներ ընդհանուր արտահանման մեջ</t>
  </si>
  <si>
    <t>Էկոնոմիկայի նախարարության վարչական տվյալներ, Արմստատ</t>
  </si>
  <si>
    <t xml:space="preserve">Ցուցանիշը հաշվարկվում է` առևտրի տների միջոցով ապրանքների և ծառայությունների արտահանումը (ԱՄՆ դոլար) բաժանելով դեպի թիրախային շուկաներ ընդհանուր արտահանմանը </t>
  </si>
  <si>
    <t>Այս միջոցառման համար նախատեսված ֆինանսական ռեսուրսները հաշվարկված են հետևյալ կերպ.
Առևտրային տների թիվը, որը նշված է որպես նախորդ միջոցառման մշտադիտարկման ցուցանիշ x (առևտրային տան վարձակալության համար նախատեսված բյուջե + գործառնական ծախսեր)</t>
  </si>
  <si>
    <t>M2.3.7</t>
  </si>
  <si>
    <t>Մշակել և իրականացնել ծրագիր` ուղղված Հայաստանի Հանրապետությանը պատկանող, արտասահմանում առկա պետական գույքի արդյունավետ օգտագործումը</t>
  </si>
  <si>
    <t>Առնվազն երկու պայմանագրի կամ միջոցառման առկայություն</t>
  </si>
  <si>
    <t>Հիմնասյուն 3</t>
  </si>
  <si>
    <t xml:space="preserve">Արտահանողների և նրանց կարողությունների զարգացում </t>
  </si>
  <si>
    <t>Արտահանող ընկերությունների միջին աշխատավարձի աճի տեմպի և մասնավոր ընկերությունների միջին աշխատավարձերի աճի տեմպի հարաբերությունը</t>
  </si>
  <si>
    <t>Արտահանող ընկերությունների միջին աշխատավարձի աճի տեմպը (ավելի քան 1 մլն դրամ արտահանում) պետք է բաժանել մասնավոր ընկերությունների (50+ աշխատող) միջին աշխատավարձի աճի տեմպին:</t>
  </si>
  <si>
    <t>P3.1</t>
  </si>
  <si>
    <t>Առևտրային կարողությունների զարգացում</t>
  </si>
  <si>
    <t>Արտահանման 1 միլիոն դրամը գերազանցող կազմակերպությունների մեկ աշխատողի հաշվով արտահանումը</t>
  </si>
  <si>
    <t>Յուրաքանչյուր ընկերության արտահանումը պետք է բաժանել աշխատողների միջին տարեկան թվաքանակին, որից հետո պետք է հաշվարկել միջինը (ԱՄՆ դոլար)</t>
  </si>
  <si>
    <t>M3.1.1</t>
  </si>
  <si>
    <t xml:space="preserve">Կենտրոնացված տարբերակով ապահովել ներկա և ապագա արտահանողների կարողությունների զարգացման ծրագրի իրականացումը </t>
  </si>
  <si>
    <t>Այս միջոցառման իրականացման նպատակով պետք է նախատեսել վերապատրաստում անցկացնող մասնագետների հաստիքակազմ/ստորաբաժանում իրականացնող/պատասխանատու մարմնի համար՝ կարողությունների համապատասխան կրթական պրոցեսը ապահովելու նպատակով</t>
  </si>
  <si>
    <t>Կարողությունների զարգացման ծրագրերին մասնակցած արտահանման մասնագետների թիվը</t>
  </si>
  <si>
    <t>Այս միջոցառման համար նախատեսված ֆինանսական ռեսուրսները հաշվարկված են հետևյալ կերպ.
1. Առաջին տարում - Առևտրի ակադեմիայի ստեղծման և գործառնական ծախսերի 30%
2. Երկրորդ տարում - Առևտրի ակադեմիայի ստեղծման և գործառնական ծախսերի 70%
3. Երրորդ տարուց սկսած - գործառնական ծախսեր + բյուջե, որը հատկացված է Առևտրի ակադեմիայի վարչական անձնակազմի աշխատավարձի համար
Նշում: Գնաճը ներառված է</t>
  </si>
  <si>
    <t>M3.1.2</t>
  </si>
  <si>
    <t xml:space="preserve">Իրականացնել վերապատրաստման և կարողությունների զարգացման ծրագրեր արտահանողների համար՝ առևտրի հետ կապված կանոնակարգերի ու ընթացակարգային խոչընդոտների, ռիսկերի գնահատման, համապատասխանության լավագույն փորձի և առևտրի ֆինանսավորման վերաբերյալ </t>
  </si>
  <si>
    <t>Վերապատրաստման և կարողությունների զարգացման ծրագրերի շահառու արտահանողների քանակը</t>
  </si>
  <si>
    <t>Այս միջոցառման համար նախատեսված ֆինանսական ռեսուրսները հաշվարկված են հետևյալ կերպ.
Մասնագետների թիվը, որոնք մասնակցում են կարողությունների զարգացման ծրագրերին` նշված որպես նախորդ միջոցառման մշտադիտարկման ցուցանիշ x յուրաքանչյուր մասնագետի համար նախատեսված աշխատավարձ
Նշում. Գնաճը ներառված է</t>
  </si>
  <si>
    <t>M3.1.3</t>
  </si>
  <si>
    <t>Իրականացնել մենթորության ծրագրեր և համագործակցային հնարավորություններ՝ մոտիվացված արտահանողներին կապելու փորձառու մասնագետների ու ոլորտի փորձագետների հետ` խթանելով գիտելիքների փոխանակումը և համագործակցությունը</t>
  </si>
  <si>
    <t>Այս միջոցառումը կարող է ներառել հետևյալը. 
Փորձագետներ. գտնել և ներգրավել փորձառու մասնագետների և ոլորտի փորձագետների, ովքեր պատրաստ են մասնակցել սույն ծրագրին որպես մենթորներ ու ցանցային համակարգողներ: 
Մենթորության ծրագրի կառուցվածքի մշակում. մշակել մենթորության ծրագրի կառուցվածքը` ներառյալ մենթորների ու ուսնակների միջև փոխգործակցության նպատակները, ժամանակացույցերը և ուղեցույցները: 
Կապի հնարավորությունների ստեղծում. կազմակերպել միջոցառումներ և հարթակներ (օրինակ՝ սեմինարներ, խմբակային քննարկումներ ու առցանց ֆորումներ), որտեղ սկսնակ արտահանողները կարող են հաղորդակցվել ոլորտի փորձագետների և այլ մասնագետների հետ: 
Ուսնակների համար մենթորների ընտրություն. ընտրել համապատասխան մենթորներ սկսնակ արտահանողների համար՝ ելնելով նրանց կարիքներից և փորձից: 
Մենթորները կօգնեն սաներին կապ հաստատել օտարերկրյա գնորդների հետ, գրավիչ ձևով ներկայացնել իրենց գործնական առաջարկները, կազմակերպել տեսազանգեր և հանդիպումներ, ինչպես նաև ակտիվորեն բանակցել նոր պայմանագրերի կնքման շուրջ:</t>
  </si>
  <si>
    <t>Մենթորների քանակը</t>
  </si>
  <si>
    <t>Այս միջոցառման համար նախատեսված ֆինանսական ռեսուրսները հաշվարկված են հետևյալ կերպ.
Որպես այս միջոցառման մշտադիտարկման ցուցանիշ նշված մենթորների թիվը x յուրաքանչյուր մենթորի համար հատկացված աշխատավարձ
Նշում. Գնաճը ներառված է։</t>
  </si>
  <si>
    <t>M3.1.4</t>
  </si>
  <si>
    <t xml:space="preserve">Մեկնարկել «Արտահանման ինկուբատոր» ծրագիր այն արտադրողների համար, որոնց տեղական վաճառքը գերազանցում է 300 միլիոն դրամը, բայց որոնք դեռևս չեն իրականացրել արտահանում, կամ որոնց արտահանման ծավալը 200 միլիոն դրամից պակաս է։ Ծրագիրը ենթադրում է արտահանման հմտությունների ինտենսիվ դասընթաց արտադրող ընկերությունների ներկայացուցիչների համար, ինչպես նաև մենթորություն առաջատար ընկերությունների հետ փոխկապակցված արտահանման փորձառու մասնագետների կողմից: Այս մենթորները կօգնեն ծրագրի շահառուներին ուսումնասիրել արտահանման հնարավորություններն ընտրված շուկաներում և բարելավել իրենց արտահանման կարողությունները: </t>
  </si>
  <si>
    <t>«Արտահանման ինկուբատոր» ծրագրի շահառու արտահանողների քանակը</t>
  </si>
  <si>
    <t>Այս միջոցառման համար նախատեսված ֆինանսական ռեսուրսները հաշվարկված են հետևյալ կերպ. 
(Մենթորների թիվ x տարեկան աշխատավարձ (հաշվարկված 300.000 ՀՀ դրամի  հիման վրա)) + (հաջողված դեպքերի թիվ x բոնուս (հաշվարկված 1.000.000 ՀՀ դրամի հիման վրա))</t>
  </si>
  <si>
    <t>M3.1.5</t>
  </si>
  <si>
    <t>Տրամադրել ԱՀԿ պահանջներին համապատասխան  գրանտ խոշոր արտահանողներին, որոնց արտահանման ծավալը գերազանցում է 1 մլրդ դրամը` արտահանման մասնագիտացված գործակալներ ներգրավելու համար։  Այս գործակալները կօգնեն և կկառավարեն ընտրված շուկաներում առանցքային ապրանքների արտահանման ողջ գործընթացը</t>
  </si>
  <si>
    <t>Միջոցառման ներքո տրամադրվող գրանտի չափը մինչև 30%</t>
  </si>
  <si>
    <t>Ներգրավված գործակալների թիվը</t>
  </si>
  <si>
    <t>Այս միջոցառման համար նախատեսված ֆինանսական ռեսուրսները հաշվարկված են հետևյալ կերպ.
Որպես այս միջոցառման մշտադիտարկման ցուցանիշ նշված վարձու գործակալների թիվը  x յուրաքանչյուր վարձու գործակալի աշխատավարձ x 30%
Նշում. Գնաճը ներառված է։</t>
  </si>
  <si>
    <t>M3.1.6</t>
  </si>
  <si>
    <t xml:space="preserve">Աջակցել արտադրական սարքավորումների ձեռքբերմանը լիզինգային ծրագրի միջոցով՝ տրամադրելով ԱՀԿ պահանջներին համապատասխանող աջակցություն արտահանմանը միտված արդյունաբերական գոտիներում գործող կազմակերպությունների կողմից արդյունաբերական սարքավորումների ձեռքբերման լիզինգի տոկոսավճարի մինչև 75%-ի չափով, որտեղ սարքավորումների արժեքը պակաս է 2 մլրդ ՀՀ դրամից, իսկ լիզինգի մարման ժամկետը չի գերազանցում 5 տարին </t>
  </si>
  <si>
    <t>Արտադրական սարքավորումների ձեռքբերման լիզինգային ծրագրի  շահառուների քանակը</t>
  </si>
  <si>
    <t>P.3.2</t>
  </si>
  <si>
    <t>Նորարարության և որակյալ արտադրանքի զարգացման պետական նախաձեռնություն</t>
  </si>
  <si>
    <t xml:space="preserve">Բարելավել արտահանող կազմակերպությունների` նախքան մաշվածության, տոկոսի և շահութահարկի նվազեցումը շահույթի (EBITDA) ցուցանիշը (տ.կ) </t>
  </si>
  <si>
    <t>Ենթադրում է դիտարկվող տարվա ընթացքում արտահանող կազմակերպությունների` նախքան մաշվածության, տոկոսի և շահութահարկի նվազեցումը շահույթի (EBITDA) ցուցանիշի փոփոխությունը 2024թ.-ի նկատմամբ (տ.կ.)</t>
  </si>
  <si>
    <t>M3.2.1</t>
  </si>
  <si>
    <t>Իրականացնել պետական ծրագիր՝ բարելավելու արտադրանքի որակը նոր հետազոտությունների, զարգացման և նորարարության (RD&amp;I) նախաձեռնությունների միջոցով՝ ձևավորելով արտահանման հետ կապված նորարարական կենտրոններ, ինկուբատորներ և աքսելերատորներ՝ արտահանմանն ուղղված գործունեությամբ զբաղվող սթարթափերին և սքեյլափերին անհրաժեշտ ենթակառուցվածքներով, ռեսուրսներով և մենթորությամբ ապահովելու նպատակով</t>
  </si>
  <si>
    <t>Այս միջոցառման նպատակն է երկրում ստեղծել նորարարական կենտրոններ, որոնք նպատակ կունենան գեներացնել նորարարական գիտահետազոտական լուծումներ 25 բացահայտված առանցքային ապրանքների համար: Որպես օրինակ կարելի է նշել ծխախոտը, որը սահմանվել է որպես Հայաստանից արտահանման առանցքային ապրանքներից մեկը։ Այս միջոցառումը կարող է նպաստել ծխախոտի նոր արտադրության մեկնարկին, որը համատեղելի կլինի, օրինակ` տաքացման տեխնոլոգիաների հետ: Դրա մեկ այլ օրինակ է HS-ի նույն ծածկագրերով տարբեր կոկտեյլային ըմպելիքների արտադրությունը, որոնք սահմանվել են 25 առանցքային ապրանքների շարքում:</t>
  </si>
  <si>
    <t>Արտահանման հետ կապված նորարարական կենտրոնների, ինկուբատորների և աքսելերատորների թիվը</t>
  </si>
  <si>
    <t>Այս միջոցառման համար նախատեսված ֆինանսական ռեսուրսները հաշվարկված են հետևյալ կերպ.
Որպես այս միջոցառման մշտադիտարկման ցուցանիշ նշված նոր ստեղծված, արտահանման հետ կապված նորարարական կենտրոնների, ինկուբատորների և աքսելերատորների թիվը x (այսպիսի նորարարական կենտրոնների, ինկուբատորների և աքսելերատորների ստեղծման համար հատկացված բյուջե + գործառնական ծախսեր)։</t>
  </si>
  <si>
    <t>P.3.3</t>
  </si>
  <si>
    <t>Առևտրի հետ կապված կրթական քաղաքականություն</t>
  </si>
  <si>
    <t>Արտահանողների կարողությունների ցուցանիշի փոփոխություն</t>
  </si>
  <si>
    <t>Այս ցուցանիշը նպատակ ունի արտացոլել Արտահանողների կարողությունների ցուցանիշի մասով գրանցված դրական կամ բացասական փոփոխությունը: Քանի որ այս ցուցանիշի համար ներկայումս չկան ելակետային ցուցանիշներ, դրա թիրախները սահմանվել են՝ ցույց տալու արտահանողների բավարարվածության ցուցանիշի փոփոխությունը ելակետային տարվա` 2025 թվականի համեմատ: Ցուցանիշը հաշվարկվել է հետևյալ կերպ.
1. Հաշվարկել Արտահանողների կարողությունների ցուցանիշը ելակետային տարվա`  2025 թվականի համար` կիրառելով սահմանված մեթոդաբանությունը
2. Հաշվարկել Արտահանողների կարողությունների ցուցանիշի փոփոխությունը ելակետային տարվա նկատմամբ` կիրառելով հետևյալ բանաձևը:  
Արտահանողների կարողությունների ցուցանիշ X տարվա համար  / Ելակետային տարվա Արտահանողների կարողությունների ցուցանիշ - 1.</t>
  </si>
  <si>
    <t>M3.3.1</t>
  </si>
  <si>
    <t>Նպաստել բարձրագույն կրթական ծրագրերի շրջանակներում արտահանման կառավարման նոր մոդուլների մշակմանն ու ներդրմանը` միջազգային լացագույն փորձի տեղայնացման միջոցով</t>
  </si>
  <si>
    <t>Նոր բարձրագույն կրթական ծրագրերի քանակը</t>
  </si>
  <si>
    <t>Կրթության, գիտության, մշակույթի և սպորտի նախարարության վարչական տվյալներ</t>
  </si>
  <si>
    <t>Կրթության, գիտության, մշակույթի և սպորտի նախարարություն</t>
  </si>
  <si>
    <t>Այս միջոցառման համար նախատեսված ֆինանսական ռեսուրսները հաշվարկված են հետևյալ կերպ.
1. Բյուջե, որը հատկացված է միջազգային փորձագետի ներգրավման համար, որտեղ միջազգային փորձագետի մեկ մարդ/օր արժեքն ընդունված է 360.000 դրամ
Նշում: Գնաճը ներառված է</t>
  </si>
  <si>
    <t>M3.3.2</t>
  </si>
  <si>
    <t>Կիրառել խթաններ համալսարանների համար՝ համագործակցելու ոլորտի գործընկերների, առևտրային ասոցիացիաների և պետական ​​գործակալությունների հետ՝ առաջարկելու փորձնակության, դաշտային նախագծերի ու հյուրընկալված դասախոսների կողմից դասախոսությունների հնարավորություններ, որոնք ուսանողներին տրամադրում են առևտրի փորձառության և դրա մարտահրավերների վերաբերյալ իրական, գործնական գիտելիքներ</t>
  </si>
  <si>
    <t>Համալսարանների համար խթանները կարող են ներառել հետևյալը.
Ֆինանսավորում և դրամաշնորհներ- համատեղ նախաձեռնություններին ֆինանսական աջակցության տրամադրում
Ճանաչում և մրցանակներ- համագործակցության ակնառու արդյունքների խրախուսում մրցանակների կամ հանրային ճանաչման միջոցով
Կարիերայի աճ- ուսնակության և զբաղվածության ծառայությունների խթանում
Համատեղ նախագծեր- համատեղ դաշտային կամ խորհրդատվական նախագծերի համար հնարավորությունների ստեղծում
Հրավիրյալ դասախոսություններ և սեմինարներ- ոլորտի մասնագետների` ակադեմիական միջոցառումներին մասնակցության փոխհատուցում
Մասնագիտական զարգացում- ուսուցիչների և ուսանողների համար վերապատրաստման ու փոխանակման ծրագրերի առաջարկների ներկայացում
Երկարաժամկետ գործընկերություն- երկարաժամկետ պայմանագրերի կնքում և շարունակական համագործակցության համար խորհրդատվական մարմինների ստեղծում:</t>
  </si>
  <si>
    <t>Կնքված համագործակցության պայմանագրերի քանակը</t>
  </si>
  <si>
    <t xml:space="preserve">Այս միջոցառման համար նախատեսված ֆինանսական ռեսուրսները հաշվարկված են  հետևյալ կերպ.
Նախատեսված բյուջե միջազգային դասախոսների ներգրավման համար + նախատեսված բյուջե դասախոսների և ուսանողների փոխանակման ծրագրերի համար
1. Բյուջե միջազգային դասախոսների ներգրավման համար, որը հաշվարկվում է միջազգային փորձագետի մարդ/օր արժեքի հիման վրա (360.000 ՀՀ դրամ 2025 թվականին)
2. Բյուջե դասախոսների և ուսանողների փոխանակման ծրագրերի համար, որը հաշվարկվում է հետևյալ կերպ. փոխանակման ծրագրերի թիվ x բյուջե յուրաքանչյուր փոխանակման ծրագրի համար (800.000 ՀՀ դրամ)
Նշում. Գնաճը ներառված է </t>
  </si>
  <si>
    <t>M3.3.3</t>
  </si>
  <si>
    <t>Զինել արտահանման բարձր ներուժ ունեցող ոլորտներում ներգրավված աշխատուժին անհրաժեշտ հմտություններով՝ նրանց աշխատունակությունը բարձրացնելու համար</t>
  </si>
  <si>
    <t>Կրթական ծրագրերին մասնակցած աշխատակիցների քանակը</t>
  </si>
  <si>
    <t>M3.3.4</t>
  </si>
  <si>
    <t>Բարեփոխել Հայաստանի մասնագիտական (նախնական մասնագիտական և միջին մասնագիտական) ​​կրթության և ուսուցման (ՄԿՈՒ) համակարգը ՄԿՈՒ ուսումնական ծրագրերի վերանայման միջոցով՝ ընդգրկելու նորարար տեխնոլոգիաներն ու ոլորտին հատուկ հմտությունները` ներառելով ավելի գործնական ուսուցում և աշխատանքի վրա հիմնված ուսուցման հնարավորություններ՝ կապված միջազգային բիզնես գործունեության հետ</t>
  </si>
  <si>
    <t>Միջոցառումն իրակակնացվում է Էկոնոմիկայի նախարարության և ԿԳՄՍ նախարարության համագործակցությամբ՝ հաշվի առնելով ոլորտային ուսումնասիրությունները՝ ներգրավելով ՄԿՈՒ հաստատությունները։</t>
  </si>
  <si>
    <t>ՄԿՈՒ վերանայված ուսումնական ծրագրերի առկայություն</t>
  </si>
  <si>
    <t>Կրթության, գիտության, մշակույթի և սպորտի նախարարություն, Էկոնոմիկայի նախարարություն</t>
  </si>
  <si>
    <t>Հիմնասյուն 4</t>
  </si>
  <si>
    <t xml:space="preserve">Շուկաների և հաճախորդների ընդլայնում </t>
  </si>
  <si>
    <t>Հերֆինդալ-Հիրշմանի ինդեքս` ըստ արտահանման շուկաների</t>
  </si>
  <si>
    <t>Ցուցանիշը հաշվարկվում է` գործընկեր յուրաքանչյուր երկրի շուկայական մասնաբաժինը բարձրացնելով քառակուսի, ապա գումարելով ստացված արժեքները:</t>
  </si>
  <si>
    <t>Առաջնահերթ շուկաներում նոր արտահանողների թիվը</t>
  </si>
  <si>
    <t>Նոր արտահանողը սահմանվում է արպես արտահանող, որը տվյալ տարվա ընթացքում ունեցել է 1 մլն ԱՄՆ դոլարից ավելի արտահանում, իսկ նախորդ տարվա ընթացքում` 1 մլն ԱՄՆ դոլարից պակաս արտահանում:  
Ցուցանիշը հաշվարկվում է հետևյալ կերպ: 
1. հաշվարկել նոր արտահանողների քանակը` համաձայն սահմանման
2. հաշվարկել կորցրած արտահանողների քանակը` համաձայն սահմանման (ապրանքներ, որոնց արտահանումը տվյալ տարվա ընթացքում եղել է 1 մլն ԱՄՆ դոլարից պակաս, բայց որը նախորդ տարվա ընթացքում եղել է 1 մլն ԱՄՆ դոլարից ավելի) 
3. հաշվարկել նոր և կորցրած արտահանողների տարբերությունը</t>
  </si>
  <si>
    <t>P4.1</t>
  </si>
  <si>
    <t>Շուկայի ուսումնասիրության և շուկա մուտք գործելու ծրագիր</t>
  </si>
  <si>
    <t>Ռուսաստանից բացի մյուս թիրախային շուկաներ ապրանքային արտահանման մասնաբաժինն ընդհանուր ապրանքային  արտահանման մեջ</t>
  </si>
  <si>
    <t xml:space="preserve">Ցուցանիշը հաշվարկվում է` դեպի թիրախային շուկաներ (առանց Ռուսաստանի) արտահանումը (ԱՄՆ դոլար) բաժանելով  ընդհանուր ապրանքային արտահանմանը (ԱՄՆ դոլար) </t>
  </si>
  <si>
    <t>M4.1.1</t>
  </si>
  <si>
    <t>Իրականացնել Արտահանման առավելության բարձրացման նախաձեռնություն՝ արտերկրում բիզնեսը-բիզնեսին (B2B) ցուցահանդեսների համակարգումը, կազմակերպումը և համաֆինանսավորումը բարելավելու նպատակով</t>
  </si>
  <si>
    <t>Այս միջոցառման նպատակն է բարձրացնել ավանդական ցուցահանդեսներին հայ արտահանողների մասնակցության արդյունավետությունը: B2B հանդիպումները հանդիսանում են ավելի արդյունավետ միջոց, և հայկական բիզնեսները պետք է առաջին հերթին կենտրոնանան այս տեսակի հանդիպումների կազմակերպման վրա: Կառավարությունը պետք է աջակցի նշյալ միջոցառումներին, այդ թվում՝ Հայաստանում միջազգային գնորդներին հյուրընկալելու և հայ արտադրողների արտասահման այցելությունների դյուրացմանը:</t>
  </si>
  <si>
    <t>Արտահանման առավելության բարձրացման նախաձեռնության շահառուների թվաքանակը</t>
  </si>
  <si>
    <t>Այս միջոցառման համար նախատեսված ֆինանսական ռեսուրսները ներառում են բյուջեն, որն անհրաժեշտ է արտերկրում բիզնեսը-բիզնեսին (B2B) ցուցահանդեսների համակարգման, կազմակերպման և համաֆինանսավորման համար:</t>
  </si>
  <si>
    <t>M4.1.2</t>
  </si>
  <si>
    <t>Խթանել ԱՊՀ-ից և ԵԱՏՄ-ից բացի ընտրված արտահանման շուկաների մասին շուկայական հետազոտությունների ձեռքբերումը  (մատակարարման շղթա, գործընկեր երկրների ներկայացուցիչներ, շուկայի առանձնահատկություններ, առևտրի կանոնակարգեր, արտադրանքի բնութագրեր և կարիքներ) միջազգային հետազոտական ընկերություններին դրանց  արտապատվիրման միջոցով՝ առաջարկելով շուկայական հետազոտության արժեքի հետվճարի (cashback) խթան` 30% անհատական շուկայական հետազոտությունների և  50% օմնիբուս շուկայական հետազոտությունների դեպքում</t>
  </si>
  <si>
    <t>Գնված հետազոտությունների քանակը</t>
  </si>
  <si>
    <t>Այս միջոցառման համար նախատեսված ֆինանսական ռեսուրսները հաշվարկված են հետևյալ կերպ. 
(Անհատական շուկայական հետազոտությունների քանակը × գինը × 30%) + (Օմնիբուս շուկայական հետազոտությունների քանակը × գինը × 50%):
Անհատական և օմնիբուս շուկայական հետազոտությունների քանակը հիմնված է ձեռք բերված հետազոտությունների թվի վրա:
Շուկայի հետազոտության գինը հաշվարկվում է՝ ելնելով 3,000,000 ՀՀ դրամից:</t>
  </si>
  <si>
    <t>M4.1.3</t>
  </si>
  <si>
    <t xml:space="preserve">Ձևավորել խթաններ ընտրված շուկաներում արդեն իսկ վաճառքներ իրականացնող տեղական արտահանողների համար՝ խրախուսելով նրանց սկսել արտահանել նաև  առանցքային ապրանքներ այս շուկաներ՝ հիմնվելով ապրանքի տարածության (product space) սկզբունքի վրա </t>
  </si>
  <si>
    <t>Առանցքային ապրանքների արտահանման մասնաբաժինը դեպի արտահանման ընտրված շուկաներ ընդհանուր ապրանքային արտահանման մեջ</t>
  </si>
  <si>
    <t>Այս ցուցանիշը հաշվարկվում է` առանցքային ապրանքների արտահանումը (ԱՄՆ դոլար) բաժանելով դեպի թիրախային շուկաներ ընդհանուր ապրանքային արտահանմանը (ԱՄՆ դոլար)</t>
  </si>
  <si>
    <t>Այս միջոցառման համար նախատեսված ֆինանսական ռեսուրսները հաշվարկված են հետևյալ կերպ.
(Ընտրված արտահանման շուկաներում առաջնահերթ արտադրանքների մասնաբաժինն ընդհանուր ապրանքային արտահանման մեջ × տեղական արտահանումը ՀՀ դրամով) × 5%) × 1%:
Սա նշանակում է, որ առաջնահերթ շուկաներում արդեն ապրանքներ արտահանողներին այդ շուկաներ առանցքային ապրանքներն արտահանելու համար խթանելու նպատակով նախատեսված բյուջեն կհամապատասխանի նշյալ շուկաներում այդ ապրանքների տեղական արտահանման արժեքի 1%-ին (ընտրված շուկաներում  առաջնահերթ ապրանքների ընդհանուր մասնաբաժնի 5%):</t>
  </si>
  <si>
    <t>M4.1.4</t>
  </si>
  <si>
    <t>Տրամադրել ֆինանսական աջակցություն փոխադարձ այցելությունների համար՝ թիրախային շուկաներում հավանական գործընկեր երկրների ներկայացուցիչների հետ հարաբերությունների զարգացման և ամրապնդման համար՝ համաֆինանսավորելով այցելության ծախսերի մինչև 40%-ը</t>
  </si>
  <si>
    <t>Այցելությունների քանակը</t>
  </si>
  <si>
    <t>Այս միջոցառման համար նախատեսված ֆինանսական ռեսւորսները հաշվարկված են հետևյալ կերպ.
(Այցելությունների մասնակից կազմակերպությունների թիվը × (օդանավի տոմսի գինը + կացության գինը + ապահովագրություն))) × 40%:
Ավիատոմսի գինը սահմանված է առավելագույնը 1200 ԱՄՆ դոլար,
5 օրվա կացության միջին գինը սահմանված է առավելագույնը 1200 ԱՄՆ դոլար,
ապահովագրության գինը սահմանված է առավելագույնը 50 ԱՄՆ դոլար:
Նշում. Գնաճը ներառված է:</t>
  </si>
  <si>
    <t>Ուսումնասիրել և տրամադրել առանցքային ապրանքներին վերաբերող միջազգային ցուցահանդեսների ամբողջական ցուցակ</t>
  </si>
  <si>
    <t>Ցուցակի առկայություն և թարմացում (տարեկան)</t>
  </si>
  <si>
    <t>M4.1.5</t>
  </si>
  <si>
    <t>Ապահովել ԱՀԿ պահանջներին համապատասխան ֆինանսավորում ներկայացված ցանկից ընտրված միջազգային ցուցահանդեսների մասնակցության ծախսերի 30%-ի (առկա շուկաների դեպքում) ու 50%-ի (նոր շուկաների դեպքում) չափով և թիրախային շուկաներում հավանական գործընկեր ընկերությունների հետ կնքված պայմանագրերի համար 10 տոկոսային կետով ավելացման հնարավորությամբ, եթե պայմանագրի արժեքը կազմում է նախորդ տարվա արտահանման ծավալի առնվազն 10%-ը (յուրաքանչյուր հաջորդ պայմանագրի համար լրացուցիչ 2 տոկոսային կետով ավելացման հնարավորությամբ, եթե պայմանագրի արժեքը կազմում է նախորդ տարվա արտահանման ծավալի առնվազն 5%-ը)</t>
  </si>
  <si>
    <t>Ընտրված միջազգային ցուցահանդեսների մասնակցության արդյունքում կնքված պայմանագրերի թիվը</t>
  </si>
  <si>
    <t>Այս միջոցառման համար նախատեսված ֆինանսական ռեսուրսները հաշվարկված են հետևյալ կերպ. 
((Ընտրված միջազգային ցուցահանդեսներին մասնակցած կազմակերպությունների թիվը - ընտրված միջազգային ցուցահանդեսներին մասնակցության արդյունքում կնքված պայմանագրերի թիվը) × ընտրված միջազգային ցուցահանդեսներին մասնակցության արժեքը × 50%) + (ընտրված միջազգային ցուցահանդեսներին մասնակցության արդյունքում կնքված պայմանագրերի թիվը × ընտրված միջազգային ցուցահանդեսներին մասնակցության արժեքը × 60%)</t>
  </si>
  <si>
    <t>M4.1.7</t>
  </si>
  <si>
    <t>Ապահովել առաջատար միջազգային հետազոտական ​​հաստատությունների տեղեկատվությանը, զեկույցներին և տվյալներին մշտական ​​հասանելիություն, որոնք վերլուծում են շուկայի միտումներն ու առանցքային ապրանքների ապագա ակնկալիքները</t>
  </si>
  <si>
    <t>Քվազի բորսայական ապրանքների ոլորտում բազմաթիվ հեղինակավոր միջազգային հետազոտական ինստիտուտներ իրականացնում են բարձրորակ հետազոտություններ՝ շուկայի միտումները և ապագա սպասումները դիտարկելու համար: Այս հաստատություններն օգտագործում են առաջադեմ վերլուծական գործիքներ և մեթոդաբանություններ՝ ապրանքային շուկաների վերաբերյալ համապարփակ տեղեկատվություն ստանալու համար` ներառյալ գների, առաջարկի ու պահանջարկի դինամիկան և աշխարհաքաղաքական գործոնները, որոնք կարող են ազդել ապրանքների գների վրա: Հայաստանի համար չափազանց կարևոր է ձեռք բերել նման հաշվետվություններ, հատկապես նրանք, որոնք նվիրված են առանցքային ապրանքներին։  Ձեռք բերելով այս հաշվետվությունները՝ հայկական կազմակերպությունները հնարավորություն կունենան օգտվել արժեքավոր տվյալներից և կանխատեսումներից, ինչը թույլ կտա նրանց տվյալահենք որոշումներ կայացնել ապրանքների գնումների, առևտրային ռազմավարությունների և շուկայում դիրքավորման վերաբերյալ: Այդ հաշվետվություններին հասանելիությունը ոչ միայն կբարձրացնի Հայաստանի կարողությունը` խուսանավելու համաշխարհային ապրանքային շուկաների բարդություններից, այլև կաջակցի նրա ռազմավարական տնտեսական պլանավորմանը և զարգացման նախաձեռնություններին: Բացի այդ, այս բարձրակարգ հետազոտական զեկույցներում պարունակվող տեղեկատվության օգտագործումը կարող է նպաստել ավելի արդյունավետ տնտեսական քաղաքականության մշակմանն ու ներդրումային որոշումների կայացմանը, ինչը, ի վերջո, կնպաստի երկրի տնտեսական կայունությանը և աճին:</t>
  </si>
  <si>
    <t>Թողարկված/հրապարակված հաշվետվությունների քանակը</t>
  </si>
  <si>
    <t>Այս միջոցառման համար նախատեսված ֆինանսական ռեսուրսները հաշվարկված են հետևյալ կերպ.
Հրապարակված հաշվետվությունների թիվը × նմանօրինակ հաշվետվության գինը:
Որպես նմանօրինակ հաշվետվության գին ընդունվել է առավելագույնը 5,000,000 ՀՀ դրամը:</t>
  </si>
  <si>
    <t>M4.1.8</t>
  </si>
  <si>
    <t>Կազմակերպել, հյուրընկալել նշված քվազի բորսայական ապրանքների վերաբերյալ միջոցառումներ, կոնֆերանսներ և աշխատանքային հանդիպումներ Հայաստանում՝ նպատակ ունենալով Հայաստանը դարձնել այդ ապրանքների  առանցքային կենտրոն՝ օգտագործելով առաջխաղացման ու կապերի հաստատման հնարավորությունները</t>
  </si>
  <si>
    <t>Հատուկ ուշադրություն պետք է դարձնել բացահայտված  առաջնահերթ 25 ապրանքների ցանկում հայտնված քվազի բորսայական ապրանքներին:</t>
  </si>
  <si>
    <t>Կազմակերպված և հյուրընկալված միջոցառումների, կոնֆերանսների և աշխատանքային հանդիպումների քանակը</t>
  </si>
  <si>
    <t>Այս միջոցառման համար նախատեսված ֆինանսական ռեսուրսները հաշվարկված են հետևյալ կերպ.
Որպես այս միջոցառման մշտադիտարկման ցուցանիշ նշված կազմակերպված և անցկացված միջոցառումների, կոնֆերանսների ու աշխատանքային հանդիպումների թիվը × նմանօրինակ միջոցառումների, կոնֆերանսների և աշխատանքային հանդիպումների համար հատկացված բյուջեն:
Նման միջոցառումների, կոնֆերանսների և աշխատանքային հանդիպումների կազմակերպման ու անցկացման համար բյուջեն ընդունվել է առավելագույնը 150,000 ԱՄՆ դոլարը:</t>
  </si>
  <si>
    <t>P4.2</t>
  </si>
  <si>
    <t>Ազգային բրենդների ստեղծում</t>
  </si>
  <si>
    <t xml:space="preserve">Անհոլտ-Իփսոսի ազգային բրենդի ինդեքս </t>
  </si>
  <si>
    <t>Ipsos: https://www.ipsos.com/sites/default/files/ct/news/documents/2023-10/NBI_2023_Press_Release_Supplemental_Deck_WEB.pdf</t>
  </si>
  <si>
    <t xml:space="preserve">Անհոլտ-Իփսոսի ազգային բրենդի ինդեքսն ամենամյա հետազոտություն է, որն անցկացվում է 2008 թվականից՝ ամփոփելով աշխարհի երկրների մասին պատկերացումները:
</t>
  </si>
  <si>
    <t>M4.2.1</t>
  </si>
  <si>
    <t xml:space="preserve">Բանակցել Իփսոս՝ շուկայի հետազոտական և խորհրդատվական համաշխարհային ընկերության հետ՝ Հայաստանը ներառելու Անհոլտ-Իփսոսի Ազգային բրենդի ինդեքսի համատեքստում </t>
  </si>
  <si>
    <t>Անհոլտ-Իփսոսի ազգային բրենդի ինդեքսի առկայությունը</t>
  </si>
  <si>
    <t>Ֆինանսական ռեսուրսները, որոնք նախատեսված են այս միջոցառման համար, ներառում են այն բյուջեն, որն անհրաժեշտ է ճանապարհածախսերը ծածկելու համար:</t>
  </si>
  <si>
    <t>M4.2.2</t>
  </si>
  <si>
    <t>Մշակել Ազգային բրենդի նոր ծրագիր`  ուղղված արտահանողներին միջազգային շուկաներում հայկական ապրանքների և ծառայությունների միասնական ու գրավիչ ինքնություն խթանելու միջոցով  աջակցելուն</t>
  </si>
  <si>
    <t>Շատ երկրներ իրենց ազգային ապրանքանիշերի զարգացումը դիտարկում են որպես կայուն և առաջանցիկ զարգացման հասնելու կարևորագույն ռազմավարական ուղենիշ: Այս գործընթացը ներառում է համապարփակ պատկերացում այն շուկաների մասին, որոնցում նրանք նախատեսում են գործել` ներառյալ ինչպես հիմնական, այնպես էլ նիշային հատվածները: Մանրակրկիտ կերպով որոշելով հաղորդակցության ամենաարդյունավետ ուղիները և ճշգրիտ կերպով կենտրոնանալով հատուկ շուկաների վրա՝ այս երկրները ձգտում են ապահովել հստակ մրցակցային առավելություն: Բացի այդ, բրենդավորման այս աշխատանքի կարևոր բաղադրիչը մրցակցային միջավայրի վերլուծությունն է` ներառյալ մրցակիցների ռազմավարություններն ու դիրքերը: Լրացուցիչ տեղեկատվություն առկա է այստեղ https://www.bloom-consulting.com/  Հետևաբար, Հայաստանի համար բրենդի հատուկ ռազմավարության առկայությունը կարևոր նշանակություն ունի համաշխարհային շուկայում տեղական ապրանքների և ծառայությունների արդյունավետ դիրքավորման համար: Բրենդի լավ մշակված ռազմավարությունը թույլ է տալիս Հայաստանին ստեղծել հստակ և գրավիչ ինքնություն, որը տարբերակում է իր առաջարկները մրցակիցների առաջարկներից: Այն ուղղված է կայուն հեղինակության ստեղծմանը, ընկալվող արժեքի բարձրացմանը և միջազգային սպառողների ու բիզնես գործընկերների շրջանում վստահության ամրապնդմանը: Առանց ապրանքանիշի խթանման մասնագիտացված ռազմավարության Հայաստանի արտահանումը կարող է տուժել անհամապատասխան ազդակների և ճանաչելիության բացակայության պատճառով, քանի որ ավելի լայն ռազմավարությունները կարող են հաշվի չառնել բրենդինգի յուրահատուկ կարիքները: Բրենդի նպատակային ռազմավարությունը թույլ է տալիս ընդգծել Հայաստանի ուժեղ և յուրահատուկ կողմերը, ինչը հանգեցնում է շուկա ներթափանցման բարելավմանը, հաճախորդների հավատարմության բարձրացմանը և միջազգային շուկայում առավել  համակողմանի ներկայացվածությանը: Այս մոտեցումն առավելագույնի է հասցնում մարքեթինգային ջանքերի արդյունավետությունը և Հայաստանի դիրքավորմանը՝ որպես բարձրորակ ապրանքների և ծառայությունների հեղինակավոր ու գրավիչ մատակարար:</t>
  </si>
  <si>
    <t>Բրենդի ռազմավարական ծրագրի առկայություն</t>
  </si>
  <si>
    <t>Այս միջոցառման համար նախատեսված ֆինանսական ռեսուրսներն ընդգրկում են բյուջեն, որն անհրաժեշտ է Ազգային բրենդի ռազմավարության մշակման և իրականացման համար:</t>
  </si>
  <si>
    <t>M4.2.3</t>
  </si>
  <si>
    <t>Իրականացնել համապարփակ թվային մարքեթինգային արշավներ, որոնք ներառում են որոնողական համակարգերի օպտիմալացում (SEO), սոցիալական մեդիա մարքեթինգ, էլ. փոստ և բովանդակության մարքեթինգ՝ հաճախորդներին ու գործընկերներին ընտրված շուկաներում արդյունավետ կերպով ներգրավելու համար՝ կենտրոնանալով լեզվական, մշակութային և սովորութային բաղադրիչների վրա</t>
  </si>
  <si>
    <t>Հասանելիության չափումների (reach metrics) փոփոխությունը (օրինակ՝ վեբ կայքի օգտագործողների քանակը (website trrafic), սոցիալական մեդիայի ներգրավվածություն)</t>
  </si>
  <si>
    <t>Ցուցանիշը հաշվարկվում է հետևյալ կերպ.
1. հաշվարկել հասանելիության չափումները ելակետային 2025 թվականի համար
2. հաշվարկել հասանելիության չափումների փոփոխությունը հաջորդ տարիներին, որն իրականացվում է հետևյալ կերպ. 
Հասանելիության չափումները X տարվա համար / Հասանելիության չափումները ելակետային 2025 թվականի համար - 1</t>
  </si>
  <si>
    <t>Այս միջոցառման համար նախատեսված ֆինանսական ռեսուրսները հաշվարկված են հետևյալ կերպ.
Գործարկվող արշավների թիվը × մեկ արշավի համար հատկացված բյուջեն:</t>
  </si>
  <si>
    <t>M4.2.4</t>
  </si>
  <si>
    <t>Գործարկված պետական-մասնավոր նախաձեռնությունների թիվը</t>
  </si>
  <si>
    <t>Այս միջոցառման համար նախատեսված ֆինանսական ռեսուրսները հաշվարկված են հետևյալ կերպ.
Ձեռնարկության համար հատկացված բյուջե + գործառնական ծախսեր:
Ձեռնարկության համար հատկացված բյուջեն հաշվարկվում է որպես 1,000,000,000 ՀՀ դրամի 70%:
Նշում. Գնաճը ներառված է:</t>
  </si>
  <si>
    <t>Հովանոցային բրենդի ներքո գործող արտահանողների բավարարվածության ցուցանիշի փոփոխությունը</t>
  </si>
  <si>
    <t>Այս ցուցանիշը նպատակ ունի արտացոլել Հովանոցային բրենդի ներքո գործող արտահանողների բավարարվածության ցուցանիշի մասով գրանցված դրական կամ բացասական փոփոխությունը: Քանի որ այս ցուցանիշի համար ներկայումս չկան ելակետային արժեքներ, դրա թիրախները սահմանվել են՝ ցույց տալու հովանոցային բրենդի ներքո գործող արտահանողների բավարարվածության ցուցանիշի փոփոխությունը ելակետայի տարվա` 2025 թվականի համեմատ: Ցուցանիշը հաշվարկվել է հետևյալ կերպ.
1. Հաշվարկել Հովանոցային բրենդի ներքո գործող արտահանողների բավարարվածության ցուցանիշը ելակետային տարվա`  2025 թվականի համար` կիրառելով սահմանված մեթոդաբանությունը
2. Հաշվարկել Հովանոցային բրենդի ներքո գործող արտահանողների բավարարվածության ցուցանիշի փոփոխությունը ելակետային տարվա նկատմամբ` կիրառելով հետևյալ բանաձևը. 
Հովանոցային բրենդի ներքո գործող արտահանողների բավարարվածության ցուցանիշ X տարվա համար  / Ելակետային  տարվա Հովանոցային բրենդի ներքո գործող արտահանողների բավարարվածության ցուցանիշ - 1.</t>
  </si>
  <si>
    <t>Հովանոցային բրենդերի ներքո գործող արտահանողների HS 6-նիշերով արտահանման մասնաբաժնի փոփոխությունն ընտրված ապրանքային խմբերի  ապրանքային ընդհանուր արտահանման մեջ (տոկոսային կետ)</t>
  </si>
  <si>
    <t>Էկոնոմիկայի նախարարության վարչական տվյալներ, Պետական եկամուտների կոմիտե</t>
  </si>
  <si>
    <t>Ցուցանիշը հաշվարկվում է հետևյալ կերպ. 
1. հովանոցային բրենդների ներքո գործող արտահանողների ապրանքային արտահանման մասնաբաժինն ընտրված ապրանքային խմբերի ապրանքային ընդհանուր արտահանման մեջ 2025 թվականի և հաջորդ տարիների համար, որը հաշվարկվում է` հովանոցային բրենդների ներքո գործող արտահանողների` ընտրված ապրանքներով  արտահանումը (ԱՄՆ դոլար) բաժանելով ընտրված ապրանքային խմբերի ապրանքային ընդհանուր արտահանմանը (ԱՄՆ դոլար) 
2. հովանոցային բրենդների ներքո գործող արտահանողների ապրանքային արտահանման` ընտրված ապրանքային խմբերի ապրանքային ընդհանուր արտահանման մեջ մասնաբաժնի փոփոխությունը, որը հաշվարկվում է հետևյալ կերպ.
հովանոցային բրենդների ներքո գործող արտահանողների ապրանքային արտահանման մասնաբաժինը X տարվա համար -  հովանոցային բրենդների ներքո գործող արտահանողների ապրանքային արտահանման մասնաբաժինը ելակետային 2025 թվական</t>
  </si>
  <si>
    <t>Հիմնասյուն 5</t>
  </si>
  <si>
    <t>Արտահանման խթանում և ֆինանսավորում</t>
  </si>
  <si>
    <t>Տեղական արտահանման աճի (դրամական արտահայտությամբ) և արտահանման խթանման ծախսերի հարաբերություն</t>
  </si>
  <si>
    <t>Վիճակագրական կոմիտե (Արմստատ), Ֆինանսների նախարարություն</t>
  </si>
  <si>
    <t>Ցուցանիշը հաշվարկվում է` որպես յուրաքանչյուր տարվա տեղական արտահանման (ապրանքներ և ծառայություններ) աճը (դրամական արտահայտությամբ) բաժանելով ընթացիկ տարվա արտահանման խթանման ծախսերի վրա (ելակետային տարվա համար՝ բաժանված նախորդ տարվա փաստացի ծախսերի վրա)</t>
  </si>
  <si>
    <t>P.5.1</t>
  </si>
  <si>
    <t>Արտահանման խթանման պետական մեխանիզմ</t>
  </si>
  <si>
    <t>Տեղական արտահանման աճի և ընդհանուր ադմինիստրատիվ ծախսերի հարաբերության աճը</t>
  </si>
  <si>
    <t xml:space="preserve">Ցուցանիշը հաշվարկվում է` որպես յուրաքանչյուր տարվա տեղական արտահանման (ապրանքներ և ծառայություններ) աճը (դրամական արտահայտությամբ) բաժանելով ընդհանուր ադմինիստրատիվ ծախսերի հարաբերության աճին (դրամային արտահայտությամբ) </t>
  </si>
  <si>
    <t>M5.1.1</t>
  </si>
  <si>
    <t>«Ներդրումների աջակցման կենտրոն» հիմնադրամին տրամադրել  համապարփակ օժանդակություն, ռեսուրսներ՝ իրականացնելու գործողությունների ծրագրով վերապահված արտահանման խթանման միջոցառումներ</t>
  </si>
  <si>
    <t>Աջակցություն ստացած արտահանողների թիվը</t>
  </si>
  <si>
    <t>Այս միջոցառման համար նախատեսված ֆինանսական ռեսուրսները հաշվարկված են հետևյալ կերպ. 
Առաջին տարի՝ ստեղծման համար հատկացված բյուջե × 70%
Երկրորդ տարի՝ ստեղծման համար հատկացված բյուջե × 30% + գործառնական ծախսեր + գործնական ճանապարհորդության ծախսերը ծածկելու համար հատկացված բյուջե + վարչական անձնակազմի աշխատավարձի համար հատկացված բյուջե
Երրորդ տարվանից սկսած՝ գործառնական ծախսեր + գործնական ճանապարհորդության ծախսերը ծածկելու համար հատկացված բյուջե + վարչական անձնակազմի աշխատավարձի համար հատկացված բյուջե
2025 թվականի մեկնարկային տարվա համար հաշվի է առնվել հետևյալը.
Վարչական աշխատողի ամսական աշխատավարձ՝ 300,000 դրամ
Գործառնական ծախսերի համար հատկացված բյուջե՝ 10,000,000 դրամ տարեկան
Գործնական ճանապարհորդության ծախսերի համար հատկացված բյուջե՝ 12,000,000 դրամ տարեկան
Նշում. Գնաճը ներառված է:</t>
  </si>
  <si>
    <t>Արտահանողների բավարարվածության ցուցանիշի փոփոխությունը</t>
  </si>
  <si>
    <t>Այս ցուցանիշը նպատակ ունի արտացոլել Արտահանողների բավարարվածության ցուցանիշի մասով գրանցված դրական կամ բացասական փոփոխությունը: Քանի որ այս ցուցանիշի համար ներկայումս չկան ելակետային արժեքներ, դրա թիրախները սահմանվել են՝ ցույց տալու Արտահանողների բավարարվածության ցուցանիշի փոփոխությունը ելակետայի տարվա` 2025 թվականի համեմատ: Ցուցանիշը հաշվարկվել է հետևյալ կերպ.
1. Հաշվարկել Արտահանողների բավարարվածության ցուցանիշը ելակետային տարվա`  2025 թվականի համար` կիրառելով սահմանված մեթոդաբանությունը
2. Հաշվարկել Արտահանողների բավարարվածության ցուցանիշի փոփոխությունը ելակետային տարվա նկատմամբ` կիրառելով հետևյալ բանաձևը. 
Արտահանողների բավարարվածության ցուցանիշ X տարվա համար  / Ելակետային  տարվա Արտահանողների բավարարվածության ցուցանիշ - 1.</t>
  </si>
  <si>
    <t xml:space="preserve">P5.2 </t>
  </si>
  <si>
    <t>Արտահանման ֆինանսավորում և ապահովագրություն</t>
  </si>
  <si>
    <t>Վարկային և ապահովագրական շահառու արտահանողների թիվը</t>
  </si>
  <si>
    <t>Հայաստանի արտահանման ապահովագրական գործակալության վարչական տվյալներ</t>
  </si>
  <si>
    <t>M5.2.1</t>
  </si>
  <si>
    <t>Ներդնել արտահանման վարկերի ապահովագրության ընդլայնված պետական նախագիծ, որը կապահովի միջազգային առևտրի հետ կապված տարաբնույթ ռիսկերի ավելի ամբողջական ծածկույթ` ներառյալ չվճարման դեպքերը և քաղաքական ռիսկերը</t>
  </si>
  <si>
    <t>Այս միջոցառումը չի ենթադրում նոր կառույցի ստեղծում, այլ առավելապես ուղղված է արտահանման վարկերի ապահովագրության գործող պետական համակարգի արդիականացմանն ու կատարելագործմանը: Նշվածի նպատակն է կատարելագործել դրա հնարավորությունները, նպատակները և գործողությունները` այս ռազմավարական ծրագրում նշված արտահանման նոր շուկաներն ու ապրանքներն ավելի լավ սպասարկելու համար:</t>
  </si>
  <si>
    <t>Արտահանման ապահովագրական պորտֆելի և ընդհանուր արտահանման հարաբերությունըը</t>
  </si>
  <si>
    <t>Հայաստանի արտահանման ապահովագրական գործակալության վարչական տվյալներ, Վիճակագրական կոմիտե (Արմստատ)</t>
  </si>
  <si>
    <t>Ցուցանիշը հաշվարկվում է` արտահանման ապահովագրական պորտֆելը բաժանելով ընդհանուր արտահանմանը</t>
  </si>
  <si>
    <t>Հայաստանի արտահանման ապահովագրական գործակալություն</t>
  </si>
  <si>
    <t>Այս միջոցառման համար նախատեսված ֆինանսական ռեսուրսները հաշվարկված են հետևյալ կերպ.
Վարկային ապահովագրության պորտֆել = Ընդհանուր արտահանում (AMD) × ընդհանուր արտահանման մեջ արտահանման ապահովագրության պորտֆելի մասնաբաժին (ինչպես նշված է այս միջոցառման մշտադիտարկման ցուցանիշի համար)</t>
  </si>
  <si>
    <t>M5.2.2</t>
  </si>
  <si>
    <t>Ներդնել արտահանման ֆինանսավորման պետական նոր ծրագիր, որը կտրամադրի համապատասխան ֆինանսական լուծումներ` հասցեագրելու արտահանողների հատուկ կարիքները, ինչպիսիք են կապիտալ ծախսերի ֆինանսավորումը, շրջանառու միջոցների համալրման փոխառությունները և առևտրի ֆինանսավորման մեխանիզմները</t>
  </si>
  <si>
    <t>Այս միջոցառումը ենթադրում է, որ կառավարությունը պետք է համագործակցի արտահանողների հետ՝ նրանց կարիքները հասկանալու և համապատասխան աջակցության ծրագրեր իրականացնելու համար: Հաշվի առնելով, որ կառավարությունն արդեն ունի արտահանման աջակցության ծրագրեր, կարևոր է ստեղծել հստակ մեխանիզմներ, որոնց միջոցով արտահանողները կարող են դիմել այդ աջակցության համար: Կառավարության աջակցությունը, որպես կանոն, իրականացվում է տոկոսադրույքների սուբսիդավորման տեսքով:</t>
  </si>
  <si>
    <t xml:space="preserve">Տրամադրված ֆինանսավորման և տեղական ապրանքային արտահանման հարաբերությունը </t>
  </si>
  <si>
    <t>Ցուցանիշը հաշվարկվում է` տրամադրված ֆինանսավորումը բաժանելով տեղական ապրանքային արտահանմանը (դրամական արտահայտությամբ)</t>
  </si>
  <si>
    <t>Այս միջոցառման համար նախատեսված ֆինանսական ռեսուրսները հաշվարկված են հետևյալ կերպ.
Արտահանման պետական ֆինանսավորման ծրագրի պորտֆել =  տեղական ապրանքային արտահանում (AMD) ×  տեղական ապրանքային արտահանման մեջ տրամադրված ֆինանսավորման մասնաբաժին  (ինչպես նշված է այս միջոցառման մշտադիտարկման ցուցանիշի համար)</t>
  </si>
  <si>
    <t>M5.2.3</t>
  </si>
  <si>
    <t>Տրամադրել ֆինանսական աջակցություն խոշոր արտահանման ծավալ ունեցող այն ընկերություններին, որոնք կունենան ինտենսիվ արտահանման ծավալի աճի տեմպ՝ նախորդ տարիների համեմատությամբ: Այս ֆինանսական օգնությունը ներառում է ԱՀԿ պահանջներին համապատասխանող ֆինանսական աջակցություն, որը բանկը տրամադրում է այն արտահանողներին, որոնք կնքել են արտահանման պայմանագրեր 3-6 ամիս տարաժամկետ վճարման պայմանով։</t>
  </si>
  <si>
    <t xml:space="preserve">Այս միջոցառումն ուղղված է արտահանող ընկերությունների ֆինանսական իրացվելիության բարձրացմանը՝ տրամադրելով ԱՀԿ պահանջներին համապատասխան ֆինանսական աջակցություն: </t>
  </si>
  <si>
    <t>Այս միջոցառման համար նախատեսված ֆինանսական ռեսուրսները հաշվարկված են հետևյալ կերպ.
Ֆինանսական աջակցության պորտֆել = տեղական ապրանքային արտահանում (AMD) × տեղական ապրանքային արտահանման մեջ տրամադրված ֆինանսավորման մասնաբաժին (ինչպես նշված է այս միջոցառման մշտադիտարկման ցուցանիշի համար)</t>
  </si>
  <si>
    <t>M5.2.4</t>
  </si>
  <si>
    <t>Տրամադրել ֆինանսական աջակցություն առևտրի ֆինանսավորման վարկերի համար՝  խթանելու մասնագիտական ​​առևտրի տների ստեղծումը, որոնք ուղղված են հատուկ նպատակային ապրանքների արտահանմանը դեպի թիրախային շուկաներ՝ առաջարկելով ԱՀԿ-ի պահանջներին համապատասխան աջակցություն՝ նպատակ ունենալով ֆինանսավորել բանկի կողմից առաջարկվող տոկոսագումարի մինչև 75%-ը, եթե վարկի արժեքը չի գերազանցում 2 մլրդ ՀՀ դրամը, իսկ սուբսիդավորման ժամկետը չի գերազանցում 2 տարին</t>
  </si>
  <si>
    <t>Այս միջոցառումների հիմնական նպատակն է խթանել նորարարական արտադրանքի արտահանումը նախկինում չզարգացած կամ ռազմավարական ուղղվածություն ունեցող շուկաներ՝ փորձառության և առևտրային տների ցանցերի օգտագործման միջոցով: Այս նպատակին հասնելու համարմիջոցառման շրջանակներում առաջարկվում են ֆինանսական խթաններ, որոնք կոչված են խրախուսելու առևտրային տներին՝ ակտիվորեն շուկայահանելու հայկական արտադրության առանցքային  ապրանքները: Ռեսուրսներն ուղղելով այս մասնագիտացված կազմակերպություններին՝ ռազմավարական ծրագիրն ուղղված է համաշխարհային մասշտաբով հայկական արտադրանքի ճանաչելիության և մրցունակության բարձրացմանը: Այս մոտեցումը ոչ միայն հեշտացնում է հայկական ապրանքների մուտքը նոր շուկաներ, այլև ամրապնդում է դրանց ներկայությունը գոյություն ունեցող շուկաներում՝ օգտագործելով շուկայի կուտակված գիտելիքները և առևտրային տների գովազդային հնարավորությունները: Ի վերջո, այս միջոցառումն ուղղված է արտահանման աճի խթանմանը, Հայաստանի առևտրային պորտֆելի դիվերսիֆիկացմանն աջակցելուն և հայկական արտադրանքի իրացման շուկայի ռազմավարական ընդլայնման միջոցով տնտեսական զարգացման խթանմանը:</t>
  </si>
  <si>
    <t>Առևտրի ֆինանսավորման վարկերի միջոցով հիմնված առևտրի տների քանակը</t>
  </si>
  <si>
    <t>Այս միջոցառման համար նախատեսված ֆինանսական ռեսուրսները հաշվարկված են հետևյալ կերպ.
Նորաստեղծ առևտրային տների քանակ × առևտրային տան վարձակալության համար հատկացված բյուջե
Նորաստեղծ առևտրային տներ = տվյալ տարում հիմնադրված առևտրային տների քանակ - նախորդ տարում հիմնադրված առևտրային տների քանակ</t>
  </si>
  <si>
    <t>M5.2.5</t>
  </si>
  <si>
    <t>Մասնակի սուբսիդավորել տեղական արտահանողներին առևտրային վարկերի տոկոսավճարները մինչև 50%, ինչպես նաև արժութային ռիսկը մեղմելու համար ֆինանսական հեջավորման ծախսերում</t>
  </si>
  <si>
    <t>Ներքին արտահանողների կողմից իրականացվող ֆինանսական հեջավորման գործառնությունների ընդհանուր ծավալը ներկայացնում է տվյալ երկրից ապրանքներ կամ ծառայություններ արտահանող ընկերությունների կողմից իրականացվող բոլոր հեջավորման գործառնությունների ընդհանուր արժեքը: Այս շրջանակը ներառում է տարբեր ֆինանսական գործիքներ, ինչպիսիք են ֆյուչերսները, օպցիոնները և սվոփ գործարքները, որոնք օգտագործվում են արտարժույթի տատանումների հետ կապված ռիսկերը նվազեցնելու համար: Օգտագործելով նման հեջավորման գործիքներ՝ արտահանողները ձգտում են կայունացնել իրենց ֆինանսական արդյունքներն ու պաշտպանվել փոխարժեքի անբարենպաստ տատանումներից, ինչը նրանց օգնում է կառավարել ռիսկերը և ապահովել ավելի կանխատեսելի եկամուտներ ու ծախսեր: Այս միջոցառման շրջանակներում աջակցությունը կտրամադրվի մասնավորապես ծառայությունների ոլորտին։</t>
  </si>
  <si>
    <t>Հաշվետու ժամանակաշրջանում ֆինանսական հեջավորում օգտագործած ներքին արտահանողների թիվը</t>
  </si>
  <si>
    <t>Էկոնոմիկայի նախարարության վարչական տվյալներ, Կենտրոնական բանկ</t>
  </si>
  <si>
    <t>Էկոնոմիկայի նախարարություն, Կենտրոնական բանկ</t>
  </si>
  <si>
    <t>Այս միջոցառման համար նախատեսված ֆինանսական ռեսուրսները հաշվարկված են հետևյալ կերպ. 
Տեղական արտահանողների քանակը, ովքեր օգտագործում են ֆինանսական հեջավորում × ֆինանսական հեջավորման արժեքը
Ֆինանսական հեջավորման արժեքն ընդունվել է առավելագույնը 30,000 ԱՄՆ դոլար</t>
  </si>
  <si>
    <t>P.5.3</t>
  </si>
  <si>
    <t>Հայաստանի առևտրական ներկայացուցչություն</t>
  </si>
  <si>
    <t>Հայաստանից դեպի առևտրային կցորդներ ունեցող երկրներ արտահանման աճի և ընդհանուր արտահանման աճի հարաբերությունը</t>
  </si>
  <si>
    <t>M5.3.1</t>
  </si>
  <si>
    <t>Թարմացնել Առևտրական ներկայացուցիչների կանոնադրությունը` ընդգծելով նաև այս ծառայության արտապատվիրման հնարավորությունը</t>
  </si>
  <si>
    <t>Նոր թարմացված կանոնադրության առկայությունը</t>
  </si>
  <si>
    <t>Այս միջոցառման համար նախատեսված ֆինանսական ռեսուրսները հաշվարկված են հետևյալ կերպ.
Բյուջե, որը հատկացված է միջազգային փորձագետ(ներ) ներգրավելու համար, որտեղ միջազգային փորձագետի մեկ օր/մարդ արժեքն ընդունված է  360,000 դրամ
Բյուջե, որը հատկացված է Առևտրի կցորդների աշխատավարձի համար
Նշում. Գնաճը ներառված է:</t>
  </si>
  <si>
    <t>M5.3.2</t>
  </si>
  <si>
    <t>Ներգրավել և վերապատրաստել սփյուռքահայերի՝ Հայաստանի առևտրային շահերի դեսպանների գործառույթներ իրականացնելու համար</t>
  </si>
  <si>
    <t>Առևտրային պատվավոր կցորդների թիվն առաջնահերթ շուկաներում</t>
  </si>
  <si>
    <t>Արտաքին գործերի նախարարության վարչական տվյալներ</t>
  </si>
  <si>
    <t>Այս միջոցառման համար նախատեսված ֆինանսական ռեսուրսները նախատեսում են բյուջեն, որը հատկացված է ներկայացուցչական ծախսերի համար:</t>
  </si>
  <si>
    <t>Այս միջոցառումը կարող է ներառել հետևյալը. 
Հմտությունների բացերի գնահատում-
տվյալների հավաքագրման համար հարցումների և հարցազրույցների օգտագործում, հմտությունների մասով առկա բացերի վերլուծության իրականացում
Նպատակային ուսումնական ծրագրերի` մրցութային հիմունքներով ընտրություն-
ուսումնական հաստատությունների կողմից մրցութային հիմունքներով մշակված կոնկրետ ոլորտների ուսումնական պլանների ընտրություն, ուսումնական հաստատությունների հետ համագործակցություն, առցանց ուսուցման հարթակների ստեղծում կամ օգտագործում
Անձնակազմի զարգացման ծրագրերի իրականացում-
բարձր ներուժ ունեցող ոլորտների համար ուսումնական կենտրոնների ստեղծում,
փորձառության և աշակերտության խրախուսում
Տնտեսության և գիտական շրջանակների միջև համագործակցության ամապնդում-
ոլորտի փորձագետների մասնակցությամբ խորհրդատվական մարմինների ստեղծում,
համատեղ հետազոտական նախագծերի խրախուսում
Իրազեկվածության ու ներգրավվածության բարձրացում-
վերապատրաստման ծրագրերի համար մարքեթինգային արշավների իրականացում,
աշխատուժին վերաբերվող նախաձեռնություններին աջակցելու համար շահակիցների ներգրավում</t>
  </si>
  <si>
    <t>Այս միջոցառումը կարող է ենթադրել հետևյալը.
Առանցքային 25 ապրանքների և դրանց համար շուկաների բացահայտում. այս փուլում պետք է կենտրոնանալ առանցքային  25 ապրանքների և դրանց համար սահմանված թիրախային շուկաների վրա:
Մշակել խթանների կառուցվածքային շրջանակ. նշվածը կարող է ներառել ֆինանսական դրամաշնորհներ, օժանդակ մեխանիզմներ՝ արտահանողներին խրախուսելու ծանոթանալ առանցքային ապրանքների հետ և արտահանել դրանք:
Պետական ֆինանսավորման և ռեսուրսների հատկացում. այս փուլը ենթադրում է պետական ֆինանսավորման և ռեսուրսների հատկացում խրախուսման ծրագրի աջակցության համար: 
Խթանման ծրագրի առաջխաղացում. նշվածը ենթադրում է արշավի նախաձեռնում` նոր արտահանողներին իրազեկելու նոր արտոնությունների մասին` ներառյալ այն, թե ինչպես կարելի է օգտվել ծրագրից և դիմել դրան մասնակցելու համար:
Համակարգել և կառավարել խթանների տրամադրման գործընթացը. նշվածը ենթադրում է ծրագրի այն փուլը, երբ մշակվում են հայտերը` հատկացնելով միջոցներ կամ տրամադրելով աջակցության այլ ձևեր, ինչպես նաև ապահովելով, որ արտահանողները համապատասխանեն ծրագրի պահանջներին:
Ազդեցության մշտադիտարկում և գնահատում. այս փուլում ենթադրվում է հետևել խթանման ծրագրի արդյունավետությանը՝ վերահսկելով առանցքային ապրանքների արտադրությունն ու արտահանումը: Դրա շրջանակներում գնահատվում է ծրագրի ազդեցությունը շուկայի ներթափանցման և արտահանման աճի վրա:
Հետադարձ կապի հավաքագրում և վերանայումների իրականացում. ծրագրի մասնակիցների և շահակիցների հետադարձ կապի հավաքագրում' բացահայտելու ծրագրի հաջողության դեպքերը և բարելավման ենթակա ոլորտները:  Նշվածը ենթադրում է նաև ծրագրի թարմացում՝ հիմնվելով հավաքագրված հետադարձ կապի վրա՝ ծրագրի արդյունավետությունն ու կայունությունը բարձրացնելու համար:</t>
  </si>
  <si>
    <t>Այս միջոցառումը կարող է ենթադրել հետևյալը.
Ծրագրի ուղեցույցների մշակում- ծրագրի մանրամասն ուղեցույցների մշակում` ներառյալ ընտրության չափանիշները, դիմումի ընթացակարգերը և փոխադարձ այցելությունների համաֆինանսավորման հատուկ պայմանները (ծախսերի մինչև 40%):
Ֆինանսավորման ապահովում-  պետական միջոցների հատկացում՝ այցելության ծախսերի մինչև 40%-ը փոխհատուցելու համար: 
Ծրագրի խթանում- իրազեկման արշավի գործարկում՝ ձեռնարկություններին ու կազմակերպություններին տեղեկացնելու, որ գործում է ֆինանսական աջակցություն  փոխադարձ այցելությունների համար`  ներառյալ այն, թե ինչպես դիմել և ինչ ծախսեր են նախատեսված:
Դիմումների գործընթացի համակարգում- այս փուլում պետք է դիտարկել և հաստատել այն ձեռնարկությունների կամ կազմակերպությունների հայտերը, որոնք ֆինանսական աջակցության կարիք ունեն փոխադարձ այցելություններ իրականացնելու համար: Այս մասով հարկավոր է համոզվել, որ հայտերը համապատասխանում են ծրագրի չափանիշներին և սահմանված նպատակներին:
Միջոցների բաշխում- հաստատված թեկնածուներին ֆինանսական միջոցների տրամադրում՝ ծածկելով փոխադարձ այցելության հետ կապված ծախսերի մինչև 40%-ը: 
Այցելությունների մշտադիտարկում և աջակցություն- այցելությունների իրականացման մշտադիտարկում՝ ապահովելու, որ դրանք համապատասխանում են ծրագրի ուղեցույցներին, և առաջացած ցանկացած խնդիր հասցեագրվում է:
Ծրագրի արդյունավետության գնահատում- փոխադարձ այցելությունների` պոտենցիալ գործընկերների հետ կապերի զարգացման և ամրապնդման վրա ազդեցության գնահատում, ինչպես նաև մասնակիցների արձագանքների հավաքագրում՝ ծրագրի հաջողությունը գնահատելու ու բարելավման ոլորտները բացահայտելու համար:
Կատարելագործում և բարելավում- հետադարձ կապի և գնահատման արդյունքների օգտագործում՝ ծրագրում փոփոխություններ կատարելու, դրա արդյունավետությունը բարձրացնելու և  հետագա փոխադարձ այցելությունների ժամանակ ավելի արդյունավետ աջակցություն ապահովելու համար:
Արտահանման խորհուրդը պատասխանատու է լինեու փոխադարձ այցելությունների  չափանիշների և ուղեցույցների սահմանման համար, ներառյալ` նպատակների սահմանումը, գնահատման հիմնական բաղադրիչների որոշումը և այցելությունների ընթացակարգերի սահմանումը: Նշվածը կարող է  ապահովել փոխադարձ այցելությունների իրականացման համակարգված և հետևողական մոտեցում՝ հստակ ստանդարտների պահպանմամբ և աշխատանքային խմբի վերահսկողության ներքո՝ արդյունավետությունն ապահովելու համար:</t>
  </si>
  <si>
    <t>Հիմք ընդունելով թիրախային շուկաները, որոնք բացահայտվել են վերլուծության արդյունքում, երկկողմ համաձայնագրերի համար դիտարկելի են հետևյալ շուկաները. 
Տարածաշրջանային երկրներ- Իրան, Վրաստան, Թուրքիա
Եվրասիական տնտեսական միություն (ԵԱՏՄ)
Ծոցի երկրներ
Եվրոպական տնտեսական տարածք (ԵՏԱ) և Շվեյցարիա
Հոնկոնգ
Ճապոնիա
ԱՄՆ
Իսրայել
Սինգապուր
Կորեայի Հանրապետություն
Միացյալ Թագավորություն</t>
  </si>
  <si>
    <t>Հուսալի կարգավորող շրջանակը կարող է նվազագույնի հասցնել գործառնական բեռը, եթե այն լավ կազմակերպված և արդյունավետ կերպով ներդրվի: Այստեղ հիմնական գաղափարը ոչ միայն կարգավորող շրջանակի հուսալիությունն է, այլև այն, թե որքանով է այն ինտեգրված բիզնես միջավայրին: Մշակման ընթացքում, հաշվի առնելով արդյունավետությունը, հուսալի կարգավորող շրջանակը կարող է երաշխավորել հիմնական ստանդարտների համապատասխանությունը՝ առանց նվազեցնելու աշխատանքի արտադրողականությունը: Ստորև ներկայացված են դրա հետ կապված մի քանի կարևոր կետեր:
Պարզություն և հասանելիություն. եթե կանոնակարգերը պարզ են, հակիրճ և հասկանալի, ձեռնարկությունների համար ավելի հեշտ կլինի հասկանալ և հետևել դրանց: Սա նվազեցնում է բարդ իրավական ձևակերպումները վերծանելու համար ծախսված ժամանակը և թույլ է տալիս դրանք ավելի արագ ներդնել առօրյա գործունեության մեջ:
Արդյունավետ գործընթացներ. համակարգը, որը ներառում է օպտիմալացված գործընթացներ, ինչպիսիք են էլեկտրոնային գրանցման և ավտոմատացված հաշվետվությունների համակարգերը, կարող է զգալիորեն կրճատել համապատասխանությունն ապահովելու համար անհրաժեշտ ժամանակը: Այս արդյունավետությունը նվազագույնի է հասցնում գործարքի ծախսերը ՝ միաժամանակ ապահովելով, որ բոլոր կանոնակարգերը պահպանվեն:
Աջակցություն և հրահանգավորում. ձեռնարկություններին հստակ ուղղորդման, վերապատրաստման և աջակցության տրամադրումը կարող է օգնել նրանց ավելի արդյունավետ կողմնորոշվել կարգավորող դաշտում:  Նման նախաձեռնողական մոտեցումը նվազեցնում է փորձությունների և սխալների, ինչպես նաև տույժերը չկատարելու պատճառով ծախսված ժամանակը,:
Պարբերաբար թարմացումներ և ճկունություն. համակարգը, որը պարբերաբար թարմացվում է և բավականաչափ ճկուն է բիզնեսի փոփոխվող պայմաններին հարմարվելու համար, կարող է կանխել խափանումների/խցանումների առաջացումը:  Երբ կանոնակարգերը համահունչ են տնտեսության ընթացիկ պրակտիկային, ձեռնարկությունները կարող են անխափան գործել ՝ առանց անընդհատ ճշգրտումների:</t>
  </si>
  <si>
    <t>Այս միջոցառումը կարող է ներառել հետևյալը.
Կարիքների գնահատման իրականացում. գնահատել արտահանման կառավարման մասով կրթության ոլորտում առկա բացերը, և բացահայտել տնտեսության ու պոտենցիալ ուսանողների հատուկ կարիքները՝ համագործակցելով Հայաստանի Հանրապետության բարձրագույն ուսումնական հաստատությունների հետ:
Ծրագրի ուսումնական պլանի` մրցութային հիմունքներով ընտրություն. ընտրել ուսումնական պլան բարձրագույն ուսումնական հաստատությունների կողմից մշակված նոր ծրագրերի համար, ներառյալ` դասընթացի բովանդակությունը, դասավանդման մեթոդները և անհրաժեշտ ռեսուրսները, ապահովել տնտեսության ստանդարտներին ու կարիքներին դրանց համապատասխանությունը:
Կրթական հաստատությունների հետ համագործակցություն. համագործակցել համալսարանների, քոլեջների և այլ ուսումնական հաստատությունների հետ` նոր ծրագրերն իրենց առաջարկած կրթական ծրագրերին ինտեգրելու կամ նոր ծրագրեր ստեղծելու համար:
Ֆինանսավորման և ռեսուրսների տրամադրում. hատկացնել պետական ֆինանսավորում` ծրագրերի մշակմանն ու իրականացմանn աջակցելու համար`  hաշվի առնելով դրամաշնորհների, սուբսիդիաների կամ ֆինանսական աջակցության այլ մեխանիզմների հնարավորությունները:
Ծրագրերի մեկնարկ և առաջխաղացում. պաշտոնապես գործարկել կրթական ծրագրերը և խթանել դրանց տարածումը պոտենցիալ ուսանողների ու ոլորտի շահակիցների շրջանում՝ արշավների ու իրազեկման աշխատանքների միջոցով:
Մշտադիտարկում և գնահատում. հետևել ծրագրերի իրականացմանն ու արդյունավետությանը՝ գնահատելով դրանց ազդեցությունն ուսանողների և տնտեսության վրա:  Հավաքագրել հետադարձ կապ՝ համոզվելու, որ ծրագրերը համապատասխանում են իրենց նպատակներին:
Ճշգրտում և բարելավում. հետադարձ կապի և գնահատականների հիման վրա անհրաժեշտ ճշգրտումներ կատարել ծրագրերում` դրանց արդյունավետությունն ու արդիականությունը բարձրացնելու համար:</t>
  </si>
  <si>
    <t>Ձևավորել հատուկ ձեռնարկություններ պետություն-մասնավոր գործընկերության մոդելի հիման վրա՝  հովանոցային բրենդներ (օրինակ՝ հայկական կոնյակի) ստեղծելու  և միջազգային շուկաներում դրանց առաջխաղացման համար՝ պահպանելով որակի միասնական չափանիշներն ու տարբերակումը, ինչպես նաև պահպանելով ԱՀԿ պահանջները:</t>
  </si>
  <si>
    <t>M1.2.1</t>
  </si>
  <si>
    <t>M2.3.6</t>
  </si>
  <si>
    <t>Արտահանման վրա հիմնված տնտեսական աճի խթանման միջոցով նպաստել երկրի բնակչության բարեկեցության աճին և տնտեսության կայուն զարգացմանը:</t>
  </si>
  <si>
    <r>
      <rPr>
        <b/>
        <sz val="14"/>
        <color theme="1"/>
        <rFont val="GHEA Grapalat"/>
      </rPr>
      <t>«Հայաստանի Հանրապետության արտահանման խթանման 2025-2030 թվականների ռազմավարական ծրագրի»  կատարումն ապահովող  գործողությունների ծրագիր</t>
    </r>
    <r>
      <rPr>
        <sz val="12"/>
        <color theme="1"/>
        <rFont val="GHEA Grapalat"/>
      </rPr>
      <t/>
    </r>
  </si>
  <si>
    <t>Հաշվի առնելով, որ արտահանման ռազմավարության իրականացումը պահանջում է տարբեր պետական ​​կառույցների համակարգում, պետք է ստեղծվի վարչապետին կից Արտահանման խորհուրդ:
Նման խորհրդի օրինակ է Ժողովրդագրական իրավիճակի բարելավման խորհուրդը, որը ձևավորվել է ՀՀ վարչապետի 2019 թվականի ապրիլի 4-ի 347-Ա որոշման համաձայն (տես՝ https://www.e-gov.am/decrees/item/20034/):
Արտահանման խորհուրդը ղեկավարելու է ՀՀ վարչապետը կամ փոխվարչապետներից մեկը։ Խորհրդում ընդգրկվելու են էկոնոմիկայի, Արտաքին գործերի, Բարձր տեխնոլոգիական արդյունաբերության, Կրթության, գիտության, մշակույթի և սպորտի նախարարները, Պետական ​​եկամուտների կոմիտեի նախագահը և բարձրաստիճան այլ պաշտոնյաներ։ Քարտուղարությունն իրականացնելու է ՀՀ էկոնոմիկայի նախարարությունը: Արտահանման խորհրդի գործառույթները ներառելու են ռազմավարական ծրագրի իրականացման առաջընթացի մշտադիտարկումն ու գնահատումը և ռազմավարության իրականացման հետ կապված խնդիրների լուծումը։</t>
  </si>
  <si>
    <t>Միջոցառումը ենթադրում է արտահանման ողջ գործընթացին հետևելու և մշտադիտարկման համապարփակ համակարգ` նախապատրաստման սկզբնական փուլերից մինչև ապրանքների վերջնական առաքումը: Միջոցառման նպատակն է ապահովել թափանցիկություն և հաշվետվողականություն արտահանման բոլոր փուլերում` դրանով իսկ պարզեցնելով գործընթացը և ապահովելով ավելի սահուն գործառնություններ ու համապատասխանություն բոլոր կանոնակարգերին: Որոշ օրինակներ, որոնք կարող են ծառայել այս նպատակին, ներկայացված են ստորև.
Ռադիոհաճախականության նույնականացում (RFID),
Գլոբալ տեղորոշման համակարգ (GPS),
Իրերի ինտերնետ (IoT),
Բլոկչեյն տեխնոլոգիա,
Էլեկտրոնային տվյալների փոխանակում (EDI),
Ընդլայնված հետագծման ծրագրակազմ:</t>
  </si>
  <si>
    <t xml:space="preserve">
*Սույն հավելվածով նախատեսված միջոցառումները դիտարկվելու են ռազմավարությամբ հստակեցված ժամանակահատվածի համար, և վերջինների ֆինանսավորման հարցը կքննարկվի յուրաքանչյուր տարվա բյուջետային գործընթացի շրջանակներում՝ հաշվի առնելով ինչպես միջոցառումների առաջնահերթությունները, այնպես էլ օրենքով չարգելված այլ աղբյուրները և հարկաբյուջետային սահմանափակումները։
**Հայաստանի Հանրապետության արտահանման խթանման 2025-2030 թվականների ռազմավարական ծրագրի մշտադիտարկման թիրախային ցուցանիշները ներկայացված են սույն հավելվածի Աղյուսակ 1-ով</t>
  </si>
  <si>
    <t>Աղյուսակ 1</t>
  </si>
  <si>
    <t>Սփյուռքահայ պատվավոր առևտրային կցորդների կողմից ստեղծված կապերի քանակը</t>
  </si>
  <si>
    <t>Առևտրային կցորդների կողմից ստեղծված կապերի քանակը</t>
  </si>
  <si>
    <t>Առաջնահերթ շուկաներում նոր կցորդների թիվը</t>
  </si>
  <si>
    <t>Տեղական արտահանողների կողմից ֆինանսական հեջավորման գործարքների ընդհանուր ծավալի փոփոխությունը</t>
  </si>
  <si>
    <t>Հայաստանից առևտրային տներ ունեցող երկրներ ապրանքային արտահանման փոփոխություն, %</t>
  </si>
  <si>
    <t xml:space="preserve">Ձևավորել հատուկ ձեռնարկություններ պետություն-մասնավոր գործընկերության մոդելի հիման վրա՝  հովանոցային բրենդներ (օրինակ՝ հայկական կոնյակի) ստեղծելու  և միջազգային շուկաներում դրանց առաջխաղացման համար՝ պահպանելով որակի միասնական չափանիշներն ու տարբերակումը, ինչպես նաև պահպանելով ԱՀԿ պահանջները: </t>
  </si>
  <si>
    <t>Ներգրավվածության չափումների (engagement metrics) փոփոխությունը (օրինակ՝ վեբ կայքի օգտագործողների քանակը (website traffic), սոցիալական մեդիայի ներգրավվածություն):</t>
  </si>
  <si>
    <t>Ազգային բրենդային առևտուր (ըստ Bloom Consulting-ի)</t>
  </si>
  <si>
    <t>N/A</t>
  </si>
  <si>
    <t>Շահառուի արտահանման արժեքի փոփոխություն մեկ կնքված պայմանագրի հաշվով</t>
  </si>
  <si>
    <t>Այցելություններին մասնակցող կազմակերպությունների թիվը</t>
  </si>
  <si>
    <t>Մեկ շահառուի հաշվով գնված հետազոտությունների քանակը</t>
  </si>
  <si>
    <t>Նոր ձևավորված բիզնես պայմանագրերի քանակը</t>
  </si>
  <si>
    <t>Փորձնակության և դաշտային նախագծերում ընդգրկված շահառու ուսանողների քանակը</t>
  </si>
  <si>
    <t>Հայաստանից արտահանված նոր ապրանքատեսակները (HS 6-նիշ)</t>
  </si>
  <si>
    <t xml:space="preserve">Արտադրական սարքավորումների ձեռքբերման լիզինգային ծրագրի շահառու կազմակերպությունների հարկերի փոփոխությունը </t>
  </si>
  <si>
    <t xml:space="preserve">«Արտահանման ինկուբատոր» ծրագրի մասնակիցների տեղական ապրանքների արտահանման փոփոխությունը  </t>
  </si>
  <si>
    <t>Ապրանք արտահանող կազմակերպությունների քանակը</t>
  </si>
  <si>
    <t>M 2.3.6</t>
  </si>
  <si>
    <t>Ընտրված շուկաներում վստահելի օպերատորների կողմից ստեղծված առևտրի տների թիվը</t>
  </si>
  <si>
    <t>Հայաստանով օդային ճանապարհով տարանցիկ արտահանման ծավալի և Հայաստանից օդային ճանապարհով ընդհանուր շրջանառության հարաբերությունը</t>
  </si>
  <si>
    <t>Թիրախային շուկաներում պահեստների շրջանառության և առաջնահերթ շուկաներ ընդհանուր ապրանքային արտահանման հարաբերությունը</t>
  </si>
  <si>
    <t>Օդային ճանապարհով իրականացված ապրանքային արտահանման մասնաբաժինն ընդհանուր ապրանքային արտահանման մեջ (առանց ոսկու և ադամանդի, HS 2-նիշ մակարդակում)</t>
  </si>
  <si>
    <t>Պետական ​​ֆինանսավորման մասնաբաժինը բեռնափոխադրումային թռիչքների ընդհանուր ֆինանսավորման մեջ</t>
  </si>
  <si>
    <t>Բեռնափոխադրումային թռիչքների ուղղությունների քանակը</t>
  </si>
  <si>
    <t>Տնտեսական բարդության ինդեքս (Տնտեսական բարդության ատլաս)</t>
  </si>
  <si>
    <t xml:space="preserve">Արտահանվող ապրանքների 1 միավորի արժեքը </t>
  </si>
  <si>
    <t xml:space="preserve">Արտահանմանը միտված արդյունաբերական գոտիներից արտահանման մասնաբաժինն ընդհանուր արտահանման մեջ </t>
  </si>
  <si>
    <t xml:space="preserve">Միջազգային կազմակերպություններ ներառող արտահանմանը միտված արդյունաբերական գոտիների քանակը </t>
  </si>
  <si>
    <t>«Արդյունաբերական գոտու օպերատոր» հավաստագրման համակարգի շահառու կազմակերպությունների հարկերի փոփոխությունը</t>
  </si>
  <si>
    <t xml:space="preserve">Արտահանմանը միտված արդյունաբերական գոտիներում գործող միջազգային կազմակերպությունների հարկերի մասնաբաժինն ընդամենը հարկերում </t>
  </si>
  <si>
    <t xml:space="preserve">Արտահանմանը միտված արդյունաբերական գոտիներում գործող միջազգային կազմակերպությունների օտարերկրյա ուղղակի ներդրումների մասնաբաժինն ընդհանուր օտարերկրյա ուղղակի ներդրումներում </t>
  </si>
  <si>
    <t>Ստեղծված արտահանմանը միտված արդյունաբերական գոտիների քանակը</t>
  </si>
  <si>
    <t>Թուրքայի տարածքով  ցամաքային եղանակով իրականացված ապրանքային արտահանման մասնաբաժինը ցամաքային եղանակով իրականացված ընդհանուր ապրանքային արտահանման մեջ (տ.կ.)</t>
  </si>
  <si>
    <t>Վրաստանի տարածքով մեկ կոնտեյների անցնելու ժամանակը</t>
  </si>
  <si>
    <t>Արտահանողների բավարարվածության ցուցանիշի փոփոխություն</t>
  </si>
  <si>
    <t>Հսկման և հետագծելիության ցուցանիշ (Համաշխարհային բանկ)</t>
  </si>
  <si>
    <t>Դեպի ԵՄ նոր արտահանողների քանակը</t>
  </si>
  <si>
    <t>Արտահանման գործընթացի միջին տևողության փոփոխությունը</t>
  </si>
  <si>
    <t>Հայաստանի նպաստումը ԵԱՏՄ երկրներից ապրանքային ընդհանուր արտահանման աճին</t>
  </si>
  <si>
    <t>81․60%</t>
  </si>
  <si>
    <t>80․90%</t>
  </si>
  <si>
    <t>77․90%</t>
  </si>
  <si>
    <t>71․30%</t>
  </si>
  <si>
    <t>68․50%</t>
  </si>
  <si>
    <t>82․30%</t>
  </si>
  <si>
    <t>57․30%</t>
  </si>
  <si>
    <t>53․08%</t>
  </si>
  <si>
    <t>71․81%</t>
  </si>
  <si>
    <t>72․66%</t>
  </si>
  <si>
    <t>71․56%</t>
  </si>
  <si>
    <t>72․13%</t>
  </si>
  <si>
    <t>74․17%</t>
  </si>
  <si>
    <t xml:space="preserve">ԵԱՏՄ-ից բացի այլ շուկաներ ապրանքների արտահանման մասնաբաժինն ապրանքների ընդհանուր արտահանման մեջ  </t>
  </si>
  <si>
    <t>ԵԱՏՄ շրջանակից դուրս Հայաստանի կողմից ստորագրված երկկողմ համաձայնագրերի թիվը</t>
  </si>
  <si>
    <t>Առանցքային ապրանքային խմբերի մասնաբաժնի փոփոխությունը, որոնք ունեն արտոնյալ սակագներ, քան նախապատվելի երկրի (most-favored nation) կարգավիճակը (տ.կ.)</t>
  </si>
  <si>
    <t>M.1.2.1</t>
  </si>
  <si>
    <t>Ծառայությունների արտահանման վերաբերյալ տվյալների առկայություն պարբերական պաշտոնական վիճակագրական հրապարակումներում</t>
  </si>
  <si>
    <t>Ընդունված առաջարկությունների քանակը</t>
  </si>
  <si>
    <t xml:space="preserve">Արտահանողների բավարարվածության ցուցանիշի փոփոխություն </t>
  </si>
  <si>
    <t>Առևտրի ազատության ինդեքս (Հերիթեյջ հիմնադրամ)</t>
  </si>
  <si>
    <t>Տնտեսության արտահանելի ոլորտներում մեկ աշխատողի հաշվով համախառն ավելացված արժեքը</t>
  </si>
  <si>
    <t>Արտահանելի ոլորտների աճ</t>
  </si>
  <si>
    <t>Առևտրի հաշվեկշիռ (ընդամենը արտահանմամբ) ՀՆԱ հարաբերակցություն</t>
  </si>
  <si>
    <t>Տեղական արտահանման նպաստումը ՀՆԱ աճին</t>
  </si>
  <si>
    <r>
      <rPr>
        <b/>
        <i/>
        <sz val="11"/>
        <color theme="1"/>
        <rFont val="GHEA Grapalat"/>
        <family val="3"/>
      </rPr>
      <t xml:space="preserve">Արտահանման վրա հիմնված տնտեսական աճի խթանման միջոցով նպաստել երկրի բնակչության բարեկեցության աճին և տնտեսության կայուն զարգացմանը: </t>
    </r>
    <r>
      <rPr>
        <b/>
        <sz val="11"/>
        <color theme="1"/>
        <rFont val="GHEA Grapalat"/>
        <family val="3"/>
      </rPr>
      <t xml:space="preserve">
</t>
    </r>
  </si>
  <si>
    <r>
      <t xml:space="preserve">«Հայաստանի Հանրապետության արտահանման խթանման 2025-2030 թվականների ռազմավարական ծրագրի»  կատարումն ապահովող  գործողությունների ծրագիր
</t>
    </r>
    <r>
      <rPr>
        <i/>
        <sz val="16"/>
        <color theme="1"/>
        <rFont val="GHEA Grapalat"/>
        <family val="3"/>
      </rPr>
      <t>Մշտադիտարկման թիրախային ցուցանիշներ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</si>
</sst>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
    <numFmt numFmtId="165" formatCode="0.0"/>
    <numFmt numFmtId="166" formatCode="0.0%"/>
    <numFmt numFmtId="167" formatCode="_(* #,##0_);_(* \(#,##0\);_(* &quot;-&quot;??_);_(@_)"/>
  </numFmts>
  <fonts count="27">
    <font>
      <sz val="11"/>
      <color theme="1"/>
      <name val="Calibri"/>
      <scheme val="minor"/>
    </font>
    <font>
      <sz val="11"/>
      <color theme="1"/>
      <name val="Calibri"/>
      <family val="2"/>
      <scheme val="minor"/>
    </font>
    <font>
      <sz val="11"/>
      <color theme="1"/>
      <name val="GHEA Grapalat"/>
    </font>
    <font>
      <sz val="12"/>
      <color theme="1"/>
      <name val="GHEA Grapalat"/>
    </font>
    <font>
      <b/>
      <sz val="14"/>
      <color rgb="FFC00000"/>
      <name val="GHEA Grapalat"/>
    </font>
    <font>
      <b/>
      <sz val="11"/>
      <color theme="1"/>
      <name val="GHEA Grapalat"/>
    </font>
    <font>
      <sz val="11"/>
      <name val="Calibri"/>
    </font>
    <font>
      <sz val="11"/>
      <color rgb="FF000000"/>
      <name val="GHEA Grapalat"/>
    </font>
    <font>
      <b/>
      <sz val="11"/>
      <color rgb="FF000000"/>
      <name val="GHEA Grapalat"/>
    </font>
    <font>
      <b/>
      <sz val="14"/>
      <color theme="1"/>
      <name val="GHEA Grapalat"/>
    </font>
    <font>
      <b/>
      <i/>
      <sz val="11"/>
      <color theme="1"/>
      <name val="GHEA Grapalat"/>
    </font>
    <font>
      <b/>
      <sz val="9"/>
      <color theme="1"/>
      <name val="GHEA Grapalat"/>
      <family val="3"/>
    </font>
    <font>
      <sz val="11"/>
      <color theme="1"/>
      <name val="GHEA Grapalat"/>
      <family val="3"/>
    </font>
    <font>
      <sz val="11"/>
      <color rgb="FF000000"/>
      <name val="GHEA Grapalat"/>
      <family val="3"/>
    </font>
    <font>
      <sz val="12"/>
      <color theme="1"/>
      <name val="GHEA Grapalat"/>
      <family val="3"/>
    </font>
    <font>
      <i/>
      <sz val="10"/>
      <color theme="1"/>
      <name val="GHEA Grapalat"/>
      <family val="3"/>
    </font>
    <font>
      <b/>
      <i/>
      <sz val="12"/>
      <color theme="1"/>
      <name val="GHEA Grapalat"/>
      <family val="3"/>
    </font>
    <font>
      <b/>
      <sz val="12"/>
      <color theme="1"/>
      <name val="GHEA Grapalat"/>
      <family val="3"/>
    </font>
    <font>
      <sz val="11"/>
      <color rgb="FFFF0000"/>
      <name val="GHEA Grapalat"/>
      <family val="3"/>
    </font>
    <font>
      <b/>
      <sz val="11"/>
      <color theme="1"/>
      <name val="GHEA Grapalat"/>
      <family val="3"/>
    </font>
    <font>
      <b/>
      <sz val="11"/>
      <color rgb="FF000000"/>
      <name val="GHEA Grapalat"/>
      <family val="3"/>
    </font>
    <font>
      <b/>
      <sz val="11"/>
      <color rgb="FF00B050"/>
      <name val="GHEA Grapalat"/>
      <family val="3"/>
    </font>
    <font>
      <sz val="11"/>
      <name val="GHEA Grapalat"/>
      <family val="3"/>
    </font>
    <font>
      <b/>
      <i/>
      <sz val="11"/>
      <color theme="1"/>
      <name val="GHEA Grapalat"/>
      <family val="3"/>
    </font>
    <font>
      <sz val="20"/>
      <color theme="1"/>
      <name val="GHEA Grapalat"/>
      <family val="3"/>
    </font>
    <font>
      <i/>
      <sz val="16"/>
      <color theme="1"/>
      <name val="GHEA Grapalat"/>
      <family val="3"/>
    </font>
    <font>
      <b/>
      <sz val="14"/>
      <color theme="1"/>
      <name val="GHEA Grapalat"/>
      <family val="3"/>
    </font>
  </fonts>
  <fills count="18">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CECFF"/>
        <bgColor rgb="FFCCECFF"/>
      </patternFill>
    </fill>
    <fill>
      <patternFill patternType="solid">
        <fgColor rgb="FFFFD9D9"/>
        <bgColor rgb="FFFFD9D9"/>
      </patternFill>
    </fill>
    <fill>
      <patternFill patternType="solid">
        <fgColor rgb="FFFEF2CB"/>
        <bgColor rgb="FFFEF2CB"/>
      </patternFill>
    </fill>
    <fill>
      <patternFill patternType="solid">
        <fgColor rgb="FFDEEAF6"/>
        <bgColor rgb="FFDEEAF6"/>
      </patternFill>
    </fill>
    <fill>
      <patternFill patternType="solid">
        <fgColor theme="0"/>
        <bgColor indexed="64"/>
      </patternFill>
    </fill>
    <fill>
      <patternFill patternType="solid">
        <fgColor theme="7" tint="0.79998168889431442"/>
        <bgColor indexed="64"/>
      </patternFill>
    </fill>
    <fill>
      <patternFill patternType="solid">
        <fgColor rgb="FFCCECFF"/>
        <bgColor indexed="64"/>
      </patternFill>
    </fill>
    <fill>
      <patternFill patternType="solid">
        <fgColor theme="0" tint="-0.14999847407452621"/>
        <bgColor indexed="64"/>
      </patternFill>
    </fill>
    <fill>
      <patternFill patternType="solid">
        <fgColor rgb="FFFFD9D9"/>
        <bgColor indexed="64"/>
      </patternFill>
    </fill>
    <fill>
      <patternFill patternType="solid">
        <fgColor theme="0" tint="-4.9989318521683403E-2"/>
        <bgColor rgb="FF000000"/>
      </patternFill>
    </fill>
    <fill>
      <patternFill patternType="solid">
        <fgColor theme="0" tint="-4.9989318521683403E-2"/>
        <bgColor indexed="64"/>
      </patternFill>
    </fill>
    <fill>
      <patternFill patternType="solid">
        <fgColor theme="0" tint="-0.14999847407452621"/>
        <bgColor rgb="FF000000"/>
      </patternFill>
    </fill>
    <fill>
      <patternFill patternType="solid">
        <fgColor theme="4" tint="0.79998168889431442"/>
        <bgColor indexed="64"/>
      </patternFill>
    </fill>
  </fills>
  <borders count="26">
    <border>
      <left/>
      <right/>
      <top/>
      <bottom/>
      <diagonal/>
    </border>
    <border>
      <left/>
      <right/>
      <top/>
      <bottom/>
      <diagonal/>
    </border>
    <border>
      <left/>
      <right/>
      <top style="thin">
        <color rgb="FF000000"/>
      </top>
      <bottom/>
      <diagonal/>
    </border>
    <border>
      <left/>
      <right/>
      <top/>
      <bottom/>
      <diagonal/>
    </border>
    <border>
      <left/>
      <right style="thin">
        <color rgb="FF000000"/>
      </right>
      <top/>
      <bottom style="thin">
        <color rgb="FF000000"/>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rgb="FF000000"/>
      </right>
      <top style="thin">
        <color rgb="FF000000"/>
      </top>
      <bottom/>
      <diagonal/>
    </border>
    <border>
      <left/>
      <right/>
      <top/>
      <bottom style="medium">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auto="1"/>
      </top>
      <bottom/>
      <diagonal/>
    </border>
  </borders>
  <cellStyleXfs count="3">
    <xf numFmtId="0" fontId="0" fillId="0" borderId="0"/>
    <xf numFmtId="0" fontId="1" fillId="0" borderId="3"/>
    <xf numFmtId="9" fontId="1" fillId="0" borderId="3" applyFont="0" applyFill="0" applyBorder="0" applyAlignment="0" applyProtection="0"/>
  </cellStyleXfs>
  <cellXfs count="472">
    <xf numFmtId="0" fontId="0" fillId="0" borderId="0" xfId="0"/>
    <xf numFmtId="0" fontId="2" fillId="0" borderId="0" xfId="0" applyFont="1" applyAlignment="1">
      <alignment wrapText="1"/>
    </xf>
    <xf numFmtId="16" fontId="2" fillId="2" borderId="1" xfId="0" applyNumberFormat="1" applyFont="1" applyFill="1" applyBorder="1" applyAlignment="1">
      <alignment horizontal="center" vertical="center" wrapText="1"/>
    </xf>
    <xf numFmtId="16" fontId="2" fillId="2" borderId="1" xfId="0" applyNumberFormat="1" applyFont="1" applyFill="1" applyBorder="1" applyAlignment="1">
      <alignment wrapText="1"/>
    </xf>
    <xf numFmtId="16" fontId="2" fillId="0" borderId="0" xfId="0" applyNumberFormat="1" applyFont="1" applyAlignment="1">
      <alignment wrapText="1"/>
    </xf>
    <xf numFmtId="16" fontId="2" fillId="3" borderId="1" xfId="0" applyNumberFormat="1" applyFont="1" applyFill="1" applyBorder="1" applyAlignment="1">
      <alignment horizontal="center" vertical="center" wrapText="1"/>
    </xf>
    <xf numFmtId="16" fontId="2" fillId="4" borderId="1" xfId="0" applyNumberFormat="1" applyFont="1" applyFill="1" applyBorder="1" applyAlignment="1">
      <alignment horizontal="center" vertical="center" wrapText="1"/>
    </xf>
    <xf numFmtId="0" fontId="0" fillId="0" borderId="0" xfId="0"/>
    <xf numFmtId="0" fontId="0" fillId="0" borderId="0" xfId="0" applyAlignment="1">
      <alignment horizontal="right" vertical="center"/>
    </xf>
    <xf numFmtId="0" fontId="0" fillId="0" borderId="0" xfId="0" applyAlignment="1">
      <alignment horizontal="left" vertical="center"/>
    </xf>
    <xf numFmtId="16" fontId="2" fillId="4" borderId="3" xfId="0" applyNumberFormat="1" applyFont="1" applyFill="1" applyBorder="1" applyAlignment="1">
      <alignment horizontal="center" vertical="center" wrapText="1"/>
    </xf>
    <xf numFmtId="16" fontId="2" fillId="0" borderId="3" xfId="0" applyNumberFormat="1" applyFont="1" applyBorder="1" applyAlignment="1">
      <alignment horizontal="center" wrapText="1"/>
    </xf>
    <xf numFmtId="16" fontId="2" fillId="0" borderId="3" xfId="0" applyNumberFormat="1" applyFont="1" applyBorder="1" applyAlignment="1">
      <alignment horizontal="left" wrapText="1"/>
    </xf>
    <xf numFmtId="3" fontId="5" fillId="3" borderId="3" xfId="0" applyNumberFormat="1" applyFont="1" applyFill="1" applyBorder="1" applyAlignment="1">
      <alignment horizontal="center" vertical="center" wrapText="1"/>
    </xf>
    <xf numFmtId="16" fontId="2" fillId="0" borderId="3" xfId="0" applyNumberFormat="1" applyFont="1" applyBorder="1" applyAlignment="1">
      <alignment wrapText="1"/>
    </xf>
    <xf numFmtId="0" fontId="2" fillId="0" borderId="3" xfId="0" applyFont="1" applyBorder="1" applyAlignment="1">
      <alignment horizontal="left" wrapText="1"/>
    </xf>
    <xf numFmtId="0" fontId="2" fillId="0" borderId="3" xfId="0" applyFont="1" applyBorder="1" applyAlignment="1">
      <alignment wrapText="1"/>
    </xf>
    <xf numFmtId="0" fontId="7" fillId="0" borderId="3" xfId="0" applyFont="1" applyBorder="1" applyAlignment="1">
      <alignment wrapText="1"/>
    </xf>
    <xf numFmtId="3" fontId="8" fillId="3" borderId="3" xfId="0" applyNumberFormat="1" applyFont="1" applyFill="1" applyBorder="1" applyAlignment="1">
      <alignment horizontal="center" vertical="center" wrapText="1"/>
    </xf>
    <xf numFmtId="3" fontId="8" fillId="4" borderId="3" xfId="0" applyNumberFormat="1" applyFont="1" applyFill="1" applyBorder="1" applyAlignment="1">
      <alignment horizontal="center" vertical="center" wrapText="1"/>
    </xf>
    <xf numFmtId="0" fontId="7" fillId="0" borderId="3" xfId="0" applyFont="1" applyBorder="1" applyAlignment="1">
      <alignment horizontal="left" wrapText="1"/>
    </xf>
    <xf numFmtId="3" fontId="5" fillId="4" borderId="3" xfId="0" applyNumberFormat="1" applyFont="1" applyFill="1" applyBorder="1" applyAlignment="1">
      <alignment horizontal="center" vertical="center" wrapText="1"/>
    </xf>
    <xf numFmtId="0" fontId="8" fillId="3" borderId="3" xfId="0" applyFont="1" applyFill="1" applyBorder="1" applyAlignment="1">
      <alignment wrapText="1"/>
    </xf>
    <xf numFmtId="0" fontId="8" fillId="3" borderId="3" xfId="0" applyFont="1" applyFill="1" applyBorder="1" applyAlignment="1">
      <alignment horizontal="center" vertical="center" wrapText="1"/>
    </xf>
    <xf numFmtId="0" fontId="5" fillId="0" borderId="3" xfId="0" applyFont="1" applyBorder="1" applyAlignment="1">
      <alignment horizontal="left" vertical="top" wrapText="1"/>
    </xf>
    <xf numFmtId="0" fontId="5" fillId="0" borderId="5" xfId="0" applyFont="1" applyBorder="1" applyAlignment="1">
      <alignment horizontal="center" vertical="center" wrapText="1"/>
    </xf>
    <xf numFmtId="0" fontId="5" fillId="2" borderId="5" xfId="0" applyFont="1" applyFill="1" applyBorder="1" applyAlignment="1">
      <alignment horizontal="left" vertical="top" wrapText="1"/>
    </xf>
    <xf numFmtId="0" fontId="5" fillId="0" borderId="5" xfId="0" applyFont="1" applyBorder="1" applyAlignment="1">
      <alignment horizontal="left" vertical="center" wrapText="1"/>
    </xf>
    <xf numFmtId="0" fontId="2" fillId="0" borderId="5" xfId="0" applyFont="1" applyBorder="1" applyAlignment="1">
      <alignment wrapText="1"/>
    </xf>
    <xf numFmtId="0" fontId="2" fillId="0" borderId="5" xfId="0" applyFont="1" applyBorder="1" applyAlignment="1">
      <alignment horizontal="center" vertical="center" wrapText="1"/>
    </xf>
    <xf numFmtId="0" fontId="5" fillId="2" borderId="5" xfId="0" applyFont="1" applyFill="1" applyBorder="1" applyAlignment="1">
      <alignment horizontal="left" vertical="center" wrapText="1"/>
    </xf>
    <xf numFmtId="0" fontId="5" fillId="3" borderId="5" xfId="0" applyFont="1" applyFill="1" applyBorder="1" applyAlignment="1">
      <alignment horizontal="left" vertical="top" wrapText="1"/>
    </xf>
    <xf numFmtId="0" fontId="5" fillId="3" borderId="5" xfId="0" applyFont="1" applyFill="1" applyBorder="1" applyAlignment="1">
      <alignment horizontal="left" vertical="center" wrapText="1"/>
    </xf>
    <xf numFmtId="0" fontId="5" fillId="3" borderId="5" xfId="0" applyFont="1" applyFill="1" applyBorder="1" applyAlignment="1">
      <alignment wrapText="1"/>
    </xf>
    <xf numFmtId="16" fontId="5" fillId="4" borderId="5" xfId="0" applyNumberFormat="1" applyFont="1" applyFill="1" applyBorder="1" applyAlignment="1">
      <alignment horizontal="left" vertical="center" wrapText="1"/>
    </xf>
    <xf numFmtId="16" fontId="2" fillId="0" borderId="5" xfId="0" applyNumberFormat="1" applyFont="1" applyBorder="1" applyAlignment="1">
      <alignment horizontal="left" vertical="top" wrapText="1"/>
    </xf>
    <xf numFmtId="0" fontId="2" fillId="5" borderId="5" xfId="0" applyFont="1" applyFill="1" applyBorder="1" applyAlignment="1">
      <alignment horizontal="left" vertical="center" wrapText="1"/>
    </xf>
    <xf numFmtId="0" fontId="2" fillId="2" borderId="5" xfId="0" applyFont="1" applyFill="1" applyBorder="1" applyAlignment="1">
      <alignment horizontal="left" vertical="top" wrapText="1"/>
    </xf>
    <xf numFmtId="16" fontId="2" fillId="0" borderId="5" xfId="0" applyNumberFormat="1" applyFont="1" applyBorder="1" applyAlignment="1">
      <alignment wrapText="1"/>
    </xf>
    <xf numFmtId="16" fontId="2" fillId="3" borderId="5" xfId="0" applyNumberFormat="1" applyFont="1" applyFill="1" applyBorder="1" applyAlignment="1">
      <alignment wrapText="1"/>
    </xf>
    <xf numFmtId="2" fontId="2" fillId="0" borderId="5" xfId="0" applyNumberFormat="1" applyFont="1" applyBorder="1" applyAlignment="1">
      <alignment wrapText="1"/>
    </xf>
    <xf numFmtId="0" fontId="2" fillId="0" borderId="5" xfId="0" applyFont="1" applyBorder="1" applyAlignment="1">
      <alignment horizontal="left" vertical="top" wrapText="1"/>
    </xf>
    <xf numFmtId="0" fontId="2" fillId="0" borderId="5" xfId="0" applyFont="1" applyBorder="1" applyAlignment="1">
      <alignment horizontal="center" vertical="top" wrapText="1"/>
    </xf>
    <xf numFmtId="16" fontId="5" fillId="3" borderId="5" xfId="0" applyNumberFormat="1" applyFont="1" applyFill="1" applyBorder="1" applyAlignment="1">
      <alignment horizontal="left" vertical="top" wrapText="1"/>
    </xf>
    <xf numFmtId="16" fontId="5" fillId="3" borderId="5" xfId="0" applyNumberFormat="1" applyFont="1" applyFill="1" applyBorder="1" applyAlignment="1">
      <alignment horizontal="left" vertical="center" wrapText="1"/>
    </xf>
    <xf numFmtId="16" fontId="5" fillId="3" borderId="5" xfId="0" applyNumberFormat="1" applyFont="1" applyFill="1" applyBorder="1" applyAlignment="1">
      <alignment wrapText="1"/>
    </xf>
    <xf numFmtId="1" fontId="5" fillId="3" borderId="5" xfId="0" applyNumberFormat="1" applyFont="1" applyFill="1" applyBorder="1" applyAlignment="1">
      <alignment wrapText="1"/>
    </xf>
    <xf numFmtId="0" fontId="2" fillId="6" borderId="5" xfId="0" applyFont="1" applyFill="1" applyBorder="1" applyAlignment="1">
      <alignment horizontal="left" vertical="center" wrapText="1"/>
    </xf>
    <xf numFmtId="0" fontId="2" fillId="2" borderId="5" xfId="0" applyFont="1" applyFill="1" applyBorder="1" applyAlignment="1">
      <alignment horizontal="center" vertical="top" wrapText="1"/>
    </xf>
    <xf numFmtId="1" fontId="2" fillId="0" borderId="5" xfId="0" applyNumberFormat="1" applyFont="1" applyBorder="1" applyAlignment="1">
      <alignment wrapText="1"/>
    </xf>
    <xf numFmtId="0" fontId="2" fillId="7" borderId="5" xfId="0" applyFont="1" applyFill="1" applyBorder="1" applyAlignment="1">
      <alignment horizontal="left" vertical="center" wrapText="1"/>
    </xf>
    <xf numFmtId="0" fontId="2" fillId="2" borderId="5" xfId="0" applyFont="1" applyFill="1" applyBorder="1" applyAlignment="1">
      <alignment vertical="top" wrapText="1"/>
    </xf>
    <xf numFmtId="165" fontId="2" fillId="0" borderId="5" xfId="0" applyNumberFormat="1" applyFont="1" applyBorder="1" applyAlignment="1">
      <alignment wrapText="1"/>
    </xf>
    <xf numFmtId="166" fontId="2" fillId="0" borderId="5" xfId="0" applyNumberFormat="1" applyFont="1" applyBorder="1" applyAlignment="1">
      <alignment wrapText="1"/>
    </xf>
    <xf numFmtId="10" fontId="2" fillId="0" borderId="5" xfId="0" applyNumberFormat="1" applyFont="1" applyBorder="1" applyAlignment="1">
      <alignment wrapText="1"/>
    </xf>
    <xf numFmtId="9" fontId="5" fillId="3" borderId="5" xfId="0" applyNumberFormat="1" applyFont="1" applyFill="1" applyBorder="1" applyAlignment="1">
      <alignment wrapText="1"/>
    </xf>
    <xf numFmtId="3" fontId="2" fillId="0" borderId="5" xfId="0" applyNumberFormat="1" applyFont="1" applyBorder="1" applyAlignment="1">
      <alignment wrapText="1"/>
    </xf>
    <xf numFmtId="0" fontId="2" fillId="0" borderId="5" xfId="0" applyFont="1" applyBorder="1" applyAlignment="1">
      <alignment vertical="top" wrapText="1"/>
    </xf>
    <xf numFmtId="0" fontId="2" fillId="3" borderId="5" xfId="0" applyFont="1" applyFill="1" applyBorder="1" applyAlignment="1">
      <alignment wrapText="1"/>
    </xf>
    <xf numFmtId="0" fontId="2" fillId="8" borderId="5" xfId="0" applyFont="1" applyFill="1" applyBorder="1" applyAlignment="1">
      <alignment horizontal="left" vertical="center" wrapText="1"/>
    </xf>
    <xf numFmtId="9" fontId="2" fillId="0" borderId="5" xfId="0" applyNumberFormat="1" applyFont="1" applyBorder="1" applyAlignment="1">
      <alignment wrapText="1"/>
    </xf>
    <xf numFmtId="0" fontId="8" fillId="3" borderId="5" xfId="0" applyFont="1" applyFill="1" applyBorder="1" applyAlignment="1">
      <alignment wrapText="1"/>
    </xf>
    <xf numFmtId="2" fontId="8" fillId="3" borderId="5" xfId="0" applyNumberFormat="1" applyFont="1" applyFill="1" applyBorder="1" applyAlignment="1">
      <alignment wrapText="1"/>
    </xf>
    <xf numFmtId="165" fontId="8" fillId="3" borderId="5" xfId="0" applyNumberFormat="1" applyFont="1" applyFill="1" applyBorder="1" applyAlignment="1">
      <alignment wrapText="1"/>
    </xf>
    <xf numFmtId="0" fontId="5" fillId="4" borderId="5" xfId="0" applyFont="1" applyFill="1" applyBorder="1" applyAlignment="1">
      <alignment horizontal="left" vertical="top" wrapText="1"/>
    </xf>
    <xf numFmtId="0" fontId="5" fillId="4" borderId="5" xfId="0" applyFont="1" applyFill="1" applyBorder="1" applyAlignment="1">
      <alignment horizontal="left" vertical="center" wrapText="1"/>
    </xf>
    <xf numFmtId="0" fontId="8" fillId="4" borderId="5" xfId="0" applyFont="1" applyFill="1" applyBorder="1" applyAlignment="1">
      <alignment wrapText="1"/>
    </xf>
    <xf numFmtId="0" fontId="7" fillId="0" borderId="5" xfId="0" applyFont="1" applyBorder="1" applyAlignment="1">
      <alignment wrapText="1"/>
    </xf>
    <xf numFmtId="0" fontId="7" fillId="3" borderId="5" xfId="0" applyFont="1" applyFill="1" applyBorder="1" applyAlignment="1">
      <alignment wrapText="1"/>
    </xf>
    <xf numFmtId="9" fontId="7" fillId="0" borderId="5" xfId="0" applyNumberFormat="1" applyFont="1" applyBorder="1" applyAlignment="1">
      <alignment wrapText="1"/>
    </xf>
    <xf numFmtId="166" fontId="7" fillId="0" borderId="5" xfId="0" applyNumberFormat="1" applyFont="1" applyBorder="1" applyAlignment="1">
      <alignment wrapText="1"/>
    </xf>
    <xf numFmtId="166" fontId="5" fillId="3" borderId="5" xfId="0" applyNumberFormat="1" applyFont="1" applyFill="1" applyBorder="1" applyAlignment="1">
      <alignment wrapText="1"/>
    </xf>
    <xf numFmtId="166" fontId="8" fillId="3" borderId="5" xfId="0" applyNumberFormat="1" applyFont="1" applyFill="1" applyBorder="1" applyAlignment="1">
      <alignment wrapText="1"/>
    </xf>
    <xf numFmtId="0" fontId="5" fillId="4" borderId="5" xfId="0" applyFont="1" applyFill="1" applyBorder="1" applyAlignment="1">
      <alignment wrapText="1"/>
    </xf>
    <xf numFmtId="4" fontId="5" fillId="4" borderId="5" xfId="0" applyNumberFormat="1" applyFont="1" applyFill="1" applyBorder="1" applyAlignment="1">
      <alignment wrapText="1"/>
    </xf>
    <xf numFmtId="165" fontId="5" fillId="4" borderId="5" xfId="0" applyNumberFormat="1" applyFont="1" applyFill="1" applyBorder="1" applyAlignment="1">
      <alignment wrapText="1"/>
    </xf>
    <xf numFmtId="167" fontId="8" fillId="3" borderId="5" xfId="0" applyNumberFormat="1" applyFont="1" applyFill="1" applyBorder="1" applyAlignment="1">
      <alignment wrapText="1"/>
    </xf>
    <xf numFmtId="0" fontId="5" fillId="3" borderId="5" xfId="0" applyFont="1" applyFill="1" applyBorder="1" applyAlignment="1">
      <alignment vertical="center" wrapText="1"/>
    </xf>
    <xf numFmtId="10" fontId="5" fillId="4" borderId="5" xfId="0" applyNumberFormat="1" applyFont="1" applyFill="1" applyBorder="1" applyAlignment="1">
      <alignment wrapText="1"/>
    </xf>
    <xf numFmtId="0" fontId="5" fillId="3" borderId="5" xfId="0" applyFont="1" applyFill="1" applyBorder="1" applyAlignment="1">
      <alignment horizontal="center" wrapText="1"/>
    </xf>
    <xf numFmtId="166" fontId="8" fillId="4" borderId="5" xfId="0" applyNumberFormat="1" applyFont="1" applyFill="1" applyBorder="1" applyAlignment="1">
      <alignment wrapText="1"/>
    </xf>
    <xf numFmtId="0" fontId="5" fillId="0" borderId="5" xfId="0" applyFont="1" applyBorder="1" applyAlignment="1">
      <alignment horizontal="left" vertical="top" wrapText="1"/>
    </xf>
    <xf numFmtId="0" fontId="8" fillId="3" borderId="5" xfId="0" applyFont="1" applyFill="1" applyBorder="1" applyAlignment="1">
      <alignment horizontal="center" wrapText="1"/>
    </xf>
    <xf numFmtId="1" fontId="7" fillId="0" borderId="5" xfId="0" applyNumberFormat="1" applyFont="1" applyBorder="1" applyAlignment="1">
      <alignment wrapText="1"/>
    </xf>
    <xf numFmtId="1" fontId="8" fillId="4" borderId="5" xfId="0" applyNumberFormat="1" applyFont="1" applyFill="1" applyBorder="1" applyAlignment="1">
      <alignment wrapText="1"/>
    </xf>
    <xf numFmtId="0" fontId="0" fillId="0" borderId="0" xfId="0" applyAlignment="1">
      <alignment vertical="top"/>
    </xf>
    <xf numFmtId="0" fontId="0" fillId="0" borderId="0" xfId="0" applyAlignment="1">
      <alignment horizontal="center" vertical="center"/>
    </xf>
    <xf numFmtId="16" fontId="2" fillId="2" borderId="3" xfId="0" applyNumberFormat="1" applyFont="1" applyFill="1" applyBorder="1" applyAlignment="1">
      <alignment horizontal="center" vertical="center" wrapText="1"/>
    </xf>
    <xf numFmtId="16" fontId="2" fillId="2" borderId="3" xfId="0" applyNumberFormat="1" applyFont="1" applyFill="1" applyBorder="1" applyAlignment="1">
      <alignment wrapText="1"/>
    </xf>
    <xf numFmtId="0" fontId="5" fillId="0" borderId="4"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2" fontId="5" fillId="2" borderId="5" xfId="0" applyNumberFormat="1" applyFont="1" applyFill="1" applyBorder="1" applyAlignment="1">
      <alignment horizontal="center" vertical="center" wrapText="1"/>
    </xf>
    <xf numFmtId="2" fontId="5" fillId="0" borderId="5" xfId="0" applyNumberFormat="1" applyFont="1" applyBorder="1" applyAlignment="1">
      <alignment horizontal="center" vertical="center" wrapText="1"/>
    </xf>
    <xf numFmtId="164" fontId="5" fillId="3" borderId="5" xfId="0" applyNumberFormat="1" applyFont="1" applyFill="1" applyBorder="1" applyAlignment="1">
      <alignment horizontal="center" vertical="center" wrapText="1"/>
    </xf>
    <xf numFmtId="16" fontId="5" fillId="4" borderId="5" xfId="0" applyNumberFormat="1" applyFont="1" applyFill="1" applyBorder="1" applyAlignment="1">
      <alignment horizontal="center" vertical="center" wrapText="1"/>
    </xf>
    <xf numFmtId="9" fontId="5" fillId="4" borderId="5" xfId="0" applyNumberFormat="1" applyFont="1" applyFill="1" applyBorder="1" applyAlignment="1">
      <alignment horizontal="center" vertical="center" wrapText="1"/>
    </xf>
    <xf numFmtId="0" fontId="2" fillId="0" borderId="7" xfId="0" applyFont="1" applyBorder="1" applyAlignment="1">
      <alignment horizontal="center" vertical="center" wrapText="1"/>
    </xf>
    <xf numFmtId="0" fontId="2" fillId="2" borderId="9" xfId="0" applyFont="1" applyFill="1" applyBorder="1" applyAlignment="1">
      <alignment horizontal="left" vertical="top" wrapText="1"/>
    </xf>
    <xf numFmtId="0" fontId="2" fillId="0" borderId="9" xfId="0" applyFont="1" applyBorder="1" applyAlignment="1">
      <alignment horizontal="left" vertical="top" wrapText="1"/>
    </xf>
    <xf numFmtId="0" fontId="2" fillId="3" borderId="9" xfId="0" applyFont="1" applyFill="1" applyBorder="1" applyAlignment="1">
      <alignment horizontal="center" wrapText="1"/>
    </xf>
    <xf numFmtId="0" fontId="2" fillId="0" borderId="9" xfId="0" applyFont="1" applyBorder="1" applyAlignment="1">
      <alignment wrapText="1"/>
    </xf>
    <xf numFmtId="3" fontId="5" fillId="3" borderId="5" xfId="0" applyNumberFormat="1" applyFont="1" applyFill="1" applyBorder="1" applyAlignment="1">
      <alignment horizontal="right" vertical="center" wrapText="1"/>
    </xf>
    <xf numFmtId="3" fontId="5" fillId="3" borderId="7" xfId="0" applyNumberFormat="1" applyFont="1" applyFill="1" applyBorder="1" applyAlignment="1">
      <alignment horizontal="right" vertical="center" wrapText="1"/>
    </xf>
    <xf numFmtId="3" fontId="5" fillId="4" borderId="5" xfId="0" applyNumberFormat="1" applyFont="1" applyFill="1" applyBorder="1" applyAlignment="1">
      <alignment horizontal="right" vertical="center" wrapText="1"/>
    </xf>
    <xf numFmtId="3" fontId="5" fillId="4" borderId="7" xfId="0" applyNumberFormat="1" applyFont="1" applyFill="1" applyBorder="1" applyAlignment="1">
      <alignment horizontal="right" vertical="center" wrapText="1"/>
    </xf>
    <xf numFmtId="3" fontId="8" fillId="3" borderId="5" xfId="0" applyNumberFormat="1" applyFont="1" applyFill="1" applyBorder="1" applyAlignment="1">
      <alignment horizontal="right" vertical="center" wrapText="1"/>
    </xf>
    <xf numFmtId="3" fontId="8" fillId="3" borderId="7" xfId="0" applyNumberFormat="1" applyFont="1" applyFill="1" applyBorder="1" applyAlignment="1">
      <alignment horizontal="right" vertical="center" wrapText="1"/>
    </xf>
    <xf numFmtId="3" fontId="8" fillId="4" borderId="5" xfId="0" applyNumberFormat="1" applyFont="1" applyFill="1" applyBorder="1" applyAlignment="1">
      <alignment horizontal="right" vertical="center" wrapText="1"/>
    </xf>
    <xf numFmtId="3" fontId="8" fillId="4" borderId="7" xfId="0" applyNumberFormat="1" applyFont="1" applyFill="1" applyBorder="1" applyAlignment="1">
      <alignment horizontal="right" vertical="center" wrapText="1"/>
    </xf>
    <xf numFmtId="3" fontId="7" fillId="0" borderId="5" xfId="0" applyNumberFormat="1" applyFont="1" applyBorder="1" applyAlignment="1">
      <alignment horizontal="right" vertical="center" wrapText="1"/>
    </xf>
    <xf numFmtId="3" fontId="7" fillId="0" borderId="7" xfId="0" applyNumberFormat="1" applyFont="1" applyBorder="1" applyAlignment="1">
      <alignment horizontal="right" vertical="center" wrapText="1"/>
    </xf>
    <xf numFmtId="3" fontId="7" fillId="0" borderId="5" xfId="0" applyNumberFormat="1" applyFont="1" applyBorder="1" applyAlignment="1">
      <alignment horizontal="right" vertical="center"/>
    </xf>
    <xf numFmtId="3" fontId="2" fillId="0" borderId="9" xfId="0" applyNumberFormat="1" applyFont="1" applyBorder="1" applyAlignment="1">
      <alignment horizontal="right" vertical="center" wrapText="1"/>
    </xf>
    <xf numFmtId="3" fontId="2" fillId="0" borderId="10" xfId="0" applyNumberFormat="1" applyFont="1" applyBorder="1" applyAlignment="1">
      <alignment horizontal="right" vertical="center" wrapText="1"/>
    </xf>
    <xf numFmtId="0" fontId="5" fillId="0" borderId="6" xfId="0" applyFont="1" applyBorder="1" applyAlignment="1">
      <alignment horizontal="left" vertical="center" wrapText="1"/>
    </xf>
    <xf numFmtId="0" fontId="5" fillId="3" borderId="6" xfId="0" applyFont="1" applyFill="1" applyBorder="1" applyAlignment="1">
      <alignment horizontal="left" vertical="center" wrapText="1"/>
    </xf>
    <xf numFmtId="16" fontId="5" fillId="4" borderId="6" xfId="0" applyNumberFormat="1" applyFont="1" applyFill="1" applyBorder="1" applyAlignment="1">
      <alignment horizontal="left" vertical="center" wrapText="1"/>
    </xf>
    <xf numFmtId="16" fontId="5" fillId="3" borderId="6" xfId="0" applyNumberFormat="1" applyFont="1" applyFill="1" applyBorder="1" applyAlignment="1">
      <alignment horizontal="left" vertical="center" wrapText="1"/>
    </xf>
    <xf numFmtId="0" fontId="5" fillId="4" borderId="6" xfId="0" applyFont="1" applyFill="1" applyBorder="1" applyAlignment="1">
      <alignment horizontal="left" vertical="center" wrapText="1"/>
    </xf>
    <xf numFmtId="0" fontId="2" fillId="7" borderId="9" xfId="0" applyFont="1" applyFill="1" applyBorder="1" applyAlignment="1">
      <alignment horizontal="left" vertical="center" wrapText="1"/>
    </xf>
    <xf numFmtId="16" fontId="2" fillId="0" borderId="5" xfId="0" applyNumberFormat="1" applyFont="1" applyBorder="1" applyAlignment="1">
      <alignment horizontal="left" vertical="center" wrapText="1"/>
    </xf>
    <xf numFmtId="16" fontId="12" fillId="0" borderId="5" xfId="0" applyNumberFormat="1" applyFont="1" applyBorder="1" applyAlignment="1">
      <alignment horizontal="left" vertical="center" wrapText="1"/>
    </xf>
    <xf numFmtId="0" fontId="8" fillId="3" borderId="5" xfId="0" applyFont="1" applyFill="1" applyBorder="1" applyAlignment="1">
      <alignment horizontal="left" vertical="center" wrapText="1"/>
    </xf>
    <xf numFmtId="0" fontId="8" fillId="4" borderId="5" xfId="0" applyFont="1" applyFill="1" applyBorder="1" applyAlignment="1">
      <alignment horizontal="left" vertical="center" wrapText="1"/>
    </xf>
    <xf numFmtId="0" fontId="7" fillId="0" borderId="5" xfId="0" applyFont="1" applyBorder="1" applyAlignment="1">
      <alignment horizontal="left" vertical="center" wrapText="1"/>
    </xf>
    <xf numFmtId="0" fontId="13" fillId="0" borderId="5" xfId="0" applyFont="1" applyBorder="1" applyAlignment="1">
      <alignment horizontal="left" vertical="center" wrapText="1"/>
    </xf>
    <xf numFmtId="0" fontId="12" fillId="0" borderId="5" xfId="0" applyFont="1" applyBorder="1" applyAlignment="1">
      <alignment horizontal="left" vertical="center" wrapText="1"/>
    </xf>
    <xf numFmtId="0" fontId="2" fillId="0" borderId="9" xfId="0" applyFont="1" applyBorder="1" applyAlignment="1">
      <alignment horizontal="left" vertical="center" wrapText="1"/>
    </xf>
    <xf numFmtId="16" fontId="2" fillId="0" borderId="3" xfId="0" applyNumberFormat="1" applyFont="1" applyBorder="1" applyAlignment="1">
      <alignment vertical="center" wrapText="1"/>
    </xf>
    <xf numFmtId="0" fontId="5" fillId="0" borderId="11" xfId="0" applyFont="1" applyBorder="1" applyAlignment="1">
      <alignment horizontal="center" vertical="top" wrapText="1"/>
    </xf>
    <xf numFmtId="0" fontId="5" fillId="3" borderId="5" xfId="0" applyFont="1" applyFill="1" applyBorder="1" applyAlignment="1">
      <alignment horizontal="center" vertical="center" wrapText="1"/>
    </xf>
    <xf numFmtId="0" fontId="2" fillId="0" borderId="5" xfId="0" applyFont="1" applyBorder="1" applyAlignment="1">
      <alignment horizontal="center" wrapText="1"/>
    </xf>
    <xf numFmtId="0" fontId="0" fillId="0" borderId="5" xfId="0" applyBorder="1"/>
    <xf numFmtId="0" fontId="2" fillId="0" borderId="9" xfId="0" applyFont="1" applyBorder="1" applyAlignment="1">
      <alignment horizontal="center" wrapText="1"/>
    </xf>
    <xf numFmtId="16" fontId="2" fillId="0" borderId="5" xfId="0" applyNumberFormat="1" applyFont="1" applyBorder="1" applyAlignment="1">
      <alignment horizontal="center" wrapText="1"/>
    </xf>
    <xf numFmtId="3" fontId="2" fillId="0" borderId="5" xfId="0" applyNumberFormat="1" applyFont="1" applyBorder="1" applyAlignment="1">
      <alignment horizontal="right" vertical="center" wrapText="1"/>
    </xf>
    <xf numFmtId="3" fontId="2" fillId="0" borderId="7" xfId="0" applyNumberFormat="1" applyFont="1" applyBorder="1" applyAlignment="1">
      <alignment horizontal="right" vertical="center" wrapText="1"/>
    </xf>
    <xf numFmtId="0" fontId="12" fillId="5" borderId="5" xfId="0" applyFont="1" applyFill="1" applyBorder="1" applyAlignment="1">
      <alignment horizontal="left" vertical="center" wrapText="1"/>
    </xf>
    <xf numFmtId="16" fontId="2" fillId="3" borderId="5" xfId="0" applyNumberFormat="1" applyFont="1" applyFill="1" applyBorder="1" applyAlignment="1">
      <alignment horizontal="center" wrapText="1"/>
    </xf>
    <xf numFmtId="0" fontId="2" fillId="3" borderId="5" xfId="0" applyFont="1" applyFill="1" applyBorder="1" applyAlignment="1">
      <alignment horizontal="center" wrapText="1"/>
    </xf>
    <xf numFmtId="0" fontId="12" fillId="7" borderId="5" xfId="0" applyFont="1" applyFill="1" applyBorder="1" applyAlignment="1">
      <alignment horizontal="left" vertical="center" wrapText="1"/>
    </xf>
    <xf numFmtId="0" fontId="12" fillId="6" borderId="5" xfId="0" applyFont="1" applyFill="1" applyBorder="1" applyAlignment="1">
      <alignment horizontal="left" vertical="center" wrapText="1"/>
    </xf>
    <xf numFmtId="0" fontId="5" fillId="2" borderId="15" xfId="0" applyFont="1" applyFill="1" applyBorder="1" applyAlignment="1">
      <alignment horizontal="center" vertical="center" wrapText="1"/>
    </xf>
    <xf numFmtId="0" fontId="11" fillId="0" borderId="15" xfId="0" applyFont="1" applyBorder="1" applyAlignment="1">
      <alignment horizontal="center" vertical="center" wrapText="1"/>
    </xf>
    <xf numFmtId="0" fontId="5" fillId="0" borderId="15" xfId="0" applyFont="1" applyBorder="1" applyAlignment="1">
      <alignment horizontal="center" vertical="center" wrapText="1"/>
    </xf>
    <xf numFmtId="0" fontId="2" fillId="0" borderId="5" xfId="0" applyFont="1" applyBorder="1" applyAlignment="1">
      <alignment horizontal="left" vertical="center" wrapText="1"/>
    </xf>
    <xf numFmtId="0" fontId="5" fillId="0" borderId="14" xfId="0" applyFont="1" applyBorder="1" applyAlignment="1">
      <alignment horizontal="left" vertical="center" wrapText="1"/>
    </xf>
    <xf numFmtId="0" fontId="5" fillId="2" borderId="6" xfId="0" applyFont="1" applyFill="1" applyBorder="1" applyAlignment="1">
      <alignment horizontal="left" vertical="center" wrapText="1"/>
    </xf>
    <xf numFmtId="0" fontId="10" fillId="2" borderId="5" xfId="0" applyFont="1" applyFill="1" applyBorder="1" applyAlignment="1">
      <alignment horizontal="left" vertical="center" wrapText="1"/>
    </xf>
    <xf numFmtId="16" fontId="2" fillId="0" borderId="6" xfId="0" applyNumberFormat="1"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5" fillId="4" borderId="5" xfId="0" applyFont="1" applyFill="1" applyBorder="1" applyAlignment="1">
      <alignment horizontal="center" vertical="center" wrapText="1"/>
    </xf>
    <xf numFmtId="16" fontId="2" fillId="0" borderId="5" xfId="0" applyNumberFormat="1" applyFont="1" applyBorder="1" applyAlignment="1">
      <alignment horizontal="center" wrapText="1"/>
    </xf>
    <xf numFmtId="0" fontId="5" fillId="0" borderId="15" xfId="0" applyFont="1" applyBorder="1" applyAlignment="1">
      <alignment horizontal="center" vertical="center" wrapText="1"/>
    </xf>
    <xf numFmtId="0" fontId="5" fillId="3" borderId="5" xfId="0" applyFont="1" applyFill="1" applyBorder="1" applyAlignment="1">
      <alignment horizontal="center" vertical="center" wrapText="1"/>
    </xf>
    <xf numFmtId="16" fontId="2" fillId="0" borderId="6" xfId="0" applyNumberFormat="1" applyFont="1" applyBorder="1" applyAlignment="1">
      <alignment horizontal="left" vertical="center" wrapText="1"/>
    </xf>
    <xf numFmtId="0" fontId="2" fillId="5" borderId="5" xfId="0" applyFont="1" applyFill="1" applyBorder="1" applyAlignment="1">
      <alignment horizontal="left" vertical="center" wrapText="1"/>
    </xf>
    <xf numFmtId="0" fontId="12" fillId="5" borderId="5" xfId="0" applyFont="1" applyFill="1" applyBorder="1" applyAlignment="1">
      <alignment horizontal="left" vertical="center" wrapText="1"/>
    </xf>
    <xf numFmtId="16" fontId="2" fillId="0" borderId="5" xfId="0" applyNumberFormat="1" applyFont="1" applyBorder="1" applyAlignment="1">
      <alignment horizontal="left" vertical="center" wrapText="1"/>
    </xf>
    <xf numFmtId="16" fontId="2" fillId="3" borderId="5" xfId="0" applyNumberFormat="1" applyFont="1" applyFill="1" applyBorder="1" applyAlignment="1">
      <alignment horizontal="center" wrapText="1"/>
    </xf>
    <xf numFmtId="3" fontId="2" fillId="0" borderId="5" xfId="0" applyNumberFormat="1" applyFont="1" applyBorder="1" applyAlignment="1">
      <alignment horizontal="right" vertical="center" wrapText="1"/>
    </xf>
    <xf numFmtId="3" fontId="2" fillId="0" borderId="7" xfId="0" applyNumberFormat="1" applyFont="1" applyBorder="1" applyAlignment="1">
      <alignment horizontal="right" vertical="center" wrapText="1"/>
    </xf>
    <xf numFmtId="0" fontId="2" fillId="0" borderId="5" xfId="0" applyFont="1" applyBorder="1" applyAlignment="1">
      <alignment horizontal="center" wrapText="1"/>
    </xf>
    <xf numFmtId="0" fontId="12" fillId="7" borderId="5" xfId="0" applyFont="1" applyFill="1" applyBorder="1" applyAlignment="1">
      <alignment horizontal="left" vertical="center" wrapText="1"/>
    </xf>
    <xf numFmtId="0" fontId="2" fillId="0" borderId="6" xfId="0" applyFont="1" applyBorder="1" applyAlignment="1">
      <alignment horizontal="left" vertical="center" wrapText="1"/>
    </xf>
    <xf numFmtId="0" fontId="2" fillId="7" borderId="5" xfId="0" applyFont="1" applyFill="1" applyBorder="1" applyAlignment="1">
      <alignment horizontal="left" vertical="center" wrapText="1"/>
    </xf>
    <xf numFmtId="0" fontId="2" fillId="0" borderId="5" xfId="0" applyFont="1" applyBorder="1" applyAlignment="1">
      <alignment horizontal="left" vertical="center" wrapText="1"/>
    </xf>
    <xf numFmtId="0" fontId="2" fillId="3" borderId="5" xfId="0" applyFont="1" applyFill="1" applyBorder="1" applyAlignment="1">
      <alignment horizontal="center" wrapText="1"/>
    </xf>
    <xf numFmtId="0" fontId="2" fillId="6" borderId="5" xfId="0" applyFont="1" applyFill="1" applyBorder="1" applyAlignment="1">
      <alignment horizontal="left" vertical="center" wrapText="1"/>
    </xf>
    <xf numFmtId="0" fontId="12" fillId="6" borderId="5" xfId="0" applyFont="1" applyFill="1" applyBorder="1" applyAlignment="1">
      <alignment horizontal="left" vertical="center" wrapText="1"/>
    </xf>
    <xf numFmtId="0" fontId="2" fillId="0" borderId="9" xfId="0" applyFont="1" applyBorder="1" applyAlignment="1">
      <alignment horizontal="center" wrapText="1"/>
    </xf>
    <xf numFmtId="16" fontId="2" fillId="0" borderId="5" xfId="0" applyNumberFormat="1" applyFont="1" applyBorder="1" applyAlignment="1">
      <alignment horizontal="center" vertical="center" wrapText="1"/>
    </xf>
    <xf numFmtId="0" fontId="8" fillId="3" borderId="5"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7" fillId="0" borderId="5" xfId="0" applyFont="1" applyBorder="1" applyAlignment="1">
      <alignment horizontal="center" vertical="center" wrapText="1"/>
    </xf>
    <xf numFmtId="0" fontId="2" fillId="0" borderId="9" xfId="0" applyFont="1" applyBorder="1" applyAlignment="1">
      <alignment horizontal="center" vertical="center" wrapText="1"/>
    </xf>
    <xf numFmtId="2" fontId="2" fillId="0" borderId="5" xfId="0" applyNumberFormat="1" applyFont="1" applyBorder="1" applyAlignment="1">
      <alignment horizontal="center" vertical="center" wrapText="1"/>
    </xf>
    <xf numFmtId="1" fontId="5" fillId="3" borderId="5" xfId="0" applyNumberFormat="1" applyFont="1" applyFill="1" applyBorder="1" applyAlignment="1">
      <alignment horizontal="center" vertical="center" wrapText="1"/>
    </xf>
    <xf numFmtId="1" fontId="2" fillId="0" borderId="5" xfId="0" applyNumberFormat="1" applyFont="1" applyBorder="1" applyAlignment="1">
      <alignment horizontal="center" vertical="center" wrapText="1"/>
    </xf>
    <xf numFmtId="165" fontId="2" fillId="0" borderId="5" xfId="0" applyNumberFormat="1" applyFont="1" applyBorder="1" applyAlignment="1">
      <alignment horizontal="center" vertical="center" wrapText="1"/>
    </xf>
    <xf numFmtId="166" fontId="2" fillId="0" borderId="5" xfId="0" applyNumberFormat="1" applyFont="1" applyBorder="1" applyAlignment="1">
      <alignment horizontal="center" vertical="center" wrapText="1"/>
    </xf>
    <xf numFmtId="10" fontId="2" fillId="0" borderId="5" xfId="0" applyNumberFormat="1" applyFont="1" applyBorder="1" applyAlignment="1">
      <alignment horizontal="center" vertical="center" wrapText="1"/>
    </xf>
    <xf numFmtId="9" fontId="5" fillId="3" borderId="5" xfId="0" applyNumberFormat="1" applyFont="1" applyFill="1" applyBorder="1" applyAlignment="1">
      <alignment horizontal="center" vertical="center" wrapText="1"/>
    </xf>
    <xf numFmtId="0" fontId="0" fillId="0" borderId="5" xfId="0" applyBorder="1" applyAlignment="1">
      <alignment horizontal="center" vertical="center"/>
    </xf>
    <xf numFmtId="9" fontId="2" fillId="0" borderId="5" xfId="0" applyNumberFormat="1" applyFont="1" applyBorder="1" applyAlignment="1">
      <alignment horizontal="center" vertical="center" wrapText="1"/>
    </xf>
    <xf numFmtId="2" fontId="8" fillId="3" borderId="5" xfId="0" applyNumberFormat="1" applyFont="1" applyFill="1" applyBorder="1" applyAlignment="1">
      <alignment horizontal="center" vertical="center" wrapText="1"/>
    </xf>
    <xf numFmtId="165" fontId="8" fillId="3" borderId="5" xfId="0" applyNumberFormat="1" applyFont="1" applyFill="1" applyBorder="1" applyAlignment="1">
      <alignment horizontal="center" vertical="center" wrapText="1"/>
    </xf>
    <xf numFmtId="9" fontId="7" fillId="0" borderId="5" xfId="0" applyNumberFormat="1" applyFont="1" applyBorder="1" applyAlignment="1">
      <alignment horizontal="center" vertical="center" wrapText="1"/>
    </xf>
    <xf numFmtId="166" fontId="7" fillId="0" borderId="5" xfId="0" applyNumberFormat="1" applyFont="1" applyBorder="1" applyAlignment="1">
      <alignment horizontal="center" vertical="center" wrapText="1"/>
    </xf>
    <xf numFmtId="166" fontId="5" fillId="3" borderId="5" xfId="0" applyNumberFormat="1" applyFont="1" applyFill="1" applyBorder="1" applyAlignment="1">
      <alignment horizontal="center" vertical="center" wrapText="1"/>
    </xf>
    <xf numFmtId="166" fontId="8" fillId="3" borderId="5" xfId="0" applyNumberFormat="1" applyFont="1" applyFill="1" applyBorder="1" applyAlignment="1">
      <alignment horizontal="center" vertical="center" wrapText="1"/>
    </xf>
    <xf numFmtId="4" fontId="5" fillId="4" borderId="5" xfId="0" applyNumberFormat="1" applyFont="1" applyFill="1" applyBorder="1" applyAlignment="1">
      <alignment horizontal="center" vertical="center" wrapText="1"/>
    </xf>
    <xf numFmtId="165" fontId="5" fillId="4" borderId="5" xfId="0" applyNumberFormat="1" applyFont="1" applyFill="1" applyBorder="1" applyAlignment="1">
      <alignment horizontal="center" vertical="center" wrapText="1"/>
    </xf>
    <xf numFmtId="3" fontId="2" fillId="0" borderId="5" xfId="0" applyNumberFormat="1" applyFont="1" applyBorder="1" applyAlignment="1">
      <alignment horizontal="center" vertical="center" wrapText="1"/>
    </xf>
    <xf numFmtId="167" fontId="8" fillId="3" borderId="5" xfId="0" applyNumberFormat="1" applyFont="1" applyFill="1" applyBorder="1" applyAlignment="1">
      <alignment horizontal="center" vertical="center" wrapText="1"/>
    </xf>
    <xf numFmtId="10" fontId="5" fillId="4" borderId="5" xfId="0" applyNumberFormat="1" applyFont="1" applyFill="1" applyBorder="1" applyAlignment="1">
      <alignment horizontal="center" vertical="center" wrapText="1"/>
    </xf>
    <xf numFmtId="166" fontId="8" fillId="4" borderId="5" xfId="0" applyNumberFormat="1" applyFont="1" applyFill="1" applyBorder="1" applyAlignment="1">
      <alignment horizontal="center" vertical="center" wrapText="1"/>
    </xf>
    <xf numFmtId="1" fontId="7" fillId="0" borderId="5" xfId="0" applyNumberFormat="1" applyFont="1" applyBorder="1" applyAlignment="1">
      <alignment horizontal="center" vertical="center" wrapText="1"/>
    </xf>
    <xf numFmtId="1" fontId="8" fillId="4" borderId="5" xfId="0" applyNumberFormat="1" applyFont="1" applyFill="1" applyBorder="1" applyAlignment="1">
      <alignment horizontal="center" vertical="center" wrapText="1"/>
    </xf>
    <xf numFmtId="0" fontId="2" fillId="0" borderId="19" xfId="0" applyFont="1" applyBorder="1" applyAlignment="1">
      <alignment horizontal="center" vertical="center" wrapText="1"/>
    </xf>
    <xf numFmtId="3" fontId="2" fillId="0" borderId="19" xfId="0" applyNumberFormat="1" applyFont="1" applyBorder="1" applyAlignment="1">
      <alignment horizontal="right" vertical="center" wrapText="1"/>
    </xf>
    <xf numFmtId="3" fontId="5" fillId="3" borderId="19" xfId="0" applyNumberFormat="1" applyFont="1" applyFill="1" applyBorder="1" applyAlignment="1">
      <alignment horizontal="right" vertical="center" wrapText="1"/>
    </xf>
    <xf numFmtId="3" fontId="5" fillId="4" borderId="19" xfId="0" applyNumberFormat="1" applyFont="1" applyFill="1" applyBorder="1" applyAlignment="1">
      <alignment horizontal="right" vertical="center" wrapText="1"/>
    </xf>
    <xf numFmtId="3" fontId="8" fillId="3" borderId="19" xfId="0" applyNumberFormat="1" applyFont="1" applyFill="1" applyBorder="1" applyAlignment="1">
      <alignment horizontal="right" vertical="center" wrapText="1"/>
    </xf>
    <xf numFmtId="3" fontId="8" fillId="4" borderId="19" xfId="0" applyNumberFormat="1" applyFont="1" applyFill="1" applyBorder="1" applyAlignment="1">
      <alignment horizontal="right" vertical="center" wrapText="1"/>
    </xf>
    <xf numFmtId="3" fontId="7" fillId="0" borderId="19" xfId="0" applyNumberFormat="1" applyFont="1" applyBorder="1" applyAlignment="1">
      <alignment horizontal="right" vertical="center" wrapText="1"/>
    </xf>
    <xf numFmtId="3" fontId="2" fillId="0" borderId="21" xfId="0" applyNumberFormat="1" applyFont="1" applyBorder="1" applyAlignment="1">
      <alignment horizontal="right" vertical="center" wrapText="1"/>
    </xf>
    <xf numFmtId="2" fontId="5" fillId="0" borderId="7" xfId="0" applyNumberFormat="1" applyFont="1" applyBorder="1" applyAlignment="1">
      <alignment horizontal="center" vertical="center" wrapText="1"/>
    </xf>
    <xf numFmtId="164" fontId="5" fillId="3" borderId="7" xfId="0" applyNumberFormat="1" applyFont="1" applyFill="1" applyBorder="1" applyAlignment="1">
      <alignment horizontal="center" vertical="center" wrapText="1"/>
    </xf>
    <xf numFmtId="9" fontId="5" fillId="4" borderId="7" xfId="0" applyNumberFormat="1" applyFont="1" applyFill="1" applyBorder="1" applyAlignment="1">
      <alignment horizontal="center" vertical="center" wrapText="1"/>
    </xf>
    <xf numFmtId="16" fontId="2" fillId="0" borderId="7" xfId="0" applyNumberFormat="1" applyFont="1" applyBorder="1" applyAlignment="1">
      <alignment horizontal="center" vertical="center" wrapText="1"/>
    </xf>
    <xf numFmtId="2" fontId="2" fillId="0" borderId="7" xfId="0" applyNumberFormat="1" applyFont="1" applyBorder="1" applyAlignment="1">
      <alignment horizontal="center" vertical="center" wrapText="1"/>
    </xf>
    <xf numFmtId="1" fontId="5" fillId="3" borderId="7" xfId="0" applyNumberFormat="1" applyFont="1" applyFill="1" applyBorder="1" applyAlignment="1">
      <alignment horizontal="center" vertical="center" wrapText="1"/>
    </xf>
    <xf numFmtId="1" fontId="2" fillId="0" borderId="7" xfId="0" applyNumberFormat="1" applyFont="1" applyBorder="1" applyAlignment="1">
      <alignment horizontal="center" vertical="center" wrapText="1"/>
    </xf>
    <xf numFmtId="165" fontId="2" fillId="0" borderId="7" xfId="0" applyNumberFormat="1" applyFont="1" applyBorder="1" applyAlignment="1">
      <alignment horizontal="center" vertical="center" wrapText="1"/>
    </xf>
    <xf numFmtId="166" fontId="2" fillId="0" borderId="7" xfId="0" applyNumberFormat="1" applyFont="1" applyBorder="1" applyAlignment="1">
      <alignment horizontal="center" vertical="center" wrapText="1"/>
    </xf>
    <xf numFmtId="10" fontId="2" fillId="0" borderId="7" xfId="0" applyNumberFormat="1" applyFont="1" applyBorder="1" applyAlignment="1">
      <alignment horizontal="center" vertical="center" wrapText="1"/>
    </xf>
    <xf numFmtId="9" fontId="5" fillId="3" borderId="7" xfId="0" applyNumberFormat="1" applyFont="1" applyFill="1" applyBorder="1" applyAlignment="1">
      <alignment horizontal="center" vertical="center" wrapText="1"/>
    </xf>
    <xf numFmtId="9" fontId="2" fillId="0" borderId="7" xfId="0" applyNumberFormat="1" applyFont="1" applyBorder="1" applyAlignment="1">
      <alignment horizontal="center" vertical="center" wrapText="1"/>
    </xf>
    <xf numFmtId="165" fontId="8" fillId="3" borderId="7" xfId="0" applyNumberFormat="1" applyFont="1" applyFill="1" applyBorder="1" applyAlignment="1">
      <alignment horizontal="center" vertical="center" wrapText="1"/>
    </xf>
    <xf numFmtId="0" fontId="8" fillId="4" borderId="7" xfId="0" applyFont="1" applyFill="1" applyBorder="1" applyAlignment="1">
      <alignment horizontal="center" vertical="center" wrapText="1"/>
    </xf>
    <xf numFmtId="9" fontId="7" fillId="0" borderId="7" xfId="0" applyNumberFormat="1" applyFont="1" applyBorder="1" applyAlignment="1">
      <alignment horizontal="center" vertical="center" wrapText="1"/>
    </xf>
    <xf numFmtId="166" fontId="7" fillId="0" borderId="7" xfId="0" applyNumberFormat="1" applyFont="1" applyBorder="1" applyAlignment="1">
      <alignment horizontal="center" vertical="center" wrapText="1"/>
    </xf>
    <xf numFmtId="0" fontId="7" fillId="0" borderId="7" xfId="0" applyFont="1" applyBorder="1" applyAlignment="1">
      <alignment horizontal="center" vertical="center" wrapText="1"/>
    </xf>
    <xf numFmtId="166" fontId="5" fillId="3" borderId="7" xfId="0" applyNumberFormat="1" applyFont="1" applyFill="1" applyBorder="1" applyAlignment="1">
      <alignment horizontal="center" vertical="center" wrapText="1"/>
    </xf>
    <xf numFmtId="166" fontId="8" fillId="3" borderId="7" xfId="0" applyNumberFormat="1" applyFont="1" applyFill="1" applyBorder="1" applyAlignment="1">
      <alignment horizontal="center" vertical="center" wrapText="1"/>
    </xf>
    <xf numFmtId="165" fontId="5" fillId="4" borderId="7" xfId="0" applyNumberFormat="1" applyFont="1" applyFill="1" applyBorder="1" applyAlignment="1">
      <alignment horizontal="center" vertical="center" wrapText="1"/>
    </xf>
    <xf numFmtId="0" fontId="5" fillId="3" borderId="7" xfId="0" applyFont="1" applyFill="1" applyBorder="1" applyAlignment="1">
      <alignment horizontal="center" vertical="center" wrapText="1"/>
    </xf>
    <xf numFmtId="3" fontId="2" fillId="0" borderId="7" xfId="0" applyNumberFormat="1" applyFont="1" applyBorder="1" applyAlignment="1">
      <alignment horizontal="center" vertical="center" wrapText="1"/>
    </xf>
    <xf numFmtId="167" fontId="8" fillId="3" borderId="7" xfId="0" applyNumberFormat="1" applyFont="1" applyFill="1" applyBorder="1" applyAlignment="1">
      <alignment horizontal="center" vertical="center" wrapText="1"/>
    </xf>
    <xf numFmtId="10" fontId="5" fillId="4" borderId="7" xfId="0" applyNumberFormat="1" applyFont="1" applyFill="1" applyBorder="1" applyAlignment="1">
      <alignment horizontal="center" vertical="center" wrapText="1"/>
    </xf>
    <xf numFmtId="0" fontId="5" fillId="4" borderId="7" xfId="0" applyFont="1" applyFill="1" applyBorder="1" applyAlignment="1">
      <alignment horizontal="center" vertical="center" wrapText="1"/>
    </xf>
    <xf numFmtId="2" fontId="8" fillId="3" borderId="7" xfId="0" applyNumberFormat="1" applyFont="1" applyFill="1" applyBorder="1" applyAlignment="1">
      <alignment horizontal="center" vertical="center" wrapText="1"/>
    </xf>
    <xf numFmtId="166" fontId="8" fillId="4" borderId="7" xfId="0" applyNumberFormat="1" applyFont="1" applyFill="1" applyBorder="1" applyAlignment="1">
      <alignment horizontal="center" vertical="center" wrapText="1"/>
    </xf>
    <xf numFmtId="1" fontId="7" fillId="0" borderId="7" xfId="0" applyNumberFormat="1" applyFont="1" applyBorder="1" applyAlignment="1">
      <alignment horizontal="center" vertical="center" wrapText="1"/>
    </xf>
    <xf numFmtId="1" fontId="8" fillId="4" borderId="7" xfId="0" applyNumberFormat="1" applyFont="1" applyFill="1" applyBorder="1" applyAlignment="1">
      <alignment horizontal="center" vertical="center" wrapText="1"/>
    </xf>
    <xf numFmtId="0" fontId="2" fillId="0" borderId="10" xfId="0" applyFont="1" applyBorder="1" applyAlignment="1">
      <alignment horizontal="center" vertical="center" wrapText="1"/>
    </xf>
    <xf numFmtId="16" fontId="12" fillId="0" borderId="3" xfId="1" applyNumberFormat="1" applyFont="1" applyAlignment="1">
      <alignment wrapText="1"/>
    </xf>
    <xf numFmtId="16" fontId="12" fillId="9" borderId="3" xfId="1" applyNumberFormat="1" applyFont="1" applyFill="1" applyAlignment="1">
      <alignment wrapText="1"/>
    </xf>
    <xf numFmtId="16" fontId="12" fillId="9" borderId="3" xfId="1" applyNumberFormat="1" applyFont="1" applyFill="1" applyAlignment="1">
      <alignment horizontal="center" vertical="center" wrapText="1"/>
    </xf>
    <xf numFmtId="0" fontId="12" fillId="0" borderId="3" xfId="1" applyFont="1" applyAlignment="1">
      <alignment horizontal="center" vertical="center" wrapText="1"/>
    </xf>
    <xf numFmtId="0" fontId="12" fillId="0" borderId="3" xfId="1" applyFont="1" applyAlignment="1">
      <alignment wrapText="1"/>
    </xf>
    <xf numFmtId="0" fontId="12" fillId="0" borderId="3" xfId="1" applyFont="1" applyAlignment="1">
      <alignment horizontal="left" wrapText="1"/>
    </xf>
    <xf numFmtId="0" fontId="12" fillId="0" borderId="3" xfId="1" applyFont="1" applyAlignment="1">
      <alignment horizontal="left" vertical="center" wrapText="1"/>
    </xf>
    <xf numFmtId="0" fontId="12" fillId="0" borderId="5" xfId="1" applyFont="1" applyBorder="1" applyAlignment="1">
      <alignment horizontal="left" vertical="center" wrapText="1"/>
    </xf>
    <xf numFmtId="0" fontId="12" fillId="0" borderId="5" xfId="1" applyFont="1" applyBorder="1" applyAlignment="1">
      <alignment horizontal="center" vertical="center" wrapText="1"/>
    </xf>
    <xf numFmtId="166" fontId="19" fillId="12" borderId="5" xfId="2" applyNumberFormat="1" applyFont="1" applyFill="1" applyBorder="1" applyAlignment="1">
      <alignment horizontal="center" vertical="center" wrapText="1"/>
    </xf>
    <xf numFmtId="0" fontId="19" fillId="12" borderId="5" xfId="1" applyFont="1" applyFill="1" applyBorder="1" applyAlignment="1">
      <alignment horizontal="center" vertical="center" wrapText="1"/>
    </xf>
    <xf numFmtId="2" fontId="12" fillId="9" borderId="3" xfId="1" applyNumberFormat="1" applyFont="1" applyFill="1" applyAlignment="1">
      <alignment horizontal="center" vertical="center" wrapText="1"/>
    </xf>
    <xf numFmtId="166" fontId="12" fillId="0" borderId="5" xfId="2" applyNumberFormat="1" applyFont="1" applyBorder="1" applyAlignment="1">
      <alignment horizontal="center" vertical="center" wrapText="1"/>
    </xf>
    <xf numFmtId="2" fontId="12" fillId="0" borderId="5" xfId="2" applyNumberFormat="1" applyFont="1" applyBorder="1" applyAlignment="1">
      <alignment horizontal="center" vertical="center" wrapText="1"/>
    </xf>
    <xf numFmtId="0" fontId="13" fillId="0" borderId="5" xfId="1" applyFont="1" applyBorder="1" applyAlignment="1">
      <alignment horizontal="center" vertical="center" wrapText="1"/>
    </xf>
    <xf numFmtId="0" fontId="12" fillId="10" borderId="5" xfId="1" applyFont="1" applyFill="1" applyBorder="1" applyAlignment="1">
      <alignment horizontal="left" vertical="center" wrapText="1"/>
    </xf>
    <xf numFmtId="166" fontId="13" fillId="0" borderId="5" xfId="2" applyNumberFormat="1" applyFont="1" applyBorder="1" applyAlignment="1">
      <alignment horizontal="center" vertical="center" wrapText="1"/>
    </xf>
    <xf numFmtId="1" fontId="20" fillId="14" borderId="5" xfId="1" applyNumberFormat="1" applyFont="1" applyFill="1" applyBorder="1" applyAlignment="1">
      <alignment horizontal="center" vertical="center" wrapText="1"/>
    </xf>
    <xf numFmtId="0" fontId="20" fillId="14" borderId="5" xfId="1" applyFont="1" applyFill="1" applyBorder="1" applyAlignment="1">
      <alignment horizontal="center" vertical="center" wrapText="1"/>
    </xf>
    <xf numFmtId="0" fontId="19" fillId="14" borderId="5" xfId="1" applyFont="1" applyFill="1" applyBorder="1" applyAlignment="1">
      <alignment horizontal="left" vertical="center" wrapText="1"/>
    </xf>
    <xf numFmtId="9" fontId="13" fillId="0" borderId="5" xfId="2" applyFont="1" applyBorder="1" applyAlignment="1">
      <alignment horizontal="center" vertical="center" wrapText="1"/>
    </xf>
    <xf numFmtId="1" fontId="13" fillId="0" borderId="5" xfId="1" applyNumberFormat="1" applyFont="1" applyBorder="1" applyAlignment="1">
      <alignment horizontal="center" vertical="center" wrapText="1"/>
    </xf>
    <xf numFmtId="166" fontId="20" fillId="14" borderId="5" xfId="2" applyNumberFormat="1" applyFont="1" applyFill="1" applyBorder="1" applyAlignment="1">
      <alignment horizontal="center" vertical="center" wrapText="1"/>
    </xf>
    <xf numFmtId="2" fontId="20" fillId="16" borderId="5" xfId="1" applyNumberFormat="1" applyFont="1" applyFill="1" applyBorder="1" applyAlignment="1">
      <alignment horizontal="center" vertical="center" wrapText="1"/>
    </xf>
    <xf numFmtId="0" fontId="20" fillId="16" borderId="5" xfId="1" applyFont="1" applyFill="1" applyBorder="1" applyAlignment="1">
      <alignment horizontal="center" vertical="center" wrapText="1"/>
    </xf>
    <xf numFmtId="1" fontId="12" fillId="0" borderId="5" xfId="1" applyNumberFormat="1" applyFont="1" applyBorder="1" applyAlignment="1">
      <alignment horizontal="center" vertical="center" wrapText="1"/>
    </xf>
    <xf numFmtId="0" fontId="12" fillId="11" borderId="5" xfId="1" applyFont="1" applyFill="1" applyBorder="1" applyAlignment="1">
      <alignment horizontal="left" vertical="center" wrapText="1"/>
    </xf>
    <xf numFmtId="0" fontId="19" fillId="15" borderId="5" xfId="1" applyFont="1" applyFill="1" applyBorder="1" applyAlignment="1">
      <alignment horizontal="center" vertical="center" wrapText="1"/>
    </xf>
    <xf numFmtId="1" fontId="19" fillId="15" borderId="5" xfId="1" applyNumberFormat="1" applyFont="1" applyFill="1" applyBorder="1" applyAlignment="1">
      <alignment horizontal="center" vertical="center" wrapText="1"/>
    </xf>
    <xf numFmtId="0" fontId="19" fillId="15" borderId="5" xfId="1" applyFont="1" applyFill="1" applyBorder="1" applyAlignment="1">
      <alignment horizontal="left" vertical="center" wrapText="1"/>
    </xf>
    <xf numFmtId="0" fontId="12" fillId="13" borderId="5" xfId="1" applyFont="1" applyFill="1" applyBorder="1" applyAlignment="1">
      <alignment horizontal="left" vertical="center" wrapText="1"/>
    </xf>
    <xf numFmtId="9" fontId="12" fillId="0" borderId="5" xfId="1" applyNumberFormat="1" applyFont="1" applyBorder="1" applyAlignment="1">
      <alignment horizontal="center" vertical="center" wrapText="1"/>
    </xf>
    <xf numFmtId="10" fontId="19" fillId="15" borderId="5" xfId="2" applyNumberFormat="1" applyFont="1" applyFill="1" applyBorder="1" applyAlignment="1">
      <alignment horizontal="center" vertical="center" wrapText="1"/>
    </xf>
    <xf numFmtId="0" fontId="19" fillId="16" borderId="5" xfId="1" applyFont="1" applyFill="1" applyBorder="1" applyAlignment="1">
      <alignment horizontal="left" vertical="center" wrapText="1"/>
    </xf>
    <xf numFmtId="167" fontId="20" fillId="16" borderId="5" xfId="1" applyNumberFormat="1" applyFont="1" applyFill="1" applyBorder="1" applyAlignment="1">
      <alignment horizontal="center" vertical="center" wrapText="1"/>
    </xf>
    <xf numFmtId="3" fontId="12" fillId="0" borderId="5" xfId="1" applyNumberFormat="1" applyFont="1" applyBorder="1" applyAlignment="1">
      <alignment horizontal="center" vertical="center" wrapText="1"/>
    </xf>
    <xf numFmtId="1" fontId="19" fillId="12" borderId="5" xfId="1" applyNumberFormat="1" applyFont="1" applyFill="1" applyBorder="1" applyAlignment="1">
      <alignment horizontal="center" vertical="center" wrapText="1"/>
    </xf>
    <xf numFmtId="0" fontId="19" fillId="12" borderId="5" xfId="1" applyFont="1" applyFill="1" applyBorder="1" applyAlignment="1">
      <alignment horizontal="left" vertical="center" wrapText="1"/>
    </xf>
    <xf numFmtId="16" fontId="19" fillId="12" borderId="5" xfId="1" applyNumberFormat="1" applyFont="1" applyFill="1" applyBorder="1" applyAlignment="1">
      <alignment horizontal="center" vertical="center" wrapText="1"/>
    </xf>
    <xf numFmtId="9" fontId="12" fillId="0" borderId="5" xfId="2" applyFont="1" applyBorder="1" applyAlignment="1">
      <alignment horizontal="center" vertical="center" wrapText="1"/>
    </xf>
    <xf numFmtId="165" fontId="19" fillId="15" borderId="5" xfId="1" applyNumberFormat="1" applyFont="1" applyFill="1" applyBorder="1" applyAlignment="1">
      <alignment horizontal="center" vertical="center" wrapText="1"/>
    </xf>
    <xf numFmtId="4" fontId="19" fillId="15" borderId="5" xfId="1" applyNumberFormat="1" applyFont="1" applyFill="1" applyBorder="1" applyAlignment="1">
      <alignment horizontal="center" vertical="center" wrapText="1"/>
    </xf>
    <xf numFmtId="1" fontId="20" fillId="16" borderId="5" xfId="1" applyNumberFormat="1" applyFont="1" applyFill="1" applyBorder="1" applyAlignment="1">
      <alignment horizontal="center" vertical="center" wrapText="1"/>
    </xf>
    <xf numFmtId="16" fontId="12" fillId="12" borderId="3" xfId="1" applyNumberFormat="1" applyFont="1" applyFill="1" applyAlignment="1">
      <alignment wrapText="1"/>
    </xf>
    <xf numFmtId="166" fontId="20" fillId="16" borderId="5" xfId="2" applyNumberFormat="1" applyFont="1" applyFill="1" applyBorder="1" applyAlignment="1">
      <alignment horizontal="center" vertical="center" wrapText="1"/>
    </xf>
    <xf numFmtId="10" fontId="19" fillId="12" borderId="5" xfId="1" applyNumberFormat="1" applyFont="1" applyFill="1" applyBorder="1" applyAlignment="1">
      <alignment horizontal="center" vertical="center" wrapText="1"/>
    </xf>
    <xf numFmtId="2" fontId="19" fillId="12" borderId="5" xfId="1" applyNumberFormat="1" applyFont="1" applyFill="1" applyBorder="1" applyAlignment="1">
      <alignment horizontal="center" vertical="center" wrapText="1"/>
    </xf>
    <xf numFmtId="166" fontId="19" fillId="16" borderId="5" xfId="2" applyNumberFormat="1" applyFont="1" applyFill="1" applyBorder="1" applyAlignment="1">
      <alignment horizontal="center" vertical="center" wrapText="1"/>
    </xf>
    <xf numFmtId="0" fontId="19" fillId="16" borderId="5" xfId="1" applyFont="1" applyFill="1" applyBorder="1" applyAlignment="1">
      <alignment horizontal="center" vertical="center" wrapText="1"/>
    </xf>
    <xf numFmtId="2" fontId="12" fillId="0" borderId="5" xfId="1" applyNumberFormat="1" applyFont="1" applyBorder="1" applyAlignment="1">
      <alignment horizontal="center" vertical="center" wrapText="1"/>
    </xf>
    <xf numFmtId="2" fontId="21" fillId="16" borderId="5" xfId="1" applyNumberFormat="1" applyFont="1" applyFill="1" applyBorder="1" applyAlignment="1">
      <alignment horizontal="center" vertical="center" wrapText="1"/>
    </xf>
    <xf numFmtId="2" fontId="19" fillId="16" borderId="5" xfId="1" applyNumberFormat="1" applyFont="1" applyFill="1" applyBorder="1" applyAlignment="1">
      <alignment horizontal="center" vertical="center" wrapText="1"/>
    </xf>
    <xf numFmtId="2" fontId="13" fillId="0" borderId="5" xfId="2" applyNumberFormat="1" applyFont="1" applyBorder="1" applyAlignment="1">
      <alignment horizontal="center" vertical="center" wrapText="1"/>
    </xf>
    <xf numFmtId="1" fontId="13" fillId="0" borderId="5" xfId="2" applyNumberFormat="1" applyFont="1" applyBorder="1" applyAlignment="1">
      <alignment horizontal="center" vertical="center" wrapText="1"/>
    </xf>
    <xf numFmtId="9" fontId="13" fillId="0" borderId="5" xfId="1" applyNumberFormat="1" applyFont="1" applyBorder="1" applyAlignment="1">
      <alignment horizontal="center" vertical="center" wrapText="1"/>
    </xf>
    <xf numFmtId="9" fontId="20" fillId="16" borderId="5" xfId="2" applyFont="1" applyFill="1" applyBorder="1" applyAlignment="1">
      <alignment horizontal="center" vertical="center" wrapText="1"/>
    </xf>
    <xf numFmtId="165" fontId="20" fillId="16" borderId="5" xfId="1" applyNumberFormat="1" applyFont="1" applyFill="1" applyBorder="1" applyAlignment="1">
      <alignment horizontal="center" vertical="center" wrapText="1"/>
    </xf>
    <xf numFmtId="0" fontId="12" fillId="17" borderId="5" xfId="1" applyFont="1" applyFill="1" applyBorder="1" applyAlignment="1">
      <alignment horizontal="left" vertical="center" wrapText="1"/>
    </xf>
    <xf numFmtId="16" fontId="12" fillId="0" borderId="5" xfId="1" applyNumberFormat="1" applyFont="1" applyBorder="1" applyAlignment="1">
      <alignment horizontal="center" vertical="center" wrapText="1"/>
    </xf>
    <xf numFmtId="10" fontId="12" fillId="0" borderId="5" xfId="1" applyNumberFormat="1" applyFont="1" applyBorder="1" applyAlignment="1">
      <alignment horizontal="center" vertical="center" wrapText="1"/>
    </xf>
    <xf numFmtId="16" fontId="12" fillId="0" borderId="5" xfId="1" applyNumberFormat="1" applyFont="1" applyBorder="1" applyAlignment="1">
      <alignment horizontal="left" vertical="center" wrapText="1"/>
    </xf>
    <xf numFmtId="166" fontId="12" fillId="0" borderId="5" xfId="1" applyNumberFormat="1" applyFont="1" applyBorder="1" applyAlignment="1">
      <alignment horizontal="center" vertical="center" wrapText="1"/>
    </xf>
    <xf numFmtId="16" fontId="19" fillId="12" borderId="5" xfId="1" applyNumberFormat="1" applyFont="1" applyFill="1" applyBorder="1" applyAlignment="1">
      <alignment horizontal="left" vertical="center" wrapText="1"/>
    </xf>
    <xf numFmtId="9" fontId="19" fillId="12" borderId="5" xfId="1" applyNumberFormat="1" applyFont="1" applyFill="1" applyBorder="1" applyAlignment="1">
      <alignment horizontal="center" vertical="center" wrapText="1"/>
    </xf>
    <xf numFmtId="165" fontId="12" fillId="0" borderId="5" xfId="1" applyNumberFormat="1" applyFont="1" applyBorder="1" applyAlignment="1">
      <alignment horizontal="center" vertical="center" wrapText="1"/>
    </xf>
    <xf numFmtId="0" fontId="22" fillId="13" borderId="5" xfId="1" applyFont="1" applyFill="1" applyBorder="1" applyAlignment="1">
      <alignment horizontal="left" vertical="center" wrapText="1"/>
    </xf>
    <xf numFmtId="1" fontId="12" fillId="0" borderId="5" xfId="2" applyNumberFormat="1" applyFont="1" applyBorder="1" applyAlignment="1">
      <alignment horizontal="center" vertical="center" wrapText="1"/>
    </xf>
    <xf numFmtId="16" fontId="12" fillId="15" borderId="3" xfId="1" applyNumberFormat="1" applyFont="1" applyFill="1" applyAlignment="1">
      <alignment wrapText="1"/>
    </xf>
    <xf numFmtId="16" fontId="12" fillId="15" borderId="3" xfId="1" applyNumberFormat="1" applyFont="1" applyFill="1" applyAlignment="1">
      <alignment horizontal="center" vertical="center" wrapText="1"/>
    </xf>
    <xf numFmtId="9" fontId="19" fillId="15" borderId="5" xfId="1" applyNumberFormat="1" applyFont="1" applyFill="1" applyBorder="1" applyAlignment="1">
      <alignment horizontal="center" vertical="center" wrapText="1"/>
    </xf>
    <xf numFmtId="16" fontId="19" fillId="15" borderId="5" xfId="1" applyNumberFormat="1" applyFont="1" applyFill="1" applyBorder="1" applyAlignment="1">
      <alignment horizontal="center" vertical="center" wrapText="1"/>
    </xf>
    <xf numFmtId="16" fontId="19" fillId="15" borderId="5" xfId="1" applyNumberFormat="1" applyFont="1" applyFill="1" applyBorder="1" applyAlignment="1">
      <alignment horizontal="left" vertical="center" wrapText="1"/>
    </xf>
    <xf numFmtId="16" fontId="12" fillId="12" borderId="3" xfId="1" applyNumberFormat="1" applyFont="1" applyFill="1" applyAlignment="1">
      <alignment horizontal="center" vertical="center" wrapText="1"/>
    </xf>
    <xf numFmtId="165" fontId="19" fillId="12" borderId="5" xfId="1" applyNumberFormat="1" applyFont="1" applyFill="1" applyBorder="1" applyAlignment="1">
      <alignment horizontal="center" vertical="center" wrapText="1"/>
    </xf>
    <xf numFmtId="164" fontId="19" fillId="12" borderId="5" xfId="1" applyNumberFormat="1" applyFont="1" applyFill="1" applyBorder="1" applyAlignment="1">
      <alignment horizontal="center" vertical="center" wrapText="1"/>
    </xf>
    <xf numFmtId="2" fontId="19" fillId="9" borderId="5" xfId="1" applyNumberFormat="1" applyFont="1" applyFill="1" applyBorder="1" applyAlignment="1">
      <alignment horizontal="center" vertical="center" wrapText="1"/>
    </xf>
    <xf numFmtId="0" fontId="12" fillId="9" borderId="5" xfId="1" applyFont="1" applyFill="1" applyBorder="1" applyAlignment="1">
      <alignment horizontal="center" vertical="center" wrapText="1"/>
    </xf>
    <xf numFmtId="0" fontId="19" fillId="9" borderId="5" xfId="1" applyFont="1" applyFill="1" applyBorder="1" applyAlignment="1">
      <alignment horizontal="left" vertical="center" wrapText="1"/>
    </xf>
    <xf numFmtId="166" fontId="19" fillId="9" borderId="5" xfId="2" applyNumberFormat="1" applyFont="1" applyFill="1" applyBorder="1" applyAlignment="1">
      <alignment horizontal="center" vertical="center" wrapText="1"/>
    </xf>
    <xf numFmtId="16" fontId="18" fillId="9" borderId="3" xfId="1" applyNumberFormat="1" applyFont="1" applyFill="1" applyAlignment="1">
      <alignment wrapText="1"/>
    </xf>
    <xf numFmtId="16" fontId="18" fillId="9" borderId="3" xfId="1" applyNumberFormat="1" applyFont="1" applyFill="1" applyAlignment="1">
      <alignment horizontal="center" vertical="center" wrapText="1"/>
    </xf>
    <xf numFmtId="10" fontId="19" fillId="0" borderId="5" xfId="2" applyNumberFormat="1" applyFont="1" applyFill="1" applyBorder="1" applyAlignment="1">
      <alignment horizontal="center" vertical="center" wrapText="1"/>
    </xf>
    <xf numFmtId="10" fontId="19" fillId="9" borderId="5" xfId="2" applyNumberFormat="1" applyFont="1" applyFill="1" applyBorder="1" applyAlignment="1">
      <alignment horizontal="center" vertical="center" wrapText="1"/>
    </xf>
    <xf numFmtId="2" fontId="19" fillId="0" borderId="5" xfId="1" applyNumberFormat="1" applyFont="1" applyBorder="1" applyAlignment="1">
      <alignment horizontal="center" vertical="center" wrapText="1"/>
    </xf>
    <xf numFmtId="0" fontId="12" fillId="0" borderId="7" xfId="1" applyFont="1" applyBorder="1" applyAlignment="1">
      <alignment horizontal="center" vertical="center" wrapText="1"/>
    </xf>
    <xf numFmtId="2" fontId="19" fillId="0" borderId="7" xfId="1" applyNumberFormat="1" applyFont="1" applyBorder="1" applyAlignment="1">
      <alignment horizontal="center" vertical="center" wrapText="1"/>
    </xf>
    <xf numFmtId="10" fontId="19" fillId="0" borderId="7" xfId="2" applyNumberFormat="1" applyFont="1" applyFill="1" applyBorder="1" applyAlignment="1">
      <alignment horizontal="center" vertical="center" wrapText="1"/>
    </xf>
    <xf numFmtId="166" fontId="19" fillId="9" borderId="7" xfId="2" applyNumberFormat="1" applyFont="1" applyFill="1" applyBorder="1" applyAlignment="1">
      <alignment horizontal="center" vertical="center" wrapText="1"/>
    </xf>
    <xf numFmtId="2" fontId="19" fillId="9" borderId="7" xfId="1" applyNumberFormat="1" applyFont="1" applyFill="1" applyBorder="1" applyAlignment="1">
      <alignment horizontal="center" vertical="center" wrapText="1"/>
    </xf>
    <xf numFmtId="164" fontId="19" fillId="12" borderId="7" xfId="1" applyNumberFormat="1" applyFont="1" applyFill="1" applyBorder="1" applyAlignment="1">
      <alignment horizontal="center" vertical="center" wrapText="1"/>
    </xf>
    <xf numFmtId="165" fontId="19" fillId="12" borderId="7" xfId="1" applyNumberFormat="1" applyFont="1" applyFill="1" applyBorder="1" applyAlignment="1">
      <alignment horizontal="center" vertical="center" wrapText="1"/>
    </xf>
    <xf numFmtId="16" fontId="19" fillId="15" borderId="6" xfId="1" applyNumberFormat="1" applyFont="1" applyFill="1" applyBorder="1" applyAlignment="1">
      <alignment horizontal="left" vertical="center" wrapText="1"/>
    </xf>
    <xf numFmtId="9" fontId="19" fillId="15" borderId="7" xfId="1" applyNumberFormat="1" applyFont="1" applyFill="1" applyBorder="1" applyAlignment="1">
      <alignment horizontal="center" vertical="center" wrapText="1"/>
    </xf>
    <xf numFmtId="16" fontId="12" fillId="0" borderId="7" xfId="1" applyNumberFormat="1" applyFont="1" applyBorder="1" applyAlignment="1">
      <alignment horizontal="center" vertical="center" wrapText="1"/>
    </xf>
    <xf numFmtId="9" fontId="12" fillId="0" borderId="7" xfId="1" applyNumberFormat="1" applyFont="1" applyBorder="1" applyAlignment="1">
      <alignment horizontal="center" vertical="center" wrapText="1"/>
    </xf>
    <xf numFmtId="2" fontId="12" fillId="0" borderId="7" xfId="1" applyNumberFormat="1" applyFont="1" applyBorder="1" applyAlignment="1">
      <alignment horizontal="center" vertical="center" wrapText="1"/>
    </xf>
    <xf numFmtId="1" fontId="12" fillId="0" borderId="7" xfId="2" applyNumberFormat="1" applyFont="1" applyBorder="1" applyAlignment="1">
      <alignment horizontal="center" vertical="center" wrapText="1"/>
    </xf>
    <xf numFmtId="9" fontId="12" fillId="0" borderId="7" xfId="2" applyFont="1" applyBorder="1" applyAlignment="1">
      <alignment horizontal="center" vertical="center" wrapText="1"/>
    </xf>
    <xf numFmtId="16" fontId="19" fillId="12" borderId="6" xfId="1" applyNumberFormat="1" applyFont="1" applyFill="1" applyBorder="1" applyAlignment="1">
      <alignment horizontal="left" vertical="center" wrapText="1"/>
    </xf>
    <xf numFmtId="1" fontId="19" fillId="12" borderId="7" xfId="1" applyNumberFormat="1" applyFont="1" applyFill="1" applyBorder="1" applyAlignment="1">
      <alignment horizontal="center" vertical="center" wrapText="1"/>
    </xf>
    <xf numFmtId="1" fontId="12" fillId="0" borderId="7" xfId="1" applyNumberFormat="1" applyFont="1" applyBorder="1" applyAlignment="1">
      <alignment horizontal="center" vertical="center" wrapText="1"/>
    </xf>
    <xf numFmtId="10" fontId="12" fillId="0" borderId="7" xfId="1" applyNumberFormat="1" applyFont="1" applyBorder="1" applyAlignment="1">
      <alignment horizontal="center" vertical="center" wrapText="1"/>
    </xf>
    <xf numFmtId="165" fontId="12" fillId="0" borderId="7" xfId="1" applyNumberFormat="1" applyFont="1" applyBorder="1" applyAlignment="1">
      <alignment horizontal="center" vertical="center" wrapText="1"/>
    </xf>
    <xf numFmtId="166" fontId="12" fillId="0" borderId="7" xfId="2" applyNumberFormat="1" applyFont="1" applyBorder="1" applyAlignment="1">
      <alignment horizontal="center" vertical="center" wrapText="1"/>
    </xf>
    <xf numFmtId="16" fontId="12" fillId="0" borderId="6" xfId="1" applyNumberFormat="1" applyFont="1" applyBorder="1" applyAlignment="1">
      <alignment horizontal="left" vertical="center" wrapText="1"/>
    </xf>
    <xf numFmtId="9" fontId="19" fillId="12" borderId="7" xfId="1" applyNumberFormat="1" applyFont="1" applyFill="1" applyBorder="1" applyAlignment="1">
      <alignment horizontal="center" vertical="center" wrapText="1"/>
    </xf>
    <xf numFmtId="166" fontId="19" fillId="12" borderId="7" xfId="2" applyNumberFormat="1" applyFont="1" applyFill="1" applyBorder="1" applyAlignment="1">
      <alignment horizontal="center" vertical="center" wrapText="1"/>
    </xf>
    <xf numFmtId="166" fontId="12" fillId="0" borderId="7" xfId="1" applyNumberFormat="1" applyFont="1" applyBorder="1" applyAlignment="1">
      <alignment horizontal="center" vertical="center" wrapText="1"/>
    </xf>
    <xf numFmtId="0" fontId="12" fillId="0" borderId="6" xfId="1" applyFont="1" applyBorder="1" applyAlignment="1">
      <alignment horizontal="left" vertical="center" wrapText="1"/>
    </xf>
    <xf numFmtId="165" fontId="20" fillId="16" borderId="7" xfId="1" applyNumberFormat="1" applyFont="1" applyFill="1" applyBorder="1" applyAlignment="1">
      <alignment horizontal="center" vertical="center" wrapText="1"/>
    </xf>
    <xf numFmtId="9" fontId="20" fillId="16" borderId="7" xfId="2" applyFont="1" applyFill="1" applyBorder="1" applyAlignment="1">
      <alignment horizontal="center" vertical="center" wrapText="1"/>
    </xf>
    <xf numFmtId="0" fontId="19" fillId="14" borderId="6" xfId="1" applyFont="1" applyFill="1" applyBorder="1" applyAlignment="1">
      <alignment horizontal="left" vertical="center" wrapText="1"/>
    </xf>
    <xf numFmtId="0" fontId="20" fillId="14" borderId="7" xfId="1" applyFont="1" applyFill="1" applyBorder="1" applyAlignment="1">
      <alignment horizontal="center" vertical="center" wrapText="1"/>
    </xf>
    <xf numFmtId="9" fontId="13" fillId="0" borderId="7" xfId="1" applyNumberFormat="1" applyFont="1" applyBorder="1" applyAlignment="1">
      <alignment horizontal="center" vertical="center" wrapText="1"/>
    </xf>
    <xf numFmtId="166" fontId="13" fillId="0" borderId="7" xfId="2" applyNumberFormat="1" applyFont="1" applyBorder="1" applyAlignment="1">
      <alignment horizontal="center" vertical="center" wrapText="1"/>
    </xf>
    <xf numFmtId="1" fontId="13" fillId="0" borderId="7" xfId="2" applyNumberFormat="1" applyFont="1" applyBorder="1" applyAlignment="1">
      <alignment horizontal="center" vertical="center" wrapText="1"/>
    </xf>
    <xf numFmtId="0" fontId="13" fillId="0" borderId="7" xfId="1" applyFont="1" applyBorder="1" applyAlignment="1">
      <alignment horizontal="center" vertical="center" wrapText="1"/>
    </xf>
    <xf numFmtId="2" fontId="13" fillId="0" borderId="7" xfId="2" applyNumberFormat="1" applyFont="1" applyBorder="1" applyAlignment="1">
      <alignment horizontal="center" vertical="center" wrapText="1"/>
    </xf>
    <xf numFmtId="2" fontId="19" fillId="12" borderId="7" xfId="1" applyNumberFormat="1" applyFont="1" applyFill="1" applyBorder="1" applyAlignment="1">
      <alignment horizontal="center" vertical="center" wrapText="1"/>
    </xf>
    <xf numFmtId="0" fontId="19" fillId="12" borderId="6" xfId="1" applyFont="1" applyFill="1" applyBorder="1" applyAlignment="1">
      <alignment horizontal="left" vertical="center" wrapText="1"/>
    </xf>
    <xf numFmtId="10" fontId="19" fillId="12" borderId="7" xfId="1" applyNumberFormat="1" applyFont="1" applyFill="1" applyBorder="1" applyAlignment="1">
      <alignment horizontal="center" vertical="center" wrapText="1"/>
    </xf>
    <xf numFmtId="2" fontId="12" fillId="0" borderId="7" xfId="2" applyNumberFormat="1" applyFont="1" applyBorder="1" applyAlignment="1">
      <alignment horizontal="center" vertical="center" wrapText="1"/>
    </xf>
    <xf numFmtId="166" fontId="20" fillId="16" borderId="7" xfId="2" applyNumberFormat="1" applyFont="1" applyFill="1" applyBorder="1" applyAlignment="1">
      <alignment horizontal="center" vertical="center" wrapText="1"/>
    </xf>
    <xf numFmtId="1" fontId="20" fillId="16" borderId="7" xfId="1" applyNumberFormat="1" applyFont="1" applyFill="1" applyBorder="1" applyAlignment="1">
      <alignment horizontal="center" vertical="center" wrapText="1"/>
    </xf>
    <xf numFmtId="0" fontId="19" fillId="15" borderId="6" xfId="1" applyFont="1" applyFill="1" applyBorder="1" applyAlignment="1">
      <alignment horizontal="left" vertical="center" wrapText="1"/>
    </xf>
    <xf numFmtId="165" fontId="19" fillId="15" borderId="7" xfId="1" applyNumberFormat="1" applyFont="1" applyFill="1" applyBorder="1" applyAlignment="1">
      <alignment horizontal="center" vertical="center" wrapText="1"/>
    </xf>
    <xf numFmtId="0" fontId="19" fillId="12" borderId="7" xfId="1" applyFont="1" applyFill="1" applyBorder="1" applyAlignment="1">
      <alignment horizontal="center" vertical="center" wrapText="1"/>
    </xf>
    <xf numFmtId="3" fontId="12" fillId="0" borderId="7" xfId="1" applyNumberFormat="1" applyFont="1" applyBorder="1" applyAlignment="1">
      <alignment horizontal="center" vertical="center" wrapText="1"/>
    </xf>
    <xf numFmtId="167" fontId="20" fillId="16" borderId="7" xfId="1" applyNumberFormat="1" applyFont="1" applyFill="1" applyBorder="1" applyAlignment="1">
      <alignment horizontal="center" vertical="center" wrapText="1"/>
    </xf>
    <xf numFmtId="10" fontId="19" fillId="15" borderId="7" xfId="2" applyNumberFormat="1" applyFont="1" applyFill="1" applyBorder="1" applyAlignment="1">
      <alignment horizontal="center" vertical="center" wrapText="1"/>
    </xf>
    <xf numFmtId="0" fontId="19" fillId="15" borderId="7" xfId="1" applyFont="1" applyFill="1" applyBorder="1" applyAlignment="1">
      <alignment horizontal="center" vertical="center" wrapText="1"/>
    </xf>
    <xf numFmtId="0" fontId="19" fillId="16" borderId="6" xfId="1" applyFont="1" applyFill="1" applyBorder="1" applyAlignment="1">
      <alignment horizontal="left" vertical="center" wrapText="1"/>
    </xf>
    <xf numFmtId="2" fontId="20" fillId="16" borderId="7" xfId="1" applyNumberFormat="1" applyFont="1" applyFill="1" applyBorder="1" applyAlignment="1">
      <alignment horizontal="center" vertical="center" wrapText="1"/>
    </xf>
    <xf numFmtId="166" fontId="20" fillId="14" borderId="7" xfId="2" applyNumberFormat="1" applyFont="1" applyFill="1" applyBorder="1" applyAlignment="1">
      <alignment horizontal="center" vertical="center" wrapText="1"/>
    </xf>
    <xf numFmtId="1" fontId="13" fillId="0" borderId="7" xfId="1" applyNumberFormat="1" applyFont="1" applyBorder="1" applyAlignment="1">
      <alignment horizontal="center" vertical="center" wrapText="1"/>
    </xf>
    <xf numFmtId="9" fontId="13" fillId="0" borderId="7" xfId="2" applyFont="1" applyBorder="1" applyAlignment="1">
      <alignment horizontal="center" vertical="center" wrapText="1"/>
    </xf>
    <xf numFmtId="1" fontId="20" fillId="14" borderId="7" xfId="1" applyNumberFormat="1" applyFont="1" applyFill="1" applyBorder="1" applyAlignment="1">
      <alignment horizontal="center" vertical="center" wrapText="1"/>
    </xf>
    <xf numFmtId="0" fontId="12" fillId="0" borderId="9" xfId="1" applyFont="1" applyBorder="1" applyAlignment="1">
      <alignment horizontal="left" vertical="center" wrapText="1"/>
    </xf>
    <xf numFmtId="1" fontId="12" fillId="0" borderId="9" xfId="1" applyNumberFormat="1" applyFont="1" applyBorder="1" applyAlignment="1">
      <alignment horizontal="center" vertical="center" wrapText="1"/>
    </xf>
    <xf numFmtId="1" fontId="12" fillId="0" borderId="10" xfId="1" applyNumberFormat="1" applyFont="1" applyBorder="1" applyAlignment="1">
      <alignment horizontal="center" vertical="center" wrapText="1"/>
    </xf>
    <xf numFmtId="0" fontId="2" fillId="0" borderId="3" xfId="0" applyFont="1" applyBorder="1" applyAlignment="1">
      <alignment vertical="top" wrapText="1"/>
    </xf>
    <xf numFmtId="0" fontId="14" fillId="0" borderId="16"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4" fillId="0" borderId="12" xfId="0" applyFont="1" applyBorder="1" applyAlignment="1">
      <alignment horizontal="left" vertical="center" wrapText="1"/>
    </xf>
    <xf numFmtId="0" fontId="15" fillId="0" borderId="3" xfId="0" applyFont="1" applyBorder="1" applyAlignment="1">
      <alignment horizontal="left" vertical="center" wrapText="1"/>
    </xf>
    <xf numFmtId="3" fontId="2" fillId="0" borderId="5" xfId="0" applyNumberFormat="1" applyFont="1" applyBorder="1" applyAlignment="1">
      <alignment horizontal="right" vertical="center" wrapText="1"/>
    </xf>
    <xf numFmtId="3" fontId="2" fillId="0" borderId="7" xfId="0" applyNumberFormat="1" applyFont="1" applyBorder="1" applyAlignment="1">
      <alignment horizontal="right" vertical="center" wrapText="1"/>
    </xf>
    <xf numFmtId="0" fontId="2" fillId="0" borderId="6" xfId="0" applyFont="1" applyBorder="1" applyAlignment="1">
      <alignment horizontal="left" vertical="center" wrapText="1"/>
    </xf>
    <xf numFmtId="0" fontId="2" fillId="7" borderId="5" xfId="0" applyFont="1" applyFill="1" applyBorder="1" applyAlignment="1">
      <alignment horizontal="left" vertical="center" wrapText="1"/>
    </xf>
    <xf numFmtId="0" fontId="12" fillId="7" borderId="5" xfId="0" applyFont="1" applyFill="1" applyBorder="1" applyAlignment="1">
      <alignment horizontal="left" vertical="center" wrapText="1"/>
    </xf>
    <xf numFmtId="0" fontId="2" fillId="0" borderId="5" xfId="0" applyFont="1" applyBorder="1" applyAlignment="1">
      <alignment horizontal="left" vertical="center" wrapText="1"/>
    </xf>
    <xf numFmtId="0" fontId="2" fillId="0" borderId="5" xfId="0" applyFont="1" applyBorder="1" applyAlignment="1">
      <alignment horizontal="center" wrapText="1"/>
    </xf>
    <xf numFmtId="0" fontId="2" fillId="3" borderId="5" xfId="0" applyFont="1" applyFill="1" applyBorder="1" applyAlignment="1">
      <alignment horizontal="center" wrapText="1"/>
    </xf>
    <xf numFmtId="0" fontId="0" fillId="0" borderId="5" xfId="0" applyBorder="1"/>
    <xf numFmtId="0" fontId="2" fillId="5" borderId="5" xfId="0" applyFont="1" applyFill="1" applyBorder="1" applyAlignment="1">
      <alignment horizontal="left" vertical="center" wrapText="1"/>
    </xf>
    <xf numFmtId="0" fontId="12" fillId="5" borderId="5" xfId="0" applyFont="1" applyFill="1" applyBorder="1" applyAlignment="1">
      <alignment horizontal="left" vertical="center" wrapText="1"/>
    </xf>
    <xf numFmtId="0" fontId="2" fillId="6" borderId="5" xfId="0" applyFont="1" applyFill="1" applyBorder="1" applyAlignment="1">
      <alignment horizontal="left" vertical="center" wrapText="1"/>
    </xf>
    <xf numFmtId="0" fontId="12" fillId="6" borderId="5" xfId="0" applyFont="1" applyFill="1" applyBorder="1" applyAlignment="1">
      <alignment horizontal="left" vertical="center" wrapText="1"/>
    </xf>
    <xf numFmtId="0" fontId="6" fillId="0" borderId="5" xfId="0" applyFont="1" applyBorder="1" applyAlignment="1">
      <alignment horizontal="left" vertical="center"/>
    </xf>
    <xf numFmtId="0" fontId="5" fillId="0" borderId="15" xfId="0" applyFont="1" applyBorder="1" applyAlignment="1">
      <alignment horizontal="center" vertical="center" wrapText="1"/>
    </xf>
    <xf numFmtId="0" fontId="6" fillId="0" borderId="15" xfId="0" applyFont="1" applyBorder="1" applyAlignment="1">
      <alignment horizontal="center" vertical="center"/>
    </xf>
    <xf numFmtId="0" fontId="6" fillId="0" borderId="13" xfId="0" applyFont="1" applyBorder="1" applyAlignment="1">
      <alignment horizontal="center" vertical="center"/>
    </xf>
    <xf numFmtId="0" fontId="5" fillId="4" borderId="5" xfId="0" applyFont="1" applyFill="1" applyBorder="1" applyAlignment="1">
      <alignment horizontal="center" vertical="center" wrapText="1"/>
    </xf>
    <xf numFmtId="0" fontId="6" fillId="0" borderId="5" xfId="0" applyFont="1" applyBorder="1" applyAlignment="1">
      <alignment horizontal="center" vertical="center"/>
    </xf>
    <xf numFmtId="16" fontId="2" fillId="0" borderId="5" xfId="0" applyNumberFormat="1" applyFont="1" applyBorder="1" applyAlignment="1">
      <alignment horizontal="center" wrapText="1"/>
    </xf>
    <xf numFmtId="0" fontId="7" fillId="0" borderId="5" xfId="0" applyFont="1" applyBorder="1" applyAlignment="1">
      <alignment horizontal="center" wrapText="1"/>
    </xf>
    <xf numFmtId="0" fontId="5" fillId="3" borderId="5" xfId="0" applyFont="1" applyFill="1" applyBorder="1" applyAlignment="1">
      <alignment horizontal="center" vertical="center" wrapText="1"/>
    </xf>
    <xf numFmtId="0" fontId="6" fillId="0" borderId="5" xfId="0" applyFont="1" applyBorder="1"/>
    <xf numFmtId="1" fontId="2" fillId="0" borderId="5" xfId="0" applyNumberFormat="1" applyFont="1" applyBorder="1" applyAlignment="1">
      <alignment horizontal="center" wrapText="1"/>
    </xf>
    <xf numFmtId="0" fontId="2" fillId="0" borderId="9" xfId="0" applyFont="1" applyBorder="1" applyAlignment="1">
      <alignment horizontal="center" wrapText="1"/>
    </xf>
    <xf numFmtId="0" fontId="0" fillId="0" borderId="9" xfId="0" applyBorder="1"/>
    <xf numFmtId="16" fontId="2" fillId="0" borderId="6" xfId="0" applyNumberFormat="1" applyFont="1" applyBorder="1" applyAlignment="1">
      <alignment horizontal="left" vertical="center" wrapText="1"/>
    </xf>
    <xf numFmtId="16" fontId="2" fillId="0" borderId="5" xfId="0" applyNumberFormat="1" applyFont="1" applyBorder="1" applyAlignment="1">
      <alignment horizontal="left" vertical="center" wrapText="1"/>
    </xf>
    <xf numFmtId="16" fontId="2" fillId="3" borderId="5" xfId="0" applyNumberFormat="1" applyFont="1" applyFill="1" applyBorder="1" applyAlignment="1">
      <alignment horizontal="center" wrapText="1"/>
    </xf>
    <xf numFmtId="0" fontId="12" fillId="0" borderId="6" xfId="1" applyFont="1" applyBorder="1" applyAlignment="1">
      <alignment horizontal="left" vertical="center" wrapText="1"/>
    </xf>
    <xf numFmtId="0" fontId="12" fillId="0" borderId="8" xfId="1" applyFont="1" applyBorder="1" applyAlignment="1">
      <alignment horizontal="left" vertical="center" wrapText="1"/>
    </xf>
    <xf numFmtId="0" fontId="12" fillId="10" borderId="5" xfId="1" applyFont="1" applyFill="1" applyBorder="1" applyAlignment="1">
      <alignment horizontal="left" vertical="center" wrapText="1"/>
    </xf>
    <xf numFmtId="0" fontId="18" fillId="10" borderId="9" xfId="1" applyFont="1" applyFill="1" applyBorder="1" applyAlignment="1">
      <alignment horizontal="left" vertical="center" wrapText="1"/>
    </xf>
    <xf numFmtId="0" fontId="12" fillId="0" borderId="5" xfId="1" applyFont="1" applyBorder="1" applyAlignment="1">
      <alignment horizontal="center" vertical="center" wrapText="1"/>
    </xf>
    <xf numFmtId="0" fontId="12" fillId="0" borderId="9" xfId="1" applyFont="1" applyBorder="1" applyAlignment="1">
      <alignment horizontal="center" vertical="center" wrapText="1"/>
    </xf>
    <xf numFmtId="0" fontId="13" fillId="0" borderId="5" xfId="1" applyFont="1" applyBorder="1" applyAlignment="1">
      <alignment horizontal="center" vertical="center" wrapText="1"/>
    </xf>
    <xf numFmtId="0" fontId="19" fillId="12" borderId="5" xfId="1" applyFont="1" applyFill="1" applyBorder="1" applyAlignment="1">
      <alignment horizontal="center" vertical="center" wrapText="1"/>
    </xf>
    <xf numFmtId="0" fontId="12" fillId="11" borderId="5" xfId="1" applyFont="1" applyFill="1" applyBorder="1" applyAlignment="1">
      <alignment horizontal="left" vertical="center" wrapText="1"/>
    </xf>
    <xf numFmtId="0" fontId="19" fillId="15" borderId="5" xfId="1" applyFont="1" applyFill="1" applyBorder="1" applyAlignment="1">
      <alignment horizontal="center" vertical="center" wrapText="1"/>
    </xf>
    <xf numFmtId="0" fontId="12" fillId="13" borderId="5" xfId="1" applyFont="1" applyFill="1" applyBorder="1" applyAlignment="1">
      <alignment horizontal="left" vertical="center" wrapText="1"/>
    </xf>
    <xf numFmtId="0" fontId="19" fillId="15" borderId="6" xfId="1" applyFont="1" applyFill="1" applyBorder="1" applyAlignment="1">
      <alignment horizontal="left" vertical="center" wrapText="1"/>
    </xf>
    <xf numFmtId="0" fontId="19" fillId="15" borderId="5" xfId="1" applyFont="1" applyFill="1" applyBorder="1" applyAlignment="1">
      <alignment horizontal="left" vertical="center" wrapText="1"/>
    </xf>
    <xf numFmtId="1" fontId="12" fillId="0" borderId="5" xfId="1" applyNumberFormat="1" applyFont="1" applyBorder="1" applyAlignment="1">
      <alignment horizontal="center" vertical="center" wrapText="1"/>
    </xf>
    <xf numFmtId="0" fontId="19" fillId="16" borderId="6" xfId="1" applyFont="1" applyFill="1" applyBorder="1" applyAlignment="1">
      <alignment horizontal="left" vertical="center" wrapText="1"/>
    </xf>
    <xf numFmtId="0" fontId="19" fillId="16" borderId="5" xfId="1" applyFont="1" applyFill="1" applyBorder="1" applyAlignment="1">
      <alignment horizontal="left" vertical="center" wrapText="1"/>
    </xf>
    <xf numFmtId="0" fontId="19" fillId="12" borderId="6" xfId="1" applyFont="1" applyFill="1" applyBorder="1" applyAlignment="1">
      <alignment horizontal="left" vertical="center" wrapText="1"/>
    </xf>
    <xf numFmtId="0" fontId="19" fillId="12" borderId="5" xfId="1" applyFont="1" applyFill="1" applyBorder="1" applyAlignment="1">
      <alignment horizontal="left" vertical="center" wrapText="1"/>
    </xf>
    <xf numFmtId="0" fontId="12" fillId="0" borderId="23" xfId="1" applyFont="1" applyBorder="1" applyAlignment="1">
      <alignment horizontal="center" vertical="center" wrapText="1"/>
    </xf>
    <xf numFmtId="0" fontId="12" fillId="0" borderId="22" xfId="1" applyFont="1" applyBorder="1" applyAlignment="1">
      <alignment horizontal="center" vertical="center" wrapText="1"/>
    </xf>
    <xf numFmtId="0" fontId="12" fillId="0" borderId="19" xfId="1" applyFont="1" applyBorder="1" applyAlignment="1">
      <alignment horizontal="center" vertical="center" wrapText="1"/>
    </xf>
    <xf numFmtId="16" fontId="12" fillId="0" borderId="6" xfId="1" applyNumberFormat="1" applyFont="1" applyBorder="1" applyAlignment="1">
      <alignment horizontal="left" vertical="center" wrapText="1"/>
    </xf>
    <xf numFmtId="16" fontId="12" fillId="0" borderId="5" xfId="1" applyNumberFormat="1" applyFont="1" applyBorder="1" applyAlignment="1">
      <alignment horizontal="center" vertical="center" wrapText="1"/>
    </xf>
    <xf numFmtId="0" fontId="18" fillId="10" borderId="5" xfId="1" applyFont="1" applyFill="1" applyBorder="1" applyAlignment="1">
      <alignment horizontal="left" vertical="center" wrapText="1"/>
    </xf>
    <xf numFmtId="16" fontId="19" fillId="12" borderId="6" xfId="1" applyNumberFormat="1" applyFont="1" applyFill="1" applyBorder="1" applyAlignment="1">
      <alignment horizontal="left" vertical="center" wrapText="1"/>
    </xf>
    <xf numFmtId="16" fontId="19" fillId="12" borderId="5" xfId="1" applyNumberFormat="1" applyFont="1" applyFill="1" applyBorder="1" applyAlignment="1">
      <alignment horizontal="left" vertical="center" wrapText="1"/>
    </xf>
    <xf numFmtId="0" fontId="22" fillId="13" borderId="5" xfId="1" applyFont="1" applyFill="1" applyBorder="1" applyAlignment="1">
      <alignment horizontal="left" vertical="center" wrapText="1"/>
    </xf>
    <xf numFmtId="16" fontId="22" fillId="0" borderId="5" xfId="1" applyNumberFormat="1" applyFont="1" applyBorder="1" applyAlignment="1">
      <alignment horizontal="center" vertical="center" wrapText="1"/>
    </xf>
    <xf numFmtId="16" fontId="22" fillId="0" borderId="6" xfId="1" applyNumberFormat="1" applyFont="1" applyBorder="1" applyAlignment="1">
      <alignment horizontal="left" vertical="center" wrapText="1"/>
    </xf>
    <xf numFmtId="0" fontId="22" fillId="11" borderId="5" xfId="1" applyFont="1" applyFill="1" applyBorder="1" applyAlignment="1">
      <alignment horizontal="left" vertical="center" wrapText="1"/>
    </xf>
    <xf numFmtId="0" fontId="26" fillId="0" borderId="3" xfId="1" applyFont="1" applyAlignment="1">
      <alignment horizontal="center" vertical="center" wrapText="1"/>
    </xf>
    <xf numFmtId="0" fontId="24" fillId="0" borderId="3" xfId="1" applyFont="1" applyBorder="1" applyAlignment="1">
      <alignment horizontal="center" vertical="center" wrapText="1"/>
    </xf>
    <xf numFmtId="0" fontId="19" fillId="0" borderId="14" xfId="1" applyFont="1" applyBorder="1" applyAlignment="1">
      <alignment horizontal="left" vertical="center" wrapText="1"/>
    </xf>
    <xf numFmtId="0" fontId="19" fillId="0" borderId="6" xfId="1" applyFont="1" applyBorder="1" applyAlignment="1">
      <alignment horizontal="left" vertical="center" wrapText="1"/>
    </xf>
    <xf numFmtId="0" fontId="19" fillId="0" borderId="15" xfId="1" applyFont="1" applyBorder="1" applyAlignment="1">
      <alignment horizontal="left" vertical="center" wrapText="1"/>
    </xf>
    <xf numFmtId="0" fontId="19" fillId="0" borderId="5" xfId="1" applyFont="1" applyBorder="1" applyAlignment="1">
      <alignment horizontal="left" vertical="center" wrapText="1"/>
    </xf>
    <xf numFmtId="0" fontId="19" fillId="0" borderId="25" xfId="1" applyFont="1" applyBorder="1" applyAlignment="1">
      <alignment horizontal="left" vertical="center" wrapText="1"/>
    </xf>
    <xf numFmtId="0" fontId="19" fillId="0" borderId="24" xfId="1" applyFont="1" applyBorder="1" applyAlignment="1">
      <alignment horizontal="left" vertical="center" wrapText="1"/>
    </xf>
    <xf numFmtId="0" fontId="19" fillId="0" borderId="15"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13" xfId="1" applyFont="1" applyBorder="1" applyAlignment="1">
      <alignment horizontal="center" vertical="center" wrapText="1"/>
    </xf>
    <xf numFmtId="0" fontId="19" fillId="9" borderId="6" xfId="1" applyFont="1" applyFill="1" applyBorder="1" applyAlignment="1">
      <alignment horizontal="left" vertical="center" wrapText="1"/>
    </xf>
    <xf numFmtId="0" fontId="19" fillId="9" borderId="5" xfId="1" applyFont="1" applyFill="1" applyBorder="1" applyAlignment="1">
      <alignment horizontal="left" vertical="center" wrapText="1"/>
    </xf>
    <xf numFmtId="0" fontId="19" fillId="9" borderId="5" xfId="1" applyFont="1" applyFill="1" applyBorder="1" applyAlignment="1">
      <alignment horizontal="center" vertical="center" wrapText="1"/>
    </xf>
    <xf numFmtId="0" fontId="2" fillId="0" borderId="9" xfId="0" applyFont="1" applyBorder="1" applyAlignment="1">
      <alignment horizontal="center" vertical="center" wrapText="1"/>
    </xf>
    <xf numFmtId="0" fontId="0" fillId="0" borderId="9" xfId="0" applyBorder="1" applyAlignment="1">
      <alignment horizontal="center" vertical="center"/>
    </xf>
    <xf numFmtId="0" fontId="7" fillId="0" borderId="5" xfId="0" applyFont="1" applyBorder="1" applyAlignment="1">
      <alignment horizontal="center" vertical="center" wrapText="1"/>
    </xf>
    <xf numFmtId="0" fontId="0" fillId="0" borderId="5" xfId="0" applyBorder="1" applyAlignment="1">
      <alignment horizontal="center" vertical="center"/>
    </xf>
    <xf numFmtId="0" fontId="2" fillId="0" borderId="5" xfId="0" applyFont="1" applyBorder="1" applyAlignment="1">
      <alignment horizontal="center" vertical="center" wrapText="1"/>
    </xf>
    <xf numFmtId="3" fontId="2" fillId="0" borderId="19" xfId="0" applyNumberFormat="1" applyFont="1" applyBorder="1" applyAlignment="1">
      <alignment horizontal="right" vertical="center" wrapText="1"/>
    </xf>
    <xf numFmtId="1" fontId="2" fillId="0" borderId="5" xfId="0" applyNumberFormat="1" applyFont="1" applyBorder="1" applyAlignment="1">
      <alignment horizontal="center" vertical="center" wrapText="1"/>
    </xf>
    <xf numFmtId="16" fontId="2" fillId="0" borderId="5" xfId="0" applyNumberFormat="1" applyFont="1" applyBorder="1" applyAlignment="1">
      <alignment horizontal="center" vertical="center" wrapText="1"/>
    </xf>
    <xf numFmtId="0" fontId="17" fillId="0" borderId="3" xfId="0" applyFont="1" applyBorder="1" applyAlignment="1">
      <alignment horizontal="right" vertical="top" wrapText="1"/>
    </xf>
    <xf numFmtId="0" fontId="16" fillId="0" borderId="3" xfId="0" applyFont="1" applyBorder="1" applyAlignment="1">
      <alignment horizontal="center" vertical="center" wrapText="1"/>
    </xf>
    <xf numFmtId="0" fontId="5" fillId="0" borderId="20" xfId="0" applyFont="1" applyBorder="1" applyAlignment="1">
      <alignment horizontal="center" vertical="center" wrapText="1"/>
    </xf>
  </cellXfs>
  <cellStyles count="3">
    <cellStyle name="Normal" xfId="0" builtinId="0"/>
    <cellStyle name="Normal 2" xfId="1"/>
    <cellStyle name="Percent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2</xdr:col>
      <xdr:colOff>0</xdr:colOff>
      <xdr:row>3</xdr:row>
      <xdr:rowOff>0</xdr:rowOff>
    </xdr:from>
    <xdr:ext cx="9086850" cy="304800"/>
    <xdr:grpSp>
      <xdr:nvGrpSpPr>
        <xdr:cNvPr id="2" name="Shape 2">
          <a:extLst>
            <a:ext uri="{FF2B5EF4-FFF2-40B4-BE49-F238E27FC236}">
              <a16:creationId xmlns:a16="http://schemas.microsoft.com/office/drawing/2014/main" id="{00000000-0008-0000-0000-000002000000}"/>
            </a:ext>
          </a:extLst>
        </xdr:cNvPr>
        <xdr:cNvGrpSpPr/>
      </xdr:nvGrpSpPr>
      <xdr:grpSpPr>
        <a:xfrm>
          <a:off x="4599214" y="1973036"/>
          <a:ext cx="9086850" cy="304800"/>
          <a:chOff x="802575" y="3627600"/>
          <a:chExt cx="9086850" cy="30480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802575" y="3627600"/>
            <a:ext cx="9086850" cy="304800"/>
            <a:chOff x="1498862" y="901351"/>
            <a:chExt cx="5846198" cy="305280"/>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1498862" y="901351"/>
              <a:ext cx="5846175" cy="30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000-000005000000}"/>
                </a:ext>
              </a:extLst>
            </xdr:cNvPr>
            <xdr:cNvGrpSpPr/>
          </xdr:nvGrpSpPr>
          <xdr:grpSpPr>
            <a:xfrm>
              <a:off x="1498862" y="901351"/>
              <a:ext cx="5846198" cy="305280"/>
              <a:chOff x="1498862" y="901351"/>
              <a:chExt cx="5846198" cy="305280"/>
            </a:xfrm>
          </xdr:grpSpPr>
          <xdr:sp macro="" textlink="">
            <xdr:nvSpPr>
              <xdr:cNvPr id="6" name="Shape 6">
                <a:extLst>
                  <a:ext uri="{FF2B5EF4-FFF2-40B4-BE49-F238E27FC236}">
                    <a16:creationId xmlns:a16="http://schemas.microsoft.com/office/drawing/2014/main" id="{00000000-0008-0000-0000-000006000000}"/>
                  </a:ext>
                </a:extLst>
              </xdr:cNvPr>
              <xdr:cNvSpPr/>
            </xdr:nvSpPr>
            <xdr:spPr>
              <a:xfrm>
                <a:off x="1498862" y="904973"/>
                <a:ext cx="612742" cy="301658"/>
              </a:xfrm>
              <a:prstGeom prst="rect">
                <a:avLst/>
              </a:prstGeom>
              <a:solidFill>
                <a:srgbClr val="CCECFF"/>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endParaRPr sz="1100"/>
              </a:p>
            </xdr:txBody>
          </xdr:sp>
          <xdr:sp macro="" textlink="">
            <xdr:nvSpPr>
              <xdr:cNvPr id="7" name="Shape 7">
                <a:extLst>
                  <a:ext uri="{FF2B5EF4-FFF2-40B4-BE49-F238E27FC236}">
                    <a16:creationId xmlns:a16="http://schemas.microsoft.com/office/drawing/2014/main" id="{00000000-0008-0000-0000-000007000000}"/>
                  </a:ext>
                </a:extLst>
              </xdr:cNvPr>
              <xdr:cNvSpPr txBox="1"/>
            </xdr:nvSpPr>
            <xdr:spPr>
              <a:xfrm>
                <a:off x="2124538" y="904973"/>
                <a:ext cx="1885453" cy="253916"/>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050">
                    <a:latin typeface="Arial"/>
                    <a:ea typeface="Arial"/>
                    <a:cs typeface="Arial"/>
                    <a:sym typeface="Arial"/>
                  </a:rPr>
                  <a:t>Կարճաժամկետ</a:t>
                </a:r>
                <a:endParaRPr sz="1050">
                  <a:latin typeface="Arial"/>
                  <a:ea typeface="Arial"/>
                  <a:cs typeface="Arial"/>
                  <a:sym typeface="Arial"/>
                </a:endParaRPr>
              </a:p>
            </xdr:txBody>
          </xdr:sp>
          <xdr:sp macro="" textlink="">
            <xdr:nvSpPr>
              <xdr:cNvPr id="8" name="Shape 8">
                <a:extLst>
                  <a:ext uri="{FF2B5EF4-FFF2-40B4-BE49-F238E27FC236}">
                    <a16:creationId xmlns:a16="http://schemas.microsoft.com/office/drawing/2014/main" id="{00000000-0008-0000-0000-000008000000}"/>
                  </a:ext>
                </a:extLst>
              </xdr:cNvPr>
              <xdr:cNvSpPr txBox="1"/>
            </xdr:nvSpPr>
            <xdr:spPr>
              <a:xfrm>
                <a:off x="4118720" y="901352"/>
                <a:ext cx="1143262" cy="253916"/>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050">
                    <a:latin typeface="Arial"/>
                    <a:ea typeface="Arial"/>
                    <a:cs typeface="Arial"/>
                    <a:sym typeface="Arial"/>
                  </a:rPr>
                  <a:t>Միջնաժամկետ</a:t>
                </a:r>
                <a:endParaRPr sz="1050">
                  <a:latin typeface="Arial"/>
                  <a:ea typeface="Arial"/>
                  <a:cs typeface="Arial"/>
                  <a:sym typeface="Arial"/>
                </a:endParaRPr>
              </a:p>
            </xdr:txBody>
          </xdr:sp>
          <xdr:sp macro="" textlink="">
            <xdr:nvSpPr>
              <xdr:cNvPr id="9" name="Shape 9">
                <a:extLst>
                  <a:ext uri="{FF2B5EF4-FFF2-40B4-BE49-F238E27FC236}">
                    <a16:creationId xmlns:a16="http://schemas.microsoft.com/office/drawing/2014/main" id="{00000000-0008-0000-0000-000009000000}"/>
                  </a:ext>
                </a:extLst>
              </xdr:cNvPr>
              <xdr:cNvSpPr txBox="1"/>
            </xdr:nvSpPr>
            <xdr:spPr>
              <a:xfrm>
                <a:off x="6096000" y="901351"/>
                <a:ext cx="1249060" cy="253916"/>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050">
                    <a:latin typeface="Arial"/>
                    <a:ea typeface="Arial"/>
                    <a:cs typeface="Arial"/>
                    <a:sym typeface="Arial"/>
                  </a:rPr>
                  <a:t>Երկարաժամկետ</a:t>
                </a:r>
                <a:endParaRPr sz="1050">
                  <a:latin typeface="Arial"/>
                  <a:ea typeface="Arial"/>
                  <a:cs typeface="Arial"/>
                  <a:sym typeface="Arial"/>
                </a:endParaRPr>
              </a:p>
            </xdr:txBody>
          </xdr:sp>
        </xdr:grpSp>
        <xdr:sp macro="" textlink="">
          <xdr:nvSpPr>
            <xdr:cNvPr id="10" name="Shape 10">
              <a:extLst>
                <a:ext uri="{FF2B5EF4-FFF2-40B4-BE49-F238E27FC236}">
                  <a16:creationId xmlns:a16="http://schemas.microsoft.com/office/drawing/2014/main" id="{00000000-0008-0000-0000-00000A000000}"/>
                </a:ext>
              </a:extLst>
            </xdr:cNvPr>
            <xdr:cNvSpPr/>
          </xdr:nvSpPr>
          <xdr:spPr>
            <a:xfrm>
              <a:off x="3511181" y="904973"/>
              <a:ext cx="612742" cy="301658"/>
            </a:xfrm>
            <a:prstGeom prst="rect">
              <a:avLst/>
            </a:prstGeom>
            <a:solidFill>
              <a:srgbClr val="FEE599"/>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endParaRPr sz="1100"/>
            </a:p>
          </xdr:txBody>
        </xdr:sp>
        <xdr:sp macro="" textlink="">
          <xdr:nvSpPr>
            <xdr:cNvPr id="11" name="Shape 11">
              <a:extLst>
                <a:ext uri="{FF2B5EF4-FFF2-40B4-BE49-F238E27FC236}">
                  <a16:creationId xmlns:a16="http://schemas.microsoft.com/office/drawing/2014/main" id="{00000000-0008-0000-0000-00000B000000}"/>
                </a:ext>
              </a:extLst>
            </xdr:cNvPr>
            <xdr:cNvSpPr/>
          </xdr:nvSpPr>
          <xdr:spPr>
            <a:xfrm>
              <a:off x="5483258" y="904973"/>
              <a:ext cx="612742" cy="301658"/>
            </a:xfrm>
            <a:prstGeom prst="rect">
              <a:avLst/>
            </a:prstGeom>
            <a:solidFill>
              <a:srgbClr val="FFCCCC"/>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endParaRPr sz="1100"/>
            </a:p>
          </xdr:txBody>
        </xdr:sp>
      </xdr:grpSp>
    </xdr:grpSp>
    <xdr:clientData fLocksWithSheet="0"/>
  </xdr:oneCellAnchor>
</xdr:wsDr>
</file>

<file path=xl/drawings/drawing2.xml><?xml version="1.0" encoding="utf-8"?>
<xdr:wsDr xmlns:xdr="http://schemas.openxmlformats.org/drawingml/2006/spreadsheetDrawing" xmlns:a="http://schemas.openxmlformats.org/drawingml/2006/main">
  <xdr:twoCellAnchor>
    <xdr:from>
      <xdr:col>1</xdr:col>
      <xdr:colOff>800100</xdr:colOff>
      <xdr:row>1</xdr:row>
      <xdr:rowOff>1828800</xdr:rowOff>
    </xdr:from>
    <xdr:to>
      <xdr:col>17</xdr:col>
      <xdr:colOff>114300</xdr:colOff>
      <xdr:row>1</xdr:row>
      <xdr:rowOff>2243971</xdr:rowOff>
    </xdr:to>
    <xdr:grpSp>
      <xdr:nvGrpSpPr>
        <xdr:cNvPr id="2" name="Group 1">
          <a:extLst>
            <a:ext uri="{FF2B5EF4-FFF2-40B4-BE49-F238E27FC236}">
              <a16:creationId xmlns:a16="http://schemas.microsoft.com/office/drawing/2014/main" id="{775C2AEB-78E9-471A-9666-35483FD4B531}"/>
            </a:ext>
          </a:extLst>
        </xdr:cNvPr>
        <xdr:cNvGrpSpPr/>
      </xdr:nvGrpSpPr>
      <xdr:grpSpPr>
        <a:xfrm>
          <a:off x="1854654" y="2089604"/>
          <a:ext cx="17241610" cy="415171"/>
          <a:chOff x="1498862" y="901351"/>
          <a:chExt cx="5846198" cy="266128"/>
        </a:xfrm>
      </xdr:grpSpPr>
      <xdr:grpSp>
        <xdr:nvGrpSpPr>
          <xdr:cNvPr id="3" name="Group 2">
            <a:extLst>
              <a:ext uri="{FF2B5EF4-FFF2-40B4-BE49-F238E27FC236}">
                <a16:creationId xmlns:a16="http://schemas.microsoft.com/office/drawing/2014/main" id="{21D04BCE-BCEC-43AF-8FB0-D876B7263247}"/>
              </a:ext>
            </a:extLst>
          </xdr:cNvPr>
          <xdr:cNvGrpSpPr/>
        </xdr:nvGrpSpPr>
        <xdr:grpSpPr>
          <a:xfrm>
            <a:off x="1498862" y="901351"/>
            <a:ext cx="5846198" cy="266128"/>
            <a:chOff x="1498862" y="901351"/>
            <a:chExt cx="5846198" cy="266128"/>
          </a:xfrm>
        </xdr:grpSpPr>
        <xdr:sp macro="" textlink="">
          <xdr:nvSpPr>
            <xdr:cNvPr id="6" name="Rectangle 5">
              <a:extLst>
                <a:ext uri="{FF2B5EF4-FFF2-40B4-BE49-F238E27FC236}">
                  <a16:creationId xmlns:a16="http://schemas.microsoft.com/office/drawing/2014/main" id="{2E7DBF3B-706A-45B5-9C93-8007E46922E3}"/>
                </a:ext>
              </a:extLst>
            </xdr:cNvPr>
            <xdr:cNvSpPr/>
          </xdr:nvSpPr>
          <xdr:spPr>
            <a:xfrm>
              <a:off x="1498862" y="904971"/>
              <a:ext cx="612742" cy="167337"/>
            </a:xfrm>
            <a:prstGeom prst="rect">
              <a:avLst/>
            </a:prstGeom>
            <a:solidFill>
              <a:srgbClr val="CCECFF"/>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a:p>
          </xdr:txBody>
        </xdr:sp>
        <xdr:sp macro="" textlink="">
          <xdr:nvSpPr>
            <xdr:cNvPr id="7" name="TextBox 4">
              <a:extLst>
                <a:ext uri="{FF2B5EF4-FFF2-40B4-BE49-F238E27FC236}">
                  <a16:creationId xmlns:a16="http://schemas.microsoft.com/office/drawing/2014/main" id="{1EA502D7-040A-48C3-A48A-F6AF5B70B938}"/>
                </a:ext>
              </a:extLst>
            </xdr:cNvPr>
            <xdr:cNvSpPr txBox="1"/>
          </xdr:nvSpPr>
          <xdr:spPr>
            <a:xfrm>
              <a:off x="2124538" y="904973"/>
              <a:ext cx="1885453" cy="253916"/>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hy-AM" sz="1050">
                  <a:latin typeface="GHEA Grapalat" panose="02000506050000020003" pitchFamily="50" charset="0"/>
                </a:rPr>
                <a:t>Կարճաժամկետ</a:t>
              </a:r>
              <a:endParaRPr lang="en-US" sz="1050">
                <a:latin typeface="GHEA Grapalat" panose="02000506050000020003" pitchFamily="50" charset="0"/>
              </a:endParaRPr>
            </a:p>
          </xdr:txBody>
        </xdr:sp>
        <xdr:sp macro="" textlink="">
          <xdr:nvSpPr>
            <xdr:cNvPr id="8" name="TextBox 5">
              <a:extLst>
                <a:ext uri="{FF2B5EF4-FFF2-40B4-BE49-F238E27FC236}">
                  <a16:creationId xmlns:a16="http://schemas.microsoft.com/office/drawing/2014/main" id="{B37CBED5-DF75-49AA-A98B-C7268F05D26D}"/>
                </a:ext>
              </a:extLst>
            </xdr:cNvPr>
            <xdr:cNvSpPr txBox="1"/>
          </xdr:nvSpPr>
          <xdr:spPr>
            <a:xfrm>
              <a:off x="4125447" y="913563"/>
              <a:ext cx="1143262" cy="253916"/>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hy-AM" sz="1050">
                  <a:latin typeface="GHEA Grapalat" panose="02000506050000020003" pitchFamily="50" charset="0"/>
                </a:rPr>
                <a:t>Միջնաժամկետ</a:t>
              </a:r>
              <a:endParaRPr lang="en-US" sz="1050">
                <a:latin typeface="GHEA Grapalat" panose="02000506050000020003" pitchFamily="50" charset="0"/>
              </a:endParaRPr>
            </a:p>
          </xdr:txBody>
        </xdr:sp>
        <xdr:sp macro="" textlink="">
          <xdr:nvSpPr>
            <xdr:cNvPr id="9" name="TextBox 8">
              <a:extLst>
                <a:ext uri="{FF2B5EF4-FFF2-40B4-BE49-F238E27FC236}">
                  <a16:creationId xmlns:a16="http://schemas.microsoft.com/office/drawing/2014/main" id="{A17C1A48-9105-4089-BFE9-E8386A86F572}"/>
                </a:ext>
              </a:extLst>
            </xdr:cNvPr>
            <xdr:cNvSpPr txBox="1"/>
          </xdr:nvSpPr>
          <xdr:spPr>
            <a:xfrm>
              <a:off x="6096000" y="901351"/>
              <a:ext cx="1249060" cy="253916"/>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hy-AM" sz="1050">
                  <a:latin typeface="GHEA Grapalat" panose="02000506050000020003" pitchFamily="50" charset="0"/>
                </a:rPr>
                <a:t>Երկարաժամկետ</a:t>
              </a:r>
              <a:endParaRPr lang="en-US" sz="1050">
                <a:latin typeface="GHEA Grapalat" panose="02000506050000020003" pitchFamily="50" charset="0"/>
              </a:endParaRPr>
            </a:p>
          </xdr:txBody>
        </xdr:sp>
      </xdr:grpSp>
      <xdr:sp macro="" textlink="">
        <xdr:nvSpPr>
          <xdr:cNvPr id="4" name="Rectangle 3">
            <a:extLst>
              <a:ext uri="{FF2B5EF4-FFF2-40B4-BE49-F238E27FC236}">
                <a16:creationId xmlns:a16="http://schemas.microsoft.com/office/drawing/2014/main" id="{0447BC57-14E9-4D74-B7CA-B82F9EED9471}"/>
              </a:ext>
            </a:extLst>
          </xdr:cNvPr>
          <xdr:cNvSpPr/>
        </xdr:nvSpPr>
        <xdr:spPr>
          <a:xfrm>
            <a:off x="3511181" y="904970"/>
            <a:ext cx="612742" cy="169980"/>
          </a:xfrm>
          <a:prstGeom prst="rect">
            <a:avLst/>
          </a:prstGeom>
          <a:solidFill>
            <a:schemeClr val="accent4">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a:p>
        </xdr:txBody>
      </xdr:sp>
      <xdr:sp macro="" textlink="">
        <xdr:nvSpPr>
          <xdr:cNvPr id="5" name="Rectangle 4">
            <a:extLst>
              <a:ext uri="{FF2B5EF4-FFF2-40B4-BE49-F238E27FC236}">
                <a16:creationId xmlns:a16="http://schemas.microsoft.com/office/drawing/2014/main" id="{980878BA-2498-49B0-B6CE-FA89BB42D9C4}"/>
              </a:ext>
            </a:extLst>
          </xdr:cNvPr>
          <xdr:cNvSpPr/>
        </xdr:nvSpPr>
        <xdr:spPr>
          <a:xfrm>
            <a:off x="5483258" y="904973"/>
            <a:ext cx="612742" cy="169980"/>
          </a:xfrm>
          <a:prstGeom prst="rect">
            <a:avLst/>
          </a:prstGeom>
          <a:solidFill>
            <a:srgbClr val="FFCCCC"/>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a:p>
        </xdr:txBody>
      </xdr:sp>
    </xdr:grp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0</xdr:colOff>
      <xdr:row>3</xdr:row>
      <xdr:rowOff>0</xdr:rowOff>
    </xdr:from>
    <xdr:ext cx="9086850" cy="304800"/>
    <xdr:grpSp>
      <xdr:nvGrpSpPr>
        <xdr:cNvPr id="2" name="Shape 2">
          <a:extLst>
            <a:ext uri="{FF2B5EF4-FFF2-40B4-BE49-F238E27FC236}">
              <a16:creationId xmlns:a16="http://schemas.microsoft.com/office/drawing/2014/main" id="{00000000-0008-0000-0000-000002000000}"/>
            </a:ext>
          </a:extLst>
        </xdr:cNvPr>
        <xdr:cNvGrpSpPr/>
      </xdr:nvGrpSpPr>
      <xdr:grpSpPr>
        <a:xfrm>
          <a:off x="4583206" y="1658471"/>
          <a:ext cx="9086850" cy="304800"/>
          <a:chOff x="802575" y="3627600"/>
          <a:chExt cx="9086850" cy="30480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802575" y="3627600"/>
            <a:ext cx="9086850" cy="304800"/>
            <a:chOff x="1498862" y="901351"/>
            <a:chExt cx="5846198" cy="305280"/>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1498862" y="901351"/>
              <a:ext cx="5846175" cy="30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000-000005000000}"/>
                </a:ext>
              </a:extLst>
            </xdr:cNvPr>
            <xdr:cNvGrpSpPr/>
          </xdr:nvGrpSpPr>
          <xdr:grpSpPr>
            <a:xfrm>
              <a:off x="1498862" y="901351"/>
              <a:ext cx="5846198" cy="305280"/>
              <a:chOff x="1498862" y="901351"/>
              <a:chExt cx="5846198" cy="305280"/>
            </a:xfrm>
          </xdr:grpSpPr>
          <xdr:sp macro="" textlink="">
            <xdr:nvSpPr>
              <xdr:cNvPr id="8" name="Shape 6">
                <a:extLst>
                  <a:ext uri="{FF2B5EF4-FFF2-40B4-BE49-F238E27FC236}">
                    <a16:creationId xmlns:a16="http://schemas.microsoft.com/office/drawing/2014/main" id="{00000000-0008-0000-0000-000006000000}"/>
                  </a:ext>
                </a:extLst>
              </xdr:cNvPr>
              <xdr:cNvSpPr/>
            </xdr:nvSpPr>
            <xdr:spPr>
              <a:xfrm>
                <a:off x="1498862" y="904973"/>
                <a:ext cx="612742" cy="301658"/>
              </a:xfrm>
              <a:prstGeom prst="rect">
                <a:avLst/>
              </a:prstGeom>
              <a:solidFill>
                <a:srgbClr val="CCECFF"/>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endParaRPr sz="1100"/>
              </a:p>
            </xdr:txBody>
          </xdr:sp>
          <xdr:sp macro="" textlink="">
            <xdr:nvSpPr>
              <xdr:cNvPr id="9" name="Shape 7">
                <a:extLst>
                  <a:ext uri="{FF2B5EF4-FFF2-40B4-BE49-F238E27FC236}">
                    <a16:creationId xmlns:a16="http://schemas.microsoft.com/office/drawing/2014/main" id="{00000000-0008-0000-0000-000007000000}"/>
                  </a:ext>
                </a:extLst>
              </xdr:cNvPr>
              <xdr:cNvSpPr txBox="1"/>
            </xdr:nvSpPr>
            <xdr:spPr>
              <a:xfrm>
                <a:off x="2124538" y="904973"/>
                <a:ext cx="1885453" cy="253916"/>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050">
                    <a:latin typeface="Arial"/>
                    <a:ea typeface="Arial"/>
                    <a:cs typeface="Arial"/>
                    <a:sym typeface="Arial"/>
                  </a:rPr>
                  <a:t>Կարճաժամկետ</a:t>
                </a:r>
                <a:endParaRPr sz="1050">
                  <a:latin typeface="Arial"/>
                  <a:ea typeface="Arial"/>
                  <a:cs typeface="Arial"/>
                  <a:sym typeface="Arial"/>
                </a:endParaRPr>
              </a:p>
            </xdr:txBody>
          </xdr:sp>
          <xdr:sp macro="" textlink="">
            <xdr:nvSpPr>
              <xdr:cNvPr id="10" name="Shape 8">
                <a:extLst>
                  <a:ext uri="{FF2B5EF4-FFF2-40B4-BE49-F238E27FC236}">
                    <a16:creationId xmlns:a16="http://schemas.microsoft.com/office/drawing/2014/main" id="{00000000-0008-0000-0000-000008000000}"/>
                  </a:ext>
                </a:extLst>
              </xdr:cNvPr>
              <xdr:cNvSpPr txBox="1"/>
            </xdr:nvSpPr>
            <xdr:spPr>
              <a:xfrm>
                <a:off x="4118720" y="901352"/>
                <a:ext cx="1143262" cy="253916"/>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050">
                    <a:latin typeface="Arial"/>
                    <a:ea typeface="Arial"/>
                    <a:cs typeface="Arial"/>
                    <a:sym typeface="Arial"/>
                  </a:rPr>
                  <a:t>Միջնաժամկետ</a:t>
                </a:r>
                <a:endParaRPr sz="1050">
                  <a:latin typeface="Arial"/>
                  <a:ea typeface="Arial"/>
                  <a:cs typeface="Arial"/>
                  <a:sym typeface="Arial"/>
                </a:endParaRPr>
              </a:p>
            </xdr:txBody>
          </xdr:sp>
          <xdr:sp macro="" textlink="">
            <xdr:nvSpPr>
              <xdr:cNvPr id="11" name="Shape 9">
                <a:extLst>
                  <a:ext uri="{FF2B5EF4-FFF2-40B4-BE49-F238E27FC236}">
                    <a16:creationId xmlns:a16="http://schemas.microsoft.com/office/drawing/2014/main" id="{00000000-0008-0000-0000-000009000000}"/>
                  </a:ext>
                </a:extLst>
              </xdr:cNvPr>
              <xdr:cNvSpPr txBox="1"/>
            </xdr:nvSpPr>
            <xdr:spPr>
              <a:xfrm>
                <a:off x="6096000" y="901351"/>
                <a:ext cx="1249060" cy="253916"/>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r>
                  <a:rPr lang="en-US" sz="1050">
                    <a:latin typeface="Arial"/>
                    <a:ea typeface="Arial"/>
                    <a:cs typeface="Arial"/>
                    <a:sym typeface="Arial"/>
                  </a:rPr>
                  <a:t>Երկարաժամկետ</a:t>
                </a:r>
                <a:endParaRPr sz="1050">
                  <a:latin typeface="Arial"/>
                  <a:ea typeface="Arial"/>
                  <a:cs typeface="Arial"/>
                  <a:sym typeface="Arial"/>
                </a:endParaRPr>
              </a:p>
            </xdr:txBody>
          </xdr:sp>
        </xdr:grpSp>
        <xdr:sp macro="" textlink="">
          <xdr:nvSpPr>
            <xdr:cNvPr id="6" name="Shape 10">
              <a:extLst>
                <a:ext uri="{FF2B5EF4-FFF2-40B4-BE49-F238E27FC236}">
                  <a16:creationId xmlns:a16="http://schemas.microsoft.com/office/drawing/2014/main" id="{00000000-0008-0000-0000-00000A000000}"/>
                </a:ext>
              </a:extLst>
            </xdr:cNvPr>
            <xdr:cNvSpPr/>
          </xdr:nvSpPr>
          <xdr:spPr>
            <a:xfrm>
              <a:off x="3511181" y="904973"/>
              <a:ext cx="612742" cy="301658"/>
            </a:xfrm>
            <a:prstGeom prst="rect">
              <a:avLst/>
            </a:prstGeom>
            <a:solidFill>
              <a:srgbClr val="FEE599"/>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endParaRPr sz="1100"/>
            </a:p>
          </xdr:txBody>
        </xdr:sp>
        <xdr:sp macro="" textlink="">
          <xdr:nvSpPr>
            <xdr:cNvPr id="7" name="Shape 11">
              <a:extLst>
                <a:ext uri="{FF2B5EF4-FFF2-40B4-BE49-F238E27FC236}">
                  <a16:creationId xmlns:a16="http://schemas.microsoft.com/office/drawing/2014/main" id="{00000000-0008-0000-0000-00000B000000}"/>
                </a:ext>
              </a:extLst>
            </xdr:cNvPr>
            <xdr:cNvSpPr/>
          </xdr:nvSpPr>
          <xdr:spPr>
            <a:xfrm>
              <a:off x="5483258" y="904973"/>
              <a:ext cx="612742" cy="301658"/>
            </a:xfrm>
            <a:prstGeom prst="rect">
              <a:avLst/>
            </a:prstGeom>
            <a:solidFill>
              <a:srgbClr val="FFCCCC"/>
            </a:solidFill>
            <a:ln w="12700" cap="flat" cmpd="sng">
              <a:solidFill>
                <a:srgbClr val="42719B"/>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endParaRPr sz="1100"/>
            </a:p>
          </xdr:txBody>
        </xdr:sp>
      </xdr:grp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BC105"/>
  <sheetViews>
    <sheetView showGridLines="0" tabSelected="1" view="pageBreakPreview" topLeftCell="A76" zoomScale="70" zoomScaleNormal="70" zoomScaleSheetLayoutView="70" workbookViewId="0">
      <selection activeCell="A3" sqref="A3:AH3"/>
    </sheetView>
  </sheetViews>
  <sheetFormatPr defaultColWidth="14.42578125" defaultRowHeight="15" customHeight="1"/>
  <cols>
    <col min="1" max="1" width="9.140625" style="9" customWidth="1"/>
    <col min="2" max="2" width="59.7109375" customWidth="1"/>
    <col min="3" max="3" width="89.7109375" style="85" customWidth="1"/>
    <col min="4" max="4" width="21.7109375" hidden="1" customWidth="1"/>
    <col min="5" max="5" width="27.42578125" hidden="1" customWidth="1"/>
    <col min="6" max="6" width="39.85546875" hidden="1" customWidth="1"/>
    <col min="7" max="7" width="95.5703125" hidden="1" customWidth="1"/>
    <col min="8" max="8" width="20.42578125" customWidth="1"/>
    <col min="9" max="10" width="6.140625" bestFit="1" customWidth="1"/>
    <col min="11" max="11" width="6" bestFit="1" customWidth="1"/>
    <col min="12" max="13" width="6.140625" bestFit="1" customWidth="1"/>
    <col min="14" max="14" width="6.28515625" bestFit="1" customWidth="1"/>
    <col min="15" max="15" width="10.85546875" hidden="1" customWidth="1"/>
    <col min="16" max="16" width="8.7109375" hidden="1" customWidth="1"/>
    <col min="17" max="17" width="9.140625" hidden="1" customWidth="1"/>
    <col min="18" max="18" width="9.42578125" hidden="1" customWidth="1"/>
    <col min="19" max="19" width="10.28515625" hidden="1" customWidth="1"/>
    <col min="20" max="20" width="9.140625" hidden="1" customWidth="1"/>
    <col min="21" max="21" width="9.42578125" hidden="1" customWidth="1"/>
    <col min="22" max="26" width="10.28515625" hidden="1" customWidth="1"/>
    <col min="27" max="27" width="10.140625" hidden="1" customWidth="1"/>
    <col min="28" max="28" width="10.28515625" hidden="1" customWidth="1"/>
    <col min="29" max="32" width="15.140625" style="8" customWidth="1"/>
    <col min="33" max="33" width="17.85546875" style="8" bestFit="1" customWidth="1"/>
    <col min="34" max="34" width="16" style="8" customWidth="1"/>
    <col min="35" max="35" width="38.42578125" hidden="1" customWidth="1"/>
    <col min="36" max="37" width="84.42578125" customWidth="1"/>
    <col min="38" max="55" width="9.140625" customWidth="1"/>
  </cols>
  <sheetData>
    <row r="1" spans="1:55" ht="65.25" customHeight="1">
      <c r="A1" s="382" t="s">
        <v>0</v>
      </c>
      <c r="B1" s="382"/>
      <c r="C1" s="382"/>
      <c r="D1" s="382"/>
      <c r="E1" s="382"/>
      <c r="F1" s="382"/>
      <c r="G1" s="382"/>
      <c r="H1" s="382"/>
      <c r="I1" s="382"/>
      <c r="J1" s="382"/>
      <c r="K1" s="382"/>
      <c r="L1" s="382"/>
      <c r="M1" s="382"/>
      <c r="N1" s="382"/>
      <c r="O1" s="382"/>
      <c r="P1" s="382"/>
      <c r="Q1" s="382"/>
      <c r="R1" s="382"/>
      <c r="S1" s="382"/>
      <c r="T1" s="382"/>
      <c r="U1" s="382"/>
      <c r="V1" s="382"/>
      <c r="W1" s="382"/>
      <c r="X1" s="382"/>
      <c r="Y1" s="382"/>
      <c r="Z1" s="382"/>
      <c r="AA1" s="382"/>
      <c r="AB1" s="382"/>
      <c r="AC1" s="382"/>
      <c r="AD1" s="382"/>
      <c r="AE1" s="382"/>
      <c r="AF1" s="382"/>
      <c r="AG1" s="382"/>
      <c r="AH1" s="382"/>
      <c r="AI1" s="1"/>
      <c r="AJ1" s="2"/>
      <c r="AK1" s="2"/>
      <c r="AL1" s="2"/>
      <c r="AM1" s="2"/>
      <c r="AN1" s="2"/>
      <c r="AO1" s="3"/>
      <c r="AP1" s="3"/>
      <c r="AQ1" s="3"/>
      <c r="AR1" s="3"/>
      <c r="AS1" s="3"/>
      <c r="AT1" s="3"/>
      <c r="AU1" s="3"/>
      <c r="AV1" s="3"/>
      <c r="AW1" s="3"/>
      <c r="AX1" s="3"/>
      <c r="AY1" s="3"/>
      <c r="AZ1" s="3"/>
      <c r="BA1" s="3"/>
      <c r="BB1" s="3"/>
      <c r="BC1" s="2"/>
    </row>
    <row r="2" spans="1:55" ht="24.75" customHeight="1">
      <c r="A2" s="383" t="s">
        <v>476</v>
      </c>
      <c r="B2" s="384"/>
      <c r="C2" s="384"/>
      <c r="D2" s="384"/>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5"/>
      <c r="AI2" s="132"/>
      <c r="AJ2" s="2"/>
      <c r="AK2" s="2"/>
      <c r="AL2" s="2"/>
      <c r="AM2" s="2"/>
      <c r="AN2" s="2"/>
      <c r="AO2" s="3"/>
      <c r="AP2" s="3"/>
      <c r="AQ2" s="3"/>
      <c r="AR2" s="3"/>
      <c r="AS2" s="3"/>
      <c r="AT2" s="3"/>
      <c r="AU2" s="3"/>
      <c r="AV2" s="3"/>
      <c r="AW2" s="3"/>
      <c r="AX2" s="3"/>
      <c r="AY2" s="3"/>
      <c r="AZ2" s="3"/>
      <c r="BA2" s="3"/>
      <c r="BB2" s="3"/>
      <c r="BC2" s="2"/>
    </row>
    <row r="3" spans="1:55" s="7" customFormat="1" ht="65.25" customHeight="1">
      <c r="A3" s="387" t="s">
        <v>479</v>
      </c>
      <c r="B3" s="387"/>
      <c r="C3" s="387"/>
      <c r="D3" s="387"/>
      <c r="E3" s="387"/>
      <c r="F3" s="387"/>
      <c r="G3" s="387"/>
      <c r="H3" s="387"/>
      <c r="I3" s="387"/>
      <c r="J3" s="387"/>
      <c r="K3" s="387"/>
      <c r="L3" s="387"/>
      <c r="M3" s="387"/>
      <c r="N3" s="387"/>
      <c r="O3" s="387"/>
      <c r="P3" s="387"/>
      <c r="Q3" s="387"/>
      <c r="R3" s="387"/>
      <c r="S3" s="387"/>
      <c r="T3" s="387"/>
      <c r="U3" s="387"/>
      <c r="V3" s="387"/>
      <c r="W3" s="387"/>
      <c r="X3" s="387"/>
      <c r="Y3" s="387"/>
      <c r="Z3" s="387"/>
      <c r="AA3" s="387"/>
      <c r="AB3" s="387"/>
      <c r="AC3" s="387"/>
      <c r="AD3" s="387"/>
      <c r="AE3" s="387"/>
      <c r="AF3" s="387"/>
      <c r="AG3" s="387"/>
      <c r="AH3" s="387"/>
      <c r="AI3" s="132"/>
      <c r="AJ3" s="87"/>
      <c r="AK3" s="87"/>
      <c r="AL3" s="87"/>
      <c r="AM3" s="87"/>
      <c r="AN3" s="87"/>
      <c r="AO3" s="88"/>
      <c r="AP3" s="88"/>
      <c r="AQ3" s="88"/>
      <c r="AR3" s="88"/>
      <c r="AS3" s="88"/>
      <c r="AT3" s="88"/>
      <c r="AU3" s="88"/>
      <c r="AV3" s="88"/>
      <c r="AW3" s="88"/>
      <c r="AX3" s="88"/>
      <c r="AY3" s="88"/>
      <c r="AZ3" s="88"/>
      <c r="BA3" s="88"/>
      <c r="BB3" s="88"/>
      <c r="BC3" s="87"/>
    </row>
    <row r="4" spans="1:55" ht="34.5" customHeight="1" thickBot="1">
      <c r="A4" s="386"/>
      <c r="B4" s="386"/>
      <c r="C4" s="386"/>
      <c r="D4" s="386"/>
      <c r="E4" s="386"/>
      <c r="F4" s="386"/>
      <c r="G4" s="386"/>
      <c r="H4" s="386"/>
      <c r="I4" s="386"/>
      <c r="J4" s="386"/>
      <c r="K4" s="386"/>
      <c r="L4" s="386"/>
      <c r="M4" s="386"/>
      <c r="N4" s="386"/>
      <c r="O4" s="386"/>
      <c r="P4" s="386"/>
      <c r="Q4" s="386"/>
      <c r="R4" s="386"/>
      <c r="S4" s="386"/>
      <c r="T4" s="386"/>
      <c r="U4" s="386"/>
      <c r="V4" s="386"/>
      <c r="W4" s="386"/>
      <c r="X4" s="386"/>
      <c r="Y4" s="386"/>
      <c r="Z4" s="386"/>
      <c r="AA4" s="386"/>
      <c r="AB4" s="386"/>
      <c r="AC4" s="386"/>
      <c r="AD4" s="386"/>
      <c r="AE4" s="386"/>
      <c r="AF4" s="386"/>
      <c r="AG4" s="386"/>
      <c r="AH4" s="386"/>
      <c r="AI4" s="133" t="s">
        <v>1</v>
      </c>
      <c r="AJ4" s="2"/>
      <c r="AK4" s="2"/>
      <c r="AL4" s="2"/>
      <c r="AM4" s="2"/>
      <c r="AN4" s="2"/>
      <c r="AO4" s="3"/>
      <c r="AP4" s="3"/>
      <c r="AQ4" s="3"/>
      <c r="AR4" s="3"/>
      <c r="AS4" s="3"/>
      <c r="AT4" s="3"/>
      <c r="AU4" s="3"/>
      <c r="AV4" s="3"/>
      <c r="AW4" s="3"/>
      <c r="AX4" s="3"/>
      <c r="AY4" s="3"/>
      <c r="AZ4" s="3"/>
      <c r="BA4" s="3"/>
      <c r="BB4" s="3"/>
      <c r="BC4" s="2"/>
    </row>
    <row r="5" spans="1:55" s="86" customFormat="1" ht="91.5" customHeight="1">
      <c r="A5" s="150" t="s">
        <v>2</v>
      </c>
      <c r="B5" s="148" t="s">
        <v>3</v>
      </c>
      <c r="C5" s="148" t="s">
        <v>4</v>
      </c>
      <c r="D5" s="146" t="s">
        <v>5</v>
      </c>
      <c r="E5" s="148" t="s">
        <v>6</v>
      </c>
      <c r="F5" s="148" t="s">
        <v>7</v>
      </c>
      <c r="G5" s="148" t="s">
        <v>8</v>
      </c>
      <c r="H5" s="147" t="s">
        <v>9</v>
      </c>
      <c r="I5" s="402" t="s">
        <v>10</v>
      </c>
      <c r="J5" s="403"/>
      <c r="K5" s="403"/>
      <c r="L5" s="403"/>
      <c r="M5" s="403"/>
      <c r="N5" s="403"/>
      <c r="O5" s="402" t="s">
        <v>11</v>
      </c>
      <c r="P5" s="403"/>
      <c r="Q5" s="403"/>
      <c r="R5" s="403"/>
      <c r="S5" s="403"/>
      <c r="T5" s="403"/>
      <c r="U5" s="403"/>
      <c r="V5" s="403"/>
      <c r="W5" s="402" t="s">
        <v>12</v>
      </c>
      <c r="X5" s="403"/>
      <c r="Y5" s="403"/>
      <c r="Z5" s="403"/>
      <c r="AA5" s="403"/>
      <c r="AB5" s="403"/>
      <c r="AC5" s="402" t="s">
        <v>13</v>
      </c>
      <c r="AD5" s="403"/>
      <c r="AE5" s="403"/>
      <c r="AF5" s="403"/>
      <c r="AG5" s="403"/>
      <c r="AH5" s="404"/>
      <c r="AI5" s="89"/>
      <c r="AJ5" s="2"/>
      <c r="AK5" s="2"/>
      <c r="AL5" s="2"/>
      <c r="AM5" s="2"/>
      <c r="AN5" s="2"/>
      <c r="AO5" s="2"/>
      <c r="AP5" s="2"/>
      <c r="AQ5" s="2"/>
      <c r="AR5" s="2"/>
      <c r="AS5" s="2"/>
      <c r="AT5" s="2"/>
      <c r="AU5" s="2"/>
      <c r="AV5" s="2"/>
      <c r="AW5" s="2"/>
      <c r="AX5" s="2"/>
      <c r="AY5" s="2"/>
      <c r="AZ5" s="2"/>
      <c r="BA5" s="2"/>
      <c r="BB5" s="2"/>
      <c r="BC5" s="2"/>
    </row>
    <row r="6" spans="1:55" s="86" customFormat="1" ht="34.5" customHeight="1">
      <c r="A6" s="118"/>
      <c r="B6" s="27"/>
      <c r="C6" s="27"/>
      <c r="D6" s="91"/>
      <c r="E6" s="25"/>
      <c r="F6" s="25"/>
      <c r="G6" s="25"/>
      <c r="H6" s="27"/>
      <c r="I6" s="29">
        <v>2025</v>
      </c>
      <c r="J6" s="29">
        <v>2026</v>
      </c>
      <c r="K6" s="29">
        <v>2027</v>
      </c>
      <c r="L6" s="29">
        <v>2028</v>
      </c>
      <c r="M6" s="29">
        <v>2029</v>
      </c>
      <c r="N6" s="29">
        <v>2030</v>
      </c>
      <c r="O6" s="29">
        <v>2017</v>
      </c>
      <c r="P6" s="29">
        <v>2018</v>
      </c>
      <c r="Q6" s="29">
        <v>2019</v>
      </c>
      <c r="R6" s="29">
        <v>2020</v>
      </c>
      <c r="S6" s="29">
        <v>2021</v>
      </c>
      <c r="T6" s="29">
        <v>2022</v>
      </c>
      <c r="U6" s="29">
        <v>2023</v>
      </c>
      <c r="V6" s="29">
        <v>2024</v>
      </c>
      <c r="W6" s="29">
        <v>2025</v>
      </c>
      <c r="X6" s="29">
        <v>2026</v>
      </c>
      <c r="Y6" s="29">
        <v>2027</v>
      </c>
      <c r="Z6" s="29">
        <v>2028</v>
      </c>
      <c r="AA6" s="29">
        <v>2029</v>
      </c>
      <c r="AB6" s="29">
        <v>2030</v>
      </c>
      <c r="AC6" s="29">
        <v>2025</v>
      </c>
      <c r="AD6" s="29">
        <v>2026</v>
      </c>
      <c r="AE6" s="29">
        <v>2027</v>
      </c>
      <c r="AF6" s="29">
        <v>2028</v>
      </c>
      <c r="AG6" s="29">
        <v>2029</v>
      </c>
      <c r="AH6" s="100">
        <v>2030</v>
      </c>
      <c r="AI6" s="90"/>
      <c r="AJ6" s="2"/>
      <c r="AK6" s="2"/>
      <c r="AL6" s="2"/>
      <c r="AM6" s="2"/>
      <c r="AN6" s="2"/>
      <c r="AO6" s="2"/>
      <c r="AP6" s="2"/>
      <c r="AQ6" s="2"/>
      <c r="AR6" s="2"/>
      <c r="AS6" s="2"/>
      <c r="AT6" s="2"/>
      <c r="AU6" s="2"/>
      <c r="AV6" s="2"/>
      <c r="AW6" s="2"/>
      <c r="AX6" s="2"/>
      <c r="AY6" s="2"/>
      <c r="AZ6" s="2"/>
      <c r="BA6" s="2"/>
      <c r="BB6" s="2"/>
      <c r="BC6" s="2"/>
    </row>
    <row r="7" spans="1:55" s="86" customFormat="1" ht="71.25" customHeight="1">
      <c r="A7" s="151" t="s">
        <v>14</v>
      </c>
      <c r="B7" s="152" t="s">
        <v>475</v>
      </c>
      <c r="C7" s="30"/>
      <c r="D7" s="91"/>
      <c r="E7" s="91" t="s">
        <v>15</v>
      </c>
      <c r="F7" s="91" t="s">
        <v>16</v>
      </c>
      <c r="G7" s="91" t="s">
        <v>17</v>
      </c>
      <c r="H7" s="30"/>
      <c r="I7" s="94"/>
      <c r="J7" s="94"/>
      <c r="K7" s="94"/>
      <c r="L7" s="94"/>
      <c r="M7" s="94"/>
      <c r="N7" s="94"/>
      <c r="O7" s="95">
        <v>4.0228045248414226</v>
      </c>
      <c r="P7" s="95">
        <v>4.3722981147522919</v>
      </c>
      <c r="Q7" s="95">
        <v>4.8337090578842616</v>
      </c>
      <c r="R7" s="95">
        <v>3.2793419549588285</v>
      </c>
      <c r="S7" s="95">
        <v>4.5052489665453948</v>
      </c>
      <c r="T7" s="95">
        <v>8.3186555637893171</v>
      </c>
      <c r="U7" s="95">
        <v>10.170000000000002</v>
      </c>
      <c r="V7" s="96">
        <v>9.8829999999999991</v>
      </c>
      <c r="W7" s="96">
        <v>10.589640000000001</v>
      </c>
      <c r="X7" s="96">
        <v>12.021620400000002</v>
      </c>
      <c r="Y7" s="96">
        <v>13.083556644000002</v>
      </c>
      <c r="Z7" s="96">
        <v>14.246679354840005</v>
      </c>
      <c r="AA7" s="96">
        <v>15.521181452672408</v>
      </c>
      <c r="AB7" s="96">
        <v>16.871733975038211</v>
      </c>
      <c r="AC7" s="139">
        <f t="shared" ref="AC7:AH7" si="0">CEILING(AC8+AC32+AC56+AC72+AC93,100000)</f>
        <v>1065100000</v>
      </c>
      <c r="AD7" s="139">
        <f>CEILING(AD8+AD32+AD56+AD72+AD93,100000)</f>
        <v>1535800000</v>
      </c>
      <c r="AE7" s="139">
        <f t="shared" si="0"/>
        <v>6549000000</v>
      </c>
      <c r="AF7" s="139">
        <f t="shared" si="0"/>
        <v>12375800000</v>
      </c>
      <c r="AG7" s="139">
        <f t="shared" si="0"/>
        <v>38333900000</v>
      </c>
      <c r="AH7" s="140">
        <f t="shared" si="0"/>
        <v>38816100000</v>
      </c>
      <c r="AI7" s="92"/>
      <c r="AJ7" s="2"/>
      <c r="AK7" s="2"/>
      <c r="AL7" s="2"/>
      <c r="AM7" s="2"/>
      <c r="AN7" s="2"/>
      <c r="AO7" s="2"/>
      <c r="AP7" s="2"/>
      <c r="AQ7" s="2"/>
      <c r="AR7" s="2"/>
      <c r="AS7" s="2"/>
      <c r="AT7" s="2"/>
      <c r="AU7" s="2"/>
      <c r="AV7" s="2"/>
      <c r="AW7" s="2"/>
      <c r="AX7" s="2"/>
      <c r="AY7" s="2"/>
      <c r="AZ7" s="2"/>
      <c r="BA7" s="2"/>
      <c r="BB7" s="2"/>
      <c r="BC7" s="2"/>
    </row>
    <row r="8" spans="1:55" s="86" customFormat="1" ht="39.950000000000003" customHeight="1">
      <c r="A8" s="119" t="s">
        <v>18</v>
      </c>
      <c r="B8" s="32" t="s">
        <v>19</v>
      </c>
      <c r="C8" s="32"/>
      <c r="D8" s="134"/>
      <c r="E8" s="134" t="s">
        <v>20</v>
      </c>
      <c r="F8" s="134" t="s">
        <v>21</v>
      </c>
      <c r="G8" s="134" t="s">
        <v>22</v>
      </c>
      <c r="H8" s="32"/>
      <c r="I8" s="134"/>
      <c r="J8" s="134"/>
      <c r="K8" s="134"/>
      <c r="L8" s="134"/>
      <c r="M8" s="134"/>
      <c r="N8" s="134"/>
      <c r="O8" s="97">
        <v>0.999</v>
      </c>
      <c r="P8" s="97"/>
      <c r="Q8" s="97">
        <v>1.3819999999999999</v>
      </c>
      <c r="R8" s="97"/>
      <c r="S8" s="97"/>
      <c r="T8" s="97">
        <v>1.4410000000000001</v>
      </c>
      <c r="U8" s="97"/>
      <c r="V8" s="97">
        <v>1.5307500000000001</v>
      </c>
      <c r="W8" s="97"/>
      <c r="X8" s="97">
        <v>1.6205000000000001</v>
      </c>
      <c r="Y8" s="97"/>
      <c r="Z8" s="97">
        <v>1.71025</v>
      </c>
      <c r="AA8" s="97"/>
      <c r="AB8" s="97">
        <v>1.8</v>
      </c>
      <c r="AC8" s="105">
        <f t="shared" ref="AC8:AH8" si="1">AC9+AC15+AC21</f>
        <v>110800000</v>
      </c>
      <c r="AD8" s="105">
        <f t="shared" si="1"/>
        <v>313060000</v>
      </c>
      <c r="AE8" s="105">
        <f t="shared" si="1"/>
        <v>443650000</v>
      </c>
      <c r="AF8" s="105">
        <f t="shared" si="1"/>
        <v>489590000</v>
      </c>
      <c r="AG8" s="105">
        <f t="shared" si="1"/>
        <v>697620000</v>
      </c>
      <c r="AH8" s="106">
        <f t="shared" si="1"/>
        <v>820420000</v>
      </c>
      <c r="AI8" s="93"/>
      <c r="AJ8" s="5"/>
      <c r="AK8" s="5"/>
      <c r="AL8" s="5"/>
      <c r="AM8" s="5"/>
      <c r="AN8" s="5"/>
      <c r="AO8" s="5"/>
      <c r="AP8" s="5"/>
      <c r="AQ8" s="5"/>
      <c r="AR8" s="5"/>
      <c r="AS8" s="5"/>
      <c r="AT8" s="5"/>
      <c r="AU8" s="5"/>
      <c r="AV8" s="5"/>
      <c r="AW8" s="5"/>
      <c r="AX8" s="5"/>
      <c r="AY8" s="5"/>
      <c r="AZ8" s="5"/>
      <c r="BA8" s="5"/>
      <c r="BB8" s="5"/>
      <c r="BC8" s="5"/>
    </row>
    <row r="9" spans="1:55" s="86" customFormat="1" ht="39.950000000000003" customHeight="1">
      <c r="A9" s="120" t="s">
        <v>23</v>
      </c>
      <c r="B9" s="34" t="s">
        <v>24</v>
      </c>
      <c r="C9" s="34"/>
      <c r="D9" s="98"/>
      <c r="E9" s="98" t="s">
        <v>25</v>
      </c>
      <c r="F9" s="98" t="s">
        <v>26</v>
      </c>
      <c r="G9" s="98" t="s">
        <v>27</v>
      </c>
      <c r="H9" s="34"/>
      <c r="I9" s="98"/>
      <c r="J9" s="98"/>
      <c r="K9" s="98"/>
      <c r="L9" s="98"/>
      <c r="M9" s="98"/>
      <c r="N9" s="98"/>
      <c r="O9" s="405" t="s">
        <v>28</v>
      </c>
      <c r="P9" s="406"/>
      <c r="Q9" s="406"/>
      <c r="R9" s="406"/>
      <c r="S9" s="406"/>
      <c r="T9" s="406"/>
      <c r="U9" s="406"/>
      <c r="V9" s="406"/>
      <c r="W9" s="99"/>
      <c r="X9" s="99">
        <v>0.1</v>
      </c>
      <c r="Y9" s="99">
        <v>0.15</v>
      </c>
      <c r="Z9" s="99">
        <v>0.2</v>
      </c>
      <c r="AA9" s="99">
        <v>0.25</v>
      </c>
      <c r="AB9" s="99">
        <v>0.3</v>
      </c>
      <c r="AC9" s="107">
        <f t="shared" ref="AC9:AH9" si="2">SUM(AC10:AC14)</f>
        <v>110800000</v>
      </c>
      <c r="AD9" s="107">
        <f t="shared" si="2"/>
        <v>90000000</v>
      </c>
      <c r="AE9" s="107">
        <f t="shared" si="2"/>
        <v>13000000</v>
      </c>
      <c r="AF9" s="107">
        <f t="shared" si="2"/>
        <v>13000000</v>
      </c>
      <c r="AG9" s="107">
        <f t="shared" si="2"/>
        <v>13000000</v>
      </c>
      <c r="AH9" s="108">
        <f t="shared" si="2"/>
        <v>13000000</v>
      </c>
      <c r="AI9" s="10"/>
      <c r="AJ9" s="6"/>
      <c r="AK9" s="6"/>
      <c r="AL9" s="6"/>
      <c r="AM9" s="6"/>
      <c r="AN9" s="6"/>
      <c r="AO9" s="6"/>
      <c r="AP9" s="6"/>
      <c r="AQ9" s="6"/>
      <c r="AR9" s="6"/>
      <c r="AS9" s="6"/>
      <c r="AT9" s="6"/>
      <c r="AU9" s="6"/>
      <c r="AV9" s="6"/>
      <c r="AW9" s="6"/>
      <c r="AX9" s="6"/>
      <c r="AY9" s="6"/>
      <c r="AZ9" s="6"/>
      <c r="BA9" s="6"/>
      <c r="BB9" s="6"/>
      <c r="BC9" s="6"/>
    </row>
    <row r="10" spans="1:55" ht="261.75" customHeight="1">
      <c r="A10" s="153" t="s">
        <v>29</v>
      </c>
      <c r="B10" s="36" t="s">
        <v>30</v>
      </c>
      <c r="C10" s="141" t="s">
        <v>477</v>
      </c>
      <c r="D10" s="37" t="s">
        <v>31</v>
      </c>
      <c r="E10" s="35" t="s">
        <v>32</v>
      </c>
      <c r="F10" s="35"/>
      <c r="G10" s="35"/>
      <c r="H10" s="124" t="s">
        <v>33</v>
      </c>
      <c r="I10" s="142"/>
      <c r="J10" s="38"/>
      <c r="K10" s="38"/>
      <c r="L10" s="38"/>
      <c r="M10" s="38"/>
      <c r="N10" s="38"/>
      <c r="O10" s="407" t="s">
        <v>28</v>
      </c>
      <c r="P10" s="396"/>
      <c r="Q10" s="396"/>
      <c r="R10" s="396"/>
      <c r="S10" s="396"/>
      <c r="T10" s="396"/>
      <c r="U10" s="396"/>
      <c r="V10" s="396"/>
      <c r="W10" s="38" t="s">
        <v>34</v>
      </c>
      <c r="X10" s="38" t="s">
        <v>34</v>
      </c>
      <c r="Y10" s="38" t="s">
        <v>34</v>
      </c>
      <c r="Z10" s="38" t="s">
        <v>34</v>
      </c>
      <c r="AA10" s="38" t="s">
        <v>34</v>
      </c>
      <c r="AB10" s="38" t="s">
        <v>34</v>
      </c>
      <c r="AC10" s="139">
        <v>0</v>
      </c>
      <c r="AD10" s="139">
        <v>0</v>
      </c>
      <c r="AE10" s="139">
        <v>0</v>
      </c>
      <c r="AF10" s="139">
        <v>0</v>
      </c>
      <c r="AG10" s="139">
        <v>0</v>
      </c>
      <c r="AH10" s="140">
        <v>0</v>
      </c>
      <c r="AI10" s="11" t="s">
        <v>35</v>
      </c>
      <c r="AJ10" s="2"/>
      <c r="AK10" s="2"/>
      <c r="AL10" s="2"/>
      <c r="AM10" s="2"/>
      <c r="AN10" s="2"/>
      <c r="AO10" s="3"/>
      <c r="AP10" s="3"/>
      <c r="AQ10" s="3"/>
      <c r="AR10" s="3"/>
      <c r="AS10" s="3"/>
      <c r="AT10" s="3"/>
      <c r="AU10" s="3"/>
      <c r="AV10" s="3"/>
      <c r="AW10" s="3"/>
      <c r="AX10" s="3"/>
      <c r="AY10" s="3"/>
      <c r="AZ10" s="3"/>
      <c r="BA10" s="3"/>
      <c r="BB10" s="3"/>
      <c r="BC10" s="2"/>
    </row>
    <row r="11" spans="1:55" ht="330">
      <c r="A11" s="153" t="s">
        <v>36</v>
      </c>
      <c r="B11" s="36" t="s">
        <v>37</v>
      </c>
      <c r="C11" s="141" t="s">
        <v>38</v>
      </c>
      <c r="D11" s="37" t="s">
        <v>31</v>
      </c>
      <c r="E11" s="35" t="s">
        <v>39</v>
      </c>
      <c r="F11" s="35" t="s">
        <v>40</v>
      </c>
      <c r="G11" s="35"/>
      <c r="H11" s="125" t="s">
        <v>33</v>
      </c>
      <c r="I11" s="39"/>
      <c r="J11" s="39"/>
      <c r="K11" s="39"/>
      <c r="L11" s="39"/>
      <c r="M11" s="39"/>
      <c r="N11" s="39"/>
      <c r="O11" s="407" t="s">
        <v>28</v>
      </c>
      <c r="P11" s="396"/>
      <c r="Q11" s="396"/>
      <c r="R11" s="396"/>
      <c r="S11" s="396"/>
      <c r="T11" s="396"/>
      <c r="U11" s="396"/>
      <c r="V11" s="396"/>
      <c r="W11" s="40">
        <v>6</v>
      </c>
      <c r="X11" s="40">
        <v>6</v>
      </c>
      <c r="Y11" s="40">
        <v>6</v>
      </c>
      <c r="Z11" s="40">
        <v>6</v>
      </c>
      <c r="AA11" s="40">
        <v>6</v>
      </c>
      <c r="AB11" s="40">
        <v>6</v>
      </c>
      <c r="AC11" s="139">
        <v>0</v>
      </c>
      <c r="AD11" s="139">
        <v>0</v>
      </c>
      <c r="AE11" s="139">
        <v>0</v>
      </c>
      <c r="AF11" s="139">
        <v>0</v>
      </c>
      <c r="AG11" s="139">
        <v>0</v>
      </c>
      <c r="AH11" s="140">
        <v>0</v>
      </c>
      <c r="AI11" s="11" t="s">
        <v>35</v>
      </c>
      <c r="AJ11" s="2"/>
      <c r="AK11" s="2"/>
      <c r="AL11" s="2"/>
      <c r="AM11" s="2"/>
      <c r="AN11" s="2"/>
      <c r="AO11" s="3"/>
      <c r="AP11" s="3"/>
      <c r="AQ11" s="3"/>
      <c r="AR11" s="3"/>
      <c r="AS11" s="3"/>
      <c r="AT11" s="3"/>
      <c r="AU11" s="3"/>
      <c r="AV11" s="3"/>
      <c r="AW11" s="3"/>
      <c r="AX11" s="3"/>
      <c r="AY11" s="3"/>
      <c r="AZ11" s="3"/>
      <c r="BA11" s="3"/>
      <c r="BB11" s="3"/>
      <c r="BC11" s="2"/>
    </row>
    <row r="12" spans="1:55" ht="204" customHeight="1">
      <c r="A12" s="153" t="s">
        <v>41</v>
      </c>
      <c r="B12" s="141" t="s">
        <v>42</v>
      </c>
      <c r="C12" s="141" t="s">
        <v>43</v>
      </c>
      <c r="D12" s="37" t="s">
        <v>44</v>
      </c>
      <c r="E12" s="35" t="s">
        <v>45</v>
      </c>
      <c r="F12" s="41" t="s">
        <v>46</v>
      </c>
      <c r="G12" s="35"/>
      <c r="H12" s="124" t="s">
        <v>47</v>
      </c>
      <c r="I12" s="39"/>
      <c r="J12" s="39"/>
      <c r="K12" s="39"/>
      <c r="L12" s="39"/>
      <c r="M12" s="39"/>
      <c r="N12" s="39"/>
      <c r="O12" s="407" t="s">
        <v>28</v>
      </c>
      <c r="P12" s="396"/>
      <c r="Q12" s="396"/>
      <c r="R12" s="396"/>
      <c r="S12" s="396"/>
      <c r="T12" s="396"/>
      <c r="U12" s="396"/>
      <c r="V12" s="396"/>
      <c r="W12" s="38" t="s">
        <v>34</v>
      </c>
      <c r="X12" s="38" t="s">
        <v>34</v>
      </c>
      <c r="Y12" s="38" t="s">
        <v>34</v>
      </c>
      <c r="Z12" s="38" t="s">
        <v>34</v>
      </c>
      <c r="AA12" s="38" t="s">
        <v>34</v>
      </c>
      <c r="AB12" s="38" t="s">
        <v>34</v>
      </c>
      <c r="AC12" s="139">
        <v>76800000</v>
      </c>
      <c r="AD12" s="139">
        <v>72000000</v>
      </c>
      <c r="AE12" s="139">
        <v>0</v>
      </c>
      <c r="AF12" s="139">
        <v>0</v>
      </c>
      <c r="AG12" s="139">
        <v>0</v>
      </c>
      <c r="AH12" s="140">
        <v>0</v>
      </c>
      <c r="AI12" s="12" t="s">
        <v>48</v>
      </c>
      <c r="AJ12" s="2"/>
      <c r="AK12" s="2"/>
      <c r="AL12" s="2"/>
      <c r="AM12" s="2"/>
      <c r="AN12" s="2"/>
      <c r="AO12" s="3"/>
      <c r="AP12" s="3"/>
      <c r="AQ12" s="3"/>
      <c r="AR12" s="3"/>
      <c r="AS12" s="3"/>
      <c r="AT12" s="3"/>
      <c r="AU12" s="3"/>
      <c r="AV12" s="3"/>
      <c r="AW12" s="3"/>
      <c r="AX12" s="3"/>
      <c r="AY12" s="3"/>
      <c r="AZ12" s="3"/>
      <c r="BA12" s="3"/>
      <c r="BB12" s="3"/>
      <c r="BC12" s="2"/>
    </row>
    <row r="13" spans="1:55" ht="273.75" customHeight="1">
      <c r="A13" s="153" t="s">
        <v>49</v>
      </c>
      <c r="B13" s="36" t="s">
        <v>50</v>
      </c>
      <c r="C13" s="141" t="s">
        <v>51</v>
      </c>
      <c r="D13" s="37"/>
      <c r="E13" s="35" t="s">
        <v>52</v>
      </c>
      <c r="F13" s="42" t="s">
        <v>53</v>
      </c>
      <c r="G13" s="35" t="s">
        <v>54</v>
      </c>
      <c r="H13" s="124" t="s">
        <v>33</v>
      </c>
      <c r="I13" s="39"/>
      <c r="J13" s="39"/>
      <c r="K13" s="39"/>
      <c r="L13" s="39"/>
      <c r="M13" s="39"/>
      <c r="N13" s="39"/>
      <c r="O13" s="407" t="s">
        <v>28</v>
      </c>
      <c r="P13" s="396"/>
      <c r="Q13" s="396"/>
      <c r="R13" s="396"/>
      <c r="S13" s="396"/>
      <c r="T13" s="396"/>
      <c r="U13" s="396"/>
      <c r="V13" s="396"/>
      <c r="W13" s="38" t="s">
        <v>34</v>
      </c>
      <c r="X13" s="38" t="s">
        <v>34</v>
      </c>
      <c r="Y13" s="38" t="s">
        <v>34</v>
      </c>
      <c r="Z13" s="38" t="s">
        <v>34</v>
      </c>
      <c r="AA13" s="38" t="s">
        <v>34</v>
      </c>
      <c r="AB13" s="38" t="s">
        <v>34</v>
      </c>
      <c r="AC13" s="139">
        <v>34000000</v>
      </c>
      <c r="AD13" s="139">
        <v>18000000</v>
      </c>
      <c r="AE13" s="139">
        <v>13000000</v>
      </c>
      <c r="AF13" s="139">
        <v>13000000</v>
      </c>
      <c r="AG13" s="139">
        <v>13000000</v>
      </c>
      <c r="AH13" s="140">
        <v>13000000</v>
      </c>
      <c r="AI13" s="12" t="s">
        <v>55</v>
      </c>
      <c r="AJ13" s="2"/>
      <c r="AK13" s="2"/>
      <c r="AL13" s="2"/>
      <c r="AM13" s="2"/>
      <c r="AN13" s="2"/>
      <c r="AO13" s="3"/>
      <c r="AP13" s="3"/>
      <c r="AQ13" s="3"/>
      <c r="AR13" s="3"/>
      <c r="AS13" s="3"/>
      <c r="AT13" s="3"/>
      <c r="AU13" s="3"/>
      <c r="AV13" s="3"/>
      <c r="AW13" s="3"/>
      <c r="AX13" s="3"/>
      <c r="AY13" s="3"/>
      <c r="AZ13" s="3"/>
      <c r="BA13" s="3"/>
      <c r="BB13" s="3"/>
      <c r="BC13" s="2"/>
    </row>
    <row r="14" spans="1:55" ht="16.5" hidden="1" customHeight="1">
      <c r="A14" s="153"/>
      <c r="B14" s="36"/>
      <c r="C14" s="36"/>
      <c r="D14" s="37"/>
      <c r="E14" s="35" t="s">
        <v>56</v>
      </c>
      <c r="F14" s="42"/>
      <c r="G14" s="35" t="s">
        <v>54</v>
      </c>
      <c r="H14" s="124"/>
      <c r="I14" s="39"/>
      <c r="J14" s="39"/>
      <c r="K14" s="39"/>
      <c r="L14" s="39"/>
      <c r="M14" s="39"/>
      <c r="N14" s="39"/>
      <c r="O14" s="407" t="s">
        <v>28</v>
      </c>
      <c r="P14" s="407"/>
      <c r="Q14" s="407"/>
      <c r="R14" s="407"/>
      <c r="S14" s="407"/>
      <c r="T14" s="407"/>
      <c r="U14" s="407"/>
      <c r="V14" s="407"/>
      <c r="W14" s="38" t="s">
        <v>34</v>
      </c>
      <c r="X14" s="38" t="s">
        <v>34</v>
      </c>
      <c r="Y14" s="38" t="s">
        <v>34</v>
      </c>
      <c r="Z14" s="38" t="s">
        <v>34</v>
      </c>
      <c r="AA14" s="38" t="s">
        <v>34</v>
      </c>
      <c r="AB14" s="38" t="s">
        <v>34</v>
      </c>
      <c r="AC14" s="139"/>
      <c r="AD14" s="139"/>
      <c r="AE14" s="139"/>
      <c r="AF14" s="139"/>
      <c r="AG14" s="139"/>
      <c r="AH14" s="140"/>
      <c r="AI14" s="12"/>
      <c r="AJ14" s="2"/>
      <c r="AK14" s="2"/>
      <c r="AL14" s="2"/>
      <c r="AM14" s="2"/>
      <c r="AN14" s="2"/>
      <c r="AO14" s="3"/>
      <c r="AP14" s="3"/>
      <c r="AQ14" s="3"/>
      <c r="AR14" s="3"/>
      <c r="AS14" s="3"/>
      <c r="AT14" s="3"/>
      <c r="AU14" s="3"/>
      <c r="AV14" s="3"/>
      <c r="AW14" s="3"/>
      <c r="AX14" s="3"/>
      <c r="AY14" s="3"/>
      <c r="AZ14" s="3"/>
      <c r="BA14" s="3"/>
      <c r="BB14" s="3"/>
      <c r="BC14" s="2"/>
    </row>
    <row r="15" spans="1:55" ht="39.950000000000003" customHeight="1">
      <c r="A15" s="121" t="s">
        <v>57</v>
      </c>
      <c r="B15" s="44" t="s">
        <v>58</v>
      </c>
      <c r="C15" s="44"/>
      <c r="D15" s="43"/>
      <c r="E15" s="43" t="s">
        <v>59</v>
      </c>
      <c r="F15" s="43" t="s">
        <v>60</v>
      </c>
      <c r="G15" s="43" t="s">
        <v>61</v>
      </c>
      <c r="H15" s="44"/>
      <c r="I15" s="45"/>
      <c r="J15" s="45"/>
      <c r="K15" s="45"/>
      <c r="L15" s="45"/>
      <c r="M15" s="45"/>
      <c r="N15" s="45"/>
      <c r="O15" s="46">
        <v>1127.7341768550825</v>
      </c>
      <c r="P15" s="46">
        <v>1217.3514636670479</v>
      </c>
      <c r="Q15" s="46">
        <v>1329.8702843012554</v>
      </c>
      <c r="R15" s="46">
        <v>1321.5512263074609</v>
      </c>
      <c r="S15" s="46">
        <v>1265.450384417833</v>
      </c>
      <c r="T15" s="46">
        <v>2313.7225550400876</v>
      </c>
      <c r="U15" s="46">
        <v>2462.7432293671268</v>
      </c>
      <c r="V15" s="46">
        <v>2752.0787376661119</v>
      </c>
      <c r="W15" s="46">
        <v>1853.0325160000002</v>
      </c>
      <c r="X15" s="46">
        <v>1500.7925002499996</v>
      </c>
      <c r="Y15" s="46">
        <v>1241.3725000099994</v>
      </c>
      <c r="Z15" s="46">
        <v>1024.5725</v>
      </c>
      <c r="AA15" s="46">
        <v>876.65</v>
      </c>
      <c r="AB15" s="46">
        <v>727.21249999999998</v>
      </c>
      <c r="AC15" s="105">
        <f t="shared" ref="AC15:AH15" si="3">SUM(AC16:AC20)</f>
        <v>0</v>
      </c>
      <c r="AD15" s="105">
        <f t="shared" si="3"/>
        <v>92250000</v>
      </c>
      <c r="AE15" s="105">
        <f t="shared" si="3"/>
        <v>229270000</v>
      </c>
      <c r="AF15" s="105">
        <f t="shared" si="3"/>
        <v>169090000</v>
      </c>
      <c r="AG15" s="105">
        <f t="shared" si="3"/>
        <v>180360000</v>
      </c>
      <c r="AH15" s="106">
        <f t="shared" si="3"/>
        <v>195080000</v>
      </c>
      <c r="AI15" s="13"/>
      <c r="AJ15" s="2"/>
      <c r="AK15" s="2"/>
      <c r="AL15" s="2"/>
      <c r="AM15" s="2"/>
      <c r="AN15" s="2"/>
      <c r="AO15" s="3"/>
      <c r="AP15" s="3"/>
      <c r="AQ15" s="3"/>
      <c r="AR15" s="3"/>
      <c r="AS15" s="3"/>
      <c r="AT15" s="3"/>
      <c r="AU15" s="3"/>
      <c r="AV15" s="3"/>
      <c r="AW15" s="3"/>
      <c r="AX15" s="3"/>
      <c r="AY15" s="3"/>
      <c r="AZ15" s="3"/>
      <c r="BA15" s="3"/>
      <c r="BB15" s="3"/>
      <c r="BC15" s="2"/>
    </row>
    <row r="16" spans="1:55" ht="67.5" customHeight="1">
      <c r="A16" s="153" t="s">
        <v>473</v>
      </c>
      <c r="B16" s="47" t="s">
        <v>62</v>
      </c>
      <c r="C16" s="47" t="s">
        <v>63</v>
      </c>
      <c r="D16" s="48" t="s">
        <v>64</v>
      </c>
      <c r="E16" s="35" t="s">
        <v>65</v>
      </c>
      <c r="F16" s="35" t="s">
        <v>66</v>
      </c>
      <c r="G16" s="35"/>
      <c r="H16" s="124" t="s">
        <v>67</v>
      </c>
      <c r="I16" s="138"/>
      <c r="J16" s="138"/>
      <c r="K16" s="138"/>
      <c r="L16" s="138"/>
      <c r="M16" s="142"/>
      <c r="N16" s="142"/>
      <c r="O16" s="407" t="s">
        <v>28</v>
      </c>
      <c r="P16" s="396"/>
      <c r="Q16" s="396"/>
      <c r="R16" s="396"/>
      <c r="S16" s="396"/>
      <c r="T16" s="396"/>
      <c r="U16" s="396"/>
      <c r="V16" s="396"/>
      <c r="W16" s="49">
        <v>0</v>
      </c>
      <c r="X16" s="49">
        <v>0</v>
      </c>
      <c r="Y16" s="49">
        <v>0</v>
      </c>
      <c r="Z16" s="49">
        <v>0</v>
      </c>
      <c r="AA16" s="49">
        <v>1</v>
      </c>
      <c r="AB16" s="49">
        <v>1</v>
      </c>
      <c r="AC16" s="139">
        <v>0</v>
      </c>
      <c r="AD16" s="139">
        <v>0</v>
      </c>
      <c r="AE16" s="139">
        <v>0</v>
      </c>
      <c r="AF16" s="139">
        <v>0</v>
      </c>
      <c r="AG16" s="139">
        <v>21830000</v>
      </c>
      <c r="AH16" s="140">
        <v>33390000</v>
      </c>
      <c r="AI16" s="12" t="s">
        <v>68</v>
      </c>
      <c r="AJ16" s="2"/>
      <c r="AK16" s="2"/>
      <c r="AL16" s="2"/>
      <c r="AM16" s="2"/>
      <c r="AN16" s="2"/>
      <c r="AO16" s="3"/>
      <c r="AP16" s="3"/>
      <c r="AQ16" s="3"/>
      <c r="AR16" s="3"/>
      <c r="AS16" s="3"/>
      <c r="AT16" s="3"/>
      <c r="AU16" s="3"/>
      <c r="AV16" s="3"/>
      <c r="AW16" s="3"/>
      <c r="AX16" s="3"/>
      <c r="AY16" s="3"/>
      <c r="AZ16" s="3"/>
      <c r="BA16" s="3"/>
      <c r="BB16" s="3"/>
      <c r="BC16" s="2"/>
    </row>
    <row r="17" spans="1:55" ht="222" customHeight="1">
      <c r="A17" s="153" t="s">
        <v>69</v>
      </c>
      <c r="B17" s="50" t="s">
        <v>70</v>
      </c>
      <c r="C17" s="144" t="s">
        <v>469</v>
      </c>
      <c r="D17" s="51" t="s">
        <v>64</v>
      </c>
      <c r="E17" s="35" t="s">
        <v>71</v>
      </c>
      <c r="F17" s="35" t="s">
        <v>66</v>
      </c>
      <c r="G17" s="35"/>
      <c r="H17" s="124" t="s">
        <v>67</v>
      </c>
      <c r="I17" s="138"/>
      <c r="J17" s="138"/>
      <c r="K17" s="142"/>
      <c r="L17" s="142"/>
      <c r="M17" s="142"/>
      <c r="N17" s="142"/>
      <c r="O17" s="407" t="s">
        <v>28</v>
      </c>
      <c r="P17" s="396"/>
      <c r="Q17" s="396"/>
      <c r="R17" s="396"/>
      <c r="S17" s="396"/>
      <c r="T17" s="396"/>
      <c r="U17" s="396"/>
      <c r="V17" s="396"/>
      <c r="W17" s="52">
        <v>0</v>
      </c>
      <c r="X17" s="52">
        <v>0</v>
      </c>
      <c r="Y17" s="52">
        <v>0</v>
      </c>
      <c r="Z17" s="52">
        <v>1</v>
      </c>
      <c r="AA17" s="52">
        <v>1</v>
      </c>
      <c r="AB17" s="52">
        <v>1</v>
      </c>
      <c r="AC17" s="139">
        <v>0</v>
      </c>
      <c r="AD17" s="139">
        <v>0</v>
      </c>
      <c r="AE17" s="139">
        <v>92640000</v>
      </c>
      <c r="AF17" s="139">
        <v>59430000</v>
      </c>
      <c r="AG17" s="139">
        <v>26830000</v>
      </c>
      <c r="AH17" s="140">
        <v>27360000</v>
      </c>
      <c r="AI17" s="12" t="s">
        <v>72</v>
      </c>
      <c r="AJ17" s="3"/>
      <c r="AK17" s="3"/>
      <c r="AL17" s="3"/>
      <c r="AM17" s="4"/>
      <c r="AN17" s="4"/>
      <c r="AO17" s="4"/>
      <c r="AP17" s="4"/>
      <c r="AQ17" s="4"/>
      <c r="AR17" s="4"/>
      <c r="AS17" s="4"/>
      <c r="AT17" s="4"/>
      <c r="AU17" s="4"/>
      <c r="AV17" s="4"/>
      <c r="AW17" s="4"/>
      <c r="AX17" s="4"/>
      <c r="AY17" s="4"/>
      <c r="AZ17" s="4"/>
      <c r="BA17" s="4"/>
      <c r="BB17" s="4"/>
      <c r="BC17" s="3"/>
    </row>
    <row r="18" spans="1:55" ht="120" customHeight="1">
      <c r="A18" s="153" t="s">
        <v>73</v>
      </c>
      <c r="B18" s="47" t="s">
        <v>74</v>
      </c>
      <c r="C18" s="145" t="s">
        <v>75</v>
      </c>
      <c r="D18" s="51" t="s">
        <v>64</v>
      </c>
      <c r="E18" s="35" t="s">
        <v>76</v>
      </c>
      <c r="F18" s="35" t="s">
        <v>60</v>
      </c>
      <c r="G18" s="35" t="s">
        <v>77</v>
      </c>
      <c r="H18" s="124" t="s">
        <v>78</v>
      </c>
      <c r="I18" s="138"/>
      <c r="J18" s="138"/>
      <c r="K18" s="138"/>
      <c r="L18" s="138"/>
      <c r="M18" s="142"/>
      <c r="N18" s="142"/>
      <c r="O18" s="53">
        <v>0.69660978420181252</v>
      </c>
      <c r="P18" s="53">
        <v>0.72999861103064034</v>
      </c>
      <c r="Q18" s="53">
        <v>0.69760557418068636</v>
      </c>
      <c r="R18" s="53">
        <v>0.67629077740040988</v>
      </c>
      <c r="S18" s="53">
        <v>0.65022691488330009</v>
      </c>
      <c r="T18" s="53">
        <v>0.78487209195868557</v>
      </c>
      <c r="U18" s="53">
        <v>0.87364684662089698</v>
      </c>
      <c r="V18" s="53">
        <v>0.85960643903392475</v>
      </c>
      <c r="W18" s="53">
        <v>0.84350000000000003</v>
      </c>
      <c r="X18" s="53">
        <v>0.81200000000000017</v>
      </c>
      <c r="Y18" s="53">
        <v>0.80200000000000016</v>
      </c>
      <c r="Z18" s="53">
        <v>0.79200000000000026</v>
      </c>
      <c r="AA18" s="53">
        <v>0.78900000000000026</v>
      </c>
      <c r="AB18" s="53">
        <v>0.78000000000000014</v>
      </c>
      <c r="AC18" s="139">
        <v>0</v>
      </c>
      <c r="AD18" s="139">
        <v>92250000</v>
      </c>
      <c r="AE18" s="139">
        <v>82150000</v>
      </c>
      <c r="AF18" s="139">
        <v>66270000</v>
      </c>
      <c r="AG18" s="139">
        <v>60620000</v>
      </c>
      <c r="AH18" s="140">
        <v>61830000</v>
      </c>
      <c r="AI18" s="12" t="s">
        <v>79</v>
      </c>
      <c r="AJ18" s="3"/>
      <c r="AK18" s="3"/>
      <c r="AL18" s="3"/>
      <c r="AM18" s="4"/>
      <c r="AN18" s="4"/>
      <c r="AO18" s="4"/>
      <c r="AP18" s="4"/>
      <c r="AQ18" s="4"/>
      <c r="AR18" s="4"/>
      <c r="AS18" s="4"/>
      <c r="AT18" s="4"/>
      <c r="AU18" s="4"/>
      <c r="AV18" s="4"/>
      <c r="AW18" s="4"/>
      <c r="AX18" s="4"/>
      <c r="AY18" s="4"/>
      <c r="AZ18" s="4"/>
      <c r="BA18" s="4"/>
      <c r="BB18" s="4"/>
      <c r="BC18" s="3"/>
    </row>
    <row r="19" spans="1:55" ht="134.25" customHeight="1">
      <c r="A19" s="153" t="s">
        <v>80</v>
      </c>
      <c r="B19" s="47" t="s">
        <v>81</v>
      </c>
      <c r="C19" s="145" t="s">
        <v>82</v>
      </c>
      <c r="D19" s="37" t="s">
        <v>64</v>
      </c>
      <c r="E19" s="35" t="s">
        <v>83</v>
      </c>
      <c r="F19" s="35" t="s">
        <v>84</v>
      </c>
      <c r="G19" s="35" t="s">
        <v>85</v>
      </c>
      <c r="H19" s="125" t="s">
        <v>67</v>
      </c>
      <c r="I19" s="138"/>
      <c r="J19" s="138"/>
      <c r="K19" s="138"/>
      <c r="L19" s="138"/>
      <c r="M19" s="142"/>
      <c r="N19" s="142"/>
      <c r="O19" s="54">
        <v>2.4570879653574407E-2</v>
      </c>
      <c r="P19" s="54">
        <v>3.3847673100313558E-2</v>
      </c>
      <c r="Q19" s="54">
        <v>3.5246775784421591E-2</v>
      </c>
      <c r="R19" s="54">
        <v>4.1802284768220344E-2</v>
      </c>
      <c r="S19" s="54">
        <v>5.0079199099129057E-2</v>
      </c>
      <c r="T19" s="54">
        <v>4.0011484295809696E-2</v>
      </c>
      <c r="U19" s="54">
        <v>5.3236213560878598E-2</v>
      </c>
      <c r="V19" s="54">
        <v>4.5443719082893019E-2</v>
      </c>
      <c r="W19" s="54">
        <v>4.7619047619047672E-2</v>
      </c>
      <c r="X19" s="54">
        <v>5.9233449477351985E-2</v>
      </c>
      <c r="Y19" s="54">
        <v>7.6923076923076983E-2</v>
      </c>
      <c r="Z19" s="54">
        <v>9.5022624434389247E-2</v>
      </c>
      <c r="AA19" s="54">
        <v>0.10994764397905765</v>
      </c>
      <c r="AB19" s="54">
        <v>0.13043478260869579</v>
      </c>
      <c r="AC19" s="139">
        <v>0</v>
      </c>
      <c r="AD19" s="139">
        <v>0</v>
      </c>
      <c r="AE19" s="139">
        <v>0</v>
      </c>
      <c r="AF19" s="139">
        <v>0</v>
      </c>
      <c r="AG19" s="139">
        <v>39250000</v>
      </c>
      <c r="AH19" s="140">
        <v>40040000</v>
      </c>
      <c r="AI19" s="14" t="s">
        <v>86</v>
      </c>
      <c r="AJ19" s="2"/>
      <c r="AK19" s="2"/>
      <c r="AL19" s="2"/>
      <c r="AM19" s="2"/>
      <c r="AN19" s="2"/>
      <c r="AO19" s="3"/>
      <c r="AP19" s="3"/>
      <c r="AQ19" s="3"/>
      <c r="AR19" s="3"/>
      <c r="AS19" s="3"/>
      <c r="AT19" s="3"/>
      <c r="AU19" s="3"/>
      <c r="AV19" s="3"/>
      <c r="AW19" s="3"/>
      <c r="AX19" s="3"/>
      <c r="AY19" s="3"/>
      <c r="AZ19" s="3"/>
      <c r="BA19" s="3"/>
      <c r="BB19" s="3"/>
      <c r="BC19" s="2"/>
    </row>
    <row r="20" spans="1:55" ht="108.75" customHeight="1">
      <c r="A20" s="153" t="s">
        <v>87</v>
      </c>
      <c r="B20" s="50" t="s">
        <v>88</v>
      </c>
      <c r="C20" s="50" t="s">
        <v>89</v>
      </c>
      <c r="D20" s="37" t="s">
        <v>64</v>
      </c>
      <c r="E20" s="35" t="s">
        <v>90</v>
      </c>
      <c r="F20" s="35" t="s">
        <v>84</v>
      </c>
      <c r="G20" s="35" t="s">
        <v>91</v>
      </c>
      <c r="H20" s="125" t="s">
        <v>67</v>
      </c>
      <c r="I20" s="138"/>
      <c r="J20" s="138"/>
      <c r="K20" s="142"/>
      <c r="L20" s="142"/>
      <c r="M20" s="142"/>
      <c r="N20" s="142"/>
      <c r="O20" s="54">
        <v>4.0008785343648004E-2</v>
      </c>
      <c r="P20" s="54">
        <v>4.0108604376843153E-2</v>
      </c>
      <c r="Q20" s="54">
        <v>3.2684593724915965E-2</v>
      </c>
      <c r="R20" s="54">
        <v>3.4830524148495856E-2</v>
      </c>
      <c r="S20" s="54">
        <v>2.2897674181459521E-2</v>
      </c>
      <c r="T20" s="54">
        <v>2.1431978154561878E-2</v>
      </c>
      <c r="U20" s="54">
        <v>1.1975630458374289E-2</v>
      </c>
      <c r="V20" s="54">
        <v>8.2481666120025107E-3</v>
      </c>
      <c r="W20" s="54">
        <v>1.4999999999999999E-2</v>
      </c>
      <c r="X20" s="54">
        <v>1.8000000000000002E-2</v>
      </c>
      <c r="Y20" s="54">
        <v>2.0999999999999998E-2</v>
      </c>
      <c r="Z20" s="54">
        <v>2.5999999999999999E-2</v>
      </c>
      <c r="AA20" s="54">
        <v>3.6999999999999998E-2</v>
      </c>
      <c r="AB20" s="54">
        <v>4.8000000000000001E-2</v>
      </c>
      <c r="AC20" s="139">
        <v>0</v>
      </c>
      <c r="AD20" s="139">
        <v>0</v>
      </c>
      <c r="AE20" s="139">
        <v>54480000</v>
      </c>
      <c r="AF20" s="139">
        <v>43390000</v>
      </c>
      <c r="AG20" s="139">
        <v>31830000</v>
      </c>
      <c r="AH20" s="140">
        <v>32460000</v>
      </c>
      <c r="AI20" s="12" t="s">
        <v>92</v>
      </c>
      <c r="AJ20" s="3"/>
      <c r="AK20" s="3"/>
      <c r="AL20" s="3"/>
      <c r="AM20" s="4"/>
      <c r="AN20" s="4"/>
      <c r="AO20" s="4"/>
      <c r="AP20" s="4"/>
      <c r="AQ20" s="4"/>
      <c r="AR20" s="4"/>
      <c r="AS20" s="4"/>
      <c r="AT20" s="4"/>
      <c r="AU20" s="4"/>
      <c r="AV20" s="4"/>
      <c r="AW20" s="4"/>
      <c r="AX20" s="4"/>
      <c r="AY20" s="4"/>
      <c r="AZ20" s="4"/>
      <c r="BA20" s="4"/>
      <c r="BB20" s="4"/>
      <c r="BC20" s="3"/>
    </row>
    <row r="21" spans="1:55" ht="39.950000000000003" customHeight="1">
      <c r="A21" s="121" t="s">
        <v>93</v>
      </c>
      <c r="B21" s="44" t="s">
        <v>94</v>
      </c>
      <c r="C21" s="44"/>
      <c r="D21" s="43"/>
      <c r="E21" s="43" t="s">
        <v>95</v>
      </c>
      <c r="F21" s="43" t="s">
        <v>26</v>
      </c>
      <c r="G21" s="43" t="s">
        <v>96</v>
      </c>
      <c r="H21" s="44"/>
      <c r="I21" s="45"/>
      <c r="J21" s="45"/>
      <c r="K21" s="45"/>
      <c r="L21" s="45"/>
      <c r="M21" s="45"/>
      <c r="N21" s="45"/>
      <c r="O21" s="409" t="s">
        <v>28</v>
      </c>
      <c r="P21" s="410"/>
      <c r="Q21" s="410"/>
      <c r="R21" s="410"/>
      <c r="S21" s="410"/>
      <c r="T21" s="410"/>
      <c r="U21" s="410"/>
      <c r="V21" s="410"/>
      <c r="W21" s="55"/>
      <c r="X21" s="55">
        <v>0.1</v>
      </c>
      <c r="Y21" s="55">
        <v>0.2</v>
      </c>
      <c r="Z21" s="55">
        <v>0.3</v>
      </c>
      <c r="AA21" s="55">
        <v>0.4</v>
      </c>
      <c r="AB21" s="55">
        <v>0.5</v>
      </c>
      <c r="AC21" s="105">
        <f t="shared" ref="AC21:AH21" si="4">SUM(AC22:AC31)</f>
        <v>0</v>
      </c>
      <c r="AD21" s="105">
        <f t="shared" si="4"/>
        <v>130810000</v>
      </c>
      <c r="AE21" s="105">
        <f t="shared" si="4"/>
        <v>201380000</v>
      </c>
      <c r="AF21" s="105">
        <f t="shared" si="4"/>
        <v>307500000</v>
      </c>
      <c r="AG21" s="105">
        <f t="shared" si="4"/>
        <v>504260000</v>
      </c>
      <c r="AH21" s="106">
        <f t="shared" si="4"/>
        <v>612340000</v>
      </c>
      <c r="AI21" s="13"/>
      <c r="AJ21" s="2"/>
      <c r="AK21" s="2"/>
      <c r="AL21" s="2"/>
      <c r="AM21" s="2"/>
      <c r="AN21" s="2"/>
      <c r="AO21" s="3"/>
      <c r="AP21" s="3"/>
      <c r="AQ21" s="3"/>
      <c r="AR21" s="3"/>
      <c r="AS21" s="3"/>
      <c r="AT21" s="3"/>
      <c r="AU21" s="3"/>
      <c r="AV21" s="3"/>
      <c r="AW21" s="3"/>
      <c r="AX21" s="3"/>
      <c r="AY21" s="3"/>
      <c r="AZ21" s="3"/>
      <c r="BA21" s="3"/>
      <c r="BB21" s="3"/>
      <c r="BC21" s="2"/>
    </row>
    <row r="22" spans="1:55" ht="67.5" customHeight="1">
      <c r="A22" s="153" t="s">
        <v>97</v>
      </c>
      <c r="B22" s="36" t="s">
        <v>98</v>
      </c>
      <c r="C22" s="36" t="s">
        <v>99</v>
      </c>
      <c r="D22" s="51" t="s">
        <v>31</v>
      </c>
      <c r="E22" s="35" t="s">
        <v>100</v>
      </c>
      <c r="F22" s="35" t="s">
        <v>101</v>
      </c>
      <c r="G22" s="35" t="s">
        <v>102</v>
      </c>
      <c r="H22" s="124" t="s">
        <v>33</v>
      </c>
      <c r="I22" s="38"/>
      <c r="J22" s="39"/>
      <c r="K22" s="39"/>
      <c r="L22" s="39"/>
      <c r="M22" s="39"/>
      <c r="N22" s="39"/>
      <c r="O22" s="407" t="s">
        <v>28</v>
      </c>
      <c r="P22" s="396"/>
      <c r="Q22" s="396"/>
      <c r="R22" s="396"/>
      <c r="S22" s="396"/>
      <c r="T22" s="396"/>
      <c r="U22" s="396"/>
      <c r="V22" s="396"/>
      <c r="W22" s="53">
        <v>-0.05</v>
      </c>
      <c r="X22" s="53">
        <v>-0.1</v>
      </c>
      <c r="Y22" s="53">
        <v>-0.15</v>
      </c>
      <c r="Z22" s="53">
        <v>-0.18</v>
      </c>
      <c r="AA22" s="53">
        <v>-0.22</v>
      </c>
      <c r="AB22" s="53">
        <v>-0.25</v>
      </c>
      <c r="AC22" s="139">
        <v>0</v>
      </c>
      <c r="AD22" s="139">
        <v>130810000</v>
      </c>
      <c r="AE22" s="139">
        <v>101380000</v>
      </c>
      <c r="AF22" s="139">
        <v>35360000</v>
      </c>
      <c r="AG22" s="139">
        <v>33340000</v>
      </c>
      <c r="AH22" s="140">
        <v>34010000</v>
      </c>
      <c r="AI22" s="14" t="s">
        <v>103</v>
      </c>
      <c r="AJ22" s="3"/>
      <c r="AK22" s="3"/>
      <c r="AL22" s="3"/>
      <c r="AM22" s="4"/>
      <c r="AN22" s="4"/>
      <c r="AO22" s="4"/>
      <c r="AP22" s="4"/>
      <c r="AQ22" s="4"/>
      <c r="AR22" s="4"/>
      <c r="AS22" s="4"/>
      <c r="AT22" s="4"/>
      <c r="AU22" s="4"/>
      <c r="AV22" s="4"/>
      <c r="AW22" s="4"/>
      <c r="AX22" s="4"/>
      <c r="AY22" s="4"/>
      <c r="AZ22" s="4"/>
      <c r="BA22" s="4"/>
      <c r="BB22" s="4"/>
      <c r="BC22" s="3"/>
    </row>
    <row r="23" spans="1:55" ht="144" customHeight="1">
      <c r="A23" s="153" t="s">
        <v>104</v>
      </c>
      <c r="B23" s="144" t="s">
        <v>105</v>
      </c>
      <c r="C23" s="144" t="s">
        <v>106</v>
      </c>
      <c r="D23" s="37" t="s">
        <v>64</v>
      </c>
      <c r="E23" s="35" t="s">
        <v>107</v>
      </c>
      <c r="F23" s="35" t="s">
        <v>84</v>
      </c>
      <c r="G23" s="57" t="s">
        <v>108</v>
      </c>
      <c r="H23" s="124" t="s">
        <v>109</v>
      </c>
      <c r="I23" s="138"/>
      <c r="J23" s="138"/>
      <c r="K23" s="138"/>
      <c r="L23" s="142"/>
      <c r="M23" s="142"/>
      <c r="N23" s="142"/>
      <c r="O23" s="53">
        <v>0.2817729462053814</v>
      </c>
      <c r="P23" s="53">
        <v>0.28339051825757167</v>
      </c>
      <c r="Q23" s="53">
        <v>0.22081365774671777</v>
      </c>
      <c r="R23" s="53">
        <v>0.16831538776083885</v>
      </c>
      <c r="S23" s="53">
        <v>0.22113742318783794</v>
      </c>
      <c r="T23" s="53">
        <v>0.14398281984881789</v>
      </c>
      <c r="U23" s="53">
        <v>8.4668805876330994E-2</v>
      </c>
      <c r="V23" s="53">
        <v>3.2040108968369757E-2</v>
      </c>
      <c r="W23" s="53">
        <v>9.8000000000000018E-2</v>
      </c>
      <c r="X23" s="53">
        <v>0.12100000000000001</v>
      </c>
      <c r="Y23" s="53">
        <v>0.14900000000000002</v>
      </c>
      <c r="Z23" s="53">
        <v>0.17100000000000001</v>
      </c>
      <c r="AA23" s="53">
        <v>0.19400000000000003</v>
      </c>
      <c r="AB23" s="53">
        <v>0.21300000000000002</v>
      </c>
      <c r="AC23" s="139">
        <v>0</v>
      </c>
      <c r="AD23" s="139">
        <v>0</v>
      </c>
      <c r="AE23" s="139">
        <v>0</v>
      </c>
      <c r="AF23" s="139">
        <v>152140000</v>
      </c>
      <c r="AG23" s="139">
        <v>144270000</v>
      </c>
      <c r="AH23" s="140">
        <v>118720000</v>
      </c>
      <c r="AI23" s="14" t="s">
        <v>110</v>
      </c>
      <c r="AJ23" s="2"/>
      <c r="AK23" s="2"/>
      <c r="AL23" s="2"/>
      <c r="AM23" s="2"/>
      <c r="AN23" s="2"/>
      <c r="AO23" s="3"/>
      <c r="AP23" s="3"/>
      <c r="AQ23" s="3"/>
      <c r="AR23" s="3"/>
      <c r="AS23" s="3"/>
      <c r="AT23" s="3"/>
      <c r="AU23" s="3"/>
      <c r="AV23" s="3"/>
      <c r="AW23" s="3"/>
      <c r="AX23" s="3"/>
      <c r="AY23" s="3"/>
      <c r="AZ23" s="3"/>
      <c r="BA23" s="3"/>
      <c r="BB23" s="3"/>
      <c r="BC23" s="2"/>
    </row>
    <row r="24" spans="1:55" ht="237.75" customHeight="1">
      <c r="A24" s="153" t="s">
        <v>111</v>
      </c>
      <c r="B24" s="144" t="s">
        <v>112</v>
      </c>
      <c r="C24" s="144" t="s">
        <v>113</v>
      </c>
      <c r="D24" s="37" t="s">
        <v>44</v>
      </c>
      <c r="E24" s="35" t="s">
        <v>114</v>
      </c>
      <c r="F24" s="35" t="s">
        <v>115</v>
      </c>
      <c r="G24" s="35" t="s">
        <v>116</v>
      </c>
      <c r="H24" s="124" t="s">
        <v>117</v>
      </c>
      <c r="I24" s="138"/>
      <c r="J24" s="138"/>
      <c r="K24" s="142"/>
      <c r="L24" s="142"/>
      <c r="M24" s="142"/>
      <c r="N24" s="142"/>
      <c r="O24" s="49">
        <v>0</v>
      </c>
      <c r="P24" s="49">
        <v>5</v>
      </c>
      <c r="Q24" s="49">
        <v>-1</v>
      </c>
      <c r="R24" s="49">
        <v>0</v>
      </c>
      <c r="S24" s="49">
        <v>5</v>
      </c>
      <c r="T24" s="49">
        <v>4</v>
      </c>
      <c r="U24" s="49">
        <v>4</v>
      </c>
      <c r="V24" s="49">
        <v>4</v>
      </c>
      <c r="W24" s="49"/>
      <c r="X24" s="49"/>
      <c r="Y24" s="49">
        <v>20.5</v>
      </c>
      <c r="Z24" s="49">
        <v>22.25</v>
      </c>
      <c r="AA24" s="49">
        <v>23</v>
      </c>
      <c r="AB24" s="49">
        <v>24.75</v>
      </c>
      <c r="AC24" s="139">
        <v>0</v>
      </c>
      <c r="AD24" s="139">
        <v>0</v>
      </c>
      <c r="AE24" s="139">
        <v>100000000</v>
      </c>
      <c r="AF24" s="139">
        <v>120000000</v>
      </c>
      <c r="AG24" s="139">
        <v>100000000</v>
      </c>
      <c r="AH24" s="140">
        <v>80000000</v>
      </c>
      <c r="AI24" s="12" t="s">
        <v>110</v>
      </c>
      <c r="AJ24" s="2"/>
      <c r="AK24" s="2"/>
      <c r="AL24" s="2"/>
      <c r="AM24" s="2"/>
      <c r="AN24" s="2"/>
      <c r="AO24" s="3"/>
      <c r="AP24" s="3"/>
      <c r="AQ24" s="3"/>
      <c r="AR24" s="3"/>
      <c r="AS24" s="3"/>
      <c r="AT24" s="3"/>
      <c r="AU24" s="3"/>
      <c r="AV24" s="3"/>
      <c r="AW24" s="3"/>
      <c r="AX24" s="3"/>
      <c r="AY24" s="3"/>
      <c r="AZ24" s="3"/>
      <c r="BA24" s="3"/>
      <c r="BB24" s="3"/>
      <c r="BC24" s="2"/>
    </row>
    <row r="25" spans="1:55" ht="87" customHeight="1">
      <c r="A25" s="153" t="s">
        <v>118</v>
      </c>
      <c r="B25" s="145" t="s">
        <v>119</v>
      </c>
      <c r="C25" s="47"/>
      <c r="D25" s="37" t="s">
        <v>44</v>
      </c>
      <c r="E25" s="35" t="s">
        <v>120</v>
      </c>
      <c r="F25" s="35" t="s">
        <v>66</v>
      </c>
      <c r="G25" s="35" t="s">
        <v>121</v>
      </c>
      <c r="H25" s="124" t="s">
        <v>117</v>
      </c>
      <c r="I25" s="138"/>
      <c r="J25" s="138"/>
      <c r="K25" s="138"/>
      <c r="L25" s="138"/>
      <c r="M25" s="142"/>
      <c r="N25" s="142"/>
      <c r="O25" s="407" t="s">
        <v>28</v>
      </c>
      <c r="P25" s="396"/>
      <c r="Q25" s="396"/>
      <c r="R25" s="396"/>
      <c r="S25" s="396"/>
      <c r="T25" s="396"/>
      <c r="U25" s="396"/>
      <c r="V25" s="396"/>
      <c r="W25" s="53"/>
      <c r="X25" s="53"/>
      <c r="Y25" s="53"/>
      <c r="Z25" s="53"/>
      <c r="AA25" s="53">
        <v>0.15</v>
      </c>
      <c r="AB25" s="53">
        <v>0.3</v>
      </c>
      <c r="AC25" s="139">
        <v>0</v>
      </c>
      <c r="AD25" s="139">
        <v>0</v>
      </c>
      <c r="AE25" s="139">
        <v>0</v>
      </c>
      <c r="AF25" s="139">
        <v>0</v>
      </c>
      <c r="AG25" s="139">
        <v>126650000</v>
      </c>
      <c r="AH25" s="140">
        <v>129610000</v>
      </c>
      <c r="AI25" s="15" t="s">
        <v>122</v>
      </c>
      <c r="AJ25" s="2"/>
      <c r="AK25" s="2"/>
      <c r="AL25" s="2"/>
      <c r="AM25" s="2"/>
      <c r="AN25" s="2"/>
      <c r="AO25" s="3"/>
      <c r="AP25" s="3"/>
      <c r="AQ25" s="3"/>
      <c r="AR25" s="3"/>
      <c r="AS25" s="3"/>
      <c r="AT25" s="3"/>
      <c r="AU25" s="3"/>
      <c r="AV25" s="3"/>
      <c r="AW25" s="3"/>
      <c r="AX25" s="3"/>
      <c r="AY25" s="3"/>
      <c r="AZ25" s="3"/>
      <c r="BA25" s="3"/>
      <c r="BB25" s="3"/>
      <c r="BC25" s="2"/>
    </row>
    <row r="26" spans="1:55" ht="381.75" customHeight="1">
      <c r="A26" s="414" t="s">
        <v>123</v>
      </c>
      <c r="B26" s="397" t="s">
        <v>124</v>
      </c>
      <c r="C26" s="398" t="s">
        <v>470</v>
      </c>
      <c r="D26" s="37" t="s">
        <v>44</v>
      </c>
      <c r="E26" s="35" t="s">
        <v>125</v>
      </c>
      <c r="F26" s="35" t="s">
        <v>101</v>
      </c>
      <c r="G26" s="35" t="s">
        <v>126</v>
      </c>
      <c r="H26" s="415" t="s">
        <v>117</v>
      </c>
      <c r="I26" s="416"/>
      <c r="J26" s="416"/>
      <c r="K26" s="407"/>
      <c r="L26" s="407"/>
      <c r="M26" s="407"/>
      <c r="N26" s="407"/>
      <c r="O26" s="407" t="s">
        <v>28</v>
      </c>
      <c r="P26" s="396"/>
      <c r="Q26" s="396"/>
      <c r="R26" s="396"/>
      <c r="S26" s="396"/>
      <c r="T26" s="396"/>
      <c r="U26" s="396"/>
      <c r="V26" s="396"/>
      <c r="W26" s="54">
        <v>0.15</v>
      </c>
      <c r="X26" s="54">
        <v>0.25</v>
      </c>
      <c r="Y26" s="54">
        <v>0.35</v>
      </c>
      <c r="Z26" s="54">
        <v>0.45</v>
      </c>
      <c r="AA26" s="54">
        <v>0.65</v>
      </c>
      <c r="AB26" s="54">
        <v>0.8</v>
      </c>
      <c r="AC26" s="388">
        <v>0</v>
      </c>
      <c r="AD26" s="388">
        <v>0</v>
      </c>
      <c r="AE26" s="388">
        <v>0</v>
      </c>
      <c r="AF26" s="388">
        <v>0</v>
      </c>
      <c r="AG26" s="388">
        <v>0</v>
      </c>
      <c r="AH26" s="389">
        <v>0</v>
      </c>
      <c r="AI26" s="16"/>
      <c r="AJ26" s="2"/>
      <c r="AK26" s="2"/>
      <c r="AL26" s="2"/>
      <c r="AM26" s="2"/>
      <c r="AN26" s="2"/>
      <c r="AO26" s="3"/>
      <c r="AP26" s="3"/>
      <c r="AQ26" s="3"/>
      <c r="AR26" s="3"/>
      <c r="AS26" s="3"/>
      <c r="AT26" s="3"/>
      <c r="AU26" s="3"/>
      <c r="AV26" s="3"/>
      <c r="AW26" s="3"/>
      <c r="AX26" s="3"/>
      <c r="AY26" s="3"/>
      <c r="AZ26" s="3"/>
      <c r="BA26" s="3"/>
      <c r="BB26" s="3"/>
      <c r="BC26" s="2"/>
    </row>
    <row r="27" spans="1:55" s="7" customFormat="1" ht="67.5" customHeight="1">
      <c r="A27" s="414"/>
      <c r="B27" s="397"/>
      <c r="C27" s="398"/>
      <c r="D27" s="37"/>
      <c r="E27" s="35"/>
      <c r="F27" s="35"/>
      <c r="G27" s="35"/>
      <c r="H27" s="415"/>
      <c r="I27" s="416"/>
      <c r="J27" s="416"/>
      <c r="K27" s="407"/>
      <c r="L27" s="407"/>
      <c r="M27" s="407"/>
      <c r="N27" s="407"/>
      <c r="O27" s="138"/>
      <c r="P27" s="136"/>
      <c r="Q27" s="136"/>
      <c r="R27" s="136"/>
      <c r="S27" s="136"/>
      <c r="T27" s="136"/>
      <c r="U27" s="136"/>
      <c r="V27" s="136"/>
      <c r="W27" s="54"/>
      <c r="X27" s="54"/>
      <c r="Y27" s="54"/>
      <c r="Z27" s="54"/>
      <c r="AA27" s="54"/>
      <c r="AB27" s="54"/>
      <c r="AC27" s="388"/>
      <c r="AD27" s="388"/>
      <c r="AE27" s="388"/>
      <c r="AF27" s="388"/>
      <c r="AG27" s="388"/>
      <c r="AH27" s="389"/>
      <c r="AI27" s="16"/>
      <c r="AJ27" s="87"/>
      <c r="AK27" s="87"/>
      <c r="AL27" s="87"/>
      <c r="AM27" s="87"/>
      <c r="AN27" s="87"/>
      <c r="AO27" s="88"/>
      <c r="AP27" s="88"/>
      <c r="AQ27" s="88"/>
      <c r="AR27" s="88"/>
      <c r="AS27" s="88"/>
      <c r="AT27" s="88"/>
      <c r="AU27" s="88"/>
      <c r="AV27" s="88"/>
      <c r="AW27" s="88"/>
      <c r="AX27" s="88"/>
      <c r="AY27" s="88"/>
      <c r="AZ27" s="88"/>
      <c r="BA27" s="88"/>
      <c r="BB27" s="88"/>
      <c r="BC27" s="87"/>
    </row>
    <row r="28" spans="1:55" ht="260.25" customHeight="1">
      <c r="A28" s="153" t="s">
        <v>127</v>
      </c>
      <c r="B28" s="47" t="s">
        <v>128</v>
      </c>
      <c r="C28" s="145" t="s">
        <v>478</v>
      </c>
      <c r="D28" s="37" t="s">
        <v>44</v>
      </c>
      <c r="E28" s="35" t="s">
        <v>129</v>
      </c>
      <c r="F28" s="35" t="s">
        <v>26</v>
      </c>
      <c r="G28" s="35" t="s">
        <v>130</v>
      </c>
      <c r="H28" s="124" t="s">
        <v>117</v>
      </c>
      <c r="I28" s="38"/>
      <c r="J28" s="38"/>
      <c r="K28" s="38"/>
      <c r="L28" s="38"/>
      <c r="M28" s="39"/>
      <c r="N28" s="39"/>
      <c r="O28" s="407" t="s">
        <v>28</v>
      </c>
      <c r="P28" s="396"/>
      <c r="Q28" s="396"/>
      <c r="R28" s="396"/>
      <c r="S28" s="396"/>
      <c r="T28" s="396"/>
      <c r="U28" s="396"/>
      <c r="V28" s="396"/>
      <c r="W28" s="53"/>
      <c r="X28" s="53"/>
      <c r="Y28" s="53"/>
      <c r="Z28" s="53"/>
      <c r="AA28" s="53">
        <v>0.05</v>
      </c>
      <c r="AB28" s="53">
        <v>0.1</v>
      </c>
      <c r="AC28" s="139">
        <v>0</v>
      </c>
      <c r="AD28" s="139">
        <v>0</v>
      </c>
      <c r="AE28" s="139">
        <v>0</v>
      </c>
      <c r="AF28" s="139">
        <v>0</v>
      </c>
      <c r="AG28" s="139">
        <v>88000000</v>
      </c>
      <c r="AH28" s="140">
        <v>160000000</v>
      </c>
      <c r="AI28" s="17" t="s">
        <v>131</v>
      </c>
      <c r="AJ28" s="2"/>
      <c r="AK28" s="2"/>
      <c r="AL28" s="2"/>
      <c r="AM28" s="2"/>
      <c r="AN28" s="2"/>
      <c r="AO28" s="3"/>
      <c r="AP28" s="3"/>
      <c r="AQ28" s="3"/>
      <c r="AR28" s="3"/>
      <c r="AS28" s="3"/>
      <c r="AT28" s="3"/>
      <c r="AU28" s="3"/>
      <c r="AV28" s="3"/>
      <c r="AW28" s="3"/>
      <c r="AX28" s="3"/>
      <c r="AY28" s="3"/>
      <c r="AZ28" s="3"/>
      <c r="BA28" s="3"/>
      <c r="BB28" s="3"/>
      <c r="BC28" s="2"/>
    </row>
    <row r="29" spans="1:55" ht="354" customHeight="1">
      <c r="A29" s="154" t="s">
        <v>132</v>
      </c>
      <c r="B29" s="47" t="s">
        <v>133</v>
      </c>
      <c r="C29" s="145" t="s">
        <v>134</v>
      </c>
      <c r="D29" s="37" t="s">
        <v>31</v>
      </c>
      <c r="E29" s="41" t="s">
        <v>135</v>
      </c>
      <c r="F29" s="41" t="s">
        <v>66</v>
      </c>
      <c r="G29" s="41"/>
      <c r="H29" s="124" t="s">
        <v>33</v>
      </c>
      <c r="I29" s="28"/>
      <c r="J29" s="28"/>
      <c r="K29" s="28"/>
      <c r="L29" s="28"/>
      <c r="M29" s="58"/>
      <c r="N29" s="58"/>
      <c r="O29" s="394" t="s">
        <v>28</v>
      </c>
      <c r="P29" s="396"/>
      <c r="Q29" s="396"/>
      <c r="R29" s="396"/>
      <c r="S29" s="396"/>
      <c r="T29" s="396"/>
      <c r="U29" s="396"/>
      <c r="V29" s="396"/>
      <c r="W29" s="28">
        <v>0</v>
      </c>
      <c r="X29" s="28">
        <v>0</v>
      </c>
      <c r="Y29" s="28">
        <v>0</v>
      </c>
      <c r="Z29" s="28">
        <v>0</v>
      </c>
      <c r="AA29" s="28">
        <v>1</v>
      </c>
      <c r="AB29" s="28">
        <v>2</v>
      </c>
      <c r="AC29" s="139">
        <v>0</v>
      </c>
      <c r="AD29" s="139">
        <v>0</v>
      </c>
      <c r="AE29" s="139">
        <v>0</v>
      </c>
      <c r="AF29" s="139">
        <v>0</v>
      </c>
      <c r="AG29" s="139">
        <v>12000000</v>
      </c>
      <c r="AH29" s="140">
        <v>90000000</v>
      </c>
      <c r="AI29" s="17" t="s">
        <v>136</v>
      </c>
      <c r="AJ29" s="2"/>
      <c r="AK29" s="2"/>
      <c r="AL29" s="2"/>
      <c r="AM29" s="2"/>
      <c r="AN29" s="2"/>
      <c r="AO29" s="3"/>
      <c r="AP29" s="3"/>
      <c r="AQ29" s="3"/>
      <c r="AR29" s="3"/>
      <c r="AS29" s="3"/>
      <c r="AT29" s="3"/>
      <c r="AU29" s="3"/>
      <c r="AV29" s="3"/>
      <c r="AW29" s="3"/>
      <c r="AX29" s="3"/>
      <c r="AY29" s="3"/>
      <c r="AZ29" s="3"/>
      <c r="BA29" s="3"/>
      <c r="BB29" s="3"/>
      <c r="BC29" s="2"/>
    </row>
    <row r="30" spans="1:55" ht="70.5" customHeight="1">
      <c r="A30" s="154" t="s">
        <v>137</v>
      </c>
      <c r="B30" s="59" t="s">
        <v>138</v>
      </c>
      <c r="C30" s="59"/>
      <c r="D30" s="37" t="s">
        <v>31</v>
      </c>
      <c r="E30" s="41" t="s">
        <v>139</v>
      </c>
      <c r="F30" s="41" t="s">
        <v>66</v>
      </c>
      <c r="G30" s="41"/>
      <c r="H30" s="124" t="s">
        <v>33</v>
      </c>
      <c r="I30" s="28"/>
      <c r="J30" s="58"/>
      <c r="K30" s="58"/>
      <c r="L30" s="28"/>
      <c r="M30" s="28"/>
      <c r="N30" s="28"/>
      <c r="O30" s="394" t="s">
        <v>28</v>
      </c>
      <c r="P30" s="396"/>
      <c r="Q30" s="396"/>
      <c r="R30" s="396"/>
      <c r="S30" s="396"/>
      <c r="T30" s="396"/>
      <c r="U30" s="396"/>
      <c r="V30" s="396"/>
      <c r="W30" s="28"/>
      <c r="X30" s="28"/>
      <c r="Y30" s="28" t="s">
        <v>34</v>
      </c>
      <c r="Z30" s="28" t="s">
        <v>34</v>
      </c>
      <c r="AA30" s="28" t="s">
        <v>34</v>
      </c>
      <c r="AB30" s="28" t="s">
        <v>34</v>
      </c>
      <c r="AC30" s="139">
        <v>0</v>
      </c>
      <c r="AD30" s="139">
        <v>0</v>
      </c>
      <c r="AE30" s="139">
        <v>0</v>
      </c>
      <c r="AF30" s="139">
        <v>0</v>
      </c>
      <c r="AG30" s="139">
        <v>0</v>
      </c>
      <c r="AH30" s="140">
        <v>0</v>
      </c>
      <c r="AI30" s="17"/>
      <c r="AJ30" s="3"/>
      <c r="AK30" s="3"/>
      <c r="AL30" s="3"/>
      <c r="AM30" s="4"/>
      <c r="AN30" s="4"/>
      <c r="AO30" s="4"/>
      <c r="AP30" s="4"/>
      <c r="AQ30" s="4"/>
      <c r="AR30" s="4"/>
      <c r="AS30" s="4"/>
      <c r="AT30" s="4"/>
      <c r="AU30" s="4"/>
      <c r="AV30" s="4"/>
      <c r="AW30" s="4"/>
      <c r="AX30" s="4"/>
      <c r="AY30" s="4"/>
      <c r="AZ30" s="4"/>
      <c r="BA30" s="4"/>
      <c r="BB30" s="4"/>
      <c r="BC30" s="3"/>
    </row>
    <row r="31" spans="1:55" ht="82.5">
      <c r="A31" s="154" t="s">
        <v>140</v>
      </c>
      <c r="B31" s="59" t="s">
        <v>141</v>
      </c>
      <c r="C31" s="59"/>
      <c r="D31" s="37" t="s">
        <v>31</v>
      </c>
      <c r="E31" s="41" t="s">
        <v>142</v>
      </c>
      <c r="F31" s="41" t="s">
        <v>66</v>
      </c>
      <c r="G31" s="41"/>
      <c r="H31" s="124" t="s">
        <v>33</v>
      </c>
      <c r="I31" s="28"/>
      <c r="J31" s="28"/>
      <c r="K31" s="58"/>
      <c r="L31" s="58"/>
      <c r="M31" s="58"/>
      <c r="N31" s="58"/>
      <c r="O31" s="394" t="s">
        <v>28</v>
      </c>
      <c r="P31" s="396"/>
      <c r="Q31" s="396"/>
      <c r="R31" s="396"/>
      <c r="S31" s="396"/>
      <c r="T31" s="396"/>
      <c r="U31" s="396"/>
      <c r="V31" s="396"/>
      <c r="W31" s="60"/>
      <c r="X31" s="60"/>
      <c r="Y31" s="60">
        <v>-0.15</v>
      </c>
      <c r="Z31" s="60">
        <v>-0.1</v>
      </c>
      <c r="AA31" s="60">
        <v>-0.1</v>
      </c>
      <c r="AB31" s="60">
        <v>-0.05</v>
      </c>
      <c r="AC31" s="139"/>
      <c r="AD31" s="139"/>
      <c r="AE31" s="139"/>
      <c r="AF31" s="139"/>
      <c r="AG31" s="139"/>
      <c r="AH31" s="140"/>
      <c r="AI31" s="17"/>
      <c r="AJ31" s="3"/>
      <c r="AK31" s="3"/>
      <c r="AL31" s="3"/>
      <c r="AM31" s="4"/>
      <c r="AN31" s="4"/>
      <c r="AO31" s="4"/>
      <c r="AP31" s="4"/>
      <c r="AQ31" s="4"/>
      <c r="AR31" s="4"/>
      <c r="AS31" s="4"/>
      <c r="AT31" s="4"/>
      <c r="AU31" s="4"/>
      <c r="AV31" s="4"/>
      <c r="AW31" s="4"/>
      <c r="AX31" s="4"/>
      <c r="AY31" s="4"/>
      <c r="AZ31" s="4"/>
      <c r="BA31" s="4"/>
      <c r="BB31" s="4"/>
      <c r="BC31" s="3"/>
    </row>
    <row r="32" spans="1:55" ht="39.950000000000003" customHeight="1">
      <c r="A32" s="119" t="s">
        <v>143</v>
      </c>
      <c r="B32" s="32" t="s">
        <v>144</v>
      </c>
      <c r="C32" s="32"/>
      <c r="D32" s="31"/>
      <c r="E32" s="31" t="s">
        <v>145</v>
      </c>
      <c r="F32" s="31" t="s">
        <v>146</v>
      </c>
      <c r="G32" s="31" t="s">
        <v>147</v>
      </c>
      <c r="H32" s="126"/>
      <c r="I32" s="61"/>
      <c r="J32" s="61"/>
      <c r="K32" s="61"/>
      <c r="L32" s="61"/>
      <c r="M32" s="61"/>
      <c r="N32" s="61"/>
      <c r="O32" s="61"/>
      <c r="P32" s="62">
        <v>2.6076069999999998</v>
      </c>
      <c r="Q32" s="62"/>
      <c r="R32" s="62"/>
      <c r="S32" s="62"/>
      <c r="T32" s="62"/>
      <c r="U32" s="62">
        <v>2.5</v>
      </c>
      <c r="V32" s="61"/>
      <c r="W32" s="63">
        <v>2.6833333333333336</v>
      </c>
      <c r="X32" s="63"/>
      <c r="Y32" s="63">
        <v>2.83</v>
      </c>
      <c r="Z32" s="63"/>
      <c r="AA32" s="63">
        <v>3</v>
      </c>
      <c r="AB32" s="63"/>
      <c r="AC32" s="109">
        <f t="shared" ref="AC32:AH32" si="5">AC33+AC45+AC48</f>
        <v>349260000</v>
      </c>
      <c r="AD32" s="109">
        <f t="shared" si="5"/>
        <v>326676800</v>
      </c>
      <c r="AE32" s="109">
        <f t="shared" si="5"/>
        <v>3032761000</v>
      </c>
      <c r="AF32" s="109">
        <f t="shared" si="5"/>
        <v>7281115700</v>
      </c>
      <c r="AG32" s="109">
        <f t="shared" si="5"/>
        <v>15580126200</v>
      </c>
      <c r="AH32" s="110">
        <f t="shared" si="5"/>
        <v>12931371500</v>
      </c>
      <c r="AI32" s="18"/>
      <c r="AJ32" s="2"/>
      <c r="AK32" s="2"/>
      <c r="AL32" s="2"/>
      <c r="AM32" s="2"/>
      <c r="AN32" s="2"/>
      <c r="AO32" s="3"/>
      <c r="AP32" s="3"/>
      <c r="AQ32" s="3"/>
      <c r="AR32" s="3"/>
      <c r="AS32" s="3"/>
      <c r="AT32" s="3"/>
      <c r="AU32" s="3"/>
      <c r="AV32" s="3"/>
      <c r="AW32" s="3"/>
      <c r="AX32" s="3"/>
      <c r="AY32" s="3"/>
      <c r="AZ32" s="3"/>
      <c r="BA32" s="3"/>
      <c r="BB32" s="3"/>
      <c r="BC32" s="2"/>
    </row>
    <row r="33" spans="1:55" ht="39.950000000000003" customHeight="1">
      <c r="A33" s="122" t="s">
        <v>148</v>
      </c>
      <c r="B33" s="65" t="s">
        <v>149</v>
      </c>
      <c r="C33" s="65"/>
      <c r="D33" s="64"/>
      <c r="E33" s="64" t="s">
        <v>150</v>
      </c>
      <c r="F33" s="64" t="s">
        <v>146</v>
      </c>
      <c r="G33" s="64"/>
      <c r="H33" s="127"/>
      <c r="I33" s="66"/>
      <c r="J33" s="66"/>
      <c r="K33" s="66"/>
      <c r="L33" s="66"/>
      <c r="M33" s="66"/>
      <c r="N33" s="66"/>
      <c r="O33" s="66"/>
      <c r="P33" s="66">
        <v>2.48</v>
      </c>
      <c r="Q33" s="66"/>
      <c r="R33" s="66"/>
      <c r="S33" s="66"/>
      <c r="T33" s="66">
        <v>2.6</v>
      </c>
      <c r="U33" s="66"/>
      <c r="V33" s="66">
        <v>2.65</v>
      </c>
      <c r="W33" s="66"/>
      <c r="X33" s="66">
        <v>2.8</v>
      </c>
      <c r="Y33" s="66"/>
      <c r="Z33" s="66">
        <v>3.1</v>
      </c>
      <c r="AA33" s="66"/>
      <c r="AB33" s="66">
        <v>3.5</v>
      </c>
      <c r="AC33" s="111">
        <f t="shared" ref="AC33:AH33" si="6">SUM(AC34:AC44)</f>
        <v>252660000</v>
      </c>
      <c r="AD33" s="111">
        <f t="shared" si="6"/>
        <v>151716800</v>
      </c>
      <c r="AE33" s="111">
        <f t="shared" si="6"/>
        <v>348401000</v>
      </c>
      <c r="AF33" s="111">
        <f t="shared" si="6"/>
        <v>361275700</v>
      </c>
      <c r="AG33" s="111">
        <f t="shared" si="6"/>
        <v>457886200</v>
      </c>
      <c r="AH33" s="112">
        <f t="shared" si="6"/>
        <v>459351500</v>
      </c>
      <c r="AI33" s="19"/>
      <c r="AJ33" s="2"/>
      <c r="AK33" s="2"/>
      <c r="AL33" s="2"/>
      <c r="AM33" s="2"/>
      <c r="AN33" s="2"/>
      <c r="AO33" s="3"/>
      <c r="AP33" s="3"/>
      <c r="AQ33" s="3"/>
      <c r="AR33" s="3"/>
      <c r="AS33" s="3"/>
      <c r="AT33" s="3"/>
      <c r="AU33" s="3"/>
      <c r="AV33" s="3"/>
      <c r="AW33" s="3"/>
      <c r="AX33" s="3"/>
      <c r="AY33" s="3"/>
      <c r="AZ33" s="3"/>
      <c r="BA33" s="3"/>
      <c r="BB33" s="3"/>
      <c r="BC33" s="2"/>
    </row>
    <row r="34" spans="1:55" ht="208.5" customHeight="1">
      <c r="A34" s="154" t="s">
        <v>151</v>
      </c>
      <c r="B34" s="50" t="s">
        <v>152</v>
      </c>
      <c r="C34" s="144" t="s">
        <v>153</v>
      </c>
      <c r="D34" s="37" t="s">
        <v>64</v>
      </c>
      <c r="E34" s="41" t="s">
        <v>154</v>
      </c>
      <c r="F34" s="41" t="s">
        <v>155</v>
      </c>
      <c r="G34" s="41" t="s">
        <v>156</v>
      </c>
      <c r="H34" s="128" t="s">
        <v>33</v>
      </c>
      <c r="I34" s="67"/>
      <c r="J34" s="67"/>
      <c r="K34" s="68"/>
      <c r="L34" s="68"/>
      <c r="M34" s="68"/>
      <c r="N34" s="68"/>
      <c r="O34" s="408" t="s">
        <v>28</v>
      </c>
      <c r="P34" s="396"/>
      <c r="Q34" s="396"/>
      <c r="R34" s="396"/>
      <c r="S34" s="396"/>
      <c r="T34" s="396"/>
      <c r="U34" s="396"/>
      <c r="V34" s="396"/>
      <c r="W34" s="69"/>
      <c r="X34" s="69"/>
      <c r="Y34" s="69">
        <v>0.3</v>
      </c>
      <c r="Z34" s="69">
        <v>0.25</v>
      </c>
      <c r="AA34" s="69">
        <v>0.2</v>
      </c>
      <c r="AB34" s="69">
        <v>0.15</v>
      </c>
      <c r="AC34" s="113">
        <v>0</v>
      </c>
      <c r="AD34" s="113">
        <v>0</v>
      </c>
      <c r="AE34" s="113">
        <v>59720000</v>
      </c>
      <c r="AF34" s="113">
        <v>55570000</v>
      </c>
      <c r="AG34" s="113">
        <v>36070000</v>
      </c>
      <c r="AH34" s="114">
        <v>36790000</v>
      </c>
      <c r="AI34" s="17" t="s">
        <v>157</v>
      </c>
      <c r="AJ34" s="2"/>
      <c r="AK34" s="2"/>
      <c r="AL34" s="2"/>
      <c r="AM34" s="2"/>
      <c r="AN34" s="2"/>
      <c r="AO34" s="3"/>
      <c r="AP34" s="3"/>
      <c r="AQ34" s="3"/>
      <c r="AR34" s="3"/>
      <c r="AS34" s="3"/>
      <c r="AT34" s="3"/>
      <c r="AU34" s="3"/>
      <c r="AV34" s="3"/>
      <c r="AW34" s="3"/>
      <c r="AX34" s="3"/>
      <c r="AY34" s="3"/>
      <c r="AZ34" s="3"/>
      <c r="BA34" s="3"/>
      <c r="BB34" s="3"/>
      <c r="BC34" s="2"/>
    </row>
    <row r="35" spans="1:55" ht="304.5" customHeight="1">
      <c r="A35" s="154" t="s">
        <v>158</v>
      </c>
      <c r="B35" s="145" t="s">
        <v>159</v>
      </c>
      <c r="C35" s="145" t="s">
        <v>160</v>
      </c>
      <c r="D35" s="37" t="s">
        <v>64</v>
      </c>
      <c r="E35" s="41" t="s">
        <v>161</v>
      </c>
      <c r="F35" s="41" t="s">
        <v>26</v>
      </c>
      <c r="G35" s="41" t="s">
        <v>162</v>
      </c>
      <c r="H35" s="128" t="s">
        <v>163</v>
      </c>
      <c r="I35" s="67"/>
      <c r="J35" s="67"/>
      <c r="K35" s="67"/>
      <c r="L35" s="67"/>
      <c r="M35" s="68"/>
      <c r="N35" s="68"/>
      <c r="O35" s="408" t="s">
        <v>28</v>
      </c>
      <c r="P35" s="396"/>
      <c r="Q35" s="396"/>
      <c r="R35" s="396"/>
      <c r="S35" s="396"/>
      <c r="T35" s="396"/>
      <c r="U35" s="396"/>
      <c r="V35" s="396"/>
      <c r="W35" s="69"/>
      <c r="X35" s="69"/>
      <c r="Y35" s="69"/>
      <c r="Z35" s="69"/>
      <c r="AA35" s="69">
        <v>0.25</v>
      </c>
      <c r="AB35" s="69">
        <v>0.4</v>
      </c>
      <c r="AC35" s="113">
        <v>0</v>
      </c>
      <c r="AD35" s="113">
        <v>0</v>
      </c>
      <c r="AE35" s="113">
        <v>0</v>
      </c>
      <c r="AF35" s="113">
        <v>0</v>
      </c>
      <c r="AG35" s="113">
        <v>63650000</v>
      </c>
      <c r="AH35" s="114">
        <v>64920000</v>
      </c>
      <c r="AI35" s="17" t="s">
        <v>110</v>
      </c>
      <c r="AJ35" s="2"/>
      <c r="AK35" s="2"/>
      <c r="AL35" s="2"/>
      <c r="AM35" s="2"/>
      <c r="AN35" s="2"/>
      <c r="AO35" s="3"/>
      <c r="AP35" s="3"/>
      <c r="AQ35" s="3"/>
      <c r="AR35" s="3"/>
      <c r="AS35" s="3"/>
      <c r="AT35" s="3"/>
      <c r="AU35" s="3"/>
      <c r="AV35" s="3"/>
      <c r="AW35" s="3"/>
      <c r="AX35" s="3"/>
      <c r="AY35" s="3"/>
      <c r="AZ35" s="3"/>
      <c r="BA35" s="3"/>
      <c r="BB35" s="3"/>
      <c r="BC35" s="2"/>
    </row>
    <row r="36" spans="1:55" ht="143.25" customHeight="1">
      <c r="A36" s="154" t="s">
        <v>164</v>
      </c>
      <c r="B36" s="145" t="s">
        <v>165</v>
      </c>
      <c r="C36" s="145" t="s">
        <v>166</v>
      </c>
      <c r="D36" s="37" t="s">
        <v>64</v>
      </c>
      <c r="E36" s="41" t="s">
        <v>167</v>
      </c>
      <c r="F36" s="41" t="s">
        <v>168</v>
      </c>
      <c r="G36" s="41" t="s">
        <v>169</v>
      </c>
      <c r="H36" s="128" t="s">
        <v>170</v>
      </c>
      <c r="I36" s="67"/>
      <c r="J36" s="68"/>
      <c r="K36" s="68"/>
      <c r="L36" s="68"/>
      <c r="M36" s="68"/>
      <c r="N36" s="68"/>
      <c r="O36" s="408" t="s">
        <v>28</v>
      </c>
      <c r="P36" s="396"/>
      <c r="Q36" s="396"/>
      <c r="R36" s="396"/>
      <c r="S36" s="396"/>
      <c r="T36" s="396"/>
      <c r="U36" s="396"/>
      <c r="V36" s="396"/>
      <c r="W36" s="67"/>
      <c r="X36" s="67"/>
      <c r="Y36" s="67"/>
      <c r="Z36" s="67"/>
      <c r="AA36" s="70">
        <v>0.1</v>
      </c>
      <c r="AB36" s="70">
        <v>0.15</v>
      </c>
      <c r="AC36" s="113">
        <v>0</v>
      </c>
      <c r="AD36" s="113">
        <v>0</v>
      </c>
      <c r="AE36" s="113">
        <v>0</v>
      </c>
      <c r="AF36" s="113">
        <v>0</v>
      </c>
      <c r="AG36" s="113">
        <v>80000000</v>
      </c>
      <c r="AH36" s="114">
        <v>110000000</v>
      </c>
      <c r="AI36" s="17" t="s">
        <v>110</v>
      </c>
      <c r="AJ36" s="2"/>
      <c r="AK36" s="2"/>
      <c r="AL36" s="2"/>
      <c r="AM36" s="2"/>
      <c r="AN36" s="2"/>
      <c r="AO36" s="3"/>
      <c r="AP36" s="3"/>
      <c r="AQ36" s="3"/>
      <c r="AR36" s="3"/>
      <c r="AS36" s="3"/>
      <c r="AT36" s="3"/>
      <c r="AU36" s="3"/>
      <c r="AV36" s="3"/>
      <c r="AW36" s="3"/>
      <c r="AX36" s="3"/>
      <c r="AY36" s="3"/>
      <c r="AZ36" s="3"/>
      <c r="BA36" s="3"/>
      <c r="BB36" s="3"/>
      <c r="BC36" s="2"/>
    </row>
    <row r="37" spans="1:55" ht="175.5" customHeight="1">
      <c r="A37" s="154" t="s">
        <v>171</v>
      </c>
      <c r="B37" s="141" t="s">
        <v>172</v>
      </c>
      <c r="C37" s="141" t="s">
        <v>173</v>
      </c>
      <c r="D37" s="37" t="s">
        <v>64</v>
      </c>
      <c r="E37" s="41" t="s">
        <v>174</v>
      </c>
      <c r="F37" s="41" t="s">
        <v>40</v>
      </c>
      <c r="G37" s="41" t="s">
        <v>175</v>
      </c>
      <c r="H37" s="129" t="s">
        <v>176</v>
      </c>
      <c r="I37" s="68"/>
      <c r="J37" s="68"/>
      <c r="K37" s="68"/>
      <c r="L37" s="68"/>
      <c r="M37" s="68"/>
      <c r="N37" s="68"/>
      <c r="O37" s="408" t="s">
        <v>28</v>
      </c>
      <c r="P37" s="396"/>
      <c r="Q37" s="396"/>
      <c r="R37" s="396"/>
      <c r="S37" s="396"/>
      <c r="T37" s="396"/>
      <c r="U37" s="396"/>
      <c r="V37" s="396"/>
      <c r="W37" s="70">
        <v>0.2</v>
      </c>
      <c r="X37" s="70">
        <v>0.1</v>
      </c>
      <c r="Y37" s="70">
        <v>0</v>
      </c>
      <c r="Z37" s="70">
        <v>0</v>
      </c>
      <c r="AA37" s="70">
        <v>0</v>
      </c>
      <c r="AB37" s="70">
        <v>0</v>
      </c>
      <c r="AC37" s="113">
        <v>53760000</v>
      </c>
      <c r="AD37" s="113">
        <v>29990000</v>
      </c>
      <c r="AE37" s="113">
        <v>0</v>
      </c>
      <c r="AF37" s="113">
        <v>0</v>
      </c>
      <c r="AG37" s="113">
        <v>0</v>
      </c>
      <c r="AH37" s="114">
        <v>0</v>
      </c>
      <c r="AI37" s="20" t="s">
        <v>110</v>
      </c>
      <c r="AJ37" s="2"/>
      <c r="AK37" s="2"/>
      <c r="AL37" s="2"/>
      <c r="AM37" s="2"/>
      <c r="AN37" s="2"/>
      <c r="AO37" s="3"/>
      <c r="AP37" s="3"/>
      <c r="AQ37" s="3"/>
      <c r="AR37" s="3"/>
      <c r="AS37" s="3"/>
      <c r="AT37" s="3"/>
      <c r="AU37" s="3"/>
      <c r="AV37" s="3"/>
      <c r="AW37" s="3"/>
      <c r="AX37" s="3"/>
      <c r="AY37" s="3"/>
      <c r="AZ37" s="3"/>
      <c r="BA37" s="3"/>
      <c r="BB37" s="3"/>
      <c r="BC37" s="2"/>
    </row>
    <row r="38" spans="1:55" ht="89.25" customHeight="1">
      <c r="A38" s="154" t="s">
        <v>177</v>
      </c>
      <c r="B38" s="144" t="s">
        <v>178</v>
      </c>
      <c r="C38" s="144" t="s">
        <v>179</v>
      </c>
      <c r="D38" s="51" t="s">
        <v>64</v>
      </c>
      <c r="E38" s="41" t="s">
        <v>180</v>
      </c>
      <c r="F38" s="41"/>
      <c r="G38" s="41"/>
      <c r="H38" s="128" t="s">
        <v>181</v>
      </c>
      <c r="I38" s="68"/>
      <c r="J38" s="68"/>
      <c r="K38" s="68"/>
      <c r="L38" s="68"/>
      <c r="M38" s="68"/>
      <c r="N38" s="68"/>
      <c r="O38" s="67" t="s">
        <v>28</v>
      </c>
      <c r="P38" s="67" t="s">
        <v>28</v>
      </c>
      <c r="Q38" s="67" t="s">
        <v>28</v>
      </c>
      <c r="R38" s="67" t="s">
        <v>28</v>
      </c>
      <c r="S38" s="67" t="s">
        <v>28</v>
      </c>
      <c r="T38" s="67" t="s">
        <v>28</v>
      </c>
      <c r="U38" s="67" t="s">
        <v>28</v>
      </c>
      <c r="V38" s="67" t="s">
        <v>28</v>
      </c>
      <c r="W38" s="67" t="s">
        <v>28</v>
      </c>
      <c r="X38" s="67" t="s">
        <v>28</v>
      </c>
      <c r="Y38" s="67" t="s">
        <v>28</v>
      </c>
      <c r="Z38" s="67" t="s">
        <v>34</v>
      </c>
      <c r="AA38" s="67" t="s">
        <v>34</v>
      </c>
      <c r="AB38" s="67" t="s">
        <v>34</v>
      </c>
      <c r="AC38" s="113">
        <v>0</v>
      </c>
      <c r="AD38" s="113">
        <v>0</v>
      </c>
      <c r="AE38" s="113">
        <v>95560000</v>
      </c>
      <c r="AF38" s="113">
        <v>62400000</v>
      </c>
      <c r="AG38" s="113">
        <v>19400000</v>
      </c>
      <c r="AH38" s="114">
        <v>0</v>
      </c>
      <c r="AI38" s="15" t="s">
        <v>110</v>
      </c>
      <c r="AJ38" s="2"/>
      <c r="AK38" s="2"/>
      <c r="AL38" s="2"/>
      <c r="AM38" s="2"/>
      <c r="AN38" s="2"/>
      <c r="AO38" s="3"/>
      <c r="AP38" s="3"/>
      <c r="AQ38" s="3"/>
      <c r="AR38" s="3"/>
      <c r="AS38" s="3"/>
      <c r="AT38" s="3"/>
      <c r="AU38" s="3"/>
      <c r="AV38" s="3"/>
      <c r="AW38" s="3"/>
      <c r="AX38" s="3"/>
      <c r="AY38" s="3"/>
      <c r="AZ38" s="3"/>
      <c r="BA38" s="3"/>
      <c r="BB38" s="3"/>
      <c r="BC38" s="2"/>
    </row>
    <row r="39" spans="1:55" ht="165">
      <c r="A39" s="154" t="s">
        <v>182</v>
      </c>
      <c r="B39" s="141" t="s">
        <v>183</v>
      </c>
      <c r="C39" s="141" t="s">
        <v>184</v>
      </c>
      <c r="D39" s="37" t="s">
        <v>64</v>
      </c>
      <c r="E39" s="41" t="s">
        <v>185</v>
      </c>
      <c r="F39" s="41" t="s">
        <v>101</v>
      </c>
      <c r="G39" s="41" t="s">
        <v>186</v>
      </c>
      <c r="H39" s="129" t="s">
        <v>187</v>
      </c>
      <c r="I39" s="68"/>
      <c r="J39" s="68"/>
      <c r="K39" s="68"/>
      <c r="L39" s="68"/>
      <c r="M39" s="68"/>
      <c r="N39" s="68"/>
      <c r="O39" s="408" t="s">
        <v>28</v>
      </c>
      <c r="P39" s="396"/>
      <c r="Q39" s="396"/>
      <c r="R39" s="396"/>
      <c r="S39" s="396"/>
      <c r="T39" s="396"/>
      <c r="U39" s="396"/>
      <c r="V39" s="396"/>
      <c r="W39" s="67">
        <v>3</v>
      </c>
      <c r="X39" s="67">
        <v>5</v>
      </c>
      <c r="Y39" s="67">
        <v>7</v>
      </c>
      <c r="Z39" s="67">
        <v>10</v>
      </c>
      <c r="AA39" s="67">
        <v>12</v>
      </c>
      <c r="AB39" s="67">
        <v>15</v>
      </c>
      <c r="AC39" s="113">
        <v>0</v>
      </c>
      <c r="AD39" s="113">
        <v>0</v>
      </c>
      <c r="AE39" s="113">
        <v>0</v>
      </c>
      <c r="AF39" s="113">
        <v>0</v>
      </c>
      <c r="AG39" s="113">
        <v>0</v>
      </c>
      <c r="AH39" s="114">
        <v>0</v>
      </c>
      <c r="AI39" s="16"/>
      <c r="AJ39" s="2"/>
      <c r="AK39" s="2"/>
      <c r="AL39" s="2"/>
      <c r="AM39" s="2"/>
      <c r="AN39" s="2"/>
      <c r="AO39" s="3"/>
      <c r="AP39" s="3"/>
      <c r="AQ39" s="3"/>
      <c r="AR39" s="3"/>
      <c r="AS39" s="3"/>
      <c r="AT39" s="3"/>
      <c r="AU39" s="3"/>
      <c r="AV39" s="3"/>
      <c r="AW39" s="3"/>
      <c r="AX39" s="3"/>
      <c r="AY39" s="3"/>
      <c r="AZ39" s="3"/>
      <c r="BA39" s="3"/>
      <c r="BB39" s="3"/>
      <c r="BC39" s="2"/>
    </row>
    <row r="40" spans="1:55" ht="81.75" customHeight="1">
      <c r="A40" s="154" t="s">
        <v>188</v>
      </c>
      <c r="B40" s="36" t="s">
        <v>189</v>
      </c>
      <c r="C40" s="36"/>
      <c r="D40" s="37" t="s">
        <v>31</v>
      </c>
      <c r="E40" s="38" t="s">
        <v>190</v>
      </c>
      <c r="F40" s="41" t="s">
        <v>40</v>
      </c>
      <c r="G40" s="41"/>
      <c r="H40" s="129" t="s">
        <v>191</v>
      </c>
      <c r="I40" s="68"/>
      <c r="J40" s="68"/>
      <c r="K40" s="68"/>
      <c r="L40" s="68"/>
      <c r="M40" s="68"/>
      <c r="N40" s="68"/>
      <c r="O40" s="394" t="s">
        <v>28</v>
      </c>
      <c r="P40" s="396"/>
      <c r="Q40" s="396"/>
      <c r="R40" s="396"/>
      <c r="S40" s="396"/>
      <c r="T40" s="396"/>
      <c r="U40" s="396"/>
      <c r="V40" s="396"/>
      <c r="W40" s="28">
        <v>2</v>
      </c>
      <c r="X40" s="28">
        <v>1.5</v>
      </c>
      <c r="Y40" s="28">
        <v>1.5</v>
      </c>
      <c r="Z40" s="28">
        <v>2.5</v>
      </c>
      <c r="AA40" s="28">
        <v>3</v>
      </c>
      <c r="AB40" s="28">
        <v>3</v>
      </c>
      <c r="AC40" s="139">
        <v>198900000</v>
      </c>
      <c r="AD40" s="139">
        <v>121726800</v>
      </c>
      <c r="AE40" s="139">
        <v>93121000</v>
      </c>
      <c r="AF40" s="139">
        <v>158305700</v>
      </c>
      <c r="AG40" s="139">
        <v>193766200</v>
      </c>
      <c r="AH40" s="140">
        <v>197641500</v>
      </c>
      <c r="AI40" s="15" t="s">
        <v>192</v>
      </c>
      <c r="AJ40" s="2"/>
      <c r="AK40" s="2"/>
      <c r="AL40" s="2"/>
      <c r="AM40" s="2"/>
      <c r="AN40" s="2"/>
      <c r="AO40" s="3"/>
      <c r="AP40" s="3"/>
      <c r="AQ40" s="3"/>
      <c r="AR40" s="3"/>
      <c r="AS40" s="3"/>
      <c r="AT40" s="3"/>
      <c r="AU40" s="3"/>
      <c r="AV40" s="3"/>
      <c r="AW40" s="3"/>
      <c r="AX40" s="3"/>
      <c r="AY40" s="3"/>
      <c r="AZ40" s="3"/>
      <c r="BA40" s="3"/>
      <c r="BB40" s="3"/>
      <c r="BC40" s="2"/>
    </row>
    <row r="41" spans="1:55" ht="111.75" customHeight="1">
      <c r="A41" s="154" t="s">
        <v>193</v>
      </c>
      <c r="B41" s="47" t="s">
        <v>194</v>
      </c>
      <c r="C41" s="47"/>
      <c r="D41" s="37" t="s">
        <v>44</v>
      </c>
      <c r="E41" s="41" t="s">
        <v>195</v>
      </c>
      <c r="F41" s="41" t="s">
        <v>40</v>
      </c>
      <c r="G41" s="41"/>
      <c r="H41" s="130" t="s">
        <v>33</v>
      </c>
      <c r="I41" s="135"/>
      <c r="J41" s="135"/>
      <c r="K41" s="143"/>
      <c r="L41" s="143"/>
      <c r="M41" s="143"/>
      <c r="N41" s="143"/>
      <c r="O41" s="394" t="s">
        <v>28</v>
      </c>
      <c r="P41" s="396"/>
      <c r="Q41" s="396"/>
      <c r="R41" s="396"/>
      <c r="S41" s="396"/>
      <c r="T41" s="396"/>
      <c r="U41" s="396"/>
      <c r="V41" s="396"/>
      <c r="W41" s="28">
        <v>0</v>
      </c>
      <c r="X41" s="28">
        <v>0</v>
      </c>
      <c r="Y41" s="28">
        <v>1</v>
      </c>
      <c r="Z41" s="28">
        <v>2</v>
      </c>
      <c r="AA41" s="28">
        <v>4</v>
      </c>
      <c r="AB41" s="28">
        <v>6</v>
      </c>
      <c r="AC41" s="139">
        <v>0</v>
      </c>
      <c r="AD41" s="139">
        <v>0</v>
      </c>
      <c r="AE41" s="139">
        <v>100000000</v>
      </c>
      <c r="AF41" s="139">
        <v>85000000</v>
      </c>
      <c r="AG41" s="139">
        <v>65000000</v>
      </c>
      <c r="AH41" s="140">
        <v>50000000</v>
      </c>
      <c r="AI41" s="15" t="s">
        <v>196</v>
      </c>
      <c r="AJ41" s="2"/>
      <c r="AK41" s="2"/>
      <c r="AL41" s="2"/>
      <c r="AM41" s="2"/>
      <c r="AN41" s="2"/>
      <c r="AO41" s="3"/>
      <c r="AP41" s="3"/>
      <c r="AQ41" s="3"/>
      <c r="AR41" s="3"/>
      <c r="AS41" s="3"/>
      <c r="AT41" s="3"/>
      <c r="AU41" s="3"/>
      <c r="AV41" s="3"/>
      <c r="AW41" s="3"/>
      <c r="AX41" s="3"/>
      <c r="AY41" s="3"/>
      <c r="AZ41" s="3"/>
      <c r="BA41" s="3"/>
      <c r="BB41" s="3"/>
      <c r="BC41" s="2"/>
    </row>
    <row r="42" spans="1:55" ht="120" customHeight="1">
      <c r="A42" s="154" t="s">
        <v>197</v>
      </c>
      <c r="B42" s="144" t="s">
        <v>198</v>
      </c>
      <c r="C42" s="144" t="s">
        <v>199</v>
      </c>
      <c r="D42" s="37" t="s">
        <v>44</v>
      </c>
      <c r="E42" s="41" t="s">
        <v>200</v>
      </c>
      <c r="F42" s="41" t="s">
        <v>201</v>
      </c>
      <c r="G42" s="41"/>
      <c r="H42" s="129" t="s">
        <v>202</v>
      </c>
      <c r="I42" s="135"/>
      <c r="J42" s="135"/>
      <c r="K42" s="143"/>
      <c r="L42" s="143"/>
      <c r="M42" s="143"/>
      <c r="N42" s="143"/>
      <c r="O42" s="394" t="s">
        <v>28</v>
      </c>
      <c r="P42" s="396"/>
      <c r="Q42" s="396"/>
      <c r="R42" s="396"/>
      <c r="S42" s="396"/>
      <c r="T42" s="396"/>
      <c r="U42" s="396"/>
      <c r="V42" s="396"/>
      <c r="W42" s="49"/>
      <c r="X42" s="49"/>
      <c r="Y42" s="49">
        <v>105</v>
      </c>
      <c r="Z42" s="49">
        <v>240</v>
      </c>
      <c r="AA42" s="49">
        <v>360</v>
      </c>
      <c r="AB42" s="49">
        <v>600</v>
      </c>
      <c r="AC42" s="139"/>
      <c r="AD42" s="139"/>
      <c r="AE42" s="139"/>
      <c r="AF42" s="139"/>
      <c r="AG42" s="139"/>
      <c r="AH42" s="140"/>
      <c r="AI42" s="15" t="s">
        <v>203</v>
      </c>
      <c r="AJ42" s="2"/>
      <c r="AK42" s="2"/>
      <c r="AL42" s="2"/>
      <c r="AM42" s="2"/>
      <c r="AN42" s="2"/>
      <c r="AO42" s="3"/>
      <c r="AP42" s="3"/>
      <c r="AQ42" s="3"/>
      <c r="AR42" s="3"/>
      <c r="AS42" s="3"/>
      <c r="AT42" s="3"/>
      <c r="AU42" s="3"/>
      <c r="AV42" s="3"/>
      <c r="AW42" s="3"/>
      <c r="AX42" s="3"/>
      <c r="AY42" s="3"/>
      <c r="AZ42" s="3"/>
      <c r="BA42" s="3"/>
      <c r="BB42" s="3"/>
      <c r="BC42" s="2"/>
    </row>
    <row r="43" spans="1:55" ht="99">
      <c r="A43" s="154" t="s">
        <v>204</v>
      </c>
      <c r="B43" s="144" t="s">
        <v>205</v>
      </c>
      <c r="C43" s="144" t="s">
        <v>199</v>
      </c>
      <c r="D43" s="51" t="s">
        <v>44</v>
      </c>
      <c r="E43" s="38" t="s">
        <v>206</v>
      </c>
      <c r="F43" s="41" t="s">
        <v>201</v>
      </c>
      <c r="G43" s="41"/>
      <c r="H43" s="128" t="s">
        <v>207</v>
      </c>
      <c r="I43" s="135"/>
      <c r="J43" s="135"/>
      <c r="K43" s="143"/>
      <c r="L43" s="143"/>
      <c r="M43" s="143"/>
      <c r="N43" s="143"/>
      <c r="O43" s="394" t="s">
        <v>28</v>
      </c>
      <c r="P43" s="396"/>
      <c r="Q43" s="396"/>
      <c r="R43" s="396"/>
      <c r="S43" s="396"/>
      <c r="T43" s="396"/>
      <c r="U43" s="396"/>
      <c r="V43" s="396"/>
      <c r="W43" s="28"/>
      <c r="X43" s="28"/>
      <c r="Y43" s="49">
        <v>3.5</v>
      </c>
      <c r="Z43" s="49">
        <v>6</v>
      </c>
      <c r="AA43" s="49">
        <v>9</v>
      </c>
      <c r="AB43" s="49">
        <v>12</v>
      </c>
      <c r="AC43" s="139"/>
      <c r="AD43" s="139"/>
      <c r="AE43" s="139"/>
      <c r="AF43" s="139"/>
      <c r="AG43" s="139"/>
      <c r="AH43" s="140"/>
      <c r="AI43" s="15" t="s">
        <v>203</v>
      </c>
      <c r="AJ43" s="2"/>
      <c r="AK43" s="2"/>
      <c r="AL43" s="2"/>
      <c r="AM43" s="2"/>
      <c r="AN43" s="2"/>
      <c r="AO43" s="3"/>
      <c r="AP43" s="3"/>
      <c r="AQ43" s="3"/>
      <c r="AR43" s="3"/>
      <c r="AS43" s="3"/>
      <c r="AT43" s="3"/>
      <c r="AU43" s="3"/>
      <c r="AV43" s="3"/>
      <c r="AW43" s="3"/>
      <c r="AX43" s="3"/>
      <c r="AY43" s="3"/>
      <c r="AZ43" s="3"/>
      <c r="BA43" s="3"/>
      <c r="BB43" s="3"/>
      <c r="BC43" s="2"/>
    </row>
    <row r="44" spans="1:55" ht="66.75" customHeight="1">
      <c r="A44" s="154" t="s">
        <v>208</v>
      </c>
      <c r="B44" s="36" t="s">
        <v>209</v>
      </c>
      <c r="C44" s="36" t="s">
        <v>210</v>
      </c>
      <c r="D44" s="37" t="s">
        <v>31</v>
      </c>
      <c r="E44" s="41" t="s">
        <v>211</v>
      </c>
      <c r="F44" s="41" t="s">
        <v>40</v>
      </c>
      <c r="G44" s="41"/>
      <c r="H44" s="149" t="s">
        <v>33</v>
      </c>
      <c r="I44" s="58"/>
      <c r="J44" s="58"/>
      <c r="K44" s="58"/>
      <c r="L44" s="58"/>
      <c r="M44" s="58"/>
      <c r="N44" s="58"/>
      <c r="O44" s="28" t="s">
        <v>28</v>
      </c>
      <c r="P44" s="28" t="s">
        <v>28</v>
      </c>
      <c r="Q44" s="28" t="s">
        <v>28</v>
      </c>
      <c r="R44" s="28" t="s">
        <v>28</v>
      </c>
      <c r="S44" s="28" t="s">
        <v>28</v>
      </c>
      <c r="T44" s="28" t="s">
        <v>28</v>
      </c>
      <c r="U44" s="28" t="s">
        <v>28</v>
      </c>
      <c r="V44" s="28" t="s">
        <v>28</v>
      </c>
      <c r="W44" s="28" t="s">
        <v>34</v>
      </c>
      <c r="X44" s="28" t="s">
        <v>34</v>
      </c>
      <c r="Y44" s="28" t="s">
        <v>34</v>
      </c>
      <c r="Z44" s="28" t="s">
        <v>34</v>
      </c>
      <c r="AA44" s="28" t="s">
        <v>34</v>
      </c>
      <c r="AB44" s="28" t="s">
        <v>34</v>
      </c>
      <c r="AC44" s="139">
        <v>0</v>
      </c>
      <c r="AD44" s="139">
        <v>0</v>
      </c>
      <c r="AE44" s="139">
        <v>0</v>
      </c>
      <c r="AF44" s="139">
        <v>0</v>
      </c>
      <c r="AG44" s="139">
        <v>0</v>
      </c>
      <c r="AH44" s="140">
        <v>0</v>
      </c>
      <c r="AI44" s="16"/>
      <c r="AJ44" s="2"/>
      <c r="AK44" s="2"/>
      <c r="AL44" s="2"/>
      <c r="AM44" s="2"/>
      <c r="AN44" s="2"/>
      <c r="AO44" s="3"/>
      <c r="AP44" s="3"/>
      <c r="AQ44" s="3"/>
      <c r="AR44" s="3"/>
      <c r="AS44" s="3"/>
      <c r="AT44" s="3"/>
      <c r="AU44" s="3"/>
      <c r="AV44" s="3"/>
      <c r="AW44" s="3"/>
      <c r="AX44" s="3"/>
      <c r="AY44" s="3"/>
      <c r="AZ44" s="3"/>
      <c r="BA44" s="3"/>
      <c r="BB44" s="3"/>
      <c r="BC44" s="2"/>
    </row>
    <row r="45" spans="1:55" ht="39.950000000000003" customHeight="1">
      <c r="A45" s="119" t="s">
        <v>212</v>
      </c>
      <c r="B45" s="32" t="s">
        <v>213</v>
      </c>
      <c r="C45" s="32"/>
      <c r="D45" s="26"/>
      <c r="E45" s="31" t="s">
        <v>214</v>
      </c>
      <c r="F45" s="31" t="s">
        <v>84</v>
      </c>
      <c r="G45" s="31" t="s">
        <v>215</v>
      </c>
      <c r="H45" s="32"/>
      <c r="I45" s="33"/>
      <c r="J45" s="33"/>
      <c r="K45" s="33"/>
      <c r="L45" s="33"/>
      <c r="M45" s="33"/>
      <c r="N45" s="33"/>
      <c r="O45" s="71">
        <v>0.36085297465604188</v>
      </c>
      <c r="P45" s="71">
        <v>0.36705646827847044</v>
      </c>
      <c r="Q45" s="71">
        <v>0.37976363877998592</v>
      </c>
      <c r="R45" s="71">
        <v>0.37032500812638219</v>
      </c>
      <c r="S45" s="71">
        <v>0.38809229245034155</v>
      </c>
      <c r="T45" s="71">
        <v>0.29959984799925271</v>
      </c>
      <c r="U45" s="71">
        <v>0.24701126865126702</v>
      </c>
      <c r="V45" s="33"/>
      <c r="W45" s="71">
        <v>0.25</v>
      </c>
      <c r="X45" s="71">
        <v>0.26500000000000001</v>
      </c>
      <c r="Y45" s="71">
        <v>0.29499999999999998</v>
      </c>
      <c r="Z45" s="71">
        <v>0.33</v>
      </c>
      <c r="AA45" s="71">
        <v>0.38</v>
      </c>
      <c r="AB45" s="71">
        <v>0.45</v>
      </c>
      <c r="AC45" s="105">
        <f t="shared" ref="AC45:AH45" si="7">SUM(AC46:AC47)</f>
        <v>0</v>
      </c>
      <c r="AD45" s="105">
        <f t="shared" si="7"/>
        <v>0</v>
      </c>
      <c r="AE45" s="105">
        <f t="shared" si="7"/>
        <v>143000000</v>
      </c>
      <c r="AF45" s="105">
        <f t="shared" si="7"/>
        <v>175000000</v>
      </c>
      <c r="AG45" s="105">
        <f t="shared" si="7"/>
        <v>180000000</v>
      </c>
      <c r="AH45" s="106">
        <f t="shared" si="7"/>
        <v>200000000</v>
      </c>
      <c r="AI45" s="13"/>
      <c r="AJ45" s="2"/>
      <c r="AK45" s="2"/>
      <c r="AL45" s="2"/>
      <c r="AM45" s="2"/>
      <c r="AN45" s="2"/>
      <c r="AO45" s="3"/>
      <c r="AP45" s="3"/>
      <c r="AQ45" s="3"/>
      <c r="AR45" s="3"/>
      <c r="AS45" s="3"/>
      <c r="AT45" s="3"/>
      <c r="AU45" s="3"/>
      <c r="AV45" s="3"/>
      <c r="AW45" s="3"/>
      <c r="AX45" s="3"/>
      <c r="AY45" s="3"/>
      <c r="AZ45" s="3"/>
      <c r="BA45" s="3"/>
      <c r="BB45" s="3"/>
      <c r="BC45" s="2"/>
    </row>
    <row r="46" spans="1:55" ht="111.75" customHeight="1">
      <c r="A46" s="154" t="s">
        <v>216</v>
      </c>
      <c r="B46" s="50" t="s">
        <v>217</v>
      </c>
      <c r="C46" s="144" t="s">
        <v>218</v>
      </c>
      <c r="D46" s="37" t="s">
        <v>31</v>
      </c>
      <c r="E46" s="41" t="s">
        <v>219</v>
      </c>
      <c r="F46" s="41" t="s">
        <v>84</v>
      </c>
      <c r="G46" s="41" t="s">
        <v>220</v>
      </c>
      <c r="H46" s="149" t="s">
        <v>33</v>
      </c>
      <c r="I46" s="135"/>
      <c r="J46" s="135"/>
      <c r="K46" s="143"/>
      <c r="L46" s="143"/>
      <c r="M46" s="143"/>
      <c r="N46" s="143"/>
      <c r="O46" s="49">
        <v>1040.3763053930545</v>
      </c>
      <c r="P46" s="49">
        <v>808.98861762530066</v>
      </c>
      <c r="Q46" s="49">
        <v>507.48166151761848</v>
      </c>
      <c r="R46" s="49">
        <v>916.3551756155988</v>
      </c>
      <c r="S46" s="49">
        <v>922.2471427182661</v>
      </c>
      <c r="T46" s="49">
        <v>369.17683037151079</v>
      </c>
      <c r="U46" s="49">
        <v>635.82217002352354</v>
      </c>
      <c r="V46" s="49"/>
      <c r="W46" s="49">
        <v>855.82217002352354</v>
      </c>
      <c r="X46" s="49">
        <v>805.82217002352354</v>
      </c>
      <c r="Y46" s="49">
        <v>735.82217002352354</v>
      </c>
      <c r="Z46" s="49">
        <v>645.82217002352354</v>
      </c>
      <c r="AA46" s="49">
        <v>535.82217002352354</v>
      </c>
      <c r="AB46" s="49">
        <v>405.82217002352354</v>
      </c>
      <c r="AC46" s="139">
        <v>0</v>
      </c>
      <c r="AD46" s="139">
        <v>0</v>
      </c>
      <c r="AE46" s="139">
        <v>0</v>
      </c>
      <c r="AF46" s="139">
        <v>0</v>
      </c>
      <c r="AG46" s="139">
        <v>0</v>
      </c>
      <c r="AH46" s="140">
        <v>0</v>
      </c>
      <c r="AI46" s="16"/>
      <c r="AJ46" s="2"/>
      <c r="AK46" s="2"/>
      <c r="AL46" s="2"/>
      <c r="AM46" s="2"/>
      <c r="AN46" s="2"/>
      <c r="AO46" s="3"/>
      <c r="AP46" s="3"/>
      <c r="AQ46" s="3"/>
      <c r="AR46" s="3"/>
      <c r="AS46" s="3"/>
      <c r="AT46" s="3"/>
      <c r="AU46" s="3"/>
      <c r="AV46" s="3"/>
      <c r="AW46" s="3"/>
      <c r="AX46" s="3"/>
      <c r="AY46" s="3"/>
      <c r="AZ46" s="3"/>
      <c r="BA46" s="3"/>
      <c r="BB46" s="3"/>
      <c r="BC46" s="2"/>
    </row>
    <row r="47" spans="1:55" ht="56.25" customHeight="1">
      <c r="A47" s="154" t="s">
        <v>221</v>
      </c>
      <c r="B47" s="50" t="s">
        <v>222</v>
      </c>
      <c r="C47" s="144" t="s">
        <v>223</v>
      </c>
      <c r="D47" s="37" t="s">
        <v>44</v>
      </c>
      <c r="E47" s="41" t="s">
        <v>224</v>
      </c>
      <c r="F47" s="41" t="s">
        <v>26</v>
      </c>
      <c r="G47" s="41" t="s">
        <v>225</v>
      </c>
      <c r="H47" s="149" t="s">
        <v>33</v>
      </c>
      <c r="I47" s="28"/>
      <c r="J47" s="28"/>
      <c r="K47" s="58"/>
      <c r="L47" s="58"/>
      <c r="M47" s="58"/>
      <c r="N47" s="58"/>
      <c r="O47" s="394" t="s">
        <v>28</v>
      </c>
      <c r="P47" s="396"/>
      <c r="Q47" s="396"/>
      <c r="R47" s="396"/>
      <c r="S47" s="396"/>
      <c r="T47" s="396"/>
      <c r="U47" s="396"/>
      <c r="V47" s="396"/>
      <c r="W47" s="40"/>
      <c r="X47" s="40"/>
      <c r="Y47" s="40">
        <v>0.2</v>
      </c>
      <c r="Z47" s="40">
        <v>0.4</v>
      </c>
      <c r="AA47" s="40">
        <v>0.7</v>
      </c>
      <c r="AB47" s="40">
        <v>1</v>
      </c>
      <c r="AC47" s="139">
        <v>0</v>
      </c>
      <c r="AD47" s="139">
        <v>0</v>
      </c>
      <c r="AE47" s="139">
        <v>143000000</v>
      </c>
      <c r="AF47" s="139">
        <v>175000000</v>
      </c>
      <c r="AG47" s="139">
        <v>180000000</v>
      </c>
      <c r="AH47" s="140">
        <v>200000000</v>
      </c>
      <c r="AI47" s="16" t="s">
        <v>110</v>
      </c>
      <c r="AJ47" s="2"/>
      <c r="AK47" s="2"/>
      <c r="AL47" s="2"/>
      <c r="AM47" s="2"/>
      <c r="AN47" s="2"/>
      <c r="AO47" s="3"/>
      <c r="AP47" s="3"/>
      <c r="AQ47" s="3"/>
      <c r="AR47" s="3"/>
      <c r="AS47" s="3"/>
      <c r="AT47" s="3"/>
      <c r="AU47" s="3"/>
      <c r="AV47" s="3"/>
      <c r="AW47" s="3"/>
      <c r="AX47" s="3"/>
      <c r="AY47" s="3"/>
      <c r="AZ47" s="3"/>
      <c r="BA47" s="3"/>
      <c r="BB47" s="3"/>
      <c r="BC47" s="2"/>
    </row>
    <row r="48" spans="1:55" s="7" customFormat="1" ht="39.950000000000003" customHeight="1">
      <c r="A48" s="119" t="s">
        <v>226</v>
      </c>
      <c r="B48" s="32" t="s">
        <v>227</v>
      </c>
      <c r="C48" s="32"/>
      <c r="D48" s="26"/>
      <c r="E48" s="31" t="s">
        <v>228</v>
      </c>
      <c r="F48" s="31" t="s">
        <v>84</v>
      </c>
      <c r="G48" s="31" t="s">
        <v>229</v>
      </c>
      <c r="H48" s="32"/>
      <c r="I48" s="33"/>
      <c r="J48" s="33"/>
      <c r="K48" s="33"/>
      <c r="L48" s="33"/>
      <c r="M48" s="33"/>
      <c r="N48" s="33"/>
      <c r="O48" s="71">
        <v>0.44436565666522132</v>
      </c>
      <c r="P48" s="71">
        <v>0.46146524085784174</v>
      </c>
      <c r="Q48" s="71">
        <v>0.42365167620425004</v>
      </c>
      <c r="R48" s="71">
        <v>0.41402940183708298</v>
      </c>
      <c r="S48" s="71">
        <v>0.3822357570569907</v>
      </c>
      <c r="T48" s="71">
        <v>0.3451926049417785</v>
      </c>
      <c r="U48" s="71">
        <v>0.46987475892662162</v>
      </c>
      <c r="V48" s="33"/>
      <c r="W48" s="71">
        <v>0.54350000000000009</v>
      </c>
      <c r="X48" s="71">
        <v>0.54200000000000015</v>
      </c>
      <c r="Y48" s="71">
        <v>0.56200000000000017</v>
      </c>
      <c r="Z48" s="71">
        <v>0.5920000000000003</v>
      </c>
      <c r="AA48" s="71">
        <v>0.61900000000000022</v>
      </c>
      <c r="AB48" s="71">
        <v>0.62000000000000011</v>
      </c>
      <c r="AC48" s="105">
        <f t="shared" ref="AC48:AH48" si="8">SUM(AC49:AC54)</f>
        <v>96600000</v>
      </c>
      <c r="AD48" s="105">
        <f t="shared" si="8"/>
        <v>174960000</v>
      </c>
      <c r="AE48" s="105">
        <f t="shared" si="8"/>
        <v>2541360000</v>
      </c>
      <c r="AF48" s="105">
        <f t="shared" si="8"/>
        <v>6744840000</v>
      </c>
      <c r="AG48" s="105">
        <f t="shared" si="8"/>
        <v>14942240000</v>
      </c>
      <c r="AH48" s="106">
        <f t="shared" si="8"/>
        <v>12272020000</v>
      </c>
      <c r="AI48" s="13"/>
      <c r="AJ48" s="2"/>
      <c r="AK48" s="2"/>
      <c r="AL48" s="2"/>
      <c r="AM48" s="2"/>
      <c r="AN48" s="2"/>
      <c r="AO48" s="3"/>
      <c r="AP48" s="3"/>
      <c r="AQ48" s="3"/>
      <c r="AR48" s="3"/>
      <c r="AS48" s="3"/>
      <c r="AT48" s="3"/>
      <c r="AU48" s="3"/>
      <c r="AV48" s="3"/>
      <c r="AW48" s="3"/>
      <c r="AX48" s="3"/>
      <c r="AY48" s="3"/>
      <c r="AZ48" s="3"/>
      <c r="BA48" s="3"/>
      <c r="BB48" s="3"/>
      <c r="BC48" s="2"/>
    </row>
    <row r="49" spans="1:55" ht="269.25" customHeight="1">
      <c r="A49" s="154" t="s">
        <v>230</v>
      </c>
      <c r="B49" s="50" t="s">
        <v>231</v>
      </c>
      <c r="C49" s="144" t="s">
        <v>232</v>
      </c>
      <c r="D49" s="37" t="s">
        <v>44</v>
      </c>
      <c r="E49" s="41" t="s">
        <v>233</v>
      </c>
      <c r="F49" s="41" t="s">
        <v>234</v>
      </c>
      <c r="G49" s="41"/>
      <c r="H49" s="149" t="s">
        <v>163</v>
      </c>
      <c r="I49" s="135"/>
      <c r="J49" s="135"/>
      <c r="K49" s="143"/>
      <c r="L49" s="143"/>
      <c r="M49" s="143"/>
      <c r="N49" s="143"/>
      <c r="O49" s="394" t="s">
        <v>28</v>
      </c>
      <c r="P49" s="396"/>
      <c r="Q49" s="396"/>
      <c r="R49" s="396"/>
      <c r="S49" s="396"/>
      <c r="T49" s="396"/>
      <c r="U49" s="396"/>
      <c r="V49" s="396"/>
      <c r="W49" s="28"/>
      <c r="X49" s="28"/>
      <c r="Y49" s="28">
        <v>104</v>
      </c>
      <c r="Z49" s="28">
        <v>208</v>
      </c>
      <c r="AA49" s="28">
        <v>572</v>
      </c>
      <c r="AB49" s="28">
        <v>728</v>
      </c>
      <c r="AC49" s="139">
        <v>0</v>
      </c>
      <c r="AD49" s="139">
        <v>0</v>
      </c>
      <c r="AE49" s="139">
        <v>2190240000</v>
      </c>
      <c r="AF49" s="139">
        <v>6489600000</v>
      </c>
      <c r="AG49" s="139">
        <v>14277120000</v>
      </c>
      <c r="AH49" s="140">
        <v>11072880000</v>
      </c>
      <c r="AI49" s="15" t="s">
        <v>235</v>
      </c>
      <c r="AJ49" s="2"/>
      <c r="AK49" s="2"/>
      <c r="AL49" s="2"/>
      <c r="AM49" s="2"/>
      <c r="AN49" s="2"/>
      <c r="AO49" s="3"/>
      <c r="AP49" s="3"/>
      <c r="AQ49" s="3"/>
      <c r="AR49" s="3"/>
      <c r="AS49" s="3"/>
      <c r="AT49" s="3"/>
      <c r="AU49" s="3"/>
      <c r="AV49" s="3"/>
      <c r="AW49" s="3"/>
      <c r="AX49" s="3"/>
      <c r="AY49" s="3"/>
      <c r="AZ49" s="3"/>
      <c r="BA49" s="3"/>
      <c r="BB49" s="3"/>
      <c r="BC49" s="2"/>
    </row>
    <row r="50" spans="1:55" ht="293.25" customHeight="1">
      <c r="A50" s="154" t="s">
        <v>236</v>
      </c>
      <c r="B50" s="47" t="s">
        <v>237</v>
      </c>
      <c r="C50" s="145" t="s">
        <v>238</v>
      </c>
      <c r="D50" s="51" t="s">
        <v>44</v>
      </c>
      <c r="E50" s="41" t="s">
        <v>239</v>
      </c>
      <c r="F50" s="41" t="s">
        <v>40</v>
      </c>
      <c r="G50" s="41"/>
      <c r="H50" s="149" t="s">
        <v>33</v>
      </c>
      <c r="I50" s="135"/>
      <c r="J50" s="135"/>
      <c r="K50" s="135"/>
      <c r="L50" s="135"/>
      <c r="M50" s="143"/>
      <c r="N50" s="143"/>
      <c r="O50" s="394" t="s">
        <v>28</v>
      </c>
      <c r="P50" s="396"/>
      <c r="Q50" s="396"/>
      <c r="R50" s="396"/>
      <c r="S50" s="396"/>
      <c r="T50" s="396"/>
      <c r="U50" s="396"/>
      <c r="V50" s="396"/>
      <c r="W50" s="28">
        <v>0</v>
      </c>
      <c r="X50" s="28">
        <v>0</v>
      </c>
      <c r="Y50" s="28">
        <v>0</v>
      </c>
      <c r="Z50" s="28">
        <v>0</v>
      </c>
      <c r="AA50" s="28">
        <v>1</v>
      </c>
      <c r="AB50" s="28">
        <v>2</v>
      </c>
      <c r="AC50" s="139">
        <v>0</v>
      </c>
      <c r="AD50" s="139">
        <v>0</v>
      </c>
      <c r="AE50" s="139">
        <v>0</v>
      </c>
      <c r="AF50" s="139">
        <v>0</v>
      </c>
      <c r="AG50" s="139">
        <v>422150000</v>
      </c>
      <c r="AH50" s="140">
        <v>861190000</v>
      </c>
      <c r="AI50" s="15" t="s">
        <v>240</v>
      </c>
      <c r="AJ50" s="2"/>
      <c r="AK50" s="2"/>
      <c r="AL50" s="2"/>
      <c r="AM50" s="2"/>
      <c r="AN50" s="2"/>
      <c r="AO50" s="3"/>
      <c r="AP50" s="3"/>
      <c r="AQ50" s="3"/>
      <c r="AR50" s="3"/>
      <c r="AS50" s="3"/>
      <c r="AT50" s="3"/>
      <c r="AU50" s="3"/>
      <c r="AV50" s="3"/>
      <c r="AW50" s="3"/>
      <c r="AX50" s="3"/>
      <c r="AY50" s="3"/>
      <c r="AZ50" s="3"/>
      <c r="BA50" s="3"/>
      <c r="BB50" s="3"/>
      <c r="BC50" s="2"/>
    </row>
    <row r="51" spans="1:55" ht="165">
      <c r="A51" s="154" t="s">
        <v>241</v>
      </c>
      <c r="B51" s="141" t="s">
        <v>242</v>
      </c>
      <c r="C51" s="141" t="s">
        <v>243</v>
      </c>
      <c r="D51" s="37" t="s">
        <v>44</v>
      </c>
      <c r="E51" s="41" t="s">
        <v>244</v>
      </c>
      <c r="F51" s="41" t="s">
        <v>245</v>
      </c>
      <c r="G51" s="41"/>
      <c r="H51" s="149" t="s">
        <v>163</v>
      </c>
      <c r="I51" s="135"/>
      <c r="J51" s="143"/>
      <c r="K51" s="143"/>
      <c r="L51" s="135"/>
      <c r="M51" s="135"/>
      <c r="N51" s="135"/>
      <c r="O51" s="394" t="s">
        <v>28</v>
      </c>
      <c r="P51" s="396"/>
      <c r="Q51" s="396"/>
      <c r="R51" s="396"/>
      <c r="S51" s="396"/>
      <c r="T51" s="396"/>
      <c r="U51" s="396"/>
      <c r="V51" s="396"/>
      <c r="W51" s="28"/>
      <c r="X51" s="60"/>
      <c r="Y51" s="60" t="s">
        <v>34</v>
      </c>
      <c r="Z51" s="60"/>
      <c r="AA51" s="60"/>
      <c r="AB51" s="60"/>
      <c r="AC51" s="139">
        <v>0</v>
      </c>
      <c r="AD51" s="139">
        <v>117000000</v>
      </c>
      <c r="AE51" s="139">
        <v>117000000</v>
      </c>
      <c r="AF51" s="139">
        <v>0</v>
      </c>
      <c r="AG51" s="139">
        <v>0</v>
      </c>
      <c r="AH51" s="140">
        <v>0</v>
      </c>
      <c r="AI51" s="15" t="s">
        <v>246</v>
      </c>
      <c r="AJ51" s="2"/>
      <c r="AK51" s="2"/>
      <c r="AL51" s="2"/>
      <c r="AM51" s="2"/>
      <c r="AN51" s="2"/>
      <c r="AO51" s="3"/>
      <c r="AP51" s="3"/>
      <c r="AQ51" s="3"/>
      <c r="AR51" s="3"/>
      <c r="AS51" s="3"/>
      <c r="AT51" s="3"/>
      <c r="AU51" s="3"/>
      <c r="AV51" s="3"/>
      <c r="AW51" s="3"/>
      <c r="AX51" s="3"/>
      <c r="AY51" s="3"/>
      <c r="AZ51" s="3"/>
      <c r="BA51" s="3"/>
      <c r="BB51" s="3"/>
      <c r="BC51" s="2"/>
    </row>
    <row r="52" spans="1:55" ht="135" customHeight="1">
      <c r="A52" s="154" t="s">
        <v>247</v>
      </c>
      <c r="B52" s="36" t="s">
        <v>248</v>
      </c>
      <c r="C52" s="141" t="s">
        <v>249</v>
      </c>
      <c r="D52" s="51" t="s">
        <v>31</v>
      </c>
      <c r="E52" s="41" t="s">
        <v>250</v>
      </c>
      <c r="F52" s="41" t="s">
        <v>56</v>
      </c>
      <c r="G52" s="41" t="s">
        <v>251</v>
      </c>
      <c r="H52" s="149" t="s">
        <v>33</v>
      </c>
      <c r="I52" s="58"/>
      <c r="J52" s="58"/>
      <c r="K52" s="28"/>
      <c r="L52" s="28"/>
      <c r="M52" s="58"/>
      <c r="N52" s="58"/>
      <c r="O52" s="394" t="s">
        <v>28</v>
      </c>
      <c r="P52" s="396"/>
      <c r="Q52" s="396"/>
      <c r="R52" s="396"/>
      <c r="S52" s="396"/>
      <c r="T52" s="396"/>
      <c r="U52" s="396"/>
      <c r="V52" s="396"/>
      <c r="W52" s="28" t="s">
        <v>28</v>
      </c>
      <c r="X52" s="53">
        <v>-0.05</v>
      </c>
      <c r="Y52" s="53">
        <v>-0.04</v>
      </c>
      <c r="Z52" s="53">
        <v>-0.03</v>
      </c>
      <c r="AA52" s="53">
        <v>-2.5000000000000001E-2</v>
      </c>
      <c r="AB52" s="53">
        <v>-0.02</v>
      </c>
      <c r="AC52" s="139">
        <v>96600000</v>
      </c>
      <c r="AD52" s="139">
        <v>57960000</v>
      </c>
      <c r="AE52" s="139">
        <v>51520000</v>
      </c>
      <c r="AF52" s="139">
        <v>19320000</v>
      </c>
      <c r="AG52" s="139">
        <v>15000000</v>
      </c>
      <c r="AH52" s="140">
        <v>15000000</v>
      </c>
      <c r="AI52" s="17" t="s">
        <v>252</v>
      </c>
      <c r="AJ52" s="2"/>
      <c r="AK52" s="2"/>
      <c r="AL52" s="2"/>
      <c r="AM52" s="2"/>
      <c r="AN52" s="2"/>
      <c r="AO52" s="3"/>
      <c r="AP52" s="3"/>
      <c r="AQ52" s="3"/>
      <c r="AR52" s="3"/>
      <c r="AS52" s="3"/>
      <c r="AT52" s="3"/>
      <c r="AU52" s="3"/>
      <c r="AV52" s="3"/>
      <c r="AW52" s="3"/>
      <c r="AX52" s="3"/>
      <c r="AY52" s="3"/>
      <c r="AZ52" s="3"/>
      <c r="BA52" s="3"/>
      <c r="BB52" s="3"/>
      <c r="BC52" s="2"/>
    </row>
    <row r="53" spans="1:55" ht="280.5" customHeight="1">
      <c r="A53" s="154" t="s">
        <v>253</v>
      </c>
      <c r="B53" s="50" t="s">
        <v>254</v>
      </c>
      <c r="C53" s="144" t="s">
        <v>255</v>
      </c>
      <c r="D53" s="48" t="s">
        <v>44</v>
      </c>
      <c r="E53" s="41" t="s">
        <v>256</v>
      </c>
      <c r="F53" s="41" t="s">
        <v>40</v>
      </c>
      <c r="G53" s="41"/>
      <c r="H53" s="149" t="s">
        <v>257</v>
      </c>
      <c r="I53" s="28"/>
      <c r="J53" s="135"/>
      <c r="K53" s="143"/>
      <c r="L53" s="143"/>
      <c r="M53" s="143"/>
      <c r="N53" s="143"/>
      <c r="O53" s="394" t="s">
        <v>28</v>
      </c>
      <c r="P53" s="396"/>
      <c r="Q53" s="396"/>
      <c r="R53" s="396"/>
      <c r="S53" s="396"/>
      <c r="T53" s="396"/>
      <c r="U53" s="396"/>
      <c r="V53" s="396"/>
      <c r="W53" s="28"/>
      <c r="X53" s="28"/>
      <c r="Y53" s="28">
        <v>1</v>
      </c>
      <c r="Z53" s="28">
        <v>2</v>
      </c>
      <c r="AA53" s="28">
        <v>3</v>
      </c>
      <c r="AB53" s="28">
        <v>4</v>
      </c>
      <c r="AC53" s="139">
        <v>0</v>
      </c>
      <c r="AD53" s="139">
        <v>0</v>
      </c>
      <c r="AE53" s="139">
        <v>121730000</v>
      </c>
      <c r="AF53" s="139">
        <v>149000000</v>
      </c>
      <c r="AG53" s="139">
        <v>177310000</v>
      </c>
      <c r="AH53" s="140">
        <v>206690000</v>
      </c>
      <c r="AI53" s="20" t="s">
        <v>258</v>
      </c>
      <c r="AJ53" s="2"/>
      <c r="AK53" s="2"/>
      <c r="AL53" s="2"/>
      <c r="AM53" s="2"/>
      <c r="AN53" s="2"/>
      <c r="AO53" s="3"/>
      <c r="AP53" s="3"/>
      <c r="AQ53" s="3"/>
      <c r="AR53" s="3"/>
      <c r="AS53" s="3"/>
      <c r="AT53" s="3"/>
      <c r="AU53" s="3"/>
      <c r="AV53" s="3"/>
      <c r="AW53" s="3"/>
      <c r="AX53" s="3"/>
      <c r="AY53" s="3"/>
      <c r="AZ53" s="3"/>
      <c r="BA53" s="3"/>
      <c r="BB53" s="3"/>
      <c r="BC53" s="2"/>
    </row>
    <row r="54" spans="1:55" ht="129" customHeight="1">
      <c r="A54" s="154" t="s">
        <v>474</v>
      </c>
      <c r="B54" s="50" t="s">
        <v>259</v>
      </c>
      <c r="C54" s="144" t="s">
        <v>260</v>
      </c>
      <c r="D54" s="51" t="s">
        <v>44</v>
      </c>
      <c r="E54" s="57" t="s">
        <v>261</v>
      </c>
      <c r="F54" s="57" t="s">
        <v>262</v>
      </c>
      <c r="G54" s="41" t="s">
        <v>263</v>
      </c>
      <c r="H54" s="149" t="s">
        <v>33</v>
      </c>
      <c r="I54" s="28"/>
      <c r="J54" s="28"/>
      <c r="K54" s="58"/>
      <c r="L54" s="58"/>
      <c r="M54" s="58"/>
      <c r="N54" s="58"/>
      <c r="O54" s="394" t="s">
        <v>28</v>
      </c>
      <c r="P54" s="396"/>
      <c r="Q54" s="396"/>
      <c r="R54" s="396"/>
      <c r="S54" s="396"/>
      <c r="T54" s="396"/>
      <c r="U54" s="396"/>
      <c r="V54" s="396"/>
      <c r="W54" s="60"/>
      <c r="X54" s="60"/>
      <c r="Y54" s="60"/>
      <c r="Z54" s="60"/>
      <c r="AA54" s="60">
        <v>0.05</v>
      </c>
      <c r="AB54" s="60">
        <v>0.1</v>
      </c>
      <c r="AC54" s="139">
        <v>0</v>
      </c>
      <c r="AD54" s="139">
        <v>0</v>
      </c>
      <c r="AE54" s="139">
        <v>60870000</v>
      </c>
      <c r="AF54" s="139">
        <v>86920000</v>
      </c>
      <c r="AG54" s="139">
        <v>50660000</v>
      </c>
      <c r="AH54" s="140">
        <v>116260000</v>
      </c>
      <c r="AI54" s="17" t="s">
        <v>264</v>
      </c>
      <c r="AJ54" s="2"/>
      <c r="AK54" s="2"/>
      <c r="AL54" s="2"/>
      <c r="AM54" s="2"/>
      <c r="AN54" s="2"/>
      <c r="AO54" s="3"/>
      <c r="AP54" s="3"/>
      <c r="AQ54" s="3"/>
      <c r="AR54" s="3"/>
      <c r="AS54" s="3"/>
      <c r="AT54" s="3"/>
      <c r="AU54" s="3"/>
      <c r="AV54" s="3"/>
      <c r="AW54" s="3"/>
      <c r="AX54" s="3"/>
      <c r="AY54" s="3"/>
      <c r="AZ54" s="3"/>
      <c r="BA54" s="3"/>
      <c r="BB54" s="3"/>
      <c r="BC54" s="2"/>
    </row>
    <row r="55" spans="1:55" ht="66">
      <c r="A55" s="154" t="s">
        <v>265</v>
      </c>
      <c r="B55" s="36" t="s">
        <v>266</v>
      </c>
      <c r="C55" s="36"/>
      <c r="D55" s="51" t="s">
        <v>44</v>
      </c>
      <c r="E55" s="57" t="s">
        <v>267</v>
      </c>
      <c r="F55" s="57" t="s">
        <v>40</v>
      </c>
      <c r="G55" s="41"/>
      <c r="H55" s="149" t="s">
        <v>33</v>
      </c>
      <c r="I55" s="58"/>
      <c r="J55" s="58"/>
      <c r="K55" s="58"/>
      <c r="L55" s="58"/>
      <c r="M55" s="58"/>
      <c r="N55" s="58"/>
      <c r="O55" s="394" t="s">
        <v>28</v>
      </c>
      <c r="P55" s="396"/>
      <c r="Q55" s="396"/>
      <c r="R55" s="396"/>
      <c r="S55" s="396"/>
      <c r="T55" s="396"/>
      <c r="U55" s="396"/>
      <c r="V55" s="396"/>
      <c r="W55" s="60"/>
      <c r="X55" s="40">
        <v>2</v>
      </c>
      <c r="Y55" s="40">
        <v>2</v>
      </c>
      <c r="Z55" s="40">
        <v>2</v>
      </c>
      <c r="AA55" s="40">
        <v>2</v>
      </c>
      <c r="AB55" s="40">
        <v>2</v>
      </c>
      <c r="AC55" s="139"/>
      <c r="AD55" s="139">
        <v>0</v>
      </c>
      <c r="AE55" s="139">
        <v>0</v>
      </c>
      <c r="AF55" s="139">
        <v>0</v>
      </c>
      <c r="AG55" s="139">
        <v>0</v>
      </c>
      <c r="AH55" s="140">
        <v>0</v>
      </c>
      <c r="AI55" s="17" t="s">
        <v>35</v>
      </c>
      <c r="AJ55" s="2"/>
      <c r="AK55" s="2"/>
      <c r="AL55" s="2"/>
      <c r="AM55" s="2"/>
      <c r="AN55" s="2"/>
      <c r="AO55" s="3"/>
      <c r="AP55" s="3"/>
      <c r="AQ55" s="3"/>
      <c r="AR55" s="3"/>
      <c r="AS55" s="3"/>
      <c r="AT55" s="3"/>
      <c r="AU55" s="3"/>
      <c r="AV55" s="3"/>
      <c r="AW55" s="3"/>
      <c r="AX55" s="3"/>
      <c r="AY55" s="3"/>
      <c r="AZ55" s="3"/>
      <c r="BA55" s="3"/>
      <c r="BB55" s="3"/>
      <c r="BC55" s="2"/>
    </row>
    <row r="56" spans="1:55" ht="39.950000000000003" customHeight="1">
      <c r="A56" s="119" t="s">
        <v>268</v>
      </c>
      <c r="B56" s="32" t="s">
        <v>269</v>
      </c>
      <c r="C56" s="32"/>
      <c r="D56" s="26"/>
      <c r="E56" s="31" t="s">
        <v>270</v>
      </c>
      <c r="F56" s="31" t="s">
        <v>16</v>
      </c>
      <c r="G56" s="31" t="s">
        <v>271</v>
      </c>
      <c r="H56" s="126"/>
      <c r="I56" s="61"/>
      <c r="J56" s="61"/>
      <c r="K56" s="61"/>
      <c r="L56" s="61"/>
      <c r="M56" s="61"/>
      <c r="N56" s="61"/>
      <c r="O56" s="61"/>
      <c r="P56" s="72">
        <v>-5.4322813881394705E-2</v>
      </c>
      <c r="Q56" s="72">
        <v>0.14979703491942353</v>
      </c>
      <c r="R56" s="72">
        <v>-1.1875208212882127E-2</v>
      </c>
      <c r="S56" s="72">
        <v>-0.12372584852292856</v>
      </c>
      <c r="T56" s="72">
        <v>-0.31844349469961586</v>
      </c>
      <c r="U56" s="72">
        <v>-1.2446372197631228E-2</v>
      </c>
      <c r="V56" s="72">
        <v>-2.8544243577544037E-3</v>
      </c>
      <c r="W56" s="72">
        <v>9.425070688031667E-4</v>
      </c>
      <c r="X56" s="72">
        <v>3.7348272642390157E-3</v>
      </c>
      <c r="Y56" s="72">
        <v>4.5662100456622667E-3</v>
      </c>
      <c r="Z56" s="72">
        <v>2.1897810218978186E-2</v>
      </c>
      <c r="AA56" s="72">
        <v>2.6339691189827263E-2</v>
      </c>
      <c r="AB56" s="72">
        <v>3.167420814479649E-2</v>
      </c>
      <c r="AC56" s="109">
        <f t="shared" ref="AC56:AH56" si="9">AC57+AC64+AC66</f>
        <v>117000000</v>
      </c>
      <c r="AD56" s="109">
        <f t="shared" si="9"/>
        <v>273000000</v>
      </c>
      <c r="AE56" s="109">
        <f t="shared" si="9"/>
        <v>317550000</v>
      </c>
      <c r="AF56" s="109">
        <f t="shared" si="9"/>
        <v>384310000</v>
      </c>
      <c r="AG56" s="109">
        <f t="shared" si="9"/>
        <v>902360000</v>
      </c>
      <c r="AH56" s="110">
        <f t="shared" si="9"/>
        <v>1371402581.3964801</v>
      </c>
      <c r="AI56" s="18"/>
      <c r="AJ56" s="2"/>
      <c r="AK56" s="2"/>
      <c r="AL56" s="2"/>
      <c r="AM56" s="2"/>
      <c r="AN56" s="2"/>
      <c r="AO56" s="3"/>
      <c r="AP56" s="3"/>
      <c r="AQ56" s="3"/>
      <c r="AR56" s="3"/>
      <c r="AS56" s="3"/>
      <c r="AT56" s="3"/>
      <c r="AU56" s="3"/>
      <c r="AV56" s="3"/>
      <c r="AW56" s="3"/>
      <c r="AX56" s="3"/>
      <c r="AY56" s="3"/>
      <c r="AZ56" s="3"/>
      <c r="BA56" s="3"/>
      <c r="BB56" s="3"/>
      <c r="BC56" s="2"/>
    </row>
    <row r="57" spans="1:55" ht="39.950000000000003" customHeight="1">
      <c r="A57" s="122" t="s">
        <v>272</v>
      </c>
      <c r="B57" s="65" t="s">
        <v>273</v>
      </c>
      <c r="C57" s="65"/>
      <c r="D57" s="26"/>
      <c r="E57" s="64" t="s">
        <v>274</v>
      </c>
      <c r="F57" s="64" t="s">
        <v>16</v>
      </c>
      <c r="G57" s="64" t="s">
        <v>275</v>
      </c>
      <c r="H57" s="65"/>
      <c r="I57" s="73"/>
      <c r="J57" s="73"/>
      <c r="K57" s="73"/>
      <c r="L57" s="73"/>
      <c r="M57" s="73"/>
      <c r="N57" s="73"/>
      <c r="O57" s="74">
        <v>2.8703981293260066</v>
      </c>
      <c r="P57" s="74">
        <v>2.2241232821997179</v>
      </c>
      <c r="Q57" s="74">
        <v>2.0311056533819589</v>
      </c>
      <c r="R57" s="74">
        <v>1.5437881937702482</v>
      </c>
      <c r="S57" s="74">
        <v>1.4979466087575333</v>
      </c>
      <c r="T57" s="74">
        <v>2.8620357954381124</v>
      </c>
      <c r="U57" s="74">
        <v>6.2496522854960554</v>
      </c>
      <c r="V57" s="75">
        <v>4.9997218283968445</v>
      </c>
      <c r="W57" s="75">
        <v>2.9998330970381066</v>
      </c>
      <c r="X57" s="75">
        <v>3.212308738983269</v>
      </c>
      <c r="Y57" s="75">
        <v>3.4247843809284313</v>
      </c>
      <c r="Z57" s="75">
        <v>3.6372600228735936</v>
      </c>
      <c r="AA57" s="75">
        <v>3.849735664818756</v>
      </c>
      <c r="AB57" s="75">
        <v>4.0622113067639178</v>
      </c>
      <c r="AC57" s="107">
        <f t="shared" ref="AC57:AH57" si="10">SUM(AC58:AC63)</f>
        <v>117000000</v>
      </c>
      <c r="AD57" s="107">
        <f t="shared" si="10"/>
        <v>273000000</v>
      </c>
      <c r="AE57" s="107">
        <f t="shared" si="10"/>
        <v>205390000</v>
      </c>
      <c r="AF57" s="107">
        <f t="shared" si="10"/>
        <v>296640000</v>
      </c>
      <c r="AG57" s="107">
        <f t="shared" si="10"/>
        <v>589030000</v>
      </c>
      <c r="AH57" s="108">
        <f t="shared" si="10"/>
        <v>948350000</v>
      </c>
      <c r="AI57" s="21"/>
      <c r="AJ57" s="2"/>
      <c r="AK57" s="2"/>
      <c r="AL57" s="2"/>
      <c r="AM57" s="2"/>
      <c r="AN57" s="2"/>
      <c r="AO57" s="3"/>
      <c r="AP57" s="3"/>
      <c r="AQ57" s="3"/>
      <c r="AR57" s="3"/>
      <c r="AS57" s="3"/>
      <c r="AT57" s="3"/>
      <c r="AU57" s="3"/>
      <c r="AV57" s="3"/>
      <c r="AW57" s="3"/>
      <c r="AX57" s="3"/>
      <c r="AY57" s="3"/>
      <c r="AZ57" s="3"/>
      <c r="BA57" s="3"/>
      <c r="BB57" s="3"/>
      <c r="BC57" s="2"/>
    </row>
    <row r="58" spans="1:55" ht="105" customHeight="1">
      <c r="A58" s="154" t="s">
        <v>276</v>
      </c>
      <c r="B58" s="50" t="s">
        <v>277</v>
      </c>
      <c r="C58" s="392" t="s">
        <v>278</v>
      </c>
      <c r="D58" s="37" t="s">
        <v>44</v>
      </c>
      <c r="E58" s="41" t="s">
        <v>279</v>
      </c>
      <c r="F58" s="41" t="s">
        <v>40</v>
      </c>
      <c r="G58" s="41"/>
      <c r="H58" s="149" t="s">
        <v>257</v>
      </c>
      <c r="I58" s="58"/>
      <c r="J58" s="58"/>
      <c r="K58" s="58"/>
      <c r="L58" s="28"/>
      <c r="M58" s="28"/>
      <c r="N58" s="28"/>
      <c r="O58" s="394" t="s">
        <v>28</v>
      </c>
      <c r="P58" s="396"/>
      <c r="Q58" s="396"/>
      <c r="R58" s="396"/>
      <c r="S58" s="396"/>
      <c r="T58" s="396"/>
      <c r="U58" s="396"/>
      <c r="V58" s="396"/>
      <c r="W58" s="49">
        <v>0</v>
      </c>
      <c r="X58" s="49">
        <v>0</v>
      </c>
      <c r="Y58" s="49">
        <v>9.2025460799999994</v>
      </c>
      <c r="Z58" s="49">
        <v>17.1167357088</v>
      </c>
      <c r="AA58" s="49">
        <v>30.892284607242239</v>
      </c>
      <c r="AB58" s="49">
        <v>44.02150556532019</v>
      </c>
      <c r="AC58" s="139">
        <v>117000000</v>
      </c>
      <c r="AD58" s="139">
        <v>273000000</v>
      </c>
      <c r="AE58" s="139">
        <v>87190000</v>
      </c>
      <c r="AF58" s="139">
        <v>90740000</v>
      </c>
      <c r="AG58" s="139">
        <v>94430000</v>
      </c>
      <c r="AH58" s="140">
        <v>99550000</v>
      </c>
      <c r="AI58" s="16" t="s">
        <v>280</v>
      </c>
      <c r="AJ58" s="3"/>
      <c r="AK58" s="3"/>
      <c r="AL58" s="3"/>
      <c r="AM58" s="4"/>
      <c r="AN58" s="4"/>
      <c r="AO58" s="4"/>
      <c r="AP58" s="4"/>
      <c r="AQ58" s="4"/>
      <c r="AR58" s="4"/>
      <c r="AS58" s="4"/>
      <c r="AT58" s="4"/>
      <c r="AU58" s="4"/>
      <c r="AV58" s="4"/>
      <c r="AW58" s="4"/>
      <c r="AX58" s="4"/>
      <c r="AY58" s="4"/>
      <c r="AZ58" s="4"/>
      <c r="BA58" s="4"/>
      <c r="BB58" s="4"/>
      <c r="BC58" s="3"/>
    </row>
    <row r="59" spans="1:55" ht="100.5" customHeight="1">
      <c r="A59" s="154" t="s">
        <v>281</v>
      </c>
      <c r="B59" s="50" t="s">
        <v>282</v>
      </c>
      <c r="C59" s="401"/>
      <c r="D59" s="37" t="s">
        <v>44</v>
      </c>
      <c r="E59" s="41" t="s">
        <v>283</v>
      </c>
      <c r="F59" s="41" t="s">
        <v>40</v>
      </c>
      <c r="G59" s="41"/>
      <c r="H59" s="149" t="s">
        <v>33</v>
      </c>
      <c r="I59" s="28"/>
      <c r="J59" s="28"/>
      <c r="K59" s="58"/>
      <c r="L59" s="58"/>
      <c r="M59" s="58"/>
      <c r="N59" s="58"/>
      <c r="O59" s="28"/>
      <c r="P59" s="394" t="s">
        <v>28</v>
      </c>
      <c r="Q59" s="396"/>
      <c r="R59" s="396"/>
      <c r="S59" s="396"/>
      <c r="T59" s="396"/>
      <c r="U59" s="396"/>
      <c r="V59" s="396"/>
      <c r="W59" s="49"/>
      <c r="X59" s="49"/>
      <c r="Y59" s="49">
        <v>92.025460799999991</v>
      </c>
      <c r="Z59" s="49">
        <v>171.16735708799999</v>
      </c>
      <c r="AA59" s="49">
        <v>308.92284607242237</v>
      </c>
      <c r="AB59" s="49">
        <v>440.21505565320189</v>
      </c>
      <c r="AC59" s="139">
        <v>0</v>
      </c>
      <c r="AD59" s="139">
        <v>0</v>
      </c>
      <c r="AE59" s="139">
        <v>8200000</v>
      </c>
      <c r="AF59" s="139">
        <v>15900000</v>
      </c>
      <c r="AG59" s="139">
        <v>30100000</v>
      </c>
      <c r="AH59" s="140">
        <v>45000000</v>
      </c>
      <c r="AI59" s="16" t="s">
        <v>284</v>
      </c>
      <c r="AJ59" s="2"/>
      <c r="AK59" s="2"/>
      <c r="AL59" s="2"/>
      <c r="AM59" s="2"/>
      <c r="AN59" s="2"/>
      <c r="AO59" s="3"/>
      <c r="AP59" s="3"/>
      <c r="AQ59" s="3"/>
      <c r="AR59" s="3"/>
      <c r="AS59" s="3"/>
      <c r="AT59" s="3"/>
      <c r="AU59" s="3"/>
      <c r="AV59" s="3"/>
      <c r="AW59" s="3"/>
      <c r="AX59" s="3"/>
      <c r="AY59" s="3"/>
      <c r="AZ59" s="3"/>
      <c r="BA59" s="3"/>
      <c r="BB59" s="3"/>
      <c r="BC59" s="2"/>
    </row>
    <row r="60" spans="1:55" ht="270" customHeight="1">
      <c r="A60" s="154" t="s">
        <v>285</v>
      </c>
      <c r="B60" s="47" t="s">
        <v>286</v>
      </c>
      <c r="C60" s="47" t="s">
        <v>287</v>
      </c>
      <c r="D60" s="37" t="s">
        <v>44</v>
      </c>
      <c r="E60" s="41" t="s">
        <v>288</v>
      </c>
      <c r="F60" s="41" t="s">
        <v>40</v>
      </c>
      <c r="G60" s="41"/>
      <c r="H60" s="149" t="s">
        <v>33</v>
      </c>
      <c r="I60" s="28"/>
      <c r="J60" s="28"/>
      <c r="K60" s="28"/>
      <c r="L60" s="28"/>
      <c r="M60" s="58"/>
      <c r="N60" s="58"/>
      <c r="O60" s="28"/>
      <c r="P60" s="394" t="s">
        <v>28</v>
      </c>
      <c r="Q60" s="396"/>
      <c r="R60" s="396"/>
      <c r="S60" s="396"/>
      <c r="T60" s="396"/>
      <c r="U60" s="396"/>
      <c r="V60" s="396"/>
      <c r="W60" s="49"/>
      <c r="X60" s="49"/>
      <c r="Y60" s="49"/>
      <c r="Z60" s="49">
        <v>0</v>
      </c>
      <c r="AA60" s="49">
        <v>77.230711518105593</v>
      </c>
      <c r="AB60" s="49">
        <v>110.05376391330047</v>
      </c>
      <c r="AC60" s="139">
        <v>0</v>
      </c>
      <c r="AD60" s="139">
        <v>0</v>
      </c>
      <c r="AE60" s="139">
        <v>0</v>
      </c>
      <c r="AF60" s="139">
        <v>0</v>
      </c>
      <c r="AG60" s="139">
        <v>75100000</v>
      </c>
      <c r="AH60" s="140">
        <v>112400000</v>
      </c>
      <c r="AI60" s="16" t="s">
        <v>289</v>
      </c>
      <c r="AJ60" s="2"/>
      <c r="AK60" s="2"/>
      <c r="AL60" s="2"/>
      <c r="AM60" s="2"/>
      <c r="AN60" s="2"/>
      <c r="AO60" s="3"/>
      <c r="AP60" s="3"/>
      <c r="AQ60" s="3"/>
      <c r="AR60" s="3"/>
      <c r="AS60" s="3"/>
      <c r="AT60" s="3"/>
      <c r="AU60" s="3"/>
      <c r="AV60" s="3"/>
      <c r="AW60" s="3"/>
      <c r="AX60" s="3"/>
      <c r="AY60" s="3"/>
      <c r="AZ60" s="3"/>
      <c r="BA60" s="3"/>
      <c r="BB60" s="3"/>
      <c r="BC60" s="2"/>
    </row>
    <row r="61" spans="1:55" ht="231">
      <c r="A61" s="154" t="s">
        <v>290</v>
      </c>
      <c r="B61" s="47" t="s">
        <v>291</v>
      </c>
      <c r="C61" s="47"/>
      <c r="D61" s="37" t="s">
        <v>44</v>
      </c>
      <c r="E61" s="41" t="s">
        <v>292</v>
      </c>
      <c r="F61" s="41" t="s">
        <v>40</v>
      </c>
      <c r="G61" s="41"/>
      <c r="H61" s="149" t="s">
        <v>33</v>
      </c>
      <c r="I61" s="28"/>
      <c r="J61" s="28"/>
      <c r="K61" s="58"/>
      <c r="L61" s="58"/>
      <c r="M61" s="58"/>
      <c r="N61" s="58"/>
      <c r="O61" s="394" t="s">
        <v>28</v>
      </c>
      <c r="P61" s="396"/>
      <c r="Q61" s="396"/>
      <c r="R61" s="396"/>
      <c r="S61" s="396"/>
      <c r="T61" s="396"/>
      <c r="U61" s="396"/>
      <c r="V61" s="396"/>
      <c r="W61" s="28"/>
      <c r="X61" s="28"/>
      <c r="Y61" s="28"/>
      <c r="Z61" s="28"/>
      <c r="AA61" s="28">
        <v>10</v>
      </c>
      <c r="AB61" s="28">
        <v>20</v>
      </c>
      <c r="AC61" s="139">
        <v>0</v>
      </c>
      <c r="AD61" s="139">
        <v>0</v>
      </c>
      <c r="AE61" s="139">
        <v>0</v>
      </c>
      <c r="AF61" s="139">
        <v>0</v>
      </c>
      <c r="AG61" s="139">
        <v>99400000</v>
      </c>
      <c r="AH61" s="140">
        <v>281400000</v>
      </c>
      <c r="AI61" s="15" t="s">
        <v>293</v>
      </c>
      <c r="AJ61" s="2"/>
      <c r="AK61" s="2"/>
      <c r="AL61" s="2"/>
      <c r="AM61" s="2"/>
      <c r="AN61" s="2"/>
      <c r="AO61" s="3"/>
      <c r="AP61" s="3"/>
      <c r="AQ61" s="3"/>
      <c r="AR61" s="3"/>
      <c r="AS61" s="3"/>
      <c r="AT61" s="3"/>
      <c r="AU61" s="3"/>
      <c r="AV61" s="3"/>
      <c r="AW61" s="3"/>
      <c r="AX61" s="3"/>
      <c r="AY61" s="3"/>
      <c r="AZ61" s="3"/>
      <c r="BA61" s="3"/>
      <c r="BB61" s="3"/>
      <c r="BC61" s="2"/>
    </row>
    <row r="62" spans="1:55" ht="130.5" customHeight="1">
      <c r="A62" s="154" t="s">
        <v>294</v>
      </c>
      <c r="B62" s="144" t="s">
        <v>295</v>
      </c>
      <c r="C62" s="50" t="s">
        <v>296</v>
      </c>
      <c r="D62" s="37" t="s">
        <v>44</v>
      </c>
      <c r="E62" s="41" t="s">
        <v>297</v>
      </c>
      <c r="F62" s="41" t="s">
        <v>257</v>
      </c>
      <c r="G62" s="41"/>
      <c r="H62" s="149" t="s">
        <v>33</v>
      </c>
      <c r="I62" s="28"/>
      <c r="J62" s="28"/>
      <c r="K62" s="58"/>
      <c r="L62" s="58"/>
      <c r="M62" s="58"/>
      <c r="N62" s="58"/>
      <c r="O62" s="394" t="s">
        <v>28</v>
      </c>
      <c r="P62" s="396"/>
      <c r="Q62" s="396"/>
      <c r="R62" s="396"/>
      <c r="S62" s="396"/>
      <c r="T62" s="396"/>
      <c r="U62" s="396"/>
      <c r="V62" s="396"/>
      <c r="W62" s="28"/>
      <c r="X62" s="28"/>
      <c r="Y62" s="49">
        <v>30.675153600000002</v>
      </c>
      <c r="Z62" s="49">
        <v>51.350207126399994</v>
      </c>
      <c r="AA62" s="49">
        <v>77.230711518105593</v>
      </c>
      <c r="AB62" s="49">
        <v>110.05376391330047</v>
      </c>
      <c r="AC62" s="139">
        <v>0</v>
      </c>
      <c r="AD62" s="139">
        <v>0</v>
      </c>
      <c r="AE62" s="139">
        <v>110000000</v>
      </c>
      <c r="AF62" s="139">
        <v>190000000</v>
      </c>
      <c r="AG62" s="139">
        <v>290000000</v>
      </c>
      <c r="AH62" s="140">
        <v>410000000</v>
      </c>
      <c r="AI62" s="16" t="s">
        <v>298</v>
      </c>
      <c r="AJ62" s="2"/>
      <c r="AK62" s="2"/>
      <c r="AL62" s="2"/>
      <c r="AM62" s="2"/>
      <c r="AN62" s="2"/>
      <c r="AO62" s="3"/>
      <c r="AP62" s="3"/>
      <c r="AQ62" s="3"/>
      <c r="AR62" s="3"/>
      <c r="AS62" s="3"/>
      <c r="AT62" s="3"/>
      <c r="AU62" s="3"/>
      <c r="AV62" s="3"/>
      <c r="AW62" s="3"/>
      <c r="AX62" s="3"/>
      <c r="AY62" s="3"/>
      <c r="AZ62" s="3"/>
      <c r="BA62" s="3"/>
      <c r="BB62" s="3"/>
      <c r="BC62" s="2"/>
    </row>
    <row r="63" spans="1:55" ht="162.75" customHeight="1">
      <c r="A63" s="154" t="s">
        <v>299</v>
      </c>
      <c r="B63" s="50" t="s">
        <v>300</v>
      </c>
      <c r="C63" s="50" t="s">
        <v>199</v>
      </c>
      <c r="D63" s="37" t="s">
        <v>44</v>
      </c>
      <c r="E63" s="41" t="s">
        <v>301</v>
      </c>
      <c r="F63" s="41" t="s">
        <v>40</v>
      </c>
      <c r="G63" s="41"/>
      <c r="H63" s="149" t="s">
        <v>207</v>
      </c>
      <c r="I63" s="28"/>
      <c r="J63" s="28"/>
      <c r="K63" s="58"/>
      <c r="L63" s="58"/>
      <c r="M63" s="58"/>
      <c r="N63" s="58"/>
      <c r="O63" s="394" t="s">
        <v>28</v>
      </c>
      <c r="P63" s="396"/>
      <c r="Q63" s="396"/>
      <c r="R63" s="396"/>
      <c r="S63" s="396"/>
      <c r="T63" s="396"/>
      <c r="U63" s="396"/>
      <c r="V63" s="396"/>
      <c r="W63" s="49"/>
      <c r="X63" s="49"/>
      <c r="Y63" s="49">
        <v>141.72335600907027</v>
      </c>
      <c r="Z63" s="49">
        <v>324.01818614350492</v>
      </c>
      <c r="AA63" s="49">
        <v>486.03010374005021</v>
      </c>
      <c r="AB63" s="49">
        <v>809.97031282409353</v>
      </c>
      <c r="AC63" s="139"/>
      <c r="AD63" s="139"/>
      <c r="AE63" s="139"/>
      <c r="AF63" s="139"/>
      <c r="AG63" s="139"/>
      <c r="AH63" s="140"/>
      <c r="AI63" s="15" t="s">
        <v>203</v>
      </c>
      <c r="AJ63" s="2"/>
      <c r="AK63" s="2"/>
      <c r="AL63" s="2"/>
      <c r="AM63" s="2"/>
      <c r="AN63" s="2"/>
      <c r="AO63" s="3"/>
      <c r="AP63" s="3"/>
      <c r="AQ63" s="3"/>
      <c r="AR63" s="3"/>
      <c r="AS63" s="3"/>
      <c r="AT63" s="3"/>
      <c r="AU63" s="3"/>
      <c r="AV63" s="3"/>
      <c r="AW63" s="3"/>
      <c r="AX63" s="3"/>
      <c r="AY63" s="3"/>
      <c r="AZ63" s="3"/>
      <c r="BA63" s="3"/>
      <c r="BB63" s="3"/>
      <c r="BC63" s="2"/>
    </row>
    <row r="64" spans="1:55" ht="39.950000000000003" customHeight="1">
      <c r="A64" s="119" t="s">
        <v>302</v>
      </c>
      <c r="B64" s="32" t="s">
        <v>303</v>
      </c>
      <c r="C64" s="32"/>
      <c r="D64" s="26"/>
      <c r="E64" s="31" t="s">
        <v>304</v>
      </c>
      <c r="F64" s="31" t="s">
        <v>16</v>
      </c>
      <c r="G64" s="43" t="s">
        <v>305</v>
      </c>
      <c r="H64" s="44"/>
      <c r="I64" s="45"/>
      <c r="J64" s="45"/>
      <c r="K64" s="45"/>
      <c r="L64" s="45"/>
      <c r="M64" s="45"/>
      <c r="N64" s="45"/>
      <c r="O64" s="409" t="s">
        <v>28</v>
      </c>
      <c r="P64" s="410"/>
      <c r="Q64" s="410"/>
      <c r="R64" s="410"/>
      <c r="S64" s="410"/>
      <c r="T64" s="410"/>
      <c r="U64" s="410"/>
      <c r="V64" s="410"/>
      <c r="W64" s="33">
        <v>0</v>
      </c>
      <c r="X64" s="33">
        <v>0</v>
      </c>
      <c r="Y64" s="33">
        <v>2</v>
      </c>
      <c r="Z64" s="33">
        <v>4</v>
      </c>
      <c r="AA64" s="33">
        <v>5</v>
      </c>
      <c r="AB64" s="33">
        <v>8</v>
      </c>
      <c r="AC64" s="105">
        <f t="shared" ref="AC64:AH64" si="11">SUM(AC65)</f>
        <v>0</v>
      </c>
      <c r="AD64" s="105">
        <f t="shared" si="11"/>
        <v>0</v>
      </c>
      <c r="AE64" s="105">
        <f t="shared" si="11"/>
        <v>0</v>
      </c>
      <c r="AF64" s="105">
        <f t="shared" si="11"/>
        <v>0</v>
      </c>
      <c r="AG64" s="105">
        <f t="shared" si="11"/>
        <v>184400000</v>
      </c>
      <c r="AH64" s="106">
        <f t="shared" si="11"/>
        <v>241830000</v>
      </c>
      <c r="AI64" s="13" t="s">
        <v>35</v>
      </c>
      <c r="AJ64" s="2"/>
      <c r="AK64" s="2"/>
      <c r="AL64" s="2"/>
      <c r="AM64" s="2"/>
      <c r="AN64" s="2"/>
      <c r="AO64" s="3"/>
      <c r="AP64" s="3"/>
      <c r="AQ64" s="3"/>
      <c r="AR64" s="3"/>
      <c r="AS64" s="3"/>
      <c r="AT64" s="3"/>
      <c r="AU64" s="3"/>
      <c r="AV64" s="3"/>
      <c r="AW64" s="3"/>
      <c r="AX64" s="3"/>
      <c r="AY64" s="3"/>
      <c r="AZ64" s="3"/>
      <c r="BA64" s="3"/>
      <c r="BB64" s="3"/>
      <c r="BC64" s="2"/>
    </row>
    <row r="65" spans="1:55" ht="150" customHeight="1">
      <c r="A65" s="154" t="s">
        <v>306</v>
      </c>
      <c r="B65" s="47" t="s">
        <v>307</v>
      </c>
      <c r="C65" s="145" t="s">
        <v>308</v>
      </c>
      <c r="D65" s="37" t="s">
        <v>44</v>
      </c>
      <c r="E65" s="41" t="s">
        <v>309</v>
      </c>
      <c r="F65" s="41" t="s">
        <v>257</v>
      </c>
      <c r="G65" s="41"/>
      <c r="H65" s="149" t="s">
        <v>33</v>
      </c>
      <c r="I65" s="28"/>
      <c r="J65" s="28"/>
      <c r="K65" s="28"/>
      <c r="L65" s="28"/>
      <c r="M65" s="58"/>
      <c r="N65" s="58"/>
      <c r="O65" s="394" t="s">
        <v>28</v>
      </c>
      <c r="P65" s="396"/>
      <c r="Q65" s="396"/>
      <c r="R65" s="396"/>
      <c r="S65" s="396"/>
      <c r="T65" s="396"/>
      <c r="U65" s="396"/>
      <c r="V65" s="396"/>
      <c r="W65" s="28"/>
      <c r="X65" s="28"/>
      <c r="Y65" s="28"/>
      <c r="Z65" s="28"/>
      <c r="AA65" s="28">
        <v>3</v>
      </c>
      <c r="AB65" s="28">
        <v>6</v>
      </c>
      <c r="AC65" s="139">
        <v>0</v>
      </c>
      <c r="AD65" s="139">
        <v>0</v>
      </c>
      <c r="AE65" s="139">
        <v>0</v>
      </c>
      <c r="AF65" s="139">
        <v>0</v>
      </c>
      <c r="AG65" s="139">
        <v>184400000</v>
      </c>
      <c r="AH65" s="140">
        <v>241830000</v>
      </c>
      <c r="AI65" s="16" t="s">
        <v>310</v>
      </c>
      <c r="AJ65" s="2"/>
      <c r="AK65" s="2"/>
      <c r="AL65" s="2"/>
      <c r="AM65" s="2"/>
      <c r="AN65" s="2"/>
      <c r="AO65" s="3"/>
      <c r="AP65" s="3"/>
      <c r="AQ65" s="3"/>
      <c r="AR65" s="3"/>
      <c r="AS65" s="3"/>
      <c r="AT65" s="3"/>
      <c r="AU65" s="3"/>
      <c r="AV65" s="3"/>
      <c r="AW65" s="3"/>
      <c r="AX65" s="3"/>
      <c r="AY65" s="3"/>
      <c r="AZ65" s="3"/>
      <c r="BA65" s="3"/>
      <c r="BB65" s="3"/>
      <c r="BC65" s="2"/>
    </row>
    <row r="66" spans="1:55" ht="39.950000000000003" customHeight="1">
      <c r="A66" s="119" t="s">
        <v>311</v>
      </c>
      <c r="B66" s="32" t="s">
        <v>312</v>
      </c>
      <c r="C66" s="32"/>
      <c r="D66" s="26"/>
      <c r="E66" s="31" t="s">
        <v>313</v>
      </c>
      <c r="F66" s="31" t="s">
        <v>52</v>
      </c>
      <c r="G66" s="31" t="s">
        <v>314</v>
      </c>
      <c r="H66" s="32"/>
      <c r="I66" s="33"/>
      <c r="J66" s="33"/>
      <c r="K66" s="33"/>
      <c r="L66" s="33"/>
      <c r="M66" s="33"/>
      <c r="N66" s="33"/>
      <c r="O66" s="409" t="s">
        <v>28</v>
      </c>
      <c r="P66" s="410"/>
      <c r="Q66" s="410"/>
      <c r="R66" s="410"/>
      <c r="S66" s="410"/>
      <c r="T66" s="410"/>
      <c r="U66" s="410"/>
      <c r="V66" s="410"/>
      <c r="W66" s="33" t="s">
        <v>28</v>
      </c>
      <c r="X66" s="71">
        <v>0.05</v>
      </c>
      <c r="Y66" s="71">
        <v>0.1</v>
      </c>
      <c r="Z66" s="71">
        <v>0.2</v>
      </c>
      <c r="AA66" s="71">
        <v>0.3</v>
      </c>
      <c r="AB66" s="71">
        <v>0.4</v>
      </c>
      <c r="AC66" s="105">
        <f t="shared" ref="AC66:AH66" si="12">SUM(AC67:AC71)</f>
        <v>0</v>
      </c>
      <c r="AD66" s="105">
        <f t="shared" si="12"/>
        <v>0</v>
      </c>
      <c r="AE66" s="105">
        <f t="shared" si="12"/>
        <v>112160000</v>
      </c>
      <c r="AF66" s="105">
        <f t="shared" si="12"/>
        <v>87670000</v>
      </c>
      <c r="AG66" s="105">
        <f t="shared" si="12"/>
        <v>128930000</v>
      </c>
      <c r="AH66" s="106">
        <f t="shared" si="12"/>
        <v>181222581.39648002</v>
      </c>
      <c r="AI66" s="22"/>
      <c r="AJ66" s="2"/>
      <c r="AK66" s="2"/>
      <c r="AL66" s="2"/>
      <c r="AM66" s="2"/>
      <c r="AN66" s="2"/>
      <c r="AO66" s="3"/>
      <c r="AP66" s="3"/>
      <c r="AQ66" s="3"/>
      <c r="AR66" s="3"/>
      <c r="AS66" s="3"/>
      <c r="AT66" s="3"/>
      <c r="AU66" s="3"/>
      <c r="AV66" s="3"/>
      <c r="AW66" s="3"/>
      <c r="AX66" s="3"/>
      <c r="AY66" s="3"/>
      <c r="AZ66" s="3"/>
      <c r="BA66" s="3"/>
      <c r="BB66" s="3"/>
      <c r="BC66" s="2"/>
    </row>
    <row r="67" spans="1:55" ht="181.5">
      <c r="A67" s="390" t="s">
        <v>315</v>
      </c>
      <c r="B67" s="391" t="s">
        <v>316</v>
      </c>
      <c r="C67" s="392" t="s">
        <v>471</v>
      </c>
      <c r="D67" s="37" t="s">
        <v>44</v>
      </c>
      <c r="E67" s="41" t="s">
        <v>317</v>
      </c>
      <c r="F67" s="41" t="s">
        <v>318</v>
      </c>
      <c r="G67" s="41"/>
      <c r="H67" s="393" t="s">
        <v>319</v>
      </c>
      <c r="I67" s="394"/>
      <c r="J67" s="394"/>
      <c r="K67" s="395"/>
      <c r="L67" s="395"/>
      <c r="M67" s="395"/>
      <c r="N67" s="395"/>
      <c r="O67" s="394" t="s">
        <v>28</v>
      </c>
      <c r="P67" s="396"/>
      <c r="Q67" s="396"/>
      <c r="R67" s="396"/>
      <c r="S67" s="396"/>
      <c r="T67" s="396"/>
      <c r="U67" s="396"/>
      <c r="V67" s="396"/>
      <c r="W67" s="28"/>
      <c r="X67" s="28"/>
      <c r="Y67" s="28">
        <v>1</v>
      </c>
      <c r="Z67" s="28">
        <v>3</v>
      </c>
      <c r="AA67" s="28">
        <v>5</v>
      </c>
      <c r="AB67" s="28">
        <v>6</v>
      </c>
      <c r="AC67" s="388">
        <v>0</v>
      </c>
      <c r="AD67" s="388">
        <v>0</v>
      </c>
      <c r="AE67" s="388">
        <v>41950000</v>
      </c>
      <c r="AF67" s="388">
        <v>21400000</v>
      </c>
      <c r="AG67" s="388">
        <v>16370000</v>
      </c>
      <c r="AH67" s="389">
        <v>11130000</v>
      </c>
      <c r="AI67" s="17" t="s">
        <v>320</v>
      </c>
      <c r="AJ67" s="2"/>
      <c r="AK67" s="2"/>
      <c r="AL67" s="2"/>
      <c r="AM67" s="2"/>
      <c r="AN67" s="2"/>
      <c r="AO67" s="3"/>
      <c r="AP67" s="3"/>
      <c r="AQ67" s="3"/>
      <c r="AR67" s="3"/>
      <c r="AS67" s="3"/>
      <c r="AT67" s="3"/>
      <c r="AU67" s="3"/>
      <c r="AV67" s="3"/>
      <c r="AW67" s="3"/>
      <c r="AX67" s="3"/>
      <c r="AY67" s="3"/>
      <c r="AZ67" s="3"/>
      <c r="BA67" s="3"/>
      <c r="BB67" s="3"/>
      <c r="BC67" s="2"/>
    </row>
    <row r="68" spans="1:55" s="7" customFormat="1" ht="274.5" customHeight="1">
      <c r="A68" s="390"/>
      <c r="B68" s="391"/>
      <c r="C68" s="392"/>
      <c r="D68" s="37"/>
      <c r="E68" s="41"/>
      <c r="F68" s="41"/>
      <c r="G68" s="41"/>
      <c r="H68" s="393"/>
      <c r="I68" s="394"/>
      <c r="J68" s="394"/>
      <c r="K68" s="395"/>
      <c r="L68" s="395"/>
      <c r="M68" s="395"/>
      <c r="N68" s="395"/>
      <c r="O68" s="135"/>
      <c r="P68" s="136"/>
      <c r="Q68" s="136"/>
      <c r="R68" s="136"/>
      <c r="S68" s="136"/>
      <c r="T68" s="136"/>
      <c r="U68" s="136"/>
      <c r="V68" s="136"/>
      <c r="W68" s="28"/>
      <c r="X68" s="28"/>
      <c r="Y68" s="28"/>
      <c r="Z68" s="28"/>
      <c r="AA68" s="28"/>
      <c r="AB68" s="28"/>
      <c r="AC68" s="388"/>
      <c r="AD68" s="388"/>
      <c r="AE68" s="388"/>
      <c r="AF68" s="388"/>
      <c r="AG68" s="388"/>
      <c r="AH68" s="389"/>
      <c r="AI68" s="17"/>
      <c r="AJ68" s="87"/>
      <c r="AK68" s="87"/>
      <c r="AL68" s="87"/>
      <c r="AM68" s="87"/>
      <c r="AN68" s="87"/>
      <c r="AO68" s="88"/>
      <c r="AP68" s="88"/>
      <c r="AQ68" s="88"/>
      <c r="AR68" s="88"/>
      <c r="AS68" s="88"/>
      <c r="AT68" s="88"/>
      <c r="AU68" s="88"/>
      <c r="AV68" s="88"/>
      <c r="AW68" s="88"/>
      <c r="AX68" s="88"/>
      <c r="AY68" s="88"/>
      <c r="AZ68" s="88"/>
      <c r="BA68" s="88"/>
      <c r="BB68" s="88"/>
      <c r="BC68" s="87"/>
    </row>
    <row r="69" spans="1:55" ht="255" customHeight="1">
      <c r="A69" s="154" t="s">
        <v>321</v>
      </c>
      <c r="B69" s="145" t="s">
        <v>322</v>
      </c>
      <c r="C69" s="145" t="s">
        <v>323</v>
      </c>
      <c r="D69" s="51" t="s">
        <v>44</v>
      </c>
      <c r="E69" s="41" t="s">
        <v>324</v>
      </c>
      <c r="F69" s="41" t="s">
        <v>318</v>
      </c>
      <c r="G69" s="41"/>
      <c r="H69" s="149" t="s">
        <v>319</v>
      </c>
      <c r="I69" s="135"/>
      <c r="J69" s="135"/>
      <c r="K69" s="135"/>
      <c r="L69" s="135"/>
      <c r="M69" s="143"/>
      <c r="N69" s="143"/>
      <c r="O69" s="394" t="s">
        <v>28</v>
      </c>
      <c r="P69" s="396"/>
      <c r="Q69" s="396"/>
      <c r="R69" s="396"/>
      <c r="S69" s="396"/>
      <c r="T69" s="396"/>
      <c r="U69" s="396"/>
      <c r="V69" s="396"/>
      <c r="W69" s="49"/>
      <c r="X69" s="49">
        <v>3</v>
      </c>
      <c r="Y69" s="49">
        <v>6</v>
      </c>
      <c r="Z69" s="49">
        <v>9</v>
      </c>
      <c r="AA69" s="49">
        <v>12</v>
      </c>
      <c r="AB69" s="49">
        <v>15</v>
      </c>
      <c r="AC69" s="139">
        <v>0</v>
      </c>
      <c r="AD69" s="139">
        <v>0</v>
      </c>
      <c r="AE69" s="139">
        <v>0</v>
      </c>
      <c r="AF69" s="139">
        <v>0</v>
      </c>
      <c r="AG69" s="139">
        <v>62850000</v>
      </c>
      <c r="AH69" s="140">
        <v>119392581.39648001</v>
      </c>
      <c r="AI69" s="15" t="s">
        <v>325</v>
      </c>
      <c r="AJ69" s="2"/>
      <c r="AK69" s="2"/>
      <c r="AL69" s="2"/>
      <c r="AM69" s="2"/>
      <c r="AN69" s="2"/>
      <c r="AO69" s="3"/>
      <c r="AP69" s="3"/>
      <c r="AQ69" s="3"/>
      <c r="AR69" s="3"/>
      <c r="AS69" s="3"/>
      <c r="AT69" s="3"/>
      <c r="AU69" s="3"/>
      <c r="AV69" s="3"/>
      <c r="AW69" s="3"/>
      <c r="AX69" s="3"/>
      <c r="AY69" s="3"/>
      <c r="AZ69" s="3"/>
      <c r="BA69" s="3"/>
      <c r="BB69" s="3"/>
      <c r="BC69" s="2"/>
    </row>
    <row r="70" spans="1:55" ht="306.75" customHeight="1">
      <c r="A70" s="154" t="s">
        <v>326</v>
      </c>
      <c r="B70" s="50" t="s">
        <v>327</v>
      </c>
      <c r="C70" s="144" t="s">
        <v>466</v>
      </c>
      <c r="D70" s="37" t="s">
        <v>44</v>
      </c>
      <c r="E70" s="41" t="s">
        <v>328</v>
      </c>
      <c r="F70" s="41" t="s">
        <v>318</v>
      </c>
      <c r="G70" s="41"/>
      <c r="H70" s="149" t="s">
        <v>33</v>
      </c>
      <c r="I70" s="28"/>
      <c r="J70" s="28"/>
      <c r="K70" s="58"/>
      <c r="L70" s="58"/>
      <c r="M70" s="58"/>
      <c r="N70" s="58"/>
      <c r="O70" s="394" t="s">
        <v>28</v>
      </c>
      <c r="P70" s="396"/>
      <c r="Q70" s="396"/>
      <c r="R70" s="396"/>
      <c r="S70" s="396"/>
      <c r="T70" s="396"/>
      <c r="U70" s="396"/>
      <c r="V70" s="396"/>
      <c r="W70" s="56">
        <v>0</v>
      </c>
      <c r="X70" s="56">
        <v>0</v>
      </c>
      <c r="Y70" s="56">
        <v>1290.0889716373101</v>
      </c>
      <c r="Z70" s="56">
        <v>2657.58328157286</v>
      </c>
      <c r="AA70" s="56">
        <v>6843.2769500500999</v>
      </c>
      <c r="AB70" s="56">
        <v>11277.72041368256</v>
      </c>
      <c r="AC70" s="139">
        <v>0</v>
      </c>
      <c r="AD70" s="139">
        <v>0</v>
      </c>
      <c r="AE70" s="139">
        <v>0</v>
      </c>
      <c r="AF70" s="139">
        <v>0</v>
      </c>
      <c r="AG70" s="139">
        <v>0</v>
      </c>
      <c r="AH70" s="140">
        <v>0</v>
      </c>
      <c r="AI70" s="16"/>
      <c r="AJ70" s="2"/>
      <c r="AK70" s="2"/>
      <c r="AL70" s="2"/>
      <c r="AM70" s="2"/>
      <c r="AN70" s="2"/>
      <c r="AO70" s="3"/>
      <c r="AP70" s="3"/>
      <c r="AQ70" s="3"/>
      <c r="AR70" s="3"/>
      <c r="AS70" s="3"/>
      <c r="AT70" s="3"/>
      <c r="AU70" s="3"/>
      <c r="AV70" s="3"/>
      <c r="AW70" s="3"/>
      <c r="AX70" s="3"/>
      <c r="AY70" s="3"/>
      <c r="AZ70" s="3"/>
      <c r="BA70" s="3"/>
      <c r="BB70" s="3"/>
      <c r="BC70" s="2"/>
    </row>
    <row r="71" spans="1:55" ht="138.75" customHeight="1">
      <c r="A71" s="154" t="s">
        <v>329</v>
      </c>
      <c r="B71" s="50" t="s">
        <v>330</v>
      </c>
      <c r="C71" s="144" t="s">
        <v>331</v>
      </c>
      <c r="D71" s="37" t="s">
        <v>44</v>
      </c>
      <c r="E71" s="41" t="s">
        <v>332</v>
      </c>
      <c r="F71" s="41" t="s">
        <v>318</v>
      </c>
      <c r="G71" s="41"/>
      <c r="H71" s="149" t="s">
        <v>333</v>
      </c>
      <c r="I71" s="28"/>
      <c r="J71" s="28"/>
      <c r="K71" s="58"/>
      <c r="L71" s="58"/>
      <c r="M71" s="58"/>
      <c r="N71" s="58"/>
      <c r="O71" s="28" t="s">
        <v>28</v>
      </c>
      <c r="P71" s="28" t="s">
        <v>28</v>
      </c>
      <c r="Q71" s="28" t="s">
        <v>28</v>
      </c>
      <c r="R71" s="28" t="s">
        <v>28</v>
      </c>
      <c r="S71" s="28" t="s">
        <v>28</v>
      </c>
      <c r="T71" s="28" t="s">
        <v>28</v>
      </c>
      <c r="U71" s="28" t="s">
        <v>28</v>
      </c>
      <c r="V71" s="28" t="s">
        <v>28</v>
      </c>
      <c r="W71" s="28" t="s">
        <v>28</v>
      </c>
      <c r="X71" s="28" t="s">
        <v>28</v>
      </c>
      <c r="Y71" s="28" t="s">
        <v>34</v>
      </c>
      <c r="Z71" s="28" t="s">
        <v>34</v>
      </c>
      <c r="AA71" s="28" t="s">
        <v>34</v>
      </c>
      <c r="AB71" s="28" t="s">
        <v>34</v>
      </c>
      <c r="AC71" s="139">
        <v>0</v>
      </c>
      <c r="AD71" s="139">
        <v>0</v>
      </c>
      <c r="AE71" s="139">
        <v>70210000</v>
      </c>
      <c r="AF71" s="139">
        <v>66270000</v>
      </c>
      <c r="AG71" s="139">
        <v>49710000</v>
      </c>
      <c r="AH71" s="140">
        <v>50700000</v>
      </c>
      <c r="AI71" s="16" t="s">
        <v>92</v>
      </c>
      <c r="AJ71" s="2"/>
      <c r="AK71" s="2"/>
      <c r="AL71" s="2"/>
      <c r="AM71" s="2"/>
      <c r="AN71" s="2"/>
      <c r="AO71" s="3"/>
      <c r="AP71" s="3"/>
      <c r="AQ71" s="3"/>
      <c r="AR71" s="3"/>
      <c r="AS71" s="3"/>
      <c r="AT71" s="3"/>
      <c r="AU71" s="3"/>
      <c r="AV71" s="3"/>
      <c r="AW71" s="3"/>
      <c r="AX71" s="3"/>
      <c r="AY71" s="3"/>
      <c r="AZ71" s="3"/>
      <c r="BA71" s="3"/>
      <c r="BB71" s="3"/>
      <c r="BC71" s="2"/>
    </row>
    <row r="72" spans="1:55" ht="39.950000000000003" customHeight="1">
      <c r="A72" s="119" t="s">
        <v>334</v>
      </c>
      <c r="B72" s="32" t="s">
        <v>335</v>
      </c>
      <c r="C72" s="32"/>
      <c r="D72" s="26"/>
      <c r="E72" s="31" t="s">
        <v>336</v>
      </c>
      <c r="F72" s="31" t="s">
        <v>84</v>
      </c>
      <c r="G72" s="31" t="s">
        <v>337</v>
      </c>
      <c r="H72" s="126"/>
      <c r="I72" s="61"/>
      <c r="J72" s="61"/>
      <c r="K72" s="61"/>
      <c r="L72" s="61"/>
      <c r="M72" s="61"/>
      <c r="N72" s="61"/>
      <c r="O72" s="76">
        <v>1127.7341768550825</v>
      </c>
      <c r="P72" s="76">
        <v>1217.3514636670479</v>
      </c>
      <c r="Q72" s="76">
        <v>1329.8702843012554</v>
      </c>
      <c r="R72" s="76">
        <v>1321.5512263074609</v>
      </c>
      <c r="S72" s="76">
        <v>1265.450384417833</v>
      </c>
      <c r="T72" s="76">
        <v>2313.7225550400876</v>
      </c>
      <c r="U72" s="76">
        <v>2462.7432293671268</v>
      </c>
      <c r="V72" s="76">
        <v>2752.0787376661119</v>
      </c>
      <c r="W72" s="76">
        <v>1853.0325160000002</v>
      </c>
      <c r="X72" s="76">
        <v>1500.7925002499996</v>
      </c>
      <c r="Y72" s="76">
        <v>1241.3725000099994</v>
      </c>
      <c r="Z72" s="76">
        <v>1024.5725</v>
      </c>
      <c r="AA72" s="76">
        <v>876.65</v>
      </c>
      <c r="AB72" s="76">
        <v>727.21249999999998</v>
      </c>
      <c r="AC72" s="109">
        <f t="shared" ref="AC72:AH72" si="13">AC74+AC85</f>
        <v>218000000</v>
      </c>
      <c r="AD72" s="109">
        <f t="shared" si="13"/>
        <v>281000000</v>
      </c>
      <c r="AE72" s="109">
        <f t="shared" si="13"/>
        <v>972080000</v>
      </c>
      <c r="AF72" s="109">
        <f t="shared" si="13"/>
        <v>1160080000</v>
      </c>
      <c r="AG72" s="109">
        <f t="shared" si="13"/>
        <v>2248000000</v>
      </c>
      <c r="AH72" s="110">
        <f t="shared" si="13"/>
        <v>2766030000</v>
      </c>
      <c r="AI72" s="18"/>
      <c r="AJ72" s="2"/>
      <c r="AK72" s="2"/>
      <c r="AL72" s="2"/>
      <c r="AM72" s="2"/>
      <c r="AN72" s="2"/>
      <c r="AO72" s="3"/>
      <c r="AP72" s="3"/>
      <c r="AQ72" s="3"/>
      <c r="AR72" s="3"/>
      <c r="AS72" s="3"/>
      <c r="AT72" s="3"/>
      <c r="AU72" s="3"/>
      <c r="AV72" s="3"/>
      <c r="AW72" s="3"/>
      <c r="AX72" s="3"/>
      <c r="AY72" s="3"/>
      <c r="AZ72" s="3"/>
      <c r="BA72" s="3"/>
      <c r="BB72" s="3"/>
      <c r="BC72" s="2"/>
    </row>
    <row r="73" spans="1:55" ht="16.5" hidden="1" customHeight="1">
      <c r="A73" s="119"/>
      <c r="B73" s="32"/>
      <c r="C73" s="32"/>
      <c r="D73" s="26"/>
      <c r="E73" s="31" t="s">
        <v>338</v>
      </c>
      <c r="F73" s="31" t="s">
        <v>16</v>
      </c>
      <c r="G73" s="31" t="s">
        <v>339</v>
      </c>
      <c r="H73" s="126"/>
      <c r="I73" s="61"/>
      <c r="J73" s="61"/>
      <c r="K73" s="61"/>
      <c r="L73" s="61"/>
      <c r="M73" s="61"/>
      <c r="N73" s="61"/>
      <c r="O73" s="77"/>
      <c r="P73" s="77">
        <v>19</v>
      </c>
      <c r="Q73" s="77">
        <v>-23</v>
      </c>
      <c r="R73" s="77">
        <v>-27</v>
      </c>
      <c r="S73" s="77">
        <v>-13</v>
      </c>
      <c r="T73" s="77">
        <v>-16</v>
      </c>
      <c r="U73" s="77">
        <v>-89</v>
      </c>
      <c r="V73" s="77" t="s">
        <v>28</v>
      </c>
      <c r="W73" s="77">
        <v>5</v>
      </c>
      <c r="X73" s="77">
        <v>10</v>
      </c>
      <c r="Y73" s="77">
        <v>15</v>
      </c>
      <c r="Z73" s="77">
        <v>30</v>
      </c>
      <c r="AA73" s="77">
        <v>40</v>
      </c>
      <c r="AB73" s="77">
        <v>50</v>
      </c>
      <c r="AC73" s="109"/>
      <c r="AD73" s="109"/>
      <c r="AE73" s="109"/>
      <c r="AF73" s="109"/>
      <c r="AG73" s="109"/>
      <c r="AH73" s="110"/>
      <c r="AI73" s="23"/>
      <c r="AJ73" s="2"/>
      <c r="AK73" s="2"/>
      <c r="AL73" s="2"/>
      <c r="AM73" s="2"/>
      <c r="AN73" s="2"/>
      <c r="AO73" s="3"/>
      <c r="AP73" s="3"/>
      <c r="AQ73" s="3"/>
      <c r="AR73" s="3"/>
      <c r="AS73" s="3"/>
      <c r="AT73" s="3"/>
      <c r="AU73" s="3"/>
      <c r="AV73" s="3"/>
      <c r="AW73" s="3"/>
      <c r="AX73" s="3"/>
      <c r="AY73" s="3"/>
      <c r="AZ73" s="3"/>
      <c r="BA73" s="3"/>
      <c r="BB73" s="3"/>
      <c r="BC73" s="2"/>
    </row>
    <row r="74" spans="1:55" ht="39.950000000000003" customHeight="1">
      <c r="A74" s="122" t="s">
        <v>340</v>
      </c>
      <c r="B74" s="65" t="s">
        <v>341</v>
      </c>
      <c r="C74" s="65"/>
      <c r="D74" s="26"/>
      <c r="E74" s="64" t="s">
        <v>342</v>
      </c>
      <c r="F74" s="64" t="s">
        <v>84</v>
      </c>
      <c r="G74" s="64" t="s">
        <v>343</v>
      </c>
      <c r="H74" s="65"/>
      <c r="I74" s="73"/>
      <c r="J74" s="73"/>
      <c r="K74" s="73"/>
      <c r="L74" s="73"/>
      <c r="M74" s="73"/>
      <c r="N74" s="73"/>
      <c r="O74" s="78">
        <v>0.44461733170934048</v>
      </c>
      <c r="P74" s="78">
        <v>0.46069403131369907</v>
      </c>
      <c r="Q74" s="78">
        <v>0.42323996694612465</v>
      </c>
      <c r="R74" s="78">
        <v>0.4142719882482217</v>
      </c>
      <c r="S74" s="78">
        <v>0.38246151255686434</v>
      </c>
      <c r="T74" s="78">
        <v>0.3342840204144768</v>
      </c>
      <c r="U74" s="78">
        <v>0.46941602540911609</v>
      </c>
      <c r="V74" s="78">
        <v>0.69060643903392471</v>
      </c>
      <c r="W74" s="78">
        <v>0.54350000000000009</v>
      </c>
      <c r="X74" s="78">
        <v>0.54200000000000015</v>
      </c>
      <c r="Y74" s="78">
        <v>0.56200000000000017</v>
      </c>
      <c r="Z74" s="78">
        <v>0.5920000000000003</v>
      </c>
      <c r="AA74" s="78">
        <v>0.61900000000000022</v>
      </c>
      <c r="AB74" s="78">
        <v>0.62000000000000011</v>
      </c>
      <c r="AC74" s="107">
        <f t="shared" ref="AC74:AH74" si="14">SUM(AC75:AC84)</f>
        <v>213000000</v>
      </c>
      <c r="AD74" s="107">
        <f t="shared" si="14"/>
        <v>265000000</v>
      </c>
      <c r="AE74" s="107">
        <f t="shared" si="14"/>
        <v>647080000</v>
      </c>
      <c r="AF74" s="107">
        <f t="shared" si="14"/>
        <v>871080000</v>
      </c>
      <c r="AG74" s="107">
        <f t="shared" si="14"/>
        <v>1247000000</v>
      </c>
      <c r="AH74" s="108">
        <f t="shared" si="14"/>
        <v>1684870000</v>
      </c>
      <c r="AI74" s="21"/>
      <c r="AJ74" s="2"/>
      <c r="AK74" s="2"/>
      <c r="AL74" s="2"/>
      <c r="AM74" s="2"/>
      <c r="AN74" s="2"/>
      <c r="AO74" s="3"/>
      <c r="AP74" s="3"/>
      <c r="AQ74" s="3"/>
      <c r="AR74" s="3"/>
      <c r="AS74" s="3"/>
      <c r="AT74" s="3"/>
      <c r="AU74" s="3"/>
      <c r="AV74" s="3"/>
      <c r="AW74" s="3"/>
      <c r="AX74" s="3"/>
      <c r="AY74" s="3"/>
      <c r="AZ74" s="3"/>
      <c r="BA74" s="3"/>
      <c r="BB74" s="3"/>
      <c r="BC74" s="2"/>
    </row>
    <row r="75" spans="1:55" ht="150" customHeight="1">
      <c r="A75" s="154" t="s">
        <v>344</v>
      </c>
      <c r="B75" s="36" t="s">
        <v>345</v>
      </c>
      <c r="C75" s="141" t="s">
        <v>346</v>
      </c>
      <c r="D75" s="37" t="s">
        <v>44</v>
      </c>
      <c r="E75" s="41" t="s">
        <v>347</v>
      </c>
      <c r="F75" s="41" t="s">
        <v>40</v>
      </c>
      <c r="G75" s="41"/>
      <c r="H75" s="149" t="s">
        <v>33</v>
      </c>
      <c r="I75" s="79"/>
      <c r="J75" s="79"/>
      <c r="K75" s="79"/>
      <c r="L75" s="79"/>
      <c r="M75" s="79"/>
      <c r="N75" s="79"/>
      <c r="O75" s="394" t="s">
        <v>28</v>
      </c>
      <c r="P75" s="396"/>
      <c r="Q75" s="396"/>
      <c r="R75" s="396"/>
      <c r="S75" s="396"/>
      <c r="T75" s="396"/>
      <c r="U75" s="396"/>
      <c r="V75" s="396"/>
      <c r="W75" s="49">
        <v>100</v>
      </c>
      <c r="X75" s="49">
        <v>150</v>
      </c>
      <c r="Y75" s="49">
        <v>166.66666666666669</v>
      </c>
      <c r="Z75" s="49">
        <v>200</v>
      </c>
      <c r="AA75" s="49">
        <v>230</v>
      </c>
      <c r="AB75" s="49">
        <v>250</v>
      </c>
      <c r="AC75" s="139">
        <v>160000000</v>
      </c>
      <c r="AD75" s="139">
        <v>200000000</v>
      </c>
      <c r="AE75" s="139">
        <v>210000000</v>
      </c>
      <c r="AF75" s="139">
        <v>231000000</v>
      </c>
      <c r="AG75" s="139">
        <v>250000000</v>
      </c>
      <c r="AH75" s="140">
        <v>262000000</v>
      </c>
      <c r="AI75" s="15" t="s">
        <v>348</v>
      </c>
      <c r="AJ75" s="2"/>
      <c r="AK75" s="2"/>
      <c r="AL75" s="2"/>
      <c r="AM75" s="2"/>
      <c r="AN75" s="2"/>
      <c r="AO75" s="3"/>
      <c r="AP75" s="3"/>
      <c r="AQ75" s="3"/>
      <c r="AR75" s="3"/>
      <c r="AS75" s="3"/>
      <c r="AT75" s="3"/>
      <c r="AU75" s="3"/>
      <c r="AV75" s="3"/>
      <c r="AW75" s="3"/>
      <c r="AX75" s="3"/>
      <c r="AY75" s="3"/>
      <c r="AZ75" s="3"/>
      <c r="BA75" s="3"/>
      <c r="BB75" s="3"/>
      <c r="BC75" s="2"/>
    </row>
    <row r="76" spans="1:55" ht="177" customHeight="1">
      <c r="A76" s="154" t="s">
        <v>349</v>
      </c>
      <c r="B76" s="36" t="s">
        <v>350</v>
      </c>
      <c r="C76" s="36"/>
      <c r="D76" s="37" t="s">
        <v>31</v>
      </c>
      <c r="E76" s="41" t="s">
        <v>351</v>
      </c>
      <c r="F76" s="41" t="s">
        <v>257</v>
      </c>
      <c r="G76" s="41"/>
      <c r="H76" s="149" t="s">
        <v>33</v>
      </c>
      <c r="I76" s="143"/>
      <c r="J76" s="143"/>
      <c r="K76" s="143"/>
      <c r="L76" s="143"/>
      <c r="M76" s="143"/>
      <c r="N76" s="143"/>
      <c r="O76" s="394" t="s">
        <v>28</v>
      </c>
      <c r="P76" s="396"/>
      <c r="Q76" s="396"/>
      <c r="R76" s="396"/>
      <c r="S76" s="396"/>
      <c r="T76" s="396"/>
      <c r="U76" s="396"/>
      <c r="V76" s="396"/>
      <c r="W76" s="49">
        <v>2.8274400000000002</v>
      </c>
      <c r="X76" s="49">
        <v>4.9968576000000002</v>
      </c>
      <c r="Y76" s="49">
        <v>8.1595908575999996</v>
      </c>
      <c r="Z76" s="49">
        <v>11.502446396313598</v>
      </c>
      <c r="AA76" s="49">
        <v>15.446142303621119</v>
      </c>
      <c r="AB76" s="49">
        <v>20.205871054481968</v>
      </c>
      <c r="AC76" s="139">
        <v>14000000</v>
      </c>
      <c r="AD76" s="139">
        <v>16000000</v>
      </c>
      <c r="AE76" s="139">
        <v>19000000</v>
      </c>
      <c r="AF76" s="139">
        <v>23000000</v>
      </c>
      <c r="AG76" s="139">
        <v>26000000</v>
      </c>
      <c r="AH76" s="140">
        <v>29000000</v>
      </c>
      <c r="AI76" s="15" t="s">
        <v>352</v>
      </c>
      <c r="AJ76" s="2"/>
      <c r="AK76" s="2"/>
      <c r="AL76" s="2"/>
      <c r="AM76" s="2"/>
      <c r="AN76" s="2"/>
      <c r="AO76" s="3"/>
      <c r="AP76" s="3"/>
      <c r="AQ76" s="3"/>
      <c r="AR76" s="3"/>
      <c r="AS76" s="3"/>
      <c r="AT76" s="3"/>
      <c r="AU76" s="3"/>
      <c r="AV76" s="3"/>
      <c r="AW76" s="3"/>
      <c r="AX76" s="3"/>
      <c r="AY76" s="3"/>
      <c r="AZ76" s="3"/>
      <c r="BA76" s="3"/>
      <c r="BB76" s="3"/>
      <c r="BC76" s="2"/>
    </row>
    <row r="77" spans="1:55" ht="409.6" customHeight="1">
      <c r="A77" s="390" t="s">
        <v>353</v>
      </c>
      <c r="B77" s="399" t="s">
        <v>354</v>
      </c>
      <c r="C77" s="400" t="s">
        <v>467</v>
      </c>
      <c r="D77" s="37" t="s">
        <v>44</v>
      </c>
      <c r="E77" s="41" t="s">
        <v>355</v>
      </c>
      <c r="F77" s="41" t="s">
        <v>257</v>
      </c>
      <c r="G77" s="41" t="s">
        <v>356</v>
      </c>
      <c r="H77" s="393" t="s">
        <v>33</v>
      </c>
      <c r="I77" s="394"/>
      <c r="J77" s="394"/>
      <c r="K77" s="394"/>
      <c r="L77" s="394"/>
      <c r="M77" s="395"/>
      <c r="N77" s="395"/>
      <c r="O77" s="394" t="s">
        <v>28</v>
      </c>
      <c r="P77" s="396"/>
      <c r="Q77" s="396"/>
      <c r="R77" s="396"/>
      <c r="S77" s="396"/>
      <c r="T77" s="396"/>
      <c r="U77" s="396"/>
      <c r="V77" s="396"/>
      <c r="W77" s="60"/>
      <c r="X77" s="60"/>
      <c r="Y77" s="60"/>
      <c r="Z77" s="60"/>
      <c r="AA77" s="60">
        <v>0.38</v>
      </c>
      <c r="AB77" s="60">
        <v>0.45</v>
      </c>
      <c r="AC77" s="388">
        <v>0</v>
      </c>
      <c r="AD77" s="388">
        <v>0</v>
      </c>
      <c r="AE77" s="388">
        <v>0</v>
      </c>
      <c r="AF77" s="388">
        <v>0</v>
      </c>
      <c r="AG77" s="388">
        <v>159000000</v>
      </c>
      <c r="AH77" s="389">
        <v>180000000</v>
      </c>
      <c r="AI77" s="16" t="s">
        <v>357</v>
      </c>
      <c r="AJ77" s="2"/>
      <c r="AK77" s="2"/>
      <c r="AL77" s="2"/>
      <c r="AM77" s="2"/>
      <c r="AN77" s="2"/>
      <c r="AO77" s="3"/>
      <c r="AP77" s="3"/>
      <c r="AQ77" s="3"/>
      <c r="AR77" s="3"/>
      <c r="AS77" s="3"/>
      <c r="AT77" s="3"/>
      <c r="AU77" s="3"/>
      <c r="AV77" s="3"/>
      <c r="AW77" s="3"/>
      <c r="AX77" s="3"/>
      <c r="AY77" s="3"/>
      <c r="AZ77" s="3"/>
      <c r="BA77" s="3"/>
      <c r="BB77" s="3"/>
      <c r="BC77" s="2"/>
    </row>
    <row r="78" spans="1:55" s="7" customFormat="1" ht="81" customHeight="1">
      <c r="A78" s="390"/>
      <c r="B78" s="399"/>
      <c r="C78" s="400"/>
      <c r="D78" s="37"/>
      <c r="E78" s="41"/>
      <c r="F78" s="41"/>
      <c r="G78" s="41"/>
      <c r="H78" s="393"/>
      <c r="I78" s="394"/>
      <c r="J78" s="394"/>
      <c r="K78" s="394"/>
      <c r="L78" s="394"/>
      <c r="M78" s="395"/>
      <c r="N78" s="395"/>
      <c r="O78" s="135"/>
      <c r="P78" s="136"/>
      <c r="Q78" s="136"/>
      <c r="R78" s="136"/>
      <c r="S78" s="136"/>
      <c r="T78" s="136"/>
      <c r="U78" s="136"/>
      <c r="V78" s="136"/>
      <c r="W78" s="60"/>
      <c r="X78" s="60"/>
      <c r="Y78" s="60"/>
      <c r="Z78" s="60"/>
      <c r="AA78" s="60"/>
      <c r="AB78" s="60"/>
      <c r="AC78" s="388"/>
      <c r="AD78" s="388"/>
      <c r="AE78" s="388"/>
      <c r="AF78" s="388"/>
      <c r="AG78" s="388"/>
      <c r="AH78" s="389"/>
      <c r="AI78" s="16"/>
      <c r="AJ78" s="87"/>
      <c r="AK78" s="87"/>
      <c r="AL78" s="87"/>
      <c r="AM78" s="87"/>
      <c r="AN78" s="87"/>
      <c r="AO78" s="88"/>
      <c r="AP78" s="88"/>
      <c r="AQ78" s="88"/>
      <c r="AR78" s="88"/>
      <c r="AS78" s="88"/>
      <c r="AT78" s="88"/>
      <c r="AU78" s="88"/>
      <c r="AV78" s="88"/>
      <c r="AW78" s="88"/>
      <c r="AX78" s="88"/>
      <c r="AY78" s="88"/>
      <c r="AZ78" s="88"/>
      <c r="BA78" s="88"/>
      <c r="BB78" s="88"/>
      <c r="BC78" s="87"/>
    </row>
    <row r="79" spans="1:55" ht="409.5" customHeight="1">
      <c r="A79" s="390" t="s">
        <v>358</v>
      </c>
      <c r="B79" s="397" t="s">
        <v>359</v>
      </c>
      <c r="C79" s="398" t="s">
        <v>468</v>
      </c>
      <c r="D79" s="37" t="s">
        <v>31</v>
      </c>
      <c r="E79" s="41" t="s">
        <v>360</v>
      </c>
      <c r="F79" s="41" t="s">
        <v>40</v>
      </c>
      <c r="G79" s="41"/>
      <c r="H79" s="393" t="s">
        <v>33</v>
      </c>
      <c r="I79" s="395"/>
      <c r="J79" s="395"/>
      <c r="K79" s="395"/>
      <c r="L79" s="395"/>
      <c r="M79" s="395"/>
      <c r="N79" s="395"/>
      <c r="O79" s="394" t="s">
        <v>28</v>
      </c>
      <c r="P79" s="396"/>
      <c r="Q79" s="396"/>
      <c r="R79" s="396"/>
      <c r="S79" s="396"/>
      <c r="T79" s="396"/>
      <c r="U79" s="396"/>
      <c r="V79" s="396"/>
      <c r="W79" s="49">
        <v>12.852000000000002</v>
      </c>
      <c r="X79" s="49">
        <v>27.760320000000004</v>
      </c>
      <c r="Y79" s="49">
        <v>46.012730399999995</v>
      </c>
      <c r="Z79" s="49">
        <v>68.466942835200001</v>
      </c>
      <c r="AA79" s="49">
        <v>86.884550457868798</v>
      </c>
      <c r="AB79" s="49">
        <v>110.05376391330047</v>
      </c>
      <c r="AC79" s="388">
        <v>39000000</v>
      </c>
      <c r="AD79" s="388">
        <v>49000000</v>
      </c>
      <c r="AE79" s="388">
        <v>52000000</v>
      </c>
      <c r="AF79" s="388">
        <v>59000000</v>
      </c>
      <c r="AG79" s="388">
        <v>77900000</v>
      </c>
      <c r="AH79" s="389">
        <v>102600000</v>
      </c>
      <c r="AI79" s="15" t="s">
        <v>361</v>
      </c>
      <c r="AJ79" s="2"/>
      <c r="AK79" s="2"/>
      <c r="AL79" s="2"/>
      <c r="AM79" s="2"/>
      <c r="AN79" s="2"/>
      <c r="AO79" s="3"/>
      <c r="AP79" s="3"/>
      <c r="AQ79" s="3"/>
      <c r="AR79" s="3"/>
      <c r="AS79" s="3"/>
      <c r="AT79" s="3"/>
      <c r="AU79" s="3"/>
      <c r="AV79" s="3"/>
      <c r="AW79" s="3"/>
      <c r="AX79" s="3"/>
      <c r="AY79" s="3"/>
      <c r="AZ79" s="3"/>
      <c r="BA79" s="3"/>
      <c r="BB79" s="3"/>
      <c r="BC79" s="2"/>
    </row>
    <row r="80" spans="1:55" s="7" customFormat="1" ht="183.75" customHeight="1">
      <c r="A80" s="390"/>
      <c r="B80" s="397"/>
      <c r="C80" s="398"/>
      <c r="D80" s="37"/>
      <c r="E80" s="41"/>
      <c r="F80" s="41"/>
      <c r="G80" s="41"/>
      <c r="H80" s="393"/>
      <c r="I80" s="395"/>
      <c r="J80" s="395"/>
      <c r="K80" s="395"/>
      <c r="L80" s="395"/>
      <c r="M80" s="395"/>
      <c r="N80" s="395"/>
      <c r="O80" s="135"/>
      <c r="P80" s="136"/>
      <c r="Q80" s="136"/>
      <c r="R80" s="136"/>
      <c r="S80" s="136"/>
      <c r="T80" s="136"/>
      <c r="U80" s="136"/>
      <c r="V80" s="136"/>
      <c r="W80" s="49"/>
      <c r="X80" s="49"/>
      <c r="Y80" s="49"/>
      <c r="Z80" s="49"/>
      <c r="AA80" s="49"/>
      <c r="AB80" s="49"/>
      <c r="AC80" s="388"/>
      <c r="AD80" s="388"/>
      <c r="AE80" s="388"/>
      <c r="AF80" s="388"/>
      <c r="AG80" s="388"/>
      <c r="AH80" s="389"/>
      <c r="AI80" s="15"/>
      <c r="AJ80" s="87"/>
      <c r="AK80" s="87"/>
      <c r="AL80" s="87"/>
      <c r="AM80" s="87"/>
      <c r="AN80" s="87"/>
      <c r="AO80" s="88"/>
      <c r="AP80" s="88"/>
      <c r="AQ80" s="88"/>
      <c r="AR80" s="88"/>
      <c r="AS80" s="88"/>
      <c r="AT80" s="88"/>
      <c r="AU80" s="88"/>
      <c r="AV80" s="88"/>
      <c r="AW80" s="88"/>
      <c r="AX80" s="88"/>
      <c r="AY80" s="88"/>
      <c r="AZ80" s="88"/>
      <c r="BA80" s="88"/>
      <c r="BB80" s="88"/>
      <c r="BC80" s="87"/>
    </row>
    <row r="81" spans="1:55" ht="49.5">
      <c r="A81" s="154" t="s">
        <v>358</v>
      </c>
      <c r="B81" s="36" t="s">
        <v>362</v>
      </c>
      <c r="C81" s="36"/>
      <c r="D81" s="51" t="s">
        <v>31</v>
      </c>
      <c r="E81" s="41" t="s">
        <v>363</v>
      </c>
      <c r="F81" s="41" t="s">
        <v>40</v>
      </c>
      <c r="G81" s="41"/>
      <c r="H81" s="149" t="s">
        <v>33</v>
      </c>
      <c r="I81" s="58"/>
      <c r="J81" s="58"/>
      <c r="K81" s="58"/>
      <c r="L81" s="58"/>
      <c r="M81" s="58"/>
      <c r="N81" s="58"/>
      <c r="O81" s="28" t="s">
        <v>28</v>
      </c>
      <c r="P81" s="28" t="s">
        <v>28</v>
      </c>
      <c r="Q81" s="28" t="s">
        <v>28</v>
      </c>
      <c r="R81" s="28" t="s">
        <v>28</v>
      </c>
      <c r="S81" s="28" t="s">
        <v>28</v>
      </c>
      <c r="T81" s="28" t="s">
        <v>28</v>
      </c>
      <c r="U81" s="28" t="s">
        <v>28</v>
      </c>
      <c r="V81" s="28" t="s">
        <v>28</v>
      </c>
      <c r="W81" s="28" t="s">
        <v>34</v>
      </c>
      <c r="X81" s="28" t="s">
        <v>34</v>
      </c>
      <c r="Y81" s="28" t="s">
        <v>34</v>
      </c>
      <c r="Z81" s="28" t="s">
        <v>34</v>
      </c>
      <c r="AA81" s="28" t="s">
        <v>34</v>
      </c>
      <c r="AB81" s="28" t="s">
        <v>34</v>
      </c>
      <c r="AC81" s="139">
        <v>0</v>
      </c>
      <c r="AD81" s="139">
        <v>0</v>
      </c>
      <c r="AE81" s="139">
        <v>0</v>
      </c>
      <c r="AF81" s="139">
        <v>0</v>
      </c>
      <c r="AG81" s="139">
        <v>0</v>
      </c>
      <c r="AH81" s="140">
        <v>0</v>
      </c>
      <c r="AI81" s="24" t="s">
        <v>35</v>
      </c>
      <c r="AJ81" s="2"/>
      <c r="AK81" s="2"/>
      <c r="AL81" s="2"/>
      <c r="AM81" s="2"/>
      <c r="AN81" s="2"/>
      <c r="AO81" s="3"/>
      <c r="AP81" s="3"/>
      <c r="AQ81" s="3"/>
      <c r="AR81" s="3"/>
      <c r="AS81" s="3"/>
      <c r="AT81" s="3"/>
      <c r="AU81" s="3"/>
      <c r="AV81" s="3"/>
      <c r="AW81" s="3"/>
      <c r="AX81" s="3"/>
      <c r="AY81" s="3"/>
      <c r="AZ81" s="3"/>
      <c r="BA81" s="3"/>
      <c r="BB81" s="3"/>
      <c r="BC81" s="2"/>
    </row>
    <row r="82" spans="1:55" ht="238.5" customHeight="1">
      <c r="A82" s="154" t="s">
        <v>364</v>
      </c>
      <c r="B82" s="50" t="s">
        <v>365</v>
      </c>
      <c r="C82" s="50"/>
      <c r="D82" s="51" t="s">
        <v>31</v>
      </c>
      <c r="E82" s="41" t="s">
        <v>366</v>
      </c>
      <c r="F82" s="41" t="s">
        <v>40</v>
      </c>
      <c r="G82" s="41"/>
      <c r="H82" s="149" t="s">
        <v>33</v>
      </c>
      <c r="I82" s="135"/>
      <c r="J82" s="135"/>
      <c r="K82" s="143"/>
      <c r="L82" s="143"/>
      <c r="M82" s="143"/>
      <c r="N82" s="143"/>
      <c r="O82" s="394" t="s">
        <v>28</v>
      </c>
      <c r="P82" s="396"/>
      <c r="Q82" s="396"/>
      <c r="R82" s="396"/>
      <c r="S82" s="396"/>
      <c r="T82" s="396"/>
      <c r="U82" s="396"/>
      <c r="V82" s="396"/>
      <c r="W82" s="49"/>
      <c r="X82" s="49"/>
      <c r="Y82" s="49">
        <v>18.405092159999999</v>
      </c>
      <c r="Z82" s="49">
        <v>61.620248551679992</v>
      </c>
      <c r="AA82" s="49">
        <v>123.56913842896896</v>
      </c>
      <c r="AB82" s="49">
        <v>220.10752782660094</v>
      </c>
      <c r="AC82" s="139">
        <v>0</v>
      </c>
      <c r="AD82" s="139">
        <v>0</v>
      </c>
      <c r="AE82" s="139">
        <v>366080000</v>
      </c>
      <c r="AF82" s="139">
        <v>558080000</v>
      </c>
      <c r="AG82" s="139">
        <v>650600000</v>
      </c>
      <c r="AH82" s="140">
        <v>944270000</v>
      </c>
      <c r="AI82" s="15" t="s">
        <v>367</v>
      </c>
      <c r="AJ82" s="2"/>
      <c r="AK82" s="2"/>
      <c r="AL82" s="2"/>
      <c r="AM82" s="2"/>
      <c r="AN82" s="2"/>
      <c r="AO82" s="3"/>
      <c r="AP82" s="3"/>
      <c r="AQ82" s="3"/>
      <c r="AR82" s="3"/>
      <c r="AS82" s="3"/>
      <c r="AT82" s="3"/>
      <c r="AU82" s="3"/>
      <c r="AV82" s="3"/>
      <c r="AW82" s="3"/>
      <c r="AX82" s="3"/>
      <c r="AY82" s="3"/>
      <c r="AZ82" s="3"/>
      <c r="BA82" s="3"/>
      <c r="BB82" s="3"/>
      <c r="BC82" s="2"/>
    </row>
    <row r="83" spans="1:55" ht="344.25" customHeight="1">
      <c r="A83" s="154" t="s">
        <v>368</v>
      </c>
      <c r="B83" s="145" t="s">
        <v>369</v>
      </c>
      <c r="C83" s="145" t="s">
        <v>370</v>
      </c>
      <c r="D83" s="37" t="s">
        <v>31</v>
      </c>
      <c r="E83" s="41" t="s">
        <v>371</v>
      </c>
      <c r="F83" s="41" t="s">
        <v>257</v>
      </c>
      <c r="G83" s="41"/>
      <c r="H83" s="149" t="s">
        <v>33</v>
      </c>
      <c r="I83" s="135"/>
      <c r="J83" s="135"/>
      <c r="K83" s="135"/>
      <c r="L83" s="135"/>
      <c r="M83" s="143"/>
      <c r="N83" s="143"/>
      <c r="O83" s="394" t="s">
        <v>28</v>
      </c>
      <c r="P83" s="396"/>
      <c r="Q83" s="396"/>
      <c r="R83" s="396"/>
      <c r="S83" s="396"/>
      <c r="T83" s="396"/>
      <c r="U83" s="396"/>
      <c r="V83" s="396"/>
      <c r="W83" s="28">
        <v>0</v>
      </c>
      <c r="X83" s="28">
        <v>0</v>
      </c>
      <c r="Y83" s="28">
        <v>0</v>
      </c>
      <c r="Z83" s="28">
        <v>0</v>
      </c>
      <c r="AA83" s="28">
        <v>5</v>
      </c>
      <c r="AB83" s="28">
        <v>10</v>
      </c>
      <c r="AC83" s="139">
        <v>0</v>
      </c>
      <c r="AD83" s="139">
        <v>0</v>
      </c>
      <c r="AE83" s="139">
        <v>0</v>
      </c>
      <c r="AF83" s="139">
        <v>0</v>
      </c>
      <c r="AG83" s="139">
        <v>25000000</v>
      </c>
      <c r="AH83" s="140">
        <v>50000000</v>
      </c>
      <c r="AI83" s="16" t="s">
        <v>372</v>
      </c>
      <c r="AJ83" s="2"/>
      <c r="AK83" s="2"/>
      <c r="AL83" s="2"/>
      <c r="AM83" s="2"/>
      <c r="AN83" s="2"/>
      <c r="AO83" s="3"/>
      <c r="AP83" s="3"/>
      <c r="AQ83" s="3"/>
      <c r="AR83" s="3"/>
      <c r="AS83" s="3"/>
      <c r="AT83" s="3"/>
      <c r="AU83" s="3"/>
      <c r="AV83" s="3"/>
      <c r="AW83" s="3"/>
      <c r="AX83" s="3"/>
      <c r="AY83" s="3"/>
      <c r="AZ83" s="3"/>
      <c r="BA83" s="3"/>
      <c r="BB83" s="3"/>
      <c r="BC83" s="2"/>
    </row>
    <row r="84" spans="1:55" ht="130.5" customHeight="1">
      <c r="A84" s="154" t="s">
        <v>373</v>
      </c>
      <c r="B84" s="145" t="s">
        <v>374</v>
      </c>
      <c r="C84" s="145" t="s">
        <v>375</v>
      </c>
      <c r="D84" s="37" t="s">
        <v>31</v>
      </c>
      <c r="E84" s="41" t="s">
        <v>376</v>
      </c>
      <c r="F84" s="41" t="s">
        <v>40</v>
      </c>
      <c r="G84" s="41"/>
      <c r="H84" s="149" t="s">
        <v>33</v>
      </c>
      <c r="I84" s="28"/>
      <c r="J84" s="28"/>
      <c r="K84" s="28"/>
      <c r="L84" s="28"/>
      <c r="M84" s="58"/>
      <c r="N84" s="58"/>
      <c r="O84" s="394" t="s">
        <v>28</v>
      </c>
      <c r="P84" s="396"/>
      <c r="Q84" s="396"/>
      <c r="R84" s="396"/>
      <c r="S84" s="396"/>
      <c r="T84" s="396"/>
      <c r="U84" s="396"/>
      <c r="V84" s="396"/>
      <c r="W84" s="49">
        <v>0</v>
      </c>
      <c r="X84" s="49">
        <v>0</v>
      </c>
      <c r="Y84" s="49">
        <v>0</v>
      </c>
      <c r="Z84" s="49">
        <v>0</v>
      </c>
      <c r="AA84" s="49">
        <v>1</v>
      </c>
      <c r="AB84" s="49">
        <v>2</v>
      </c>
      <c r="AC84" s="139">
        <v>0</v>
      </c>
      <c r="AD84" s="139">
        <v>0</v>
      </c>
      <c r="AE84" s="139">
        <v>0</v>
      </c>
      <c r="AF84" s="139">
        <v>0</v>
      </c>
      <c r="AG84" s="139">
        <v>58500000</v>
      </c>
      <c r="AH84" s="140">
        <v>117000000</v>
      </c>
      <c r="AI84" s="16" t="s">
        <v>377</v>
      </c>
      <c r="AJ84" s="2"/>
      <c r="AK84" s="2"/>
      <c r="AL84" s="2"/>
      <c r="AM84" s="2"/>
      <c r="AN84" s="2"/>
      <c r="AO84" s="3"/>
      <c r="AP84" s="3"/>
      <c r="AQ84" s="3"/>
      <c r="AR84" s="3"/>
      <c r="AS84" s="3"/>
      <c r="AT84" s="3"/>
      <c r="AU84" s="3"/>
      <c r="AV84" s="3"/>
      <c r="AW84" s="3"/>
      <c r="AX84" s="3"/>
      <c r="AY84" s="3"/>
      <c r="AZ84" s="3"/>
      <c r="BA84" s="3"/>
      <c r="BB84" s="3"/>
      <c r="BC84" s="2"/>
    </row>
    <row r="85" spans="1:55" ht="39.950000000000003" customHeight="1">
      <c r="A85" s="122" t="s">
        <v>378</v>
      </c>
      <c r="B85" s="65" t="s">
        <v>379</v>
      </c>
      <c r="C85" s="65"/>
      <c r="D85" s="26"/>
      <c r="E85" s="64" t="s">
        <v>380</v>
      </c>
      <c r="F85" s="64" t="s">
        <v>381</v>
      </c>
      <c r="G85" s="64" t="s">
        <v>382</v>
      </c>
      <c r="H85" s="65"/>
      <c r="I85" s="64"/>
      <c r="J85" s="64"/>
      <c r="K85" s="64"/>
      <c r="L85" s="64"/>
      <c r="M85" s="64"/>
      <c r="N85" s="64"/>
      <c r="O85" s="405" t="s">
        <v>28</v>
      </c>
      <c r="P85" s="410"/>
      <c r="Q85" s="410"/>
      <c r="R85" s="410"/>
      <c r="S85" s="410"/>
      <c r="T85" s="410"/>
      <c r="U85" s="410"/>
      <c r="V85" s="410"/>
      <c r="W85" s="64"/>
      <c r="X85" s="64"/>
      <c r="Y85" s="64"/>
      <c r="Z85" s="64"/>
      <c r="AA85" s="64"/>
      <c r="AB85" s="64"/>
      <c r="AC85" s="107">
        <f t="shared" ref="AC85:AH85" si="15">SUM(AC86:AC92)</f>
        <v>5000000</v>
      </c>
      <c r="AD85" s="107">
        <f t="shared" si="15"/>
        <v>16000000</v>
      </c>
      <c r="AE85" s="107">
        <f t="shared" si="15"/>
        <v>325000000</v>
      </c>
      <c r="AF85" s="107">
        <f t="shared" si="15"/>
        <v>289000000</v>
      </c>
      <c r="AG85" s="107">
        <f t="shared" si="15"/>
        <v>1001000000</v>
      </c>
      <c r="AH85" s="108">
        <f t="shared" si="15"/>
        <v>1081160000</v>
      </c>
      <c r="AI85" s="21"/>
      <c r="AJ85" s="2"/>
      <c r="AK85" s="2"/>
      <c r="AL85" s="2"/>
      <c r="AM85" s="2"/>
      <c r="AN85" s="2"/>
      <c r="AO85" s="3"/>
      <c r="AP85" s="3"/>
      <c r="AQ85" s="3"/>
      <c r="AR85" s="3"/>
      <c r="AS85" s="3"/>
      <c r="AT85" s="3"/>
      <c r="AU85" s="3"/>
      <c r="AV85" s="3"/>
      <c r="AW85" s="3"/>
      <c r="AX85" s="3"/>
      <c r="AY85" s="3"/>
      <c r="AZ85" s="3"/>
      <c r="BA85" s="3"/>
      <c r="BB85" s="3"/>
      <c r="BC85" s="2"/>
    </row>
    <row r="86" spans="1:55" ht="131.25" customHeight="1">
      <c r="A86" s="154" t="s">
        <v>383</v>
      </c>
      <c r="B86" s="141" t="s">
        <v>384</v>
      </c>
      <c r="C86" s="36"/>
      <c r="D86" s="37" t="s">
        <v>44</v>
      </c>
      <c r="E86" s="41" t="s">
        <v>385</v>
      </c>
      <c r="F86" s="41"/>
      <c r="G86" s="41"/>
      <c r="H86" s="149" t="s">
        <v>33</v>
      </c>
      <c r="I86" s="58"/>
      <c r="J86" s="58"/>
      <c r="K86" s="58"/>
      <c r="L86" s="58"/>
      <c r="M86" s="58"/>
      <c r="N86" s="58"/>
      <c r="O86" s="411" t="s">
        <v>28</v>
      </c>
      <c r="P86" s="396"/>
      <c r="Q86" s="396"/>
      <c r="R86" s="396"/>
      <c r="S86" s="396"/>
      <c r="T86" s="396"/>
      <c r="U86" s="396"/>
      <c r="V86" s="396"/>
      <c r="W86" s="28" t="s">
        <v>28</v>
      </c>
      <c r="X86" s="28" t="s">
        <v>28</v>
      </c>
      <c r="Y86" s="28" t="s">
        <v>34</v>
      </c>
      <c r="Z86" s="28" t="s">
        <v>34</v>
      </c>
      <c r="AA86" s="28" t="s">
        <v>34</v>
      </c>
      <c r="AB86" s="28" t="s">
        <v>34</v>
      </c>
      <c r="AC86" s="139">
        <v>5000000</v>
      </c>
      <c r="AD86" s="139">
        <v>16000000</v>
      </c>
      <c r="AE86" s="139">
        <v>0</v>
      </c>
      <c r="AF86" s="139">
        <v>0</v>
      </c>
      <c r="AG86" s="139">
        <v>0</v>
      </c>
      <c r="AH86" s="140">
        <v>0</v>
      </c>
      <c r="AI86" s="16" t="s">
        <v>386</v>
      </c>
      <c r="AJ86" s="2"/>
      <c r="AK86" s="2"/>
      <c r="AL86" s="2"/>
      <c r="AM86" s="2"/>
      <c r="AN86" s="2"/>
      <c r="AO86" s="3"/>
      <c r="AP86" s="3"/>
      <c r="AQ86" s="3"/>
      <c r="AR86" s="3"/>
      <c r="AS86" s="3"/>
      <c r="AT86" s="3"/>
      <c r="AU86" s="3"/>
      <c r="AV86" s="3"/>
      <c r="AW86" s="3"/>
      <c r="AX86" s="3"/>
      <c r="AY86" s="3"/>
      <c r="AZ86" s="3"/>
      <c r="BA86" s="3"/>
      <c r="BB86" s="3"/>
      <c r="BC86" s="2"/>
    </row>
    <row r="87" spans="1:55" ht="409.5" customHeight="1">
      <c r="A87" s="390" t="s">
        <v>387</v>
      </c>
      <c r="B87" s="391" t="s">
        <v>388</v>
      </c>
      <c r="C87" s="392" t="s">
        <v>389</v>
      </c>
      <c r="D87" s="37" t="s">
        <v>44</v>
      </c>
      <c r="E87" s="41" t="s">
        <v>390</v>
      </c>
      <c r="F87" s="41"/>
      <c r="G87" s="41"/>
      <c r="H87" s="393" t="s">
        <v>33</v>
      </c>
      <c r="I87" s="394"/>
      <c r="J87" s="394"/>
      <c r="K87" s="395"/>
      <c r="L87" s="395"/>
      <c r="M87" s="395"/>
      <c r="N87" s="395"/>
      <c r="O87" s="28" t="s">
        <v>28</v>
      </c>
      <c r="P87" s="28" t="s">
        <v>28</v>
      </c>
      <c r="Q87" s="28" t="s">
        <v>28</v>
      </c>
      <c r="R87" s="28" t="s">
        <v>28</v>
      </c>
      <c r="S87" s="28" t="s">
        <v>28</v>
      </c>
      <c r="T87" s="28" t="s">
        <v>28</v>
      </c>
      <c r="U87" s="28" t="s">
        <v>28</v>
      </c>
      <c r="V87" s="28" t="s">
        <v>28</v>
      </c>
      <c r="W87" s="28" t="s">
        <v>28</v>
      </c>
      <c r="X87" s="28" t="s">
        <v>28</v>
      </c>
      <c r="Y87" s="28" t="s">
        <v>28</v>
      </c>
      <c r="Z87" s="28" t="s">
        <v>34</v>
      </c>
      <c r="AA87" s="28" t="s">
        <v>34</v>
      </c>
      <c r="AB87" s="28" t="s">
        <v>34</v>
      </c>
      <c r="AC87" s="388">
        <v>0</v>
      </c>
      <c r="AD87" s="388">
        <v>0</v>
      </c>
      <c r="AE87" s="388">
        <v>200000000</v>
      </c>
      <c r="AF87" s="388">
        <v>150000000</v>
      </c>
      <c r="AG87" s="388">
        <v>150000000</v>
      </c>
      <c r="AH87" s="389">
        <v>150000000</v>
      </c>
      <c r="AI87" s="16" t="s">
        <v>391</v>
      </c>
      <c r="AJ87" s="2"/>
      <c r="AK87" s="2"/>
      <c r="AL87" s="2"/>
      <c r="AM87" s="2"/>
      <c r="AN87" s="2"/>
      <c r="AO87" s="3"/>
      <c r="AP87" s="3"/>
      <c r="AQ87" s="3"/>
      <c r="AR87" s="3"/>
      <c r="AS87" s="3"/>
      <c r="AT87" s="3"/>
      <c r="AU87" s="3"/>
      <c r="AV87" s="3"/>
      <c r="AW87" s="3"/>
      <c r="AX87" s="3"/>
      <c r="AY87" s="3"/>
      <c r="AZ87" s="3"/>
      <c r="BA87" s="3"/>
      <c r="BB87" s="3"/>
      <c r="BC87" s="2"/>
    </row>
    <row r="88" spans="1:55" s="7" customFormat="1" ht="26.25" customHeight="1">
      <c r="A88" s="390"/>
      <c r="B88" s="391"/>
      <c r="C88" s="392"/>
      <c r="D88" s="37"/>
      <c r="E88" s="41"/>
      <c r="F88" s="41"/>
      <c r="G88" s="41"/>
      <c r="H88" s="393"/>
      <c r="I88" s="394"/>
      <c r="J88" s="394"/>
      <c r="K88" s="395"/>
      <c r="L88" s="395"/>
      <c r="M88" s="395"/>
      <c r="N88" s="395"/>
      <c r="O88" s="28"/>
      <c r="P88" s="28"/>
      <c r="Q88" s="28"/>
      <c r="R88" s="28"/>
      <c r="S88" s="28"/>
      <c r="T88" s="28"/>
      <c r="U88" s="28"/>
      <c r="V88" s="28"/>
      <c r="W88" s="28"/>
      <c r="X88" s="28"/>
      <c r="Y88" s="28"/>
      <c r="Z88" s="28"/>
      <c r="AA88" s="28"/>
      <c r="AB88" s="28"/>
      <c r="AC88" s="388"/>
      <c r="AD88" s="388"/>
      <c r="AE88" s="388"/>
      <c r="AF88" s="388"/>
      <c r="AG88" s="388"/>
      <c r="AH88" s="389"/>
      <c r="AI88" s="16"/>
      <c r="AJ88" s="87"/>
      <c r="AK88" s="87"/>
      <c r="AL88" s="87"/>
      <c r="AM88" s="87"/>
      <c r="AN88" s="87"/>
      <c r="AO88" s="88"/>
      <c r="AP88" s="88"/>
      <c r="AQ88" s="88"/>
      <c r="AR88" s="88"/>
      <c r="AS88" s="88"/>
      <c r="AT88" s="88"/>
      <c r="AU88" s="88"/>
      <c r="AV88" s="88"/>
      <c r="AW88" s="88"/>
      <c r="AX88" s="88"/>
      <c r="AY88" s="88"/>
      <c r="AZ88" s="88"/>
      <c r="BA88" s="88"/>
      <c r="BB88" s="88"/>
      <c r="BC88" s="87"/>
    </row>
    <row r="89" spans="1:55" ht="132">
      <c r="A89" s="154" t="s">
        <v>392</v>
      </c>
      <c r="B89" s="144" t="s">
        <v>393</v>
      </c>
      <c r="C89" s="50"/>
      <c r="D89" s="51" t="s">
        <v>31</v>
      </c>
      <c r="E89" s="41" t="s">
        <v>394</v>
      </c>
      <c r="F89" s="41" t="s">
        <v>257</v>
      </c>
      <c r="G89" s="41" t="s">
        <v>395</v>
      </c>
      <c r="H89" s="149" t="s">
        <v>33</v>
      </c>
      <c r="I89" s="135"/>
      <c r="J89" s="135"/>
      <c r="K89" s="143"/>
      <c r="L89" s="143"/>
      <c r="M89" s="143"/>
      <c r="N89" s="143"/>
      <c r="O89" s="394" t="s">
        <v>28</v>
      </c>
      <c r="P89" s="396"/>
      <c r="Q89" s="396"/>
      <c r="R89" s="396"/>
      <c r="S89" s="396"/>
      <c r="T89" s="396"/>
      <c r="U89" s="396"/>
      <c r="V89" s="396"/>
      <c r="W89" s="53"/>
      <c r="X89" s="53"/>
      <c r="Y89" s="53">
        <v>0.1</v>
      </c>
      <c r="Z89" s="53">
        <v>0.2</v>
      </c>
      <c r="AA89" s="53">
        <v>0.4</v>
      </c>
      <c r="AB89" s="53">
        <v>0.5</v>
      </c>
      <c r="AC89" s="139">
        <v>0</v>
      </c>
      <c r="AD89" s="139">
        <v>0</v>
      </c>
      <c r="AE89" s="139">
        <v>125000000</v>
      </c>
      <c r="AF89" s="139">
        <v>139000000</v>
      </c>
      <c r="AG89" s="139">
        <v>147000000</v>
      </c>
      <c r="AH89" s="140">
        <v>157000000</v>
      </c>
      <c r="AI89" s="20" t="s">
        <v>396</v>
      </c>
      <c r="AJ89" s="2"/>
      <c r="AK89" s="2"/>
      <c r="AL89" s="2"/>
      <c r="AM89" s="2"/>
      <c r="AN89" s="2"/>
      <c r="AO89" s="3"/>
      <c r="AP89" s="3"/>
      <c r="AQ89" s="3"/>
      <c r="AR89" s="3"/>
      <c r="AS89" s="3"/>
      <c r="AT89" s="3"/>
      <c r="AU89" s="3"/>
      <c r="AV89" s="3"/>
      <c r="AW89" s="3"/>
      <c r="AX89" s="3"/>
      <c r="AY89" s="3"/>
      <c r="AZ89" s="3"/>
      <c r="BA89" s="3"/>
      <c r="BB89" s="3"/>
      <c r="BC89" s="2"/>
    </row>
    <row r="90" spans="1:55" ht="117.75" customHeight="1">
      <c r="A90" s="154" t="s">
        <v>397</v>
      </c>
      <c r="B90" s="145" t="s">
        <v>472</v>
      </c>
      <c r="C90" s="47"/>
      <c r="D90" s="37" t="s">
        <v>44</v>
      </c>
      <c r="E90" s="41" t="s">
        <v>398</v>
      </c>
      <c r="F90" s="41" t="s">
        <v>40</v>
      </c>
      <c r="G90" s="41"/>
      <c r="H90" s="149" t="s">
        <v>33</v>
      </c>
      <c r="I90" s="135"/>
      <c r="J90" s="143"/>
      <c r="K90" s="143"/>
      <c r="L90" s="135"/>
      <c r="M90" s="135"/>
      <c r="N90" s="135"/>
      <c r="O90" s="394" t="s">
        <v>28</v>
      </c>
      <c r="P90" s="396"/>
      <c r="Q90" s="396"/>
      <c r="R90" s="396"/>
      <c r="S90" s="396"/>
      <c r="T90" s="396"/>
      <c r="U90" s="396"/>
      <c r="V90" s="396"/>
      <c r="W90" s="28"/>
      <c r="X90" s="28"/>
      <c r="Y90" s="28"/>
      <c r="Z90" s="28"/>
      <c r="AA90" s="28">
        <v>2</v>
      </c>
      <c r="AB90" s="28">
        <v>4</v>
      </c>
      <c r="AC90" s="139">
        <v>0</v>
      </c>
      <c r="AD90" s="139">
        <v>0</v>
      </c>
      <c r="AE90" s="139">
        <v>0</v>
      </c>
      <c r="AF90" s="139">
        <v>0</v>
      </c>
      <c r="AG90" s="139">
        <v>704000000</v>
      </c>
      <c r="AH90" s="140">
        <v>774160000.00000012</v>
      </c>
      <c r="AI90" s="20" t="s">
        <v>399</v>
      </c>
      <c r="AJ90" s="3"/>
      <c r="AK90" s="3"/>
      <c r="AL90" s="3"/>
      <c r="AM90" s="4"/>
      <c r="AN90" s="4"/>
      <c r="AO90" s="4"/>
      <c r="AP90" s="4"/>
      <c r="AQ90" s="4"/>
      <c r="AR90" s="4"/>
      <c r="AS90" s="4"/>
      <c r="AT90" s="4"/>
      <c r="AU90" s="4"/>
      <c r="AV90" s="4"/>
      <c r="AW90" s="4"/>
      <c r="AX90" s="4"/>
      <c r="AY90" s="4"/>
      <c r="AZ90" s="4"/>
      <c r="BA90" s="4"/>
      <c r="BB90" s="4"/>
      <c r="BC90" s="3"/>
    </row>
    <row r="91" spans="1:55" ht="16.5" hidden="1" customHeight="1">
      <c r="A91" s="154"/>
      <c r="B91" s="47"/>
      <c r="C91" s="47"/>
      <c r="D91" s="37"/>
      <c r="E91" s="41" t="s">
        <v>400</v>
      </c>
      <c r="F91" s="41" t="s">
        <v>40</v>
      </c>
      <c r="G91" s="41" t="s">
        <v>401</v>
      </c>
      <c r="H91" s="149"/>
      <c r="I91" s="135"/>
      <c r="J91" s="143"/>
      <c r="K91" s="143"/>
      <c r="L91" s="135"/>
      <c r="M91" s="135"/>
      <c r="N91" s="135"/>
      <c r="O91" s="394" t="s">
        <v>28</v>
      </c>
      <c r="P91" s="396"/>
      <c r="Q91" s="396"/>
      <c r="R91" s="396"/>
      <c r="S91" s="396"/>
      <c r="T91" s="396"/>
      <c r="U91" s="396"/>
      <c r="V91" s="396"/>
      <c r="W91" s="53"/>
      <c r="X91" s="53"/>
      <c r="Y91" s="53"/>
      <c r="Z91" s="53"/>
      <c r="AA91" s="53">
        <v>0.3</v>
      </c>
      <c r="AB91" s="53">
        <v>0.5</v>
      </c>
      <c r="AC91" s="139"/>
      <c r="AD91" s="139"/>
      <c r="AE91" s="139"/>
      <c r="AF91" s="139"/>
      <c r="AG91" s="139"/>
      <c r="AH91" s="140"/>
      <c r="AI91" s="20"/>
      <c r="AJ91" s="3"/>
      <c r="AK91" s="3"/>
      <c r="AL91" s="3"/>
      <c r="AM91" s="4"/>
      <c r="AN91" s="4"/>
      <c r="AO91" s="4"/>
      <c r="AP91" s="4"/>
      <c r="AQ91" s="4"/>
      <c r="AR91" s="4"/>
      <c r="AS91" s="4"/>
      <c r="AT91" s="4"/>
      <c r="AU91" s="4"/>
      <c r="AV91" s="4"/>
      <c r="AW91" s="4"/>
      <c r="AX91" s="4"/>
      <c r="AY91" s="4"/>
      <c r="AZ91" s="4"/>
      <c r="BA91" s="4"/>
      <c r="BB91" s="4"/>
      <c r="BC91" s="3"/>
    </row>
    <row r="92" spans="1:55" ht="16.5" hidden="1" customHeight="1">
      <c r="A92" s="154"/>
      <c r="B92" s="47"/>
      <c r="C92" s="47"/>
      <c r="D92" s="37"/>
      <c r="E92" s="41" t="s">
        <v>402</v>
      </c>
      <c r="F92" s="41" t="s">
        <v>403</v>
      </c>
      <c r="G92" s="41" t="s">
        <v>404</v>
      </c>
      <c r="H92" s="149"/>
      <c r="I92" s="135"/>
      <c r="J92" s="143"/>
      <c r="K92" s="143"/>
      <c r="L92" s="135"/>
      <c r="M92" s="135"/>
      <c r="N92" s="135"/>
      <c r="O92" s="394" t="s">
        <v>28</v>
      </c>
      <c r="P92" s="396"/>
      <c r="Q92" s="396"/>
      <c r="R92" s="396"/>
      <c r="S92" s="396"/>
      <c r="T92" s="396"/>
      <c r="U92" s="396"/>
      <c r="V92" s="396"/>
      <c r="W92" s="28"/>
      <c r="X92" s="28"/>
      <c r="Y92" s="28"/>
      <c r="Z92" s="28"/>
      <c r="AA92" s="28">
        <v>1.5</v>
      </c>
      <c r="AB92" s="28">
        <v>2.5</v>
      </c>
      <c r="AC92" s="139"/>
      <c r="AD92" s="139"/>
      <c r="AE92" s="139"/>
      <c r="AF92" s="139"/>
      <c r="AG92" s="139"/>
      <c r="AH92" s="140"/>
      <c r="AI92" s="20"/>
      <c r="AJ92" s="3"/>
      <c r="AK92" s="3"/>
      <c r="AL92" s="3"/>
      <c r="AM92" s="4"/>
      <c r="AN92" s="4"/>
      <c r="AO92" s="4"/>
      <c r="AP92" s="4"/>
      <c r="AQ92" s="4"/>
      <c r="AR92" s="4"/>
      <c r="AS92" s="4"/>
      <c r="AT92" s="4"/>
      <c r="AU92" s="4"/>
      <c r="AV92" s="4"/>
      <c r="AW92" s="4"/>
      <c r="AX92" s="4"/>
      <c r="AY92" s="4"/>
      <c r="AZ92" s="4"/>
      <c r="BA92" s="4"/>
      <c r="BB92" s="4"/>
      <c r="BC92" s="3"/>
    </row>
    <row r="93" spans="1:55" ht="39.950000000000003" customHeight="1">
      <c r="A93" s="119" t="s">
        <v>405</v>
      </c>
      <c r="B93" s="32" t="s">
        <v>406</v>
      </c>
      <c r="C93" s="32"/>
      <c r="D93" s="26"/>
      <c r="E93" s="31" t="s">
        <v>407</v>
      </c>
      <c r="F93" s="31" t="s">
        <v>408</v>
      </c>
      <c r="G93" s="31" t="s">
        <v>409</v>
      </c>
      <c r="H93" s="126"/>
      <c r="I93" s="61"/>
      <c r="J93" s="61"/>
      <c r="K93" s="61"/>
      <c r="L93" s="61"/>
      <c r="M93" s="61"/>
      <c r="N93" s="61"/>
      <c r="O93" s="61"/>
      <c r="P93" s="61"/>
      <c r="Q93" s="61"/>
      <c r="R93" s="61"/>
      <c r="S93" s="61"/>
      <c r="T93" s="61"/>
      <c r="U93" s="61">
        <v>1.4058355437665788</v>
      </c>
      <c r="V93" s="61"/>
      <c r="W93" s="61"/>
      <c r="X93" s="62">
        <v>0.21594271931283598</v>
      </c>
      <c r="Y93" s="62">
        <v>0.41372795864307987</v>
      </c>
      <c r="Z93" s="62">
        <v>1.3865054228994096</v>
      </c>
      <c r="AA93" s="62">
        <v>2.3366017927229388</v>
      </c>
      <c r="AB93" s="62">
        <v>6.6450692321191731</v>
      </c>
      <c r="AC93" s="109">
        <f t="shared" ref="AC93:AH93" si="16">AC94+AC97+AC103</f>
        <v>270000000</v>
      </c>
      <c r="AD93" s="109">
        <f t="shared" si="16"/>
        <v>342000000</v>
      </c>
      <c r="AE93" s="109">
        <f t="shared" si="16"/>
        <v>1782860000</v>
      </c>
      <c r="AF93" s="109">
        <f t="shared" si="16"/>
        <v>3060700000</v>
      </c>
      <c r="AG93" s="109">
        <f t="shared" si="16"/>
        <v>18905700000</v>
      </c>
      <c r="AH93" s="110">
        <f t="shared" si="16"/>
        <v>20926806000</v>
      </c>
      <c r="AI93" s="18"/>
      <c r="AJ93" s="2"/>
      <c r="AK93" s="2"/>
      <c r="AL93" s="2"/>
      <c r="AM93" s="2"/>
      <c r="AN93" s="2"/>
      <c r="AO93" s="3"/>
      <c r="AP93" s="3"/>
      <c r="AQ93" s="3"/>
      <c r="AR93" s="3"/>
      <c r="AS93" s="3"/>
      <c r="AT93" s="3"/>
      <c r="AU93" s="3"/>
      <c r="AV93" s="3"/>
      <c r="AW93" s="3"/>
      <c r="AX93" s="3"/>
      <c r="AY93" s="3"/>
      <c r="AZ93" s="3"/>
      <c r="BA93" s="3"/>
      <c r="BB93" s="3"/>
      <c r="BC93" s="2"/>
    </row>
    <row r="94" spans="1:55" ht="39.950000000000003" customHeight="1">
      <c r="A94" s="122" t="s">
        <v>410</v>
      </c>
      <c r="B94" s="65" t="s">
        <v>411</v>
      </c>
      <c r="C94" s="65"/>
      <c r="D94" s="26"/>
      <c r="E94" s="64" t="s">
        <v>412</v>
      </c>
      <c r="F94" s="64" t="s">
        <v>408</v>
      </c>
      <c r="G94" s="64" t="s">
        <v>413</v>
      </c>
      <c r="H94" s="127"/>
      <c r="I94" s="66"/>
      <c r="J94" s="66"/>
      <c r="K94" s="66"/>
      <c r="L94" s="66"/>
      <c r="M94" s="66"/>
      <c r="N94" s="66"/>
      <c r="O94" s="405" t="s">
        <v>28</v>
      </c>
      <c r="P94" s="410"/>
      <c r="Q94" s="410"/>
      <c r="R94" s="410"/>
      <c r="S94" s="410"/>
      <c r="T94" s="410"/>
      <c r="U94" s="410"/>
      <c r="V94" s="410"/>
      <c r="W94" s="80">
        <v>0</v>
      </c>
      <c r="X94" s="80">
        <v>0.05</v>
      </c>
      <c r="Y94" s="80">
        <v>0.1</v>
      </c>
      <c r="Z94" s="80">
        <v>0.05</v>
      </c>
      <c r="AA94" s="80">
        <v>0.05</v>
      </c>
      <c r="AB94" s="80">
        <v>0.05</v>
      </c>
      <c r="AC94" s="111">
        <f t="shared" ref="AC94:AH94" si="17">SUM(AC95)</f>
        <v>250000000</v>
      </c>
      <c r="AD94" s="111">
        <f t="shared" si="17"/>
        <v>270000000</v>
      </c>
      <c r="AE94" s="111">
        <f t="shared" si="17"/>
        <v>330000000</v>
      </c>
      <c r="AF94" s="111">
        <f t="shared" si="17"/>
        <v>360000000</v>
      </c>
      <c r="AG94" s="111">
        <f t="shared" si="17"/>
        <v>400000000</v>
      </c>
      <c r="AH94" s="112">
        <f t="shared" si="17"/>
        <v>440000000</v>
      </c>
      <c r="AI94" s="19"/>
      <c r="AJ94" s="2"/>
      <c r="AK94" s="2"/>
      <c r="AL94" s="2"/>
      <c r="AM94" s="2"/>
      <c r="AN94" s="2"/>
      <c r="AO94" s="3"/>
      <c r="AP94" s="3"/>
      <c r="AQ94" s="3"/>
      <c r="AR94" s="3"/>
      <c r="AS94" s="3"/>
      <c r="AT94" s="3"/>
      <c r="AU94" s="3"/>
      <c r="AV94" s="3"/>
      <c r="AW94" s="3"/>
      <c r="AX94" s="3"/>
      <c r="AY94" s="3"/>
      <c r="AZ94" s="3"/>
      <c r="BA94" s="3"/>
      <c r="BB94" s="3"/>
      <c r="BC94" s="2"/>
    </row>
    <row r="95" spans="1:55" ht="69.75" customHeight="1">
      <c r="A95" s="154" t="s">
        <v>414</v>
      </c>
      <c r="B95" s="36" t="s">
        <v>415</v>
      </c>
      <c r="C95" s="36"/>
      <c r="D95" s="37" t="s">
        <v>44</v>
      </c>
      <c r="E95" s="41" t="s">
        <v>416</v>
      </c>
      <c r="F95" s="41" t="s">
        <v>40</v>
      </c>
      <c r="G95" s="81"/>
      <c r="H95" s="128" t="s">
        <v>33</v>
      </c>
      <c r="I95" s="82"/>
      <c r="J95" s="82"/>
      <c r="K95" s="82"/>
      <c r="L95" s="82"/>
      <c r="M95" s="82"/>
      <c r="N95" s="82"/>
      <c r="O95" s="408" t="s">
        <v>28</v>
      </c>
      <c r="P95" s="396"/>
      <c r="Q95" s="396"/>
      <c r="R95" s="396"/>
      <c r="S95" s="396"/>
      <c r="T95" s="396"/>
      <c r="U95" s="396"/>
      <c r="V95" s="396"/>
      <c r="W95" s="83"/>
      <c r="X95" s="83"/>
      <c r="Y95" s="83">
        <v>61.350307200000003</v>
      </c>
      <c r="Z95" s="83">
        <v>119.81714996159998</v>
      </c>
      <c r="AA95" s="83">
        <v>173.7691009157376</v>
      </c>
      <c r="AB95" s="83">
        <v>242.11828060926106</v>
      </c>
      <c r="AC95" s="113">
        <v>250000000</v>
      </c>
      <c r="AD95" s="113">
        <v>270000000</v>
      </c>
      <c r="AE95" s="113">
        <v>330000000</v>
      </c>
      <c r="AF95" s="113">
        <v>360000000</v>
      </c>
      <c r="AG95" s="115">
        <v>400000000</v>
      </c>
      <c r="AH95" s="114">
        <v>440000000</v>
      </c>
      <c r="AI95" s="15" t="s">
        <v>417</v>
      </c>
      <c r="AJ95" s="2"/>
      <c r="AK95" s="2"/>
      <c r="AL95" s="2"/>
      <c r="AM95" s="2"/>
      <c r="AN95" s="2"/>
      <c r="AO95" s="3"/>
      <c r="AP95" s="3"/>
      <c r="AQ95" s="3"/>
      <c r="AR95" s="3"/>
      <c r="AS95" s="3"/>
      <c r="AT95" s="3"/>
      <c r="AU95" s="3"/>
      <c r="AV95" s="3"/>
      <c r="AW95" s="3"/>
      <c r="AX95" s="3"/>
      <c r="AY95" s="3"/>
      <c r="AZ95" s="3"/>
      <c r="BA95" s="3"/>
      <c r="BB95" s="3"/>
      <c r="BC95" s="2"/>
    </row>
    <row r="96" spans="1:55" ht="16.5" hidden="1" customHeight="1">
      <c r="A96" s="154"/>
      <c r="B96" s="36"/>
      <c r="C96" s="36"/>
      <c r="D96" s="37"/>
      <c r="E96" s="38" t="s">
        <v>418</v>
      </c>
      <c r="F96" s="41" t="s">
        <v>26</v>
      </c>
      <c r="G96" s="41" t="s">
        <v>419</v>
      </c>
      <c r="H96" s="128"/>
      <c r="I96" s="82"/>
      <c r="J96" s="82"/>
      <c r="K96" s="82"/>
      <c r="L96" s="82"/>
      <c r="M96" s="82"/>
      <c r="N96" s="82"/>
      <c r="O96" s="408" t="s">
        <v>28</v>
      </c>
      <c r="P96" s="396"/>
      <c r="Q96" s="396"/>
      <c r="R96" s="396"/>
      <c r="S96" s="396"/>
      <c r="T96" s="396"/>
      <c r="U96" s="396"/>
      <c r="V96" s="396"/>
      <c r="W96" s="69"/>
      <c r="X96" s="69"/>
      <c r="Y96" s="69">
        <v>0.2</v>
      </c>
      <c r="Z96" s="69">
        <v>0.3</v>
      </c>
      <c r="AA96" s="69">
        <v>0.4</v>
      </c>
      <c r="AB96" s="69">
        <v>0.5</v>
      </c>
      <c r="AC96" s="113"/>
      <c r="AD96" s="113"/>
      <c r="AE96" s="113"/>
      <c r="AF96" s="113"/>
      <c r="AG96" s="115"/>
      <c r="AH96" s="114"/>
      <c r="AI96" s="15"/>
      <c r="AJ96" s="2"/>
      <c r="AK96" s="2"/>
      <c r="AL96" s="2"/>
      <c r="AM96" s="2"/>
      <c r="AN96" s="2"/>
      <c r="AO96" s="3"/>
      <c r="AP96" s="3"/>
      <c r="AQ96" s="3"/>
      <c r="AR96" s="3"/>
      <c r="AS96" s="3"/>
      <c r="AT96" s="3"/>
      <c r="AU96" s="3"/>
      <c r="AV96" s="3"/>
      <c r="AW96" s="3"/>
      <c r="AX96" s="3"/>
      <c r="AY96" s="3"/>
      <c r="AZ96" s="3"/>
      <c r="BA96" s="3"/>
      <c r="BB96" s="3"/>
      <c r="BC96" s="2"/>
    </row>
    <row r="97" spans="1:55" ht="39.950000000000003" customHeight="1">
      <c r="A97" s="122" t="s">
        <v>420</v>
      </c>
      <c r="B97" s="65" t="s">
        <v>421</v>
      </c>
      <c r="C97" s="65"/>
      <c r="D97" s="26"/>
      <c r="E97" s="64" t="s">
        <v>422</v>
      </c>
      <c r="F97" s="64" t="s">
        <v>423</v>
      </c>
      <c r="G97" s="64"/>
      <c r="H97" s="127"/>
      <c r="I97" s="66"/>
      <c r="J97" s="66"/>
      <c r="K97" s="66"/>
      <c r="L97" s="66"/>
      <c r="M97" s="66"/>
      <c r="N97" s="66"/>
      <c r="O97" s="405" t="s">
        <v>28</v>
      </c>
      <c r="P97" s="410"/>
      <c r="Q97" s="410"/>
      <c r="R97" s="410"/>
      <c r="S97" s="410"/>
      <c r="T97" s="410"/>
      <c r="U97" s="410"/>
      <c r="V97" s="410"/>
      <c r="W97" s="84">
        <v>25.704000000000004</v>
      </c>
      <c r="X97" s="84">
        <v>55.520640000000007</v>
      </c>
      <c r="Y97" s="84">
        <v>92.025460799999991</v>
      </c>
      <c r="Z97" s="84">
        <v>136.9338856704</v>
      </c>
      <c r="AA97" s="84">
        <v>193.07677879526398</v>
      </c>
      <c r="AB97" s="84">
        <v>264.1290333919211</v>
      </c>
      <c r="AC97" s="111">
        <f t="shared" ref="AC97:AH97" si="18">SUM(AC98:AC102)</f>
        <v>0</v>
      </c>
      <c r="AD97" s="111">
        <f t="shared" si="18"/>
        <v>0</v>
      </c>
      <c r="AE97" s="111">
        <f t="shared" si="18"/>
        <v>1220860000</v>
      </c>
      <c r="AF97" s="111">
        <f t="shared" si="18"/>
        <v>2388700000</v>
      </c>
      <c r="AG97" s="111">
        <f t="shared" si="18"/>
        <v>18078900000</v>
      </c>
      <c r="AH97" s="112">
        <f t="shared" si="18"/>
        <v>19911606000</v>
      </c>
      <c r="AI97" s="16"/>
      <c r="AJ97" s="2"/>
      <c r="AK97" s="2"/>
      <c r="AL97" s="2"/>
      <c r="AM97" s="2"/>
      <c r="AN97" s="2"/>
      <c r="AO97" s="3"/>
      <c r="AP97" s="3"/>
      <c r="AQ97" s="3"/>
      <c r="AR97" s="3"/>
      <c r="AS97" s="3"/>
      <c r="AT97" s="3"/>
      <c r="AU97" s="3"/>
      <c r="AV97" s="3"/>
      <c r="AW97" s="3"/>
      <c r="AX97" s="3"/>
      <c r="AY97" s="3"/>
      <c r="AZ97" s="3"/>
      <c r="BA97" s="3"/>
      <c r="BB97" s="3"/>
      <c r="BC97" s="2"/>
    </row>
    <row r="98" spans="1:55" ht="99" customHeight="1">
      <c r="A98" s="154" t="s">
        <v>424</v>
      </c>
      <c r="B98" s="50" t="s">
        <v>425</v>
      </c>
      <c r="C98" s="144" t="s">
        <v>426</v>
      </c>
      <c r="D98" s="37" t="s">
        <v>44</v>
      </c>
      <c r="E98" s="41" t="s">
        <v>427</v>
      </c>
      <c r="F98" s="41" t="s">
        <v>428</v>
      </c>
      <c r="G98" s="41" t="s">
        <v>429</v>
      </c>
      <c r="H98" s="128" t="s">
        <v>430</v>
      </c>
      <c r="I98" s="67"/>
      <c r="J98" s="67"/>
      <c r="K98" s="68"/>
      <c r="L98" s="68"/>
      <c r="M98" s="68"/>
      <c r="N98" s="68"/>
      <c r="O98" s="408" t="s">
        <v>28</v>
      </c>
      <c r="P98" s="396"/>
      <c r="Q98" s="396"/>
      <c r="R98" s="396"/>
      <c r="S98" s="396"/>
      <c r="T98" s="396"/>
      <c r="U98" s="396"/>
      <c r="V98" s="396"/>
      <c r="W98" s="70"/>
      <c r="X98" s="70"/>
      <c r="Y98" s="70">
        <v>5.0000000000000001E-3</v>
      </c>
      <c r="Z98" s="70">
        <v>0.01</v>
      </c>
      <c r="AA98" s="70">
        <v>0.02</v>
      </c>
      <c r="AB98" s="70">
        <v>0.03</v>
      </c>
      <c r="AC98" s="113">
        <v>0</v>
      </c>
      <c r="AD98" s="113">
        <v>0</v>
      </c>
      <c r="AE98" s="113">
        <v>175430000</v>
      </c>
      <c r="AF98" s="113">
        <v>334350000</v>
      </c>
      <c r="AG98" s="113">
        <v>542220000</v>
      </c>
      <c r="AH98" s="114">
        <v>901930000</v>
      </c>
      <c r="AI98" s="16" t="s">
        <v>431</v>
      </c>
      <c r="AJ98" s="2"/>
      <c r="AK98" s="2"/>
      <c r="AL98" s="2"/>
      <c r="AM98" s="2"/>
      <c r="AN98" s="2"/>
      <c r="AO98" s="3"/>
      <c r="AP98" s="3"/>
      <c r="AQ98" s="3"/>
      <c r="AR98" s="3"/>
      <c r="AS98" s="3"/>
      <c r="AT98" s="3"/>
      <c r="AU98" s="3"/>
      <c r="AV98" s="3"/>
      <c r="AW98" s="3"/>
      <c r="AX98" s="3"/>
      <c r="AY98" s="3"/>
      <c r="AZ98" s="3"/>
      <c r="BA98" s="3"/>
      <c r="BB98" s="3"/>
      <c r="BC98" s="2"/>
    </row>
    <row r="99" spans="1:55" ht="121.5" customHeight="1">
      <c r="A99" s="154" t="s">
        <v>432</v>
      </c>
      <c r="B99" s="50" t="s">
        <v>433</v>
      </c>
      <c r="C99" s="50" t="s">
        <v>434</v>
      </c>
      <c r="D99" s="37" t="s">
        <v>44</v>
      </c>
      <c r="E99" s="41" t="s">
        <v>435</v>
      </c>
      <c r="F99" s="41" t="s">
        <v>428</v>
      </c>
      <c r="G99" s="41" t="s">
        <v>436</v>
      </c>
      <c r="H99" s="128" t="s">
        <v>33</v>
      </c>
      <c r="I99" s="67"/>
      <c r="J99" s="67"/>
      <c r="K99" s="68"/>
      <c r="L99" s="68"/>
      <c r="M99" s="68"/>
      <c r="N99" s="68"/>
      <c r="O99" s="408" t="s">
        <v>28</v>
      </c>
      <c r="P99" s="396"/>
      <c r="Q99" s="396"/>
      <c r="R99" s="396"/>
      <c r="S99" s="396"/>
      <c r="T99" s="396"/>
      <c r="U99" s="396"/>
      <c r="V99" s="396"/>
      <c r="W99" s="70"/>
      <c r="X99" s="70"/>
      <c r="Y99" s="70">
        <v>5.0000000000000001E-3</v>
      </c>
      <c r="Z99" s="70">
        <v>0.01</v>
      </c>
      <c r="AA99" s="70">
        <v>1.4999999999999999E-2</v>
      </c>
      <c r="AB99" s="70">
        <v>0.02</v>
      </c>
      <c r="AC99" s="113">
        <v>0</v>
      </c>
      <c r="AD99" s="113">
        <v>0</v>
      </c>
      <c r="AE99" s="113">
        <v>760000000</v>
      </c>
      <c r="AF99" s="113">
        <v>1450000000</v>
      </c>
      <c r="AG99" s="113">
        <v>2360000000</v>
      </c>
      <c r="AH99" s="114">
        <v>3000000000</v>
      </c>
      <c r="AI99" s="16" t="s">
        <v>437</v>
      </c>
      <c r="AJ99" s="2"/>
      <c r="AK99" s="2"/>
      <c r="AL99" s="2"/>
      <c r="AM99" s="2"/>
      <c r="AN99" s="2"/>
      <c r="AO99" s="3"/>
      <c r="AP99" s="3"/>
      <c r="AQ99" s="3"/>
      <c r="AR99" s="3"/>
      <c r="AS99" s="3"/>
      <c r="AT99" s="3"/>
      <c r="AU99" s="3"/>
      <c r="AV99" s="3"/>
      <c r="AW99" s="3"/>
      <c r="AX99" s="3"/>
      <c r="AY99" s="3"/>
      <c r="AZ99" s="3"/>
      <c r="BA99" s="3"/>
      <c r="BB99" s="3"/>
      <c r="BC99" s="2"/>
    </row>
    <row r="100" spans="1:55" ht="187.5" customHeight="1">
      <c r="A100" s="154" t="s">
        <v>438</v>
      </c>
      <c r="B100" s="50" t="s">
        <v>439</v>
      </c>
      <c r="C100" s="50" t="s">
        <v>440</v>
      </c>
      <c r="D100" s="37" t="s">
        <v>44</v>
      </c>
      <c r="E100" s="41" t="s">
        <v>435</v>
      </c>
      <c r="F100" s="41" t="s">
        <v>428</v>
      </c>
      <c r="G100" s="41" t="s">
        <v>436</v>
      </c>
      <c r="H100" s="128" t="s">
        <v>33</v>
      </c>
      <c r="I100" s="28"/>
      <c r="J100" s="28"/>
      <c r="K100" s="58"/>
      <c r="L100" s="58"/>
      <c r="M100" s="58"/>
      <c r="N100" s="58"/>
      <c r="O100" s="394" t="s">
        <v>28</v>
      </c>
      <c r="P100" s="396"/>
      <c r="Q100" s="396"/>
      <c r="R100" s="396"/>
      <c r="S100" s="396"/>
      <c r="T100" s="396"/>
      <c r="U100" s="396"/>
      <c r="V100" s="396"/>
      <c r="W100" s="53"/>
      <c r="X100" s="53"/>
      <c r="Y100" s="53">
        <v>3.0000000000000001E-3</v>
      </c>
      <c r="Z100" s="53">
        <v>5.0000000000000001E-3</v>
      </c>
      <c r="AA100" s="53">
        <v>8.0000000000000002E-3</v>
      </c>
      <c r="AB100" s="53">
        <v>1.2E-2</v>
      </c>
      <c r="AC100" s="139">
        <v>0</v>
      </c>
      <c r="AD100" s="139">
        <v>0</v>
      </c>
      <c r="AE100" s="139">
        <v>175430000</v>
      </c>
      <c r="AF100" s="139">
        <v>334350000</v>
      </c>
      <c r="AG100" s="139">
        <v>542220000</v>
      </c>
      <c r="AH100" s="140">
        <v>901930000</v>
      </c>
      <c r="AI100" s="16" t="s">
        <v>441</v>
      </c>
      <c r="AJ100" s="2"/>
      <c r="AK100" s="2"/>
      <c r="AL100" s="2"/>
      <c r="AM100" s="2"/>
      <c r="AN100" s="2"/>
      <c r="AO100" s="3"/>
      <c r="AP100" s="3"/>
      <c r="AQ100" s="3"/>
      <c r="AR100" s="3"/>
      <c r="AS100" s="3"/>
      <c r="AT100" s="3"/>
      <c r="AU100" s="3"/>
      <c r="AV100" s="3"/>
      <c r="AW100" s="3"/>
      <c r="AX100" s="3"/>
      <c r="AY100" s="3"/>
      <c r="AZ100" s="3"/>
      <c r="BA100" s="3"/>
      <c r="BB100" s="3"/>
      <c r="BC100" s="2"/>
    </row>
    <row r="101" spans="1:55" ht="294" customHeight="1">
      <c r="A101" s="154" t="s">
        <v>442</v>
      </c>
      <c r="B101" s="145" t="s">
        <v>443</v>
      </c>
      <c r="C101" s="145" t="s">
        <v>444</v>
      </c>
      <c r="D101" s="37" t="s">
        <v>44</v>
      </c>
      <c r="E101" s="41" t="s">
        <v>445</v>
      </c>
      <c r="F101" s="41" t="s">
        <v>40</v>
      </c>
      <c r="G101" s="41"/>
      <c r="H101" s="128" t="s">
        <v>33</v>
      </c>
      <c r="I101" s="135"/>
      <c r="J101" s="135"/>
      <c r="K101" s="135"/>
      <c r="L101" s="135"/>
      <c r="M101" s="143"/>
      <c r="N101" s="143"/>
      <c r="O101" s="394" t="s">
        <v>28</v>
      </c>
      <c r="P101" s="396"/>
      <c r="Q101" s="396"/>
      <c r="R101" s="396"/>
      <c r="S101" s="396"/>
      <c r="T101" s="396"/>
      <c r="U101" s="396"/>
      <c r="V101" s="396"/>
      <c r="W101" s="49"/>
      <c r="X101" s="49"/>
      <c r="Y101" s="49"/>
      <c r="Z101" s="49"/>
      <c r="AA101" s="49">
        <v>1</v>
      </c>
      <c r="AB101" s="49">
        <v>2</v>
      </c>
      <c r="AC101" s="139">
        <v>0</v>
      </c>
      <c r="AD101" s="139">
        <v>0</v>
      </c>
      <c r="AE101" s="139">
        <v>0</v>
      </c>
      <c r="AF101" s="139">
        <v>0</v>
      </c>
      <c r="AG101" s="139">
        <v>1500000000</v>
      </c>
      <c r="AH101" s="140">
        <v>1500000000</v>
      </c>
      <c r="AI101" s="15" t="s">
        <v>446</v>
      </c>
      <c r="AJ101" s="2"/>
      <c r="AK101" s="2"/>
      <c r="AL101" s="2"/>
      <c r="AM101" s="2"/>
      <c r="AN101" s="2"/>
      <c r="AO101" s="3"/>
      <c r="AP101" s="3"/>
      <c r="AQ101" s="3"/>
      <c r="AR101" s="3"/>
      <c r="AS101" s="3"/>
      <c r="AT101" s="3"/>
      <c r="AU101" s="3"/>
      <c r="AV101" s="3"/>
      <c r="AW101" s="3"/>
      <c r="AX101" s="3"/>
      <c r="AY101" s="3"/>
      <c r="AZ101" s="3"/>
      <c r="BA101" s="3"/>
      <c r="BB101" s="3"/>
      <c r="BC101" s="2"/>
    </row>
    <row r="102" spans="1:55" ht="220.5" customHeight="1">
      <c r="A102" s="154" t="s">
        <v>447</v>
      </c>
      <c r="B102" s="50" t="s">
        <v>448</v>
      </c>
      <c r="C102" s="50" t="s">
        <v>449</v>
      </c>
      <c r="D102" s="37" t="s">
        <v>44</v>
      </c>
      <c r="E102" s="38" t="s">
        <v>450</v>
      </c>
      <c r="F102" s="41" t="s">
        <v>451</v>
      </c>
      <c r="G102" s="41"/>
      <c r="H102" s="128" t="s">
        <v>452</v>
      </c>
      <c r="I102" s="135"/>
      <c r="J102" s="135"/>
      <c r="K102" s="143"/>
      <c r="L102" s="143"/>
      <c r="M102" s="143"/>
      <c r="N102" s="143"/>
      <c r="O102" s="394" t="s">
        <v>28</v>
      </c>
      <c r="P102" s="396"/>
      <c r="Q102" s="396"/>
      <c r="R102" s="396"/>
      <c r="S102" s="396"/>
      <c r="T102" s="396"/>
      <c r="U102" s="396"/>
      <c r="V102" s="396"/>
      <c r="W102" s="49"/>
      <c r="X102" s="49"/>
      <c r="Y102" s="49">
        <v>9.2025460799999994</v>
      </c>
      <c r="Z102" s="49">
        <v>20.540082850559997</v>
      </c>
      <c r="AA102" s="49">
        <v>34.753820183147518</v>
      </c>
      <c r="AB102" s="49">
        <v>48.423656121852211</v>
      </c>
      <c r="AC102" s="139">
        <v>0</v>
      </c>
      <c r="AD102" s="139">
        <v>0</v>
      </c>
      <c r="AE102" s="139">
        <v>110000000</v>
      </c>
      <c r="AF102" s="139">
        <v>270000000</v>
      </c>
      <c r="AG102" s="139">
        <v>13134460000</v>
      </c>
      <c r="AH102" s="140">
        <v>13607746000</v>
      </c>
      <c r="AI102" s="15" t="s">
        <v>453</v>
      </c>
      <c r="AJ102" s="2"/>
      <c r="AK102" s="2"/>
      <c r="AL102" s="2"/>
      <c r="AM102" s="2"/>
      <c r="AN102" s="2"/>
      <c r="AO102" s="3"/>
      <c r="AP102" s="3"/>
      <c r="AQ102" s="3"/>
      <c r="AR102" s="3"/>
      <c r="AS102" s="3"/>
      <c r="AT102" s="3"/>
      <c r="AU102" s="3"/>
      <c r="AV102" s="3"/>
      <c r="AW102" s="3"/>
      <c r="AX102" s="3"/>
      <c r="AY102" s="3"/>
      <c r="AZ102" s="3"/>
      <c r="BA102" s="3"/>
      <c r="BB102" s="3"/>
      <c r="BC102" s="2"/>
    </row>
    <row r="103" spans="1:55" ht="39.950000000000003" customHeight="1">
      <c r="A103" s="119" t="s">
        <v>454</v>
      </c>
      <c r="B103" s="32" t="s">
        <v>455</v>
      </c>
      <c r="C103" s="32"/>
      <c r="D103" s="26"/>
      <c r="E103" s="31" t="s">
        <v>456</v>
      </c>
      <c r="F103" s="31" t="s">
        <v>101</v>
      </c>
      <c r="G103" s="31"/>
      <c r="H103" s="32"/>
      <c r="I103" s="33"/>
      <c r="J103" s="33"/>
      <c r="K103" s="33"/>
      <c r="L103" s="33"/>
      <c r="M103" s="33"/>
      <c r="N103" s="33"/>
      <c r="O103" s="409" t="s">
        <v>28</v>
      </c>
      <c r="P103" s="410"/>
      <c r="Q103" s="410"/>
      <c r="R103" s="410"/>
      <c r="S103" s="410"/>
      <c r="T103" s="410"/>
      <c r="U103" s="410"/>
      <c r="V103" s="410"/>
      <c r="W103" s="71">
        <v>0.02</v>
      </c>
      <c r="X103" s="71">
        <v>0.04</v>
      </c>
      <c r="Y103" s="71">
        <v>7.0000000000000007E-2</v>
      </c>
      <c r="Z103" s="71">
        <v>0.1</v>
      </c>
      <c r="AA103" s="71">
        <v>0.15</v>
      </c>
      <c r="AB103" s="71">
        <v>0.2</v>
      </c>
      <c r="AC103" s="105">
        <f t="shared" ref="AC103:AH103" si="19">SUM(AC104:AC105)</f>
        <v>20000000</v>
      </c>
      <c r="AD103" s="105">
        <f t="shared" si="19"/>
        <v>72000000</v>
      </c>
      <c r="AE103" s="105">
        <f t="shared" si="19"/>
        <v>232000000</v>
      </c>
      <c r="AF103" s="105">
        <f t="shared" si="19"/>
        <v>312000000</v>
      </c>
      <c r="AG103" s="105">
        <f t="shared" si="19"/>
        <v>426800000</v>
      </c>
      <c r="AH103" s="106">
        <f t="shared" si="19"/>
        <v>575200000</v>
      </c>
      <c r="AI103" s="13"/>
      <c r="AJ103" s="2"/>
      <c r="AK103" s="2"/>
      <c r="AL103" s="2"/>
      <c r="AM103" s="2"/>
      <c r="AN103" s="2"/>
      <c r="AO103" s="3"/>
      <c r="AP103" s="3"/>
      <c r="AQ103" s="3"/>
      <c r="AR103" s="3"/>
      <c r="AS103" s="3"/>
      <c r="AT103" s="3"/>
      <c r="AU103" s="3"/>
      <c r="AV103" s="3"/>
      <c r="AW103" s="3"/>
      <c r="AX103" s="3"/>
      <c r="AY103" s="3"/>
      <c r="AZ103" s="3"/>
      <c r="BA103" s="3"/>
      <c r="BB103" s="3"/>
      <c r="BC103" s="2"/>
    </row>
    <row r="104" spans="1:55" ht="67.5" customHeight="1">
      <c r="A104" s="154" t="s">
        <v>457</v>
      </c>
      <c r="B104" s="36" t="s">
        <v>458</v>
      </c>
      <c r="C104" s="36"/>
      <c r="D104" s="37" t="s">
        <v>31</v>
      </c>
      <c r="E104" s="41" t="s">
        <v>459</v>
      </c>
      <c r="F104" s="41"/>
      <c r="G104" s="41"/>
      <c r="H104" s="149" t="s">
        <v>67</v>
      </c>
      <c r="I104" s="143"/>
      <c r="J104" s="143"/>
      <c r="K104" s="143"/>
      <c r="L104" s="143"/>
      <c r="M104" s="143"/>
      <c r="N104" s="143"/>
      <c r="O104" s="28" t="s">
        <v>28</v>
      </c>
      <c r="P104" s="28" t="s">
        <v>28</v>
      </c>
      <c r="Q104" s="28" t="s">
        <v>28</v>
      </c>
      <c r="R104" s="28" t="s">
        <v>28</v>
      </c>
      <c r="S104" s="28" t="s">
        <v>28</v>
      </c>
      <c r="T104" s="28" t="s">
        <v>28</v>
      </c>
      <c r="U104" s="28" t="s">
        <v>28</v>
      </c>
      <c r="V104" s="28" t="s">
        <v>28</v>
      </c>
      <c r="W104" s="28" t="s">
        <v>28</v>
      </c>
      <c r="X104" s="28" t="s">
        <v>34</v>
      </c>
      <c r="Y104" s="28" t="s">
        <v>34</v>
      </c>
      <c r="Z104" s="28" t="s">
        <v>34</v>
      </c>
      <c r="AA104" s="28" t="s">
        <v>34</v>
      </c>
      <c r="AB104" s="28" t="s">
        <v>34</v>
      </c>
      <c r="AC104" s="139">
        <v>20000000</v>
      </c>
      <c r="AD104" s="139">
        <v>72000000</v>
      </c>
      <c r="AE104" s="139">
        <v>216000000</v>
      </c>
      <c r="AF104" s="139">
        <v>288000000</v>
      </c>
      <c r="AG104" s="139">
        <v>396000000</v>
      </c>
      <c r="AH104" s="140">
        <v>540000000</v>
      </c>
      <c r="AI104" s="15" t="s">
        <v>460</v>
      </c>
      <c r="AJ104" s="2"/>
      <c r="AK104" s="2"/>
      <c r="AL104" s="2"/>
      <c r="AM104" s="2"/>
      <c r="AN104" s="2"/>
      <c r="AO104" s="3"/>
      <c r="AP104" s="3"/>
      <c r="AQ104" s="3"/>
      <c r="AR104" s="3"/>
      <c r="AS104" s="3"/>
      <c r="AT104" s="3"/>
      <c r="AU104" s="3"/>
      <c r="AV104" s="3"/>
      <c r="AW104" s="3"/>
      <c r="AX104" s="3"/>
      <c r="AY104" s="3"/>
      <c r="AZ104" s="3"/>
      <c r="BA104" s="3"/>
      <c r="BB104" s="3"/>
      <c r="BC104" s="2"/>
    </row>
    <row r="105" spans="1:55" ht="88.5" customHeight="1" thickBot="1">
      <c r="A105" s="155" t="s">
        <v>461</v>
      </c>
      <c r="B105" s="123" t="s">
        <v>462</v>
      </c>
      <c r="C105" s="123"/>
      <c r="D105" s="101" t="s">
        <v>31</v>
      </c>
      <c r="E105" s="102" t="s">
        <v>463</v>
      </c>
      <c r="F105" s="102" t="s">
        <v>464</v>
      </c>
      <c r="G105" s="102"/>
      <c r="H105" s="131" t="s">
        <v>67</v>
      </c>
      <c r="I105" s="137"/>
      <c r="J105" s="137"/>
      <c r="K105" s="103"/>
      <c r="L105" s="103"/>
      <c r="M105" s="103"/>
      <c r="N105" s="103"/>
      <c r="O105" s="412" t="s">
        <v>28</v>
      </c>
      <c r="P105" s="413"/>
      <c r="Q105" s="413"/>
      <c r="R105" s="413"/>
      <c r="S105" s="413"/>
      <c r="T105" s="413"/>
      <c r="U105" s="413"/>
      <c r="V105" s="413"/>
      <c r="W105" s="104"/>
      <c r="X105" s="104"/>
      <c r="Y105" s="104">
        <v>4</v>
      </c>
      <c r="Z105" s="104">
        <v>6</v>
      </c>
      <c r="AA105" s="104">
        <v>7</v>
      </c>
      <c r="AB105" s="104">
        <v>8</v>
      </c>
      <c r="AC105" s="116">
        <v>0</v>
      </c>
      <c r="AD105" s="116">
        <v>0</v>
      </c>
      <c r="AE105" s="116">
        <v>16000000</v>
      </c>
      <c r="AF105" s="116">
        <v>24000000</v>
      </c>
      <c r="AG105" s="116">
        <v>30800000</v>
      </c>
      <c r="AH105" s="117">
        <v>35200000</v>
      </c>
      <c r="AI105" s="15" t="s">
        <v>465</v>
      </c>
      <c r="AJ105" s="2"/>
      <c r="AK105" s="2"/>
      <c r="AL105" s="2"/>
      <c r="AM105" s="2"/>
      <c r="AN105" s="2"/>
      <c r="AO105" s="3"/>
      <c r="AP105" s="3"/>
      <c r="AQ105" s="3"/>
      <c r="AR105" s="3"/>
      <c r="AS105" s="3"/>
      <c r="AT105" s="3"/>
      <c r="AU105" s="3"/>
      <c r="AV105" s="3"/>
      <c r="AW105" s="3"/>
      <c r="AX105" s="3"/>
      <c r="AY105" s="3"/>
      <c r="AZ105" s="3"/>
      <c r="BA105" s="3"/>
      <c r="BB105" s="3"/>
      <c r="BC105" s="2"/>
    </row>
  </sheetData>
  <autoFilter ref="A5:AI105"/>
  <mergeCells count="158">
    <mergeCell ref="A26:A27"/>
    <mergeCell ref="B67:B68"/>
    <mergeCell ref="C67:C68"/>
    <mergeCell ref="O70:V70"/>
    <mergeCell ref="O75:V75"/>
    <mergeCell ref="I5:N5"/>
    <mergeCell ref="O5:V5"/>
    <mergeCell ref="B26:B27"/>
    <mergeCell ref="L26:L27"/>
    <mergeCell ref="M26:M27"/>
    <mergeCell ref="N26:N27"/>
    <mergeCell ref="C26:C27"/>
    <mergeCell ref="H26:H27"/>
    <mergeCell ref="I26:I27"/>
    <mergeCell ref="J26:J27"/>
    <mergeCell ref="K26:K27"/>
    <mergeCell ref="M67:M68"/>
    <mergeCell ref="N67:N68"/>
    <mergeCell ref="H67:H68"/>
    <mergeCell ref="I67:I68"/>
    <mergeCell ref="O62:V62"/>
    <mergeCell ref="O63:V63"/>
    <mergeCell ref="O64:V64"/>
    <mergeCell ref="O65:V65"/>
    <mergeCell ref="O105:V105"/>
    <mergeCell ref="O90:V90"/>
    <mergeCell ref="O91:V91"/>
    <mergeCell ref="O92:V92"/>
    <mergeCell ref="O94:V94"/>
    <mergeCell ref="O95:V95"/>
    <mergeCell ref="O96:V96"/>
    <mergeCell ref="O97:V97"/>
    <mergeCell ref="O99:V99"/>
    <mergeCell ref="O100:V100"/>
    <mergeCell ref="O101:V101"/>
    <mergeCell ref="O102:V102"/>
    <mergeCell ref="O103:V103"/>
    <mergeCell ref="O84:V84"/>
    <mergeCell ref="O85:V85"/>
    <mergeCell ref="O86:V86"/>
    <mergeCell ref="O89:V89"/>
    <mergeCell ref="O98:V98"/>
    <mergeCell ref="O76:V76"/>
    <mergeCell ref="O12:V12"/>
    <mergeCell ref="O13:V13"/>
    <mergeCell ref="O14:V14"/>
    <mergeCell ref="O16:V16"/>
    <mergeCell ref="O17:V17"/>
    <mergeCell ref="O35:V35"/>
    <mergeCell ref="O43:V43"/>
    <mergeCell ref="O47:V47"/>
    <mergeCell ref="O49:V49"/>
    <mergeCell ref="O50:V50"/>
    <mergeCell ref="O36:V36"/>
    <mergeCell ref="O37:V37"/>
    <mergeCell ref="O39:V39"/>
    <mergeCell ref="O40:V40"/>
    <mergeCell ref="O41:V41"/>
    <mergeCell ref="O66:V66"/>
    <mergeCell ref="O67:V67"/>
    <mergeCell ref="O69:V69"/>
    <mergeCell ref="W5:AB5"/>
    <mergeCell ref="AC5:AH5"/>
    <mergeCell ref="O9:V9"/>
    <mergeCell ref="O10:V10"/>
    <mergeCell ref="O11:V11"/>
    <mergeCell ref="O29:V29"/>
    <mergeCell ref="O30:V30"/>
    <mergeCell ref="O31:V31"/>
    <mergeCell ref="O34:V34"/>
    <mergeCell ref="O21:V21"/>
    <mergeCell ref="O22:V22"/>
    <mergeCell ref="O25:V25"/>
    <mergeCell ref="O26:V26"/>
    <mergeCell ref="O28:V28"/>
    <mergeCell ref="AG26:AG27"/>
    <mergeCell ref="AH26:AH27"/>
    <mergeCell ref="AC26:AC27"/>
    <mergeCell ref="AD26:AD27"/>
    <mergeCell ref="AE26:AE27"/>
    <mergeCell ref="AF26:AF27"/>
    <mergeCell ref="C58:C59"/>
    <mergeCell ref="O58:V58"/>
    <mergeCell ref="P59:V59"/>
    <mergeCell ref="P60:V60"/>
    <mergeCell ref="O61:V61"/>
    <mergeCell ref="O51:V51"/>
    <mergeCell ref="O52:V52"/>
    <mergeCell ref="O53:V53"/>
    <mergeCell ref="O54:V54"/>
    <mergeCell ref="O55:V55"/>
    <mergeCell ref="O42:V42"/>
    <mergeCell ref="AH67:AH68"/>
    <mergeCell ref="A67:A68"/>
    <mergeCell ref="A77:A78"/>
    <mergeCell ref="B77:B78"/>
    <mergeCell ref="C77:C78"/>
    <mergeCell ref="H77:H78"/>
    <mergeCell ref="I77:I78"/>
    <mergeCell ref="J77:J78"/>
    <mergeCell ref="K77:K78"/>
    <mergeCell ref="L77:L78"/>
    <mergeCell ref="M77:M78"/>
    <mergeCell ref="N77:N78"/>
    <mergeCell ref="AC77:AC78"/>
    <mergeCell ref="AD77:AD78"/>
    <mergeCell ref="AE77:AE78"/>
    <mergeCell ref="AF77:AF78"/>
    <mergeCell ref="AC67:AC68"/>
    <mergeCell ref="AD67:AD68"/>
    <mergeCell ref="AE67:AE68"/>
    <mergeCell ref="AF67:AF68"/>
    <mergeCell ref="AG67:AG68"/>
    <mergeCell ref="J67:J68"/>
    <mergeCell ref="K67:K68"/>
    <mergeCell ref="L67:L68"/>
    <mergeCell ref="AG77:AG78"/>
    <mergeCell ref="AH77:AH78"/>
    <mergeCell ref="B79:B80"/>
    <mergeCell ref="A79:A80"/>
    <mergeCell ref="C79:C80"/>
    <mergeCell ref="H79:H80"/>
    <mergeCell ref="I79:I80"/>
    <mergeCell ref="J79:J80"/>
    <mergeCell ref="K79:K80"/>
    <mergeCell ref="L79:L80"/>
    <mergeCell ref="M79:M80"/>
    <mergeCell ref="N79:N80"/>
    <mergeCell ref="AC79:AC80"/>
    <mergeCell ref="AD79:AD80"/>
    <mergeCell ref="AE79:AE80"/>
    <mergeCell ref="AF79:AF80"/>
    <mergeCell ref="O77:V77"/>
    <mergeCell ref="O79:V79"/>
    <mergeCell ref="A1:AH1"/>
    <mergeCell ref="A2:AH2"/>
    <mergeCell ref="A4:AH4"/>
    <mergeCell ref="A3:AH3"/>
    <mergeCell ref="AG87:AG88"/>
    <mergeCell ref="AH87:AH88"/>
    <mergeCell ref="AG79:AG80"/>
    <mergeCell ref="AH79:AH80"/>
    <mergeCell ref="A87:A88"/>
    <mergeCell ref="B87:B88"/>
    <mergeCell ref="C87:C88"/>
    <mergeCell ref="H87:H88"/>
    <mergeCell ref="I87:I88"/>
    <mergeCell ref="J87:J88"/>
    <mergeCell ref="K87:K88"/>
    <mergeCell ref="L87:L88"/>
    <mergeCell ref="M87:M88"/>
    <mergeCell ref="N87:N88"/>
    <mergeCell ref="AC87:AC88"/>
    <mergeCell ref="AD87:AD88"/>
    <mergeCell ref="AE87:AE88"/>
    <mergeCell ref="AF87:AF88"/>
    <mergeCell ref="O82:V82"/>
    <mergeCell ref="O83:V83"/>
  </mergeCells>
  <printOptions verticalCentered="1" gridLines="1"/>
  <pageMargins left="0.7" right="0.7" top="0.75" bottom="0.75" header="0" footer="0"/>
  <pageSetup paperSize="9" scale="42" orientation="landscape" r:id="rId1"/>
  <rowBreaks count="13" manualBreakCount="13">
    <brk id="11" max="34" man="1"/>
    <brk id="19" max="34" man="1"/>
    <brk id="27" max="34" man="1"/>
    <brk id="34" max="34" man="1"/>
    <brk id="41" max="34" man="1"/>
    <brk id="50" max="34" man="1"/>
    <brk id="59" max="34" man="1"/>
    <brk id="66" max="34" man="1"/>
    <brk id="70" max="34" man="1"/>
    <brk id="78" max="34" man="1"/>
    <brk id="82" max="34" man="1"/>
    <brk id="88" max="34" man="1"/>
    <brk id="100" max="34" man="1"/>
  </rowBreaks>
  <colBreaks count="1" manualBreakCount="1">
    <brk id="34" max="104"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XEM149"/>
  <sheetViews>
    <sheetView view="pageBreakPreview" topLeftCell="C99" zoomScale="84" zoomScaleNormal="84" zoomScaleSheetLayoutView="84" workbookViewId="0">
      <selection activeCell="J11" sqref="J11"/>
    </sheetView>
  </sheetViews>
  <sheetFormatPr defaultColWidth="9.140625" defaultRowHeight="16.5" outlineLevelRow="1"/>
  <cols>
    <col min="1" max="1" width="15.85546875" style="248" customWidth="1"/>
    <col min="2" max="2" width="46.85546875" style="247" customWidth="1"/>
    <col min="3" max="3" width="53.42578125" style="247" customWidth="1"/>
    <col min="4" max="4" width="22.85546875" style="246" customWidth="1"/>
    <col min="5" max="7" width="11.7109375" style="245" bestFit="1" customWidth="1"/>
    <col min="8" max="8" width="10.5703125" style="245" bestFit="1" customWidth="1"/>
    <col min="9" max="10" width="10.42578125" style="245" bestFit="1" customWidth="1"/>
    <col min="11" max="11" width="16.85546875" style="245" bestFit="1" customWidth="1"/>
    <col min="12" max="16" width="10.42578125" style="245" bestFit="1" customWidth="1"/>
    <col min="17" max="17" width="10.5703125" style="245" bestFit="1" customWidth="1"/>
    <col min="18" max="18" width="10.42578125" style="245" bestFit="1" customWidth="1"/>
    <col min="19" max="19" width="9.140625" style="244" customWidth="1"/>
    <col min="20" max="21" width="84.42578125" style="244" customWidth="1"/>
    <col min="22" max="24" width="9.140625" style="244" customWidth="1"/>
    <col min="25" max="32" width="9.140625" style="243" customWidth="1"/>
    <col min="33" max="74" width="9.140625" style="243"/>
    <col min="75" max="16384" width="9.140625" style="242"/>
  </cols>
  <sheetData>
    <row r="1" spans="1:24" s="243" customFormat="1" ht="20.25">
      <c r="A1" s="248"/>
      <c r="B1" s="247"/>
      <c r="C1" s="247"/>
      <c r="D1" s="246"/>
      <c r="E1" s="245"/>
      <c r="F1" s="245"/>
      <c r="G1" s="245"/>
      <c r="H1" s="245"/>
      <c r="I1" s="245"/>
      <c r="J1" s="245"/>
      <c r="K1" s="245"/>
      <c r="L1" s="245"/>
      <c r="M1" s="245"/>
      <c r="N1" s="245"/>
      <c r="O1" s="245"/>
      <c r="P1" s="245"/>
      <c r="Q1" s="447" t="s">
        <v>480</v>
      </c>
      <c r="R1" s="447"/>
      <c r="S1" s="244"/>
      <c r="T1" s="244"/>
      <c r="U1" s="244"/>
      <c r="V1" s="244"/>
      <c r="W1" s="244"/>
      <c r="X1" s="244"/>
    </row>
    <row r="2" spans="1:24" s="243" customFormat="1" ht="183.75" customHeight="1" thickBot="1">
      <c r="A2" s="448" t="s">
        <v>547</v>
      </c>
      <c r="B2" s="448"/>
      <c r="C2" s="448"/>
      <c r="D2" s="448"/>
      <c r="E2" s="448"/>
      <c r="F2" s="448"/>
      <c r="G2" s="448"/>
      <c r="H2" s="448"/>
      <c r="I2" s="448"/>
      <c r="J2" s="448"/>
      <c r="K2" s="448"/>
      <c r="L2" s="448"/>
      <c r="M2" s="448"/>
      <c r="N2" s="448"/>
      <c r="O2" s="448"/>
      <c r="P2" s="448"/>
      <c r="Q2" s="448"/>
      <c r="R2" s="448"/>
      <c r="S2" s="244"/>
      <c r="T2" s="244"/>
      <c r="U2" s="244"/>
      <c r="V2" s="244"/>
      <c r="W2" s="244"/>
      <c r="X2" s="244"/>
    </row>
    <row r="3" spans="1:24" s="243" customFormat="1" ht="16.5" customHeight="1">
      <c r="A3" s="449" t="s">
        <v>2</v>
      </c>
      <c r="B3" s="451" t="s">
        <v>3</v>
      </c>
      <c r="C3" s="453" t="s">
        <v>6</v>
      </c>
      <c r="D3" s="455" t="s">
        <v>9</v>
      </c>
      <c r="E3" s="455" t="s">
        <v>11</v>
      </c>
      <c r="F3" s="455"/>
      <c r="G3" s="455"/>
      <c r="H3" s="455"/>
      <c r="I3" s="455"/>
      <c r="J3" s="455"/>
      <c r="K3" s="455"/>
      <c r="L3" s="455"/>
      <c r="M3" s="455" t="s">
        <v>12</v>
      </c>
      <c r="N3" s="455"/>
      <c r="O3" s="455"/>
      <c r="P3" s="455"/>
      <c r="Q3" s="455"/>
      <c r="R3" s="457"/>
      <c r="S3" s="244"/>
      <c r="T3" s="244"/>
      <c r="U3" s="244"/>
      <c r="V3" s="244"/>
      <c r="W3" s="244"/>
      <c r="X3" s="244"/>
    </row>
    <row r="4" spans="1:24" s="243" customFormat="1">
      <c r="A4" s="450"/>
      <c r="B4" s="452"/>
      <c r="C4" s="454"/>
      <c r="D4" s="456"/>
      <c r="E4" s="250">
        <v>2017</v>
      </c>
      <c r="F4" s="250">
        <v>2018</v>
      </c>
      <c r="G4" s="250">
        <v>2019</v>
      </c>
      <c r="H4" s="250">
        <v>2020</v>
      </c>
      <c r="I4" s="250">
        <v>2021</v>
      </c>
      <c r="J4" s="250">
        <v>2022</v>
      </c>
      <c r="K4" s="250">
        <v>2023</v>
      </c>
      <c r="L4" s="250">
        <v>2024</v>
      </c>
      <c r="M4" s="250">
        <v>2025</v>
      </c>
      <c r="N4" s="250">
        <v>2026</v>
      </c>
      <c r="O4" s="250">
        <v>2027</v>
      </c>
      <c r="P4" s="250">
        <v>2028</v>
      </c>
      <c r="Q4" s="250">
        <v>2029</v>
      </c>
      <c r="R4" s="326">
        <v>2030</v>
      </c>
      <c r="S4" s="244"/>
      <c r="T4" s="244"/>
      <c r="U4" s="244"/>
      <c r="V4" s="244"/>
      <c r="W4" s="244"/>
      <c r="X4" s="244"/>
    </row>
    <row r="5" spans="1:24" s="243" customFormat="1" ht="56.25" customHeight="1">
      <c r="A5" s="458" t="s">
        <v>14</v>
      </c>
      <c r="B5" s="459" t="s">
        <v>546</v>
      </c>
      <c r="C5" s="319" t="s">
        <v>15</v>
      </c>
      <c r="D5" s="460"/>
      <c r="E5" s="317">
        <v>4.0228045248414226</v>
      </c>
      <c r="F5" s="317">
        <v>4.3722981147522919</v>
      </c>
      <c r="G5" s="317">
        <v>4.8337090578842616</v>
      </c>
      <c r="H5" s="317">
        <v>3.2793419549588285</v>
      </c>
      <c r="I5" s="317">
        <v>4.5052489665453948</v>
      </c>
      <c r="J5" s="317">
        <v>8.3186555637893171</v>
      </c>
      <c r="K5" s="317">
        <v>10.170000000000002</v>
      </c>
      <c r="L5" s="325">
        <v>9.8829999999999991</v>
      </c>
      <c r="M5" s="325">
        <v>10.589640000000001</v>
      </c>
      <c r="N5" s="325">
        <v>12.021620400000002</v>
      </c>
      <c r="O5" s="325">
        <v>13.083556644000002</v>
      </c>
      <c r="P5" s="325">
        <v>14.246679354840005</v>
      </c>
      <c r="Q5" s="325">
        <v>15.521181452672408</v>
      </c>
      <c r="R5" s="327">
        <v>16.871733975038211</v>
      </c>
      <c r="S5" s="244"/>
      <c r="T5" s="244"/>
      <c r="U5" s="244"/>
      <c r="V5" s="244"/>
      <c r="W5" s="244"/>
      <c r="X5" s="244"/>
    </row>
    <row r="6" spans="1:24" s="243" customFormat="1" ht="53.25" customHeight="1">
      <c r="A6" s="458"/>
      <c r="B6" s="459"/>
      <c r="C6" s="319" t="s">
        <v>545</v>
      </c>
      <c r="D6" s="460"/>
      <c r="E6" s="318"/>
      <c r="F6" s="317">
        <v>1.9540110349695419</v>
      </c>
      <c r="G6" s="317">
        <v>3.0317792380029442</v>
      </c>
      <c r="H6" s="317">
        <v>-11.383652704007705</v>
      </c>
      <c r="I6" s="317">
        <v>5.7431880529016954</v>
      </c>
      <c r="J6" s="317">
        <v>8.513786438542656</v>
      </c>
      <c r="K6" s="317">
        <v>3.3696778247393691</v>
      </c>
      <c r="L6" s="325">
        <v>-0.99556902857448237</v>
      </c>
      <c r="M6" s="325">
        <v>2.1922715985130701</v>
      </c>
      <c r="N6" s="325">
        <v>4.1326131138086568</v>
      </c>
      <c r="O6" s="325">
        <v>2.9117133552367371</v>
      </c>
      <c r="P6" s="325">
        <v>2.9474635959922146</v>
      </c>
      <c r="Q6" s="325">
        <v>2.9849441386718101</v>
      </c>
      <c r="R6" s="327">
        <v>2.9233436475316896</v>
      </c>
      <c r="S6" s="244"/>
      <c r="T6" s="244"/>
      <c r="U6" s="244"/>
      <c r="V6" s="244"/>
      <c r="W6" s="244"/>
      <c r="X6" s="244"/>
    </row>
    <row r="7" spans="1:24" s="321" customFormat="1" ht="53.25" customHeight="1">
      <c r="A7" s="458"/>
      <c r="B7" s="459"/>
      <c r="C7" s="319" t="s">
        <v>544</v>
      </c>
      <c r="D7" s="460"/>
      <c r="E7" s="324">
        <v>-0.10787807485374296</v>
      </c>
      <c r="F7" s="324">
        <v>-0.14069338387149588</v>
      </c>
      <c r="G7" s="324">
        <v>-0.13342514212598997</v>
      </c>
      <c r="H7" s="324">
        <v>-9.9485296340987767E-2</v>
      </c>
      <c r="I7" s="324">
        <v>-8.0355542232586188E-2</v>
      </c>
      <c r="J7" s="324">
        <v>-7.5441567617524179E-3</v>
      </c>
      <c r="K7" s="324">
        <v>-8.0430292426104093E-3</v>
      </c>
      <c r="L7" s="323">
        <v>-2.729638620946389E-2</v>
      </c>
      <c r="M7" s="323">
        <v>-1.9698360738831425E-2</v>
      </c>
      <c r="N7" s="323">
        <v>-2.9409291454726111E-3</v>
      </c>
      <c r="O7" s="323">
        <v>-1.2048781584430049E-2</v>
      </c>
      <c r="P7" s="323">
        <v>-2.3910122295942925E-2</v>
      </c>
      <c r="Q7" s="323">
        <v>-4.0250344603241041E-2</v>
      </c>
      <c r="R7" s="328">
        <v>-6.2743095322824738E-2</v>
      </c>
      <c r="S7" s="322"/>
      <c r="T7" s="322"/>
      <c r="U7" s="322"/>
      <c r="V7" s="322"/>
      <c r="W7" s="322"/>
      <c r="X7" s="322"/>
    </row>
    <row r="8" spans="1:24" s="243" customFormat="1" ht="35.25" customHeight="1">
      <c r="A8" s="458"/>
      <c r="B8" s="459"/>
      <c r="C8" s="319" t="s">
        <v>543</v>
      </c>
      <c r="D8" s="460"/>
      <c r="E8" s="320">
        <v>6.4899508306621501E-2</v>
      </c>
      <c r="F8" s="320">
        <v>3.8706985734806798E-2</v>
      </c>
      <c r="G8" s="320">
        <v>8.487035750129257E-2</v>
      </c>
      <c r="H8" s="320">
        <v>-4.7144097320810263E-2</v>
      </c>
      <c r="I8" s="320">
        <v>4.4909162960725446E-2</v>
      </c>
      <c r="J8" s="320">
        <v>0.17382264883407683</v>
      </c>
      <c r="K8" s="320">
        <v>3.4300280242207437E-2</v>
      </c>
      <c r="L8" s="320">
        <v>3.4300280242207437E-2</v>
      </c>
      <c r="M8" s="320">
        <v>3.7999999999999999E-2</v>
      </c>
      <c r="N8" s="320">
        <v>4.4999999999999998E-2</v>
      </c>
      <c r="O8" s="320">
        <v>5.5E-2</v>
      </c>
      <c r="P8" s="320">
        <v>0.08</v>
      </c>
      <c r="Q8" s="320">
        <v>0.09</v>
      </c>
      <c r="R8" s="329">
        <v>0.1</v>
      </c>
      <c r="S8" s="244"/>
      <c r="T8" s="244"/>
      <c r="U8" s="244"/>
      <c r="V8" s="244"/>
      <c r="W8" s="244"/>
      <c r="X8" s="244"/>
    </row>
    <row r="9" spans="1:24" s="243" customFormat="1" ht="63" customHeight="1">
      <c r="A9" s="458"/>
      <c r="B9" s="459"/>
      <c r="C9" s="319" t="s">
        <v>542</v>
      </c>
      <c r="D9" s="460"/>
      <c r="E9" s="318"/>
      <c r="F9" s="317">
        <v>13.368271298003933</v>
      </c>
      <c r="G9" s="317">
        <v>13.018470303125515</v>
      </c>
      <c r="H9" s="317">
        <v>11.925792966917701</v>
      </c>
      <c r="I9" s="317">
        <v>12.89928872431155</v>
      </c>
      <c r="J9" s="317">
        <v>15.159502491867554</v>
      </c>
      <c r="K9" s="317">
        <v>14.414830710440953</v>
      </c>
      <c r="L9" s="317">
        <v>13.810469495924281</v>
      </c>
      <c r="M9" s="317">
        <v>13.784655534249655</v>
      </c>
      <c r="N9" s="317">
        <v>14.109765334585731</v>
      </c>
      <c r="O9" s="317">
        <v>14.714469563210834</v>
      </c>
      <c r="P9" s="317">
        <v>15.770531972053716</v>
      </c>
      <c r="Q9" s="317">
        <v>17.053302515235121</v>
      </c>
      <c r="R9" s="330">
        <v>18.603602743892861</v>
      </c>
      <c r="S9" s="244"/>
      <c r="T9" s="244"/>
      <c r="U9" s="244"/>
      <c r="V9" s="244"/>
      <c r="W9" s="244"/>
      <c r="X9" s="244"/>
    </row>
    <row r="10" spans="1:24" s="285" customFormat="1" ht="51.75" customHeight="1">
      <c r="A10" s="433" t="s">
        <v>18</v>
      </c>
      <c r="B10" s="434" t="s">
        <v>19</v>
      </c>
      <c r="C10" s="279" t="s">
        <v>20</v>
      </c>
      <c r="D10" s="252"/>
      <c r="E10" s="316">
        <v>0.999</v>
      </c>
      <c r="F10" s="316"/>
      <c r="G10" s="316">
        <v>1.3819999999999999</v>
      </c>
      <c r="H10" s="316"/>
      <c r="I10" s="316"/>
      <c r="J10" s="316">
        <v>1.4410000000000001</v>
      </c>
      <c r="K10" s="316"/>
      <c r="L10" s="316">
        <v>1.5307500000000001</v>
      </c>
      <c r="M10" s="316"/>
      <c r="N10" s="316">
        <v>1.6205000000000001</v>
      </c>
      <c r="O10" s="316"/>
      <c r="P10" s="316">
        <v>1.71025</v>
      </c>
      <c r="Q10" s="316"/>
      <c r="R10" s="331">
        <v>1.8</v>
      </c>
      <c r="S10" s="314"/>
      <c r="T10" s="314"/>
      <c r="U10" s="314"/>
      <c r="V10" s="314"/>
      <c r="W10" s="314"/>
      <c r="X10" s="314"/>
    </row>
    <row r="11" spans="1:24" s="285" customFormat="1" ht="48.75" customHeight="1">
      <c r="A11" s="433"/>
      <c r="B11" s="434"/>
      <c r="C11" s="279" t="s">
        <v>541</v>
      </c>
      <c r="D11" s="252"/>
      <c r="E11" s="315">
        <v>70.3</v>
      </c>
      <c r="F11" s="315">
        <v>68.7</v>
      </c>
      <c r="G11" s="315">
        <v>67.7</v>
      </c>
      <c r="H11" s="315">
        <v>70.599999999999994</v>
      </c>
      <c r="I11" s="315">
        <v>71.900000000000006</v>
      </c>
      <c r="J11" s="315">
        <v>65.3</v>
      </c>
      <c r="K11" s="315">
        <v>65.099999999999994</v>
      </c>
      <c r="L11" s="315">
        <v>64.900000000000006</v>
      </c>
      <c r="M11" s="315">
        <v>65</v>
      </c>
      <c r="N11" s="315">
        <v>66</v>
      </c>
      <c r="O11" s="315">
        <v>67.5</v>
      </c>
      <c r="P11" s="315">
        <v>69</v>
      </c>
      <c r="Q11" s="315">
        <v>71</v>
      </c>
      <c r="R11" s="332">
        <v>73</v>
      </c>
      <c r="S11" s="314"/>
      <c r="T11" s="314"/>
      <c r="U11" s="314"/>
      <c r="V11" s="314"/>
      <c r="W11" s="314"/>
      <c r="X11" s="314"/>
    </row>
    <row r="12" spans="1:24" s="309" customFormat="1" ht="110.25" customHeight="1">
      <c r="A12" s="333" t="s">
        <v>23</v>
      </c>
      <c r="B12" s="313" t="s">
        <v>24</v>
      </c>
      <c r="C12" s="313" t="s">
        <v>25</v>
      </c>
      <c r="D12" s="312"/>
      <c r="E12" s="426" t="s">
        <v>28</v>
      </c>
      <c r="F12" s="426"/>
      <c r="G12" s="426"/>
      <c r="H12" s="426"/>
      <c r="I12" s="426"/>
      <c r="J12" s="426"/>
      <c r="K12" s="426"/>
      <c r="L12" s="426"/>
      <c r="M12" s="311"/>
      <c r="N12" s="311">
        <v>0.1</v>
      </c>
      <c r="O12" s="311">
        <v>0.15</v>
      </c>
      <c r="P12" s="311">
        <v>0.2</v>
      </c>
      <c r="Q12" s="311">
        <v>0.25</v>
      </c>
      <c r="R12" s="334">
        <v>0.3</v>
      </c>
      <c r="S12" s="310"/>
      <c r="T12" s="310"/>
      <c r="U12" s="310"/>
      <c r="V12" s="310"/>
      <c r="W12" s="310"/>
      <c r="X12" s="310"/>
    </row>
    <row r="13" spans="1:24" s="243" customFormat="1" ht="84.75" customHeight="1" outlineLevel="1">
      <c r="A13" s="445" t="s">
        <v>29</v>
      </c>
      <c r="B13" s="446" t="s">
        <v>30</v>
      </c>
      <c r="C13" s="302" t="s">
        <v>32</v>
      </c>
      <c r="D13" s="439" t="s">
        <v>33</v>
      </c>
      <c r="E13" s="439" t="s">
        <v>28</v>
      </c>
      <c r="F13" s="439"/>
      <c r="G13" s="439"/>
      <c r="H13" s="439"/>
      <c r="I13" s="439"/>
      <c r="J13" s="439"/>
      <c r="K13" s="439"/>
      <c r="L13" s="439"/>
      <c r="M13" s="300" t="s">
        <v>34</v>
      </c>
      <c r="N13" s="300" t="s">
        <v>34</v>
      </c>
      <c r="O13" s="300" t="s">
        <v>34</v>
      </c>
      <c r="P13" s="300" t="s">
        <v>34</v>
      </c>
      <c r="Q13" s="300" t="s">
        <v>34</v>
      </c>
      <c r="R13" s="335" t="s">
        <v>34</v>
      </c>
      <c r="S13" s="244"/>
      <c r="T13" s="244"/>
      <c r="U13" s="244"/>
      <c r="V13" s="244"/>
      <c r="W13" s="244"/>
      <c r="X13" s="244"/>
    </row>
    <row r="14" spans="1:24" s="243" customFormat="1" ht="117.75" customHeight="1" outlineLevel="1">
      <c r="A14" s="445"/>
      <c r="B14" s="446"/>
      <c r="C14" s="302" t="s">
        <v>540</v>
      </c>
      <c r="D14" s="439"/>
      <c r="E14" s="439" t="s">
        <v>28</v>
      </c>
      <c r="F14" s="439"/>
      <c r="G14" s="439"/>
      <c r="H14" s="439"/>
      <c r="I14" s="439"/>
      <c r="J14" s="439"/>
      <c r="K14" s="439"/>
      <c r="L14" s="439"/>
      <c r="M14" s="273"/>
      <c r="N14" s="273">
        <v>0.15</v>
      </c>
      <c r="O14" s="273">
        <v>0.2</v>
      </c>
      <c r="P14" s="273">
        <v>0.3</v>
      </c>
      <c r="Q14" s="273">
        <v>0.4</v>
      </c>
      <c r="R14" s="336">
        <v>0.5</v>
      </c>
      <c r="S14" s="244"/>
      <c r="T14" s="244"/>
      <c r="U14" s="244"/>
      <c r="V14" s="244"/>
      <c r="W14" s="244"/>
      <c r="X14" s="244"/>
    </row>
    <row r="15" spans="1:24" s="243" customFormat="1" ht="129.75" customHeight="1" outlineLevel="1">
      <c r="A15" s="438" t="s">
        <v>36</v>
      </c>
      <c r="B15" s="425" t="s">
        <v>37</v>
      </c>
      <c r="C15" s="302" t="s">
        <v>39</v>
      </c>
      <c r="D15" s="439" t="s">
        <v>33</v>
      </c>
      <c r="E15" s="439" t="s">
        <v>28</v>
      </c>
      <c r="F15" s="439"/>
      <c r="G15" s="439"/>
      <c r="H15" s="439"/>
      <c r="I15" s="439"/>
      <c r="J15" s="439"/>
      <c r="K15" s="439"/>
      <c r="L15" s="439"/>
      <c r="M15" s="291">
        <v>6</v>
      </c>
      <c r="N15" s="291">
        <v>6</v>
      </c>
      <c r="O15" s="291">
        <v>6</v>
      </c>
      <c r="P15" s="291">
        <v>6</v>
      </c>
      <c r="Q15" s="291">
        <v>6</v>
      </c>
      <c r="R15" s="337">
        <v>6</v>
      </c>
      <c r="S15" s="244"/>
      <c r="T15" s="244"/>
      <c r="U15" s="244"/>
      <c r="V15" s="244"/>
      <c r="W15" s="244"/>
      <c r="X15" s="244"/>
    </row>
    <row r="16" spans="1:24" s="243" customFormat="1" ht="37.5" customHeight="1" outlineLevel="1">
      <c r="A16" s="438"/>
      <c r="B16" s="425"/>
      <c r="C16" s="302" t="s">
        <v>539</v>
      </c>
      <c r="D16" s="439"/>
      <c r="E16" s="439" t="s">
        <v>28</v>
      </c>
      <c r="F16" s="439"/>
      <c r="G16" s="439"/>
      <c r="H16" s="439"/>
      <c r="I16" s="439"/>
      <c r="J16" s="439"/>
      <c r="K16" s="439"/>
      <c r="L16" s="439"/>
      <c r="M16" s="308">
        <v>24</v>
      </c>
      <c r="N16" s="308">
        <v>36</v>
      </c>
      <c r="O16" s="308">
        <v>48</v>
      </c>
      <c r="P16" s="308">
        <v>60</v>
      </c>
      <c r="Q16" s="308">
        <v>72</v>
      </c>
      <c r="R16" s="338">
        <v>84</v>
      </c>
      <c r="S16" s="244"/>
      <c r="T16" s="244"/>
      <c r="U16" s="244"/>
      <c r="V16" s="244"/>
      <c r="W16" s="244"/>
      <c r="X16" s="244"/>
    </row>
    <row r="17" spans="1:74" ht="45.75" customHeight="1" outlineLevel="1">
      <c r="A17" s="438"/>
      <c r="B17" s="425"/>
      <c r="C17" s="302" t="s">
        <v>418</v>
      </c>
      <c r="D17" s="439"/>
      <c r="E17" s="439" t="s">
        <v>28</v>
      </c>
      <c r="F17" s="439"/>
      <c r="G17" s="439"/>
      <c r="H17" s="439"/>
      <c r="I17" s="439"/>
      <c r="J17" s="439"/>
      <c r="K17" s="439"/>
      <c r="L17" s="439"/>
      <c r="M17" s="281"/>
      <c r="N17" s="281">
        <v>0.15</v>
      </c>
      <c r="O17" s="281">
        <v>0.2</v>
      </c>
      <c r="P17" s="281">
        <v>0.3</v>
      </c>
      <c r="Q17" s="281">
        <v>0.4</v>
      </c>
      <c r="R17" s="339">
        <v>0.5</v>
      </c>
    </row>
    <row r="18" spans="1:74" ht="81.75" customHeight="1" outlineLevel="1">
      <c r="A18" s="438" t="s">
        <v>41</v>
      </c>
      <c r="B18" s="425" t="s">
        <v>42</v>
      </c>
      <c r="C18" s="302" t="s">
        <v>45</v>
      </c>
      <c r="D18" s="444" t="s">
        <v>47</v>
      </c>
      <c r="E18" s="439" t="s">
        <v>28</v>
      </c>
      <c r="F18" s="439"/>
      <c r="G18" s="439"/>
      <c r="H18" s="439"/>
      <c r="I18" s="439"/>
      <c r="J18" s="439"/>
      <c r="K18" s="439"/>
      <c r="L18" s="439"/>
      <c r="M18" s="300" t="s">
        <v>34</v>
      </c>
      <c r="N18" s="300" t="s">
        <v>34</v>
      </c>
      <c r="O18" s="300" t="s">
        <v>34</v>
      </c>
      <c r="P18" s="300" t="s">
        <v>34</v>
      </c>
      <c r="Q18" s="300" t="s">
        <v>34</v>
      </c>
      <c r="R18" s="335" t="s">
        <v>34</v>
      </c>
    </row>
    <row r="19" spans="1:74" ht="144.75" customHeight="1" outlineLevel="1">
      <c r="A19" s="438"/>
      <c r="B19" s="425"/>
      <c r="C19" s="302" t="s">
        <v>538</v>
      </c>
      <c r="D19" s="444"/>
      <c r="E19" s="439" t="s">
        <v>28</v>
      </c>
      <c r="F19" s="439"/>
      <c r="G19" s="439"/>
      <c r="H19" s="439"/>
      <c r="I19" s="439"/>
      <c r="J19" s="439"/>
      <c r="K19" s="439"/>
      <c r="L19" s="439"/>
      <c r="M19" s="300" t="s">
        <v>34</v>
      </c>
      <c r="N19" s="300" t="s">
        <v>34</v>
      </c>
      <c r="O19" s="300" t="s">
        <v>34</v>
      </c>
      <c r="P19" s="300" t="s">
        <v>34</v>
      </c>
      <c r="Q19" s="300" t="s">
        <v>34</v>
      </c>
      <c r="R19" s="335" t="s">
        <v>34</v>
      </c>
    </row>
    <row r="20" spans="1:74" ht="49.5" customHeight="1" outlineLevel="1">
      <c r="A20" s="438" t="s">
        <v>49</v>
      </c>
      <c r="B20" s="425" t="s">
        <v>50</v>
      </c>
      <c r="C20" s="302" t="s">
        <v>52</v>
      </c>
      <c r="D20" s="439" t="s">
        <v>33</v>
      </c>
      <c r="E20" s="439" t="s">
        <v>28</v>
      </c>
      <c r="F20" s="439"/>
      <c r="G20" s="439"/>
      <c r="H20" s="439"/>
      <c r="I20" s="439"/>
      <c r="J20" s="439"/>
      <c r="K20" s="439"/>
      <c r="L20" s="439"/>
      <c r="M20" s="300" t="s">
        <v>34</v>
      </c>
      <c r="N20" s="300" t="s">
        <v>34</v>
      </c>
      <c r="O20" s="300" t="s">
        <v>34</v>
      </c>
      <c r="P20" s="300" t="s">
        <v>34</v>
      </c>
      <c r="Q20" s="300" t="s">
        <v>34</v>
      </c>
      <c r="R20" s="335" t="s">
        <v>34</v>
      </c>
    </row>
    <row r="21" spans="1:74" ht="71.25" customHeight="1" outlineLevel="1">
      <c r="A21" s="438"/>
      <c r="B21" s="425"/>
      <c r="C21" s="302" t="s">
        <v>56</v>
      </c>
      <c r="D21" s="439"/>
      <c r="E21" s="439" t="s">
        <v>28</v>
      </c>
      <c r="F21" s="439"/>
      <c r="G21" s="439"/>
      <c r="H21" s="439"/>
      <c r="I21" s="439"/>
      <c r="J21" s="439"/>
      <c r="K21" s="439"/>
      <c r="L21" s="439"/>
      <c r="M21" s="300" t="s">
        <v>34</v>
      </c>
      <c r="N21" s="300" t="s">
        <v>34</v>
      </c>
      <c r="O21" s="300" t="s">
        <v>34</v>
      </c>
      <c r="P21" s="300" t="s">
        <v>34</v>
      </c>
      <c r="Q21" s="300" t="s">
        <v>34</v>
      </c>
      <c r="R21" s="335" t="s">
        <v>34</v>
      </c>
    </row>
    <row r="22" spans="1:74" s="285" customFormat="1" ht="73.5" customHeight="1">
      <c r="A22" s="340" t="s">
        <v>57</v>
      </c>
      <c r="B22" s="304" t="s">
        <v>58</v>
      </c>
      <c r="C22" s="304" t="s">
        <v>59</v>
      </c>
      <c r="D22" s="280"/>
      <c r="E22" s="278">
        <v>1127.7341768550825</v>
      </c>
      <c r="F22" s="278">
        <v>1217.3514636670479</v>
      </c>
      <c r="G22" s="278">
        <v>1329.8702843012554</v>
      </c>
      <c r="H22" s="278">
        <v>1321.5512263074609</v>
      </c>
      <c r="I22" s="278">
        <v>1265.450384417833</v>
      </c>
      <c r="J22" s="278">
        <v>2313.7225550400876</v>
      </c>
      <c r="K22" s="278">
        <v>2462.7432293671268</v>
      </c>
      <c r="L22" s="278">
        <v>2752.0787376661119</v>
      </c>
      <c r="M22" s="278">
        <v>1853.0325160000002</v>
      </c>
      <c r="N22" s="278">
        <v>1500.7925002499996</v>
      </c>
      <c r="O22" s="278">
        <v>1241.3725000099994</v>
      </c>
      <c r="P22" s="278">
        <v>1024.5725</v>
      </c>
      <c r="Q22" s="278">
        <v>876.65</v>
      </c>
      <c r="R22" s="341">
        <v>727.21249999999998</v>
      </c>
      <c r="S22" s="244"/>
      <c r="T22" s="244"/>
      <c r="U22" s="244"/>
      <c r="V22" s="244"/>
      <c r="W22" s="244"/>
      <c r="X22" s="244"/>
      <c r="Y22" s="243"/>
      <c r="Z22" s="243"/>
      <c r="AA22" s="243"/>
      <c r="AB22" s="243"/>
      <c r="AC22" s="243"/>
      <c r="AD22" s="243"/>
      <c r="AE22" s="243"/>
      <c r="AF22" s="243"/>
      <c r="AG22" s="243"/>
      <c r="AH22" s="243"/>
      <c r="AI22" s="243"/>
      <c r="AJ22" s="243"/>
      <c r="AK22" s="243"/>
      <c r="AL22" s="243"/>
      <c r="AM22" s="243"/>
      <c r="AN22" s="243"/>
      <c r="AO22" s="243"/>
      <c r="AP22" s="243"/>
      <c r="AQ22" s="243"/>
      <c r="AR22" s="243"/>
      <c r="AS22" s="243"/>
      <c r="AT22" s="243"/>
      <c r="AU22" s="243"/>
      <c r="AV22" s="243"/>
      <c r="AW22" s="243"/>
      <c r="AX22" s="243"/>
      <c r="AY22" s="243"/>
      <c r="AZ22" s="243"/>
      <c r="BA22" s="243"/>
      <c r="BB22" s="243"/>
      <c r="BC22" s="243"/>
      <c r="BD22" s="243"/>
      <c r="BE22" s="243"/>
      <c r="BF22" s="243"/>
      <c r="BG22" s="243"/>
      <c r="BH22" s="243"/>
      <c r="BI22" s="243"/>
      <c r="BJ22" s="243"/>
      <c r="BK22" s="243"/>
      <c r="BL22" s="243"/>
      <c r="BM22" s="243"/>
      <c r="BN22" s="243"/>
      <c r="BO22" s="243"/>
      <c r="BP22" s="243"/>
      <c r="BQ22" s="243"/>
      <c r="BR22" s="243"/>
      <c r="BS22" s="243"/>
      <c r="BT22" s="243"/>
      <c r="BU22" s="243"/>
      <c r="BV22" s="243"/>
    </row>
    <row r="23" spans="1:74" ht="85.5" customHeight="1" outlineLevel="1">
      <c r="A23" s="438" t="s">
        <v>537</v>
      </c>
      <c r="B23" s="443" t="s">
        <v>62</v>
      </c>
      <c r="C23" s="302" t="s">
        <v>65</v>
      </c>
      <c r="D23" s="439" t="s">
        <v>67</v>
      </c>
      <c r="E23" s="439" t="s">
        <v>28</v>
      </c>
      <c r="F23" s="439"/>
      <c r="G23" s="439"/>
      <c r="H23" s="439"/>
      <c r="I23" s="439"/>
      <c r="J23" s="439"/>
      <c r="K23" s="439"/>
      <c r="L23" s="439"/>
      <c r="M23" s="267">
        <v>0</v>
      </c>
      <c r="N23" s="267">
        <v>0</v>
      </c>
      <c r="O23" s="267">
        <v>0</v>
      </c>
      <c r="P23" s="267">
        <v>0</v>
      </c>
      <c r="Q23" s="267">
        <v>1</v>
      </c>
      <c r="R23" s="342">
        <v>1</v>
      </c>
    </row>
    <row r="24" spans="1:74" ht="115.5" customHeight="1" outlineLevel="1">
      <c r="A24" s="438"/>
      <c r="B24" s="443"/>
      <c r="C24" s="302" t="s">
        <v>90</v>
      </c>
      <c r="D24" s="439"/>
      <c r="E24" s="301">
        <v>4.0008785343648004E-2</v>
      </c>
      <c r="F24" s="301">
        <v>4.0108604376843153E-2</v>
      </c>
      <c r="G24" s="301">
        <v>3.2684593724915965E-2</v>
      </c>
      <c r="H24" s="301">
        <v>3.4830524148495856E-2</v>
      </c>
      <c r="I24" s="301">
        <v>2.2897674181459521E-2</v>
      </c>
      <c r="J24" s="301">
        <v>2.1431978154561878E-2</v>
      </c>
      <c r="K24" s="301">
        <v>1.1975630458374289E-2</v>
      </c>
      <c r="L24" s="301">
        <v>8.2481666120025107E-3</v>
      </c>
      <c r="M24" s="301">
        <v>1.4999999999999999E-2</v>
      </c>
      <c r="N24" s="301">
        <v>1.8000000000000002E-2</v>
      </c>
      <c r="O24" s="301">
        <v>2.0999999999999998E-2</v>
      </c>
      <c r="P24" s="301">
        <v>2.5999999999999999E-2</v>
      </c>
      <c r="Q24" s="301">
        <v>3.6999999999999998E-2</v>
      </c>
      <c r="R24" s="343">
        <v>4.8000000000000001E-2</v>
      </c>
    </row>
    <row r="25" spans="1:74" ht="49.5" customHeight="1" outlineLevel="1">
      <c r="A25" s="438" t="s">
        <v>69</v>
      </c>
      <c r="B25" s="419" t="s">
        <v>70</v>
      </c>
      <c r="C25" s="302" t="s">
        <v>71</v>
      </c>
      <c r="D25" s="439" t="s">
        <v>67</v>
      </c>
      <c r="E25" s="439" t="s">
        <v>28</v>
      </c>
      <c r="F25" s="439"/>
      <c r="G25" s="439"/>
      <c r="H25" s="439"/>
      <c r="I25" s="439"/>
      <c r="J25" s="439"/>
      <c r="K25" s="439"/>
      <c r="L25" s="439"/>
      <c r="M25" s="306">
        <v>0</v>
      </c>
      <c r="N25" s="306">
        <v>0</v>
      </c>
      <c r="O25" s="306">
        <v>0</v>
      </c>
      <c r="P25" s="306">
        <v>1</v>
      </c>
      <c r="Q25" s="306">
        <v>1</v>
      </c>
      <c r="R25" s="344">
        <v>1</v>
      </c>
      <c r="S25" s="243"/>
      <c r="T25" s="243"/>
      <c r="U25" s="243"/>
      <c r="V25" s="243"/>
      <c r="W25" s="242"/>
      <c r="X25" s="242"/>
      <c r="Y25" s="242"/>
      <c r="Z25" s="242"/>
      <c r="AA25" s="242"/>
      <c r="AB25" s="242"/>
      <c r="AC25" s="242"/>
      <c r="AD25" s="242"/>
      <c r="AE25" s="242"/>
      <c r="AF25" s="242"/>
      <c r="AG25" s="242"/>
      <c r="AH25" s="242"/>
      <c r="AI25" s="242"/>
      <c r="AJ25" s="242"/>
      <c r="AK25" s="242"/>
      <c r="AL25" s="242"/>
      <c r="AM25" s="242"/>
      <c r="AN25" s="242"/>
      <c r="AO25" s="242"/>
      <c r="AP25" s="242"/>
      <c r="AQ25" s="242"/>
      <c r="AR25" s="242"/>
      <c r="AS25" s="242"/>
      <c r="AT25" s="242"/>
      <c r="AU25" s="242"/>
      <c r="AV25" s="242"/>
      <c r="AW25" s="242"/>
      <c r="AX25" s="242"/>
      <c r="AY25" s="242"/>
      <c r="AZ25" s="242"/>
      <c r="BA25" s="242"/>
      <c r="BB25" s="242"/>
      <c r="BC25" s="242"/>
      <c r="BD25" s="242"/>
      <c r="BE25" s="242"/>
      <c r="BF25" s="242"/>
      <c r="BG25" s="242"/>
      <c r="BH25" s="242"/>
      <c r="BI25" s="242"/>
      <c r="BJ25" s="242"/>
      <c r="BK25" s="242"/>
      <c r="BL25" s="242"/>
      <c r="BM25" s="242"/>
      <c r="BN25" s="242"/>
      <c r="BO25" s="242"/>
      <c r="BP25" s="242"/>
      <c r="BQ25" s="242"/>
      <c r="BR25" s="242"/>
      <c r="BS25" s="242"/>
      <c r="BT25" s="242"/>
      <c r="BU25" s="242"/>
      <c r="BV25" s="242"/>
    </row>
    <row r="26" spans="1:74" ht="142.5" customHeight="1" outlineLevel="1">
      <c r="A26" s="438"/>
      <c r="B26" s="419"/>
      <c r="C26" s="302" t="s">
        <v>534</v>
      </c>
      <c r="D26" s="439"/>
      <c r="E26" s="301">
        <v>0.74165990515514446</v>
      </c>
      <c r="F26" s="301">
        <v>0.72126074621493352</v>
      </c>
      <c r="G26" s="301">
        <v>0.71561058356084351</v>
      </c>
      <c r="H26" s="301">
        <v>0.72655039311074909</v>
      </c>
      <c r="I26" s="301">
        <v>0.71811818234101543</v>
      </c>
      <c r="J26" s="301">
        <v>0.53063181084874911</v>
      </c>
      <c r="K26" s="301">
        <v>0.57303941397400027</v>
      </c>
      <c r="L26" s="301">
        <v>0.8229543889883264</v>
      </c>
      <c r="M26" s="301">
        <v>0.68500000000000005</v>
      </c>
      <c r="N26" s="301">
        <v>0.71299999999999997</v>
      </c>
      <c r="O26" s="301">
        <v>0.74</v>
      </c>
      <c r="P26" s="301">
        <v>0.77899999999999991</v>
      </c>
      <c r="Q26" s="301">
        <v>0.80899999999999994</v>
      </c>
      <c r="R26" s="343">
        <v>0.81599999999999995</v>
      </c>
      <c r="S26" s="243"/>
      <c r="T26" s="243"/>
      <c r="U26" s="243"/>
      <c r="V26" s="243"/>
      <c r="W26" s="242"/>
      <c r="X26" s="242"/>
      <c r="Y26" s="242"/>
      <c r="Z26" s="242"/>
      <c r="AA26" s="242"/>
      <c r="AB26" s="242"/>
      <c r="AC26" s="242"/>
      <c r="AD26" s="242"/>
      <c r="AE26" s="242"/>
      <c r="AF26" s="242"/>
      <c r="AG26" s="242"/>
      <c r="AH26" s="242"/>
      <c r="AI26" s="242"/>
      <c r="AJ26" s="242"/>
      <c r="AK26" s="242"/>
      <c r="AL26" s="242"/>
      <c r="AM26" s="242"/>
      <c r="AN26" s="242"/>
      <c r="AO26" s="242"/>
      <c r="AP26" s="242"/>
      <c r="AQ26" s="242"/>
      <c r="AR26" s="242"/>
      <c r="AS26" s="242"/>
      <c r="AT26" s="242"/>
      <c r="AU26" s="242"/>
      <c r="AV26" s="242"/>
      <c r="AW26" s="242"/>
      <c r="AX26" s="242"/>
      <c r="AY26" s="242"/>
      <c r="AZ26" s="242"/>
      <c r="BA26" s="242"/>
      <c r="BB26" s="242"/>
      <c r="BC26" s="242"/>
      <c r="BD26" s="242"/>
      <c r="BE26" s="242"/>
      <c r="BF26" s="242"/>
      <c r="BG26" s="242"/>
      <c r="BH26" s="242"/>
      <c r="BI26" s="242"/>
      <c r="BJ26" s="242"/>
      <c r="BK26" s="242"/>
      <c r="BL26" s="242"/>
      <c r="BM26" s="242"/>
      <c r="BN26" s="242"/>
      <c r="BO26" s="242"/>
      <c r="BP26" s="242"/>
      <c r="BQ26" s="242"/>
      <c r="BR26" s="242"/>
      <c r="BS26" s="242"/>
      <c r="BT26" s="242"/>
      <c r="BU26" s="242"/>
      <c r="BV26" s="242"/>
    </row>
    <row r="27" spans="1:74" ht="66" customHeight="1" outlineLevel="1">
      <c r="A27" s="438" t="s">
        <v>73</v>
      </c>
      <c r="B27" s="427" t="s">
        <v>74</v>
      </c>
      <c r="C27" s="302" t="s">
        <v>76</v>
      </c>
      <c r="D27" s="439" t="s">
        <v>78</v>
      </c>
      <c r="E27" s="254">
        <v>0.69660978420181252</v>
      </c>
      <c r="F27" s="254">
        <v>0.72999861103064034</v>
      </c>
      <c r="G27" s="254">
        <v>0.69760557418068636</v>
      </c>
      <c r="H27" s="254">
        <v>0.67629077740040988</v>
      </c>
      <c r="I27" s="254">
        <v>0.65022691488330009</v>
      </c>
      <c r="J27" s="254">
        <v>0.78487209195868557</v>
      </c>
      <c r="K27" s="254">
        <v>0.87364684662089698</v>
      </c>
      <c r="L27" s="254">
        <v>0.85960643903392475</v>
      </c>
      <c r="M27" s="254">
        <v>0.84350000000000003</v>
      </c>
      <c r="N27" s="254">
        <v>0.81200000000000017</v>
      </c>
      <c r="O27" s="254">
        <v>0.80200000000000016</v>
      </c>
      <c r="P27" s="254">
        <v>0.79200000000000026</v>
      </c>
      <c r="Q27" s="254">
        <v>0.78900000000000026</v>
      </c>
      <c r="R27" s="345">
        <v>0.78000000000000014</v>
      </c>
      <c r="S27" s="243"/>
      <c r="T27" s="243"/>
      <c r="U27" s="243"/>
      <c r="V27" s="243"/>
      <c r="W27" s="242"/>
      <c r="X27" s="242"/>
      <c r="Y27" s="242"/>
      <c r="Z27" s="242"/>
      <c r="AA27" s="242"/>
      <c r="AB27" s="242"/>
      <c r="AC27" s="242"/>
      <c r="AD27" s="242"/>
      <c r="AE27" s="242"/>
      <c r="AF27" s="242"/>
      <c r="AG27" s="242"/>
      <c r="AH27" s="242"/>
      <c r="AI27" s="242"/>
      <c r="AJ27" s="242"/>
      <c r="AK27" s="242"/>
      <c r="AL27" s="242"/>
      <c r="AM27" s="242"/>
      <c r="AN27" s="242"/>
      <c r="AO27" s="242"/>
      <c r="AP27" s="242"/>
      <c r="AQ27" s="242"/>
      <c r="AR27" s="242"/>
      <c r="AS27" s="242"/>
      <c r="AT27" s="242"/>
      <c r="AU27" s="242"/>
      <c r="AV27" s="242"/>
      <c r="AW27" s="242"/>
      <c r="AX27" s="242"/>
      <c r="AY27" s="242"/>
      <c r="AZ27" s="242"/>
      <c r="BA27" s="242"/>
      <c r="BB27" s="242"/>
      <c r="BC27" s="242"/>
      <c r="BD27" s="242"/>
      <c r="BE27" s="242"/>
      <c r="BF27" s="242"/>
      <c r="BG27" s="242"/>
      <c r="BH27" s="242"/>
      <c r="BI27" s="242"/>
      <c r="BJ27" s="242"/>
      <c r="BK27" s="242"/>
      <c r="BL27" s="242"/>
      <c r="BM27" s="242"/>
      <c r="BN27" s="242"/>
      <c r="BO27" s="242"/>
      <c r="BP27" s="242"/>
      <c r="BQ27" s="242"/>
      <c r="BR27" s="242"/>
      <c r="BS27" s="242"/>
      <c r="BT27" s="242"/>
      <c r="BU27" s="242"/>
      <c r="BV27" s="242"/>
    </row>
    <row r="28" spans="1:74" ht="66" outlineLevel="1">
      <c r="A28" s="438"/>
      <c r="B28" s="427"/>
      <c r="C28" s="302" t="s">
        <v>536</v>
      </c>
      <c r="D28" s="439"/>
      <c r="E28" s="439" t="s">
        <v>28</v>
      </c>
      <c r="F28" s="439"/>
      <c r="G28" s="439"/>
      <c r="H28" s="439"/>
      <c r="I28" s="439"/>
      <c r="J28" s="439"/>
      <c r="K28" s="439"/>
      <c r="L28" s="439"/>
      <c r="M28" s="300" t="s">
        <v>28</v>
      </c>
      <c r="N28" s="291">
        <v>2</v>
      </c>
      <c r="O28" s="291">
        <v>4</v>
      </c>
      <c r="P28" s="291">
        <v>6</v>
      </c>
      <c r="Q28" s="291">
        <v>8</v>
      </c>
      <c r="R28" s="337">
        <v>10</v>
      </c>
      <c r="S28" s="243"/>
      <c r="T28" s="243"/>
      <c r="U28" s="243"/>
      <c r="V28" s="243"/>
      <c r="W28" s="242"/>
      <c r="X28" s="242"/>
      <c r="Y28" s="242"/>
      <c r="Z28" s="242"/>
      <c r="AA28" s="242"/>
      <c r="AB28" s="242"/>
      <c r="AC28" s="242"/>
      <c r="AD28" s="242"/>
      <c r="AE28" s="242"/>
      <c r="AF28" s="242"/>
      <c r="AG28" s="242"/>
      <c r="AH28" s="242"/>
      <c r="AI28" s="242"/>
      <c r="AJ28" s="242"/>
      <c r="AK28" s="242"/>
      <c r="AL28" s="242"/>
      <c r="AM28" s="242"/>
      <c r="AN28" s="242"/>
      <c r="AO28" s="242"/>
      <c r="AP28" s="242"/>
      <c r="AQ28" s="242"/>
      <c r="AR28" s="242"/>
      <c r="AS28" s="242"/>
      <c r="AT28" s="242"/>
      <c r="AU28" s="242"/>
      <c r="AV28" s="242"/>
      <c r="AW28" s="242"/>
      <c r="AX28" s="242"/>
      <c r="AY28" s="242"/>
      <c r="AZ28" s="242"/>
      <c r="BA28" s="242"/>
      <c r="BB28" s="242"/>
      <c r="BC28" s="242"/>
      <c r="BD28" s="242"/>
      <c r="BE28" s="242"/>
      <c r="BF28" s="242"/>
      <c r="BG28" s="242"/>
      <c r="BH28" s="242"/>
      <c r="BI28" s="242"/>
      <c r="BJ28" s="242"/>
      <c r="BK28" s="242"/>
      <c r="BL28" s="242"/>
      <c r="BM28" s="242"/>
      <c r="BN28" s="242"/>
      <c r="BO28" s="242"/>
      <c r="BP28" s="242"/>
      <c r="BQ28" s="242"/>
      <c r="BR28" s="242"/>
      <c r="BS28" s="242"/>
      <c r="BT28" s="242"/>
      <c r="BU28" s="242"/>
      <c r="BV28" s="242"/>
    </row>
    <row r="29" spans="1:74" ht="33" outlineLevel="1">
      <c r="A29" s="438"/>
      <c r="B29" s="427"/>
      <c r="C29" s="302" t="s">
        <v>535</v>
      </c>
      <c r="D29" s="439" t="s">
        <v>67</v>
      </c>
      <c r="E29" s="439" t="s">
        <v>28</v>
      </c>
      <c r="F29" s="439"/>
      <c r="G29" s="439"/>
      <c r="H29" s="439"/>
      <c r="I29" s="439"/>
      <c r="J29" s="439"/>
      <c r="K29" s="439"/>
      <c r="L29" s="439"/>
      <c r="M29" s="291">
        <v>1</v>
      </c>
      <c r="N29" s="291">
        <v>1</v>
      </c>
      <c r="O29" s="291">
        <v>1</v>
      </c>
      <c r="P29" s="291">
        <v>1</v>
      </c>
      <c r="Q29" s="291">
        <v>1</v>
      </c>
      <c r="R29" s="337">
        <v>2</v>
      </c>
      <c r="S29" s="243"/>
      <c r="T29" s="243"/>
      <c r="U29" s="243"/>
      <c r="V29" s="243"/>
      <c r="W29" s="242"/>
      <c r="X29" s="242"/>
      <c r="Y29" s="242"/>
      <c r="Z29" s="242"/>
      <c r="AA29" s="242"/>
      <c r="AB29" s="242"/>
      <c r="AC29" s="242"/>
      <c r="AD29" s="242"/>
      <c r="AE29" s="242"/>
      <c r="AF29" s="242"/>
      <c r="AG29" s="242"/>
      <c r="AH29" s="242"/>
      <c r="AI29" s="242"/>
      <c r="AJ29" s="242"/>
      <c r="AK29" s="242"/>
      <c r="AL29" s="242"/>
      <c r="AM29" s="242"/>
      <c r="AN29" s="242"/>
      <c r="AO29" s="242"/>
      <c r="AP29" s="242"/>
      <c r="AQ29" s="242"/>
      <c r="AR29" s="242"/>
      <c r="AS29" s="242"/>
      <c r="AT29" s="242"/>
      <c r="AU29" s="242"/>
      <c r="AV29" s="242"/>
      <c r="AW29" s="242"/>
      <c r="AX29" s="242"/>
      <c r="AY29" s="242"/>
      <c r="AZ29" s="242"/>
      <c r="BA29" s="242"/>
      <c r="BB29" s="242"/>
      <c r="BC29" s="242"/>
      <c r="BD29" s="242"/>
      <c r="BE29" s="242"/>
      <c r="BF29" s="242"/>
      <c r="BG29" s="242"/>
      <c r="BH29" s="242"/>
      <c r="BI29" s="242"/>
      <c r="BJ29" s="242"/>
      <c r="BK29" s="242"/>
      <c r="BL29" s="242"/>
      <c r="BM29" s="242"/>
      <c r="BN29" s="242"/>
      <c r="BO29" s="242"/>
      <c r="BP29" s="242"/>
      <c r="BQ29" s="242"/>
      <c r="BR29" s="242"/>
      <c r="BS29" s="242"/>
      <c r="BT29" s="242"/>
      <c r="BU29" s="242"/>
      <c r="BV29" s="242"/>
    </row>
    <row r="30" spans="1:74" ht="84.75" customHeight="1" outlineLevel="1">
      <c r="A30" s="438"/>
      <c r="B30" s="427"/>
      <c r="C30" s="302" t="s">
        <v>534</v>
      </c>
      <c r="D30" s="439"/>
      <c r="E30" s="301" t="s">
        <v>533</v>
      </c>
      <c r="F30" s="301" t="s">
        <v>532</v>
      </c>
      <c r="G30" s="301" t="s">
        <v>531</v>
      </c>
      <c r="H30" s="301" t="s">
        <v>530</v>
      </c>
      <c r="I30" s="301" t="s">
        <v>529</v>
      </c>
      <c r="J30" s="301" t="s">
        <v>528</v>
      </c>
      <c r="K30" s="301" t="s">
        <v>527</v>
      </c>
      <c r="L30" s="301" t="s">
        <v>526</v>
      </c>
      <c r="M30" s="301" t="s">
        <v>525</v>
      </c>
      <c r="N30" s="301" t="s">
        <v>524</v>
      </c>
      <c r="O30" s="301">
        <v>0.74</v>
      </c>
      <c r="P30" s="301" t="s">
        <v>523</v>
      </c>
      <c r="Q30" s="301" t="s">
        <v>522</v>
      </c>
      <c r="R30" s="343" t="s">
        <v>521</v>
      </c>
      <c r="S30" s="243"/>
      <c r="T30" s="243"/>
      <c r="U30" s="243"/>
      <c r="V30" s="243"/>
      <c r="W30" s="242"/>
      <c r="X30" s="242"/>
      <c r="Y30" s="242"/>
      <c r="Z30" s="242"/>
      <c r="AA30" s="242"/>
      <c r="AB30" s="242"/>
      <c r="AC30" s="242"/>
      <c r="AD30" s="242"/>
      <c r="AE30" s="242"/>
      <c r="AF30" s="242"/>
      <c r="AG30" s="242"/>
      <c r="AH30" s="242"/>
      <c r="AI30" s="242"/>
      <c r="AJ30" s="242"/>
      <c r="AK30" s="242"/>
      <c r="AL30" s="242"/>
      <c r="AM30" s="242"/>
      <c r="AN30" s="242"/>
      <c r="AO30" s="242"/>
      <c r="AP30" s="242"/>
      <c r="AQ30" s="242"/>
      <c r="AR30" s="242"/>
      <c r="AS30" s="242"/>
      <c r="AT30" s="242"/>
      <c r="AU30" s="242"/>
      <c r="AV30" s="242"/>
      <c r="AW30" s="242"/>
      <c r="AX30" s="242"/>
      <c r="AY30" s="242"/>
      <c r="AZ30" s="242"/>
      <c r="BA30" s="242"/>
      <c r="BB30" s="242"/>
      <c r="BC30" s="242"/>
      <c r="BD30" s="242"/>
      <c r="BE30" s="242"/>
      <c r="BF30" s="242"/>
      <c r="BG30" s="242"/>
      <c r="BH30" s="242"/>
      <c r="BI30" s="242"/>
      <c r="BJ30" s="242"/>
      <c r="BK30" s="242"/>
      <c r="BL30" s="242"/>
      <c r="BM30" s="242"/>
      <c r="BN30" s="242"/>
      <c r="BO30" s="242"/>
      <c r="BP30" s="242"/>
      <c r="BQ30" s="242"/>
      <c r="BR30" s="242"/>
      <c r="BS30" s="242"/>
      <c r="BT30" s="242"/>
      <c r="BU30" s="242"/>
      <c r="BV30" s="242"/>
    </row>
    <row r="31" spans="1:74" ht="189.75" customHeight="1" outlineLevel="1">
      <c r="A31" s="346" t="s">
        <v>80</v>
      </c>
      <c r="B31" s="307" t="s">
        <v>81</v>
      </c>
      <c r="C31" s="302" t="s">
        <v>83</v>
      </c>
      <c r="D31" s="300" t="s">
        <v>67</v>
      </c>
      <c r="E31" s="301">
        <v>2.4570879653574407E-2</v>
      </c>
      <c r="F31" s="301">
        <v>3.3847673100313558E-2</v>
      </c>
      <c r="G31" s="301">
        <v>3.5246775784421591E-2</v>
      </c>
      <c r="H31" s="301">
        <v>4.1802284768220344E-2</v>
      </c>
      <c r="I31" s="301">
        <v>5.0079199099129057E-2</v>
      </c>
      <c r="J31" s="301">
        <v>4.0011484295809696E-2</v>
      </c>
      <c r="K31" s="301">
        <v>5.3236213560878598E-2</v>
      </c>
      <c r="L31" s="301">
        <v>4.5443719082893019E-2</v>
      </c>
      <c r="M31" s="301">
        <v>4.7619047619047672E-2</v>
      </c>
      <c r="N31" s="301">
        <v>5.9233449477351985E-2</v>
      </c>
      <c r="O31" s="301">
        <v>7.6923076923076983E-2</v>
      </c>
      <c r="P31" s="301">
        <v>9.5022624434389247E-2</v>
      </c>
      <c r="Q31" s="301">
        <v>0.10994764397905765</v>
      </c>
      <c r="R31" s="343">
        <v>0.13043478260869579</v>
      </c>
    </row>
    <row r="32" spans="1:74" ht="66" customHeight="1" outlineLevel="1">
      <c r="A32" s="438" t="s">
        <v>87</v>
      </c>
      <c r="B32" s="419" t="s">
        <v>88</v>
      </c>
      <c r="C32" s="302" t="s">
        <v>90</v>
      </c>
      <c r="D32" s="439" t="s">
        <v>67</v>
      </c>
      <c r="E32" s="301">
        <v>4.0008785343648004E-2</v>
      </c>
      <c r="F32" s="301">
        <v>4.0108604376843153E-2</v>
      </c>
      <c r="G32" s="301">
        <v>3.2684593724915965E-2</v>
      </c>
      <c r="H32" s="301">
        <v>3.4830524148495856E-2</v>
      </c>
      <c r="I32" s="301">
        <v>2.2897674181459521E-2</v>
      </c>
      <c r="J32" s="301">
        <v>2.1431978154561878E-2</v>
      </c>
      <c r="K32" s="301">
        <v>1.1975630458374289E-2</v>
      </c>
      <c r="L32" s="301">
        <v>8.2481666120025107E-3</v>
      </c>
      <c r="M32" s="301">
        <v>1.4999999999999999E-2</v>
      </c>
      <c r="N32" s="301">
        <v>1.8000000000000002E-2</v>
      </c>
      <c r="O32" s="301">
        <v>2.0999999999999998E-2</v>
      </c>
      <c r="P32" s="301">
        <v>2.5999999999999999E-2</v>
      </c>
      <c r="Q32" s="301">
        <v>3.6999999999999998E-2</v>
      </c>
      <c r="R32" s="343">
        <v>4.8000000000000001E-2</v>
      </c>
      <c r="S32" s="243"/>
      <c r="T32" s="243"/>
      <c r="U32" s="243"/>
      <c r="V32" s="243"/>
      <c r="W32" s="242"/>
      <c r="X32" s="242"/>
      <c r="Y32" s="242"/>
      <c r="Z32" s="242"/>
      <c r="AA32" s="242"/>
      <c r="AB32" s="242"/>
      <c r="AC32" s="242"/>
      <c r="AD32" s="242"/>
      <c r="AE32" s="242"/>
      <c r="AF32" s="242"/>
      <c r="AG32" s="242"/>
      <c r="AH32" s="242"/>
      <c r="AI32" s="242"/>
      <c r="AJ32" s="242"/>
      <c r="AK32" s="242"/>
      <c r="AL32" s="242"/>
      <c r="AM32" s="242"/>
      <c r="AN32" s="242"/>
      <c r="AO32" s="242"/>
      <c r="AP32" s="242"/>
      <c r="AQ32" s="242"/>
      <c r="AR32" s="242"/>
      <c r="AS32" s="242"/>
      <c r="AT32" s="242"/>
      <c r="AU32" s="242"/>
      <c r="AV32" s="242"/>
      <c r="AW32" s="242"/>
      <c r="AX32" s="242"/>
      <c r="AY32" s="242"/>
      <c r="AZ32" s="242"/>
      <c r="BA32" s="242"/>
      <c r="BB32" s="242"/>
      <c r="BC32" s="242"/>
      <c r="BD32" s="242"/>
      <c r="BE32" s="242"/>
      <c r="BF32" s="242"/>
      <c r="BG32" s="242"/>
      <c r="BH32" s="242"/>
      <c r="BI32" s="242"/>
      <c r="BJ32" s="242"/>
      <c r="BK32" s="242"/>
      <c r="BL32" s="242"/>
      <c r="BM32" s="242"/>
      <c r="BN32" s="242"/>
      <c r="BO32" s="242"/>
      <c r="BP32" s="242"/>
      <c r="BQ32" s="242"/>
      <c r="BR32" s="242"/>
      <c r="BS32" s="242"/>
      <c r="BT32" s="242"/>
      <c r="BU32" s="242"/>
      <c r="BV32" s="242"/>
    </row>
    <row r="33" spans="1:74" ht="96" customHeight="1" outlineLevel="1">
      <c r="A33" s="438"/>
      <c r="B33" s="440"/>
      <c r="C33" s="302" t="s">
        <v>520</v>
      </c>
      <c r="D33" s="439"/>
      <c r="E33" s="291">
        <v>8.6808855061826992E-2</v>
      </c>
      <c r="F33" s="291">
        <v>4.8126404013089361E-2</v>
      </c>
      <c r="G33" s="291">
        <v>4.947651307191421E-2</v>
      </c>
      <c r="H33" s="291">
        <v>-6.1888123457760742E-2</v>
      </c>
      <c r="I33" s="291">
        <v>0.13610721934693709</v>
      </c>
      <c r="J33" s="291">
        <v>0.64427980745379732</v>
      </c>
      <c r="K33" s="291">
        <v>0.9285547022132874</v>
      </c>
      <c r="L33" s="291">
        <v>0.21747602803526608</v>
      </c>
      <c r="M33" s="291">
        <v>-0.36443631039531466</v>
      </c>
      <c r="N33" s="291">
        <v>-0.34337090473059217</v>
      </c>
      <c r="O33" s="291">
        <v>3.4298403345116975E-2</v>
      </c>
      <c r="P33" s="291">
        <v>0.28907278235318645</v>
      </c>
      <c r="Q33" s="291">
        <v>0.44919051036178503</v>
      </c>
      <c r="R33" s="337">
        <v>0.6436627697003996</v>
      </c>
      <c r="S33" s="243"/>
      <c r="T33" s="243"/>
      <c r="U33" s="243"/>
      <c r="V33" s="243"/>
      <c r="W33" s="242"/>
      <c r="X33" s="242"/>
      <c r="Y33" s="242"/>
      <c r="Z33" s="242"/>
      <c r="AA33" s="242"/>
      <c r="AB33" s="242"/>
      <c r="AC33" s="242"/>
      <c r="AD33" s="242"/>
      <c r="AE33" s="242"/>
      <c r="AF33" s="242"/>
      <c r="AG33" s="242"/>
      <c r="AH33" s="242"/>
      <c r="AI33" s="242"/>
      <c r="AJ33" s="242"/>
      <c r="AK33" s="242"/>
      <c r="AL33" s="242"/>
      <c r="AM33" s="242"/>
      <c r="AN33" s="242"/>
      <c r="AO33" s="242"/>
      <c r="AP33" s="242"/>
      <c r="AQ33" s="242"/>
      <c r="AR33" s="242"/>
      <c r="AS33" s="242"/>
      <c r="AT33" s="242"/>
      <c r="AU33" s="242"/>
      <c r="AV33" s="242"/>
      <c r="AW33" s="242"/>
      <c r="AX33" s="242"/>
      <c r="AY33" s="242"/>
      <c r="AZ33" s="242"/>
      <c r="BA33" s="242"/>
      <c r="BB33" s="242"/>
      <c r="BC33" s="242"/>
      <c r="BD33" s="242"/>
      <c r="BE33" s="242"/>
      <c r="BF33" s="242"/>
      <c r="BG33" s="242"/>
      <c r="BH33" s="242"/>
      <c r="BI33" s="242"/>
      <c r="BJ33" s="242"/>
      <c r="BK33" s="242"/>
      <c r="BL33" s="242"/>
      <c r="BM33" s="242"/>
      <c r="BN33" s="242"/>
      <c r="BO33" s="242"/>
      <c r="BP33" s="242"/>
      <c r="BQ33" s="242"/>
      <c r="BR33" s="242"/>
      <c r="BS33" s="242"/>
      <c r="BT33" s="242"/>
      <c r="BU33" s="242"/>
      <c r="BV33" s="242"/>
    </row>
    <row r="34" spans="1:74" ht="114" customHeight="1">
      <c r="A34" s="441" t="s">
        <v>93</v>
      </c>
      <c r="B34" s="442" t="s">
        <v>94</v>
      </c>
      <c r="C34" s="304" t="s">
        <v>95</v>
      </c>
      <c r="D34" s="280"/>
      <c r="E34" s="424" t="s">
        <v>28</v>
      </c>
      <c r="F34" s="424"/>
      <c r="G34" s="424"/>
      <c r="H34" s="424"/>
      <c r="I34" s="424"/>
      <c r="J34" s="424"/>
      <c r="K34" s="424"/>
      <c r="L34" s="424"/>
      <c r="M34" s="305"/>
      <c r="N34" s="305">
        <v>0.1</v>
      </c>
      <c r="O34" s="305">
        <v>0.2</v>
      </c>
      <c r="P34" s="305">
        <v>0.3</v>
      </c>
      <c r="Q34" s="305">
        <v>0.4</v>
      </c>
      <c r="R34" s="347">
        <v>0.5</v>
      </c>
    </row>
    <row r="35" spans="1:74" s="285" customFormat="1" ht="128.25" customHeight="1">
      <c r="A35" s="441"/>
      <c r="B35" s="442"/>
      <c r="C35" s="304" t="s">
        <v>519</v>
      </c>
      <c r="D35" s="280"/>
      <c r="E35" s="424" t="s">
        <v>28</v>
      </c>
      <c r="F35" s="424"/>
      <c r="G35" s="424"/>
      <c r="H35" s="424"/>
      <c r="I35" s="424"/>
      <c r="J35" s="424"/>
      <c r="K35" s="424"/>
      <c r="L35" s="424"/>
      <c r="M35" s="251">
        <v>-0.05</v>
      </c>
      <c r="N35" s="251">
        <v>-0.1</v>
      </c>
      <c r="O35" s="251">
        <v>-0.15</v>
      </c>
      <c r="P35" s="251">
        <v>-0.2</v>
      </c>
      <c r="Q35" s="251">
        <v>-0.25</v>
      </c>
      <c r="R35" s="348">
        <v>-0.3</v>
      </c>
      <c r="S35" s="244"/>
      <c r="T35" s="244"/>
      <c r="U35" s="244"/>
      <c r="V35" s="244"/>
      <c r="W35" s="244"/>
      <c r="X35" s="244"/>
      <c r="Y35" s="243"/>
      <c r="Z35" s="243"/>
      <c r="AA35" s="243"/>
      <c r="AB35" s="243"/>
      <c r="AC35" s="243"/>
      <c r="AD35" s="243"/>
      <c r="AE35" s="243"/>
      <c r="AF35" s="243"/>
      <c r="AG35" s="243"/>
      <c r="AH35" s="243"/>
      <c r="AI35" s="243"/>
      <c r="AJ35" s="243"/>
      <c r="AK35" s="243"/>
      <c r="AL35" s="243"/>
      <c r="AM35" s="243"/>
      <c r="AN35" s="243"/>
      <c r="AO35" s="243"/>
      <c r="AP35" s="243"/>
      <c r="AQ35" s="243"/>
      <c r="AR35" s="243"/>
      <c r="AS35" s="243"/>
      <c r="AT35" s="243"/>
      <c r="AU35" s="243"/>
      <c r="AV35" s="243"/>
      <c r="AW35" s="243"/>
      <c r="AX35" s="243"/>
      <c r="AY35" s="243"/>
      <c r="AZ35" s="243"/>
      <c r="BA35" s="243"/>
      <c r="BB35" s="243"/>
      <c r="BC35" s="243"/>
      <c r="BD35" s="243"/>
      <c r="BE35" s="243"/>
      <c r="BF35" s="243"/>
      <c r="BG35" s="243"/>
      <c r="BH35" s="243"/>
      <c r="BI35" s="243"/>
      <c r="BJ35" s="243"/>
      <c r="BK35" s="243"/>
      <c r="BL35" s="243"/>
      <c r="BM35" s="243"/>
      <c r="BN35" s="243"/>
      <c r="BO35" s="243"/>
      <c r="BP35" s="243"/>
      <c r="BQ35" s="243"/>
      <c r="BR35" s="243"/>
      <c r="BS35" s="243"/>
      <c r="BT35" s="243"/>
      <c r="BU35" s="243"/>
      <c r="BV35" s="243"/>
    </row>
    <row r="36" spans="1:74" ht="180" customHeight="1" outlineLevel="1">
      <c r="A36" s="346" t="s">
        <v>97</v>
      </c>
      <c r="B36" s="268" t="s">
        <v>98</v>
      </c>
      <c r="C36" s="302" t="s">
        <v>100</v>
      </c>
      <c r="D36" s="300" t="s">
        <v>33</v>
      </c>
      <c r="E36" s="439" t="s">
        <v>28</v>
      </c>
      <c r="F36" s="439"/>
      <c r="G36" s="439"/>
      <c r="H36" s="439"/>
      <c r="I36" s="439"/>
      <c r="J36" s="439"/>
      <c r="K36" s="439"/>
      <c r="L36" s="439"/>
      <c r="M36" s="254">
        <v>-0.05</v>
      </c>
      <c r="N36" s="254">
        <v>-0.1</v>
      </c>
      <c r="O36" s="254">
        <v>-0.15</v>
      </c>
      <c r="P36" s="254">
        <v>-0.18</v>
      </c>
      <c r="Q36" s="254">
        <v>-0.22</v>
      </c>
      <c r="R36" s="345">
        <v>-0.25</v>
      </c>
      <c r="S36" s="243"/>
      <c r="T36" s="243"/>
      <c r="U36" s="243"/>
      <c r="V36" s="243"/>
      <c r="W36" s="242"/>
      <c r="X36" s="242"/>
      <c r="Y36" s="242"/>
      <c r="Z36" s="242"/>
      <c r="AA36" s="242"/>
      <c r="AB36" s="242"/>
      <c r="AC36" s="242"/>
      <c r="AD36" s="242"/>
      <c r="AE36" s="242"/>
      <c r="AF36" s="242"/>
      <c r="AG36" s="242"/>
      <c r="AH36" s="242"/>
      <c r="AI36" s="242"/>
      <c r="AJ36" s="242"/>
      <c r="AK36" s="242"/>
      <c r="AL36" s="242"/>
      <c r="AM36" s="242"/>
      <c r="AN36" s="242"/>
      <c r="AO36" s="242"/>
      <c r="AP36" s="242"/>
      <c r="AQ36" s="242"/>
      <c r="AR36" s="242"/>
      <c r="AS36" s="242"/>
      <c r="AT36" s="242"/>
      <c r="AU36" s="242"/>
      <c r="AV36" s="242"/>
      <c r="AW36" s="242"/>
      <c r="AX36" s="242"/>
      <c r="AY36" s="242"/>
      <c r="AZ36" s="242"/>
      <c r="BA36" s="242"/>
      <c r="BB36" s="242"/>
      <c r="BC36" s="242"/>
      <c r="BD36" s="242"/>
      <c r="BE36" s="242"/>
      <c r="BF36" s="242"/>
      <c r="BG36" s="242"/>
      <c r="BH36" s="242"/>
      <c r="BI36" s="242"/>
      <c r="BJ36" s="242"/>
      <c r="BK36" s="242"/>
      <c r="BL36" s="242"/>
      <c r="BM36" s="242"/>
      <c r="BN36" s="242"/>
      <c r="BO36" s="242"/>
      <c r="BP36" s="242"/>
      <c r="BQ36" s="242"/>
      <c r="BR36" s="242"/>
      <c r="BS36" s="242"/>
      <c r="BT36" s="242"/>
      <c r="BU36" s="242"/>
      <c r="BV36" s="242"/>
    </row>
    <row r="37" spans="1:74" ht="225.75" customHeight="1" outlineLevel="1">
      <c r="A37" s="346" t="s">
        <v>104</v>
      </c>
      <c r="B37" s="257" t="s">
        <v>105</v>
      </c>
      <c r="C37" s="302" t="s">
        <v>107</v>
      </c>
      <c r="D37" s="300" t="s">
        <v>109</v>
      </c>
      <c r="E37" s="303">
        <v>0.2817729462053814</v>
      </c>
      <c r="F37" s="303">
        <v>0.28339051825757167</v>
      </c>
      <c r="G37" s="303">
        <v>0.22081365774671777</v>
      </c>
      <c r="H37" s="303">
        <v>0.16831538776083885</v>
      </c>
      <c r="I37" s="303">
        <v>0.22113742318783794</v>
      </c>
      <c r="J37" s="303">
        <v>0.14398281984881789</v>
      </c>
      <c r="K37" s="303">
        <v>8.4668805876330994E-2</v>
      </c>
      <c r="L37" s="303">
        <v>3.2040108968369757E-2</v>
      </c>
      <c r="M37" s="303">
        <v>9.8000000000000018E-2</v>
      </c>
      <c r="N37" s="303">
        <v>0.12100000000000001</v>
      </c>
      <c r="O37" s="303">
        <v>0.14900000000000002</v>
      </c>
      <c r="P37" s="303">
        <v>0.17100000000000001</v>
      </c>
      <c r="Q37" s="303">
        <v>0.19400000000000003</v>
      </c>
      <c r="R37" s="349">
        <v>0.21300000000000002</v>
      </c>
    </row>
    <row r="38" spans="1:74" ht="114" customHeight="1" outlineLevel="1">
      <c r="A38" s="438" t="s">
        <v>111</v>
      </c>
      <c r="B38" s="419" t="s">
        <v>112</v>
      </c>
      <c r="C38" s="302" t="s">
        <v>114</v>
      </c>
      <c r="D38" s="439" t="s">
        <v>117</v>
      </c>
      <c r="E38" s="267">
        <v>0</v>
      </c>
      <c r="F38" s="267">
        <v>5</v>
      </c>
      <c r="G38" s="267">
        <v>-1</v>
      </c>
      <c r="H38" s="267">
        <v>0</v>
      </c>
      <c r="I38" s="267">
        <v>5</v>
      </c>
      <c r="J38" s="267">
        <v>4</v>
      </c>
      <c r="K38" s="267">
        <v>4</v>
      </c>
      <c r="L38" s="267">
        <v>4</v>
      </c>
      <c r="M38" s="267"/>
      <c r="N38" s="267"/>
      <c r="O38" s="267">
        <v>20.5</v>
      </c>
      <c r="P38" s="267">
        <v>22.25</v>
      </c>
      <c r="Q38" s="267">
        <v>23</v>
      </c>
      <c r="R38" s="342">
        <v>24.75</v>
      </c>
    </row>
    <row r="39" spans="1:74" ht="69" customHeight="1" outlineLevel="1">
      <c r="A39" s="438"/>
      <c r="B39" s="419"/>
      <c r="C39" s="302" t="s">
        <v>518</v>
      </c>
      <c r="D39" s="439"/>
      <c r="E39" s="300"/>
      <c r="F39" s="267">
        <v>2</v>
      </c>
      <c r="G39" s="267">
        <v>-3</v>
      </c>
      <c r="H39" s="267">
        <v>-2</v>
      </c>
      <c r="I39" s="267">
        <v>2</v>
      </c>
      <c r="J39" s="267">
        <v>4</v>
      </c>
      <c r="K39" s="267">
        <v>3</v>
      </c>
      <c r="L39" s="267">
        <v>2</v>
      </c>
      <c r="M39" s="267"/>
      <c r="N39" s="267"/>
      <c r="O39" s="267">
        <v>4</v>
      </c>
      <c r="P39" s="267">
        <v>5</v>
      </c>
      <c r="Q39" s="267">
        <v>6</v>
      </c>
      <c r="R39" s="342">
        <v>8</v>
      </c>
    </row>
    <row r="40" spans="1:74" ht="80.25" customHeight="1" outlineLevel="1">
      <c r="A40" s="438" t="s">
        <v>118</v>
      </c>
      <c r="B40" s="427" t="s">
        <v>119</v>
      </c>
      <c r="C40" s="302" t="s">
        <v>120</v>
      </c>
      <c r="D40" s="439" t="s">
        <v>117</v>
      </c>
      <c r="E40" s="439" t="s">
        <v>28</v>
      </c>
      <c r="F40" s="439"/>
      <c r="G40" s="439"/>
      <c r="H40" s="439"/>
      <c r="I40" s="439"/>
      <c r="J40" s="439"/>
      <c r="K40" s="439"/>
      <c r="L40" s="439"/>
      <c r="M40" s="254"/>
      <c r="N40" s="254"/>
      <c r="O40" s="254"/>
      <c r="P40" s="254"/>
      <c r="Q40" s="254">
        <v>0.15</v>
      </c>
      <c r="R40" s="345">
        <v>0.3</v>
      </c>
    </row>
    <row r="41" spans="1:74" ht="72" customHeight="1" outlineLevel="1">
      <c r="A41" s="438"/>
      <c r="B41" s="427"/>
      <c r="C41" s="302" t="s">
        <v>517</v>
      </c>
      <c r="D41" s="439"/>
      <c r="E41" s="291"/>
      <c r="F41" s="291">
        <v>2.511196</v>
      </c>
      <c r="G41" s="291"/>
      <c r="H41" s="291"/>
      <c r="I41" s="291"/>
      <c r="J41" s="291"/>
      <c r="K41" s="291">
        <v>2.2999999999999998</v>
      </c>
      <c r="L41" s="291"/>
      <c r="M41" s="291">
        <v>2.5</v>
      </c>
      <c r="N41" s="291"/>
      <c r="O41" s="291">
        <v>2.9</v>
      </c>
      <c r="P41" s="291"/>
      <c r="Q41" s="291">
        <v>3.3</v>
      </c>
      <c r="R41" s="337"/>
    </row>
    <row r="42" spans="1:74" ht="189" customHeight="1" outlineLevel="1">
      <c r="A42" s="346" t="s">
        <v>123</v>
      </c>
      <c r="B42" s="268" t="s">
        <v>124</v>
      </c>
      <c r="C42" s="302" t="s">
        <v>125</v>
      </c>
      <c r="D42" s="300" t="s">
        <v>117</v>
      </c>
      <c r="E42" s="439" t="s">
        <v>28</v>
      </c>
      <c r="F42" s="439"/>
      <c r="G42" s="439"/>
      <c r="H42" s="439"/>
      <c r="I42" s="439"/>
      <c r="J42" s="439"/>
      <c r="K42" s="439"/>
      <c r="L42" s="439"/>
      <c r="M42" s="301">
        <v>0.15</v>
      </c>
      <c r="N42" s="301">
        <v>0.25</v>
      </c>
      <c r="O42" s="301">
        <v>0.35</v>
      </c>
      <c r="P42" s="301">
        <v>0.45</v>
      </c>
      <c r="Q42" s="301">
        <v>0.65</v>
      </c>
      <c r="R42" s="343">
        <v>0.8</v>
      </c>
    </row>
    <row r="43" spans="1:74" ht="165.75" customHeight="1" outlineLevel="1">
      <c r="A43" s="346" t="s">
        <v>127</v>
      </c>
      <c r="B43" s="272" t="s">
        <v>128</v>
      </c>
      <c r="C43" s="302" t="s">
        <v>129</v>
      </c>
      <c r="D43" s="300" t="s">
        <v>117</v>
      </c>
      <c r="E43" s="439" t="s">
        <v>28</v>
      </c>
      <c r="F43" s="439"/>
      <c r="G43" s="439"/>
      <c r="H43" s="439"/>
      <c r="I43" s="439"/>
      <c r="J43" s="439"/>
      <c r="K43" s="439"/>
      <c r="L43" s="439"/>
      <c r="M43" s="254"/>
      <c r="N43" s="254"/>
      <c r="O43" s="254"/>
      <c r="P43" s="254"/>
      <c r="Q43" s="254">
        <v>0.05</v>
      </c>
      <c r="R43" s="345">
        <v>0.1</v>
      </c>
    </row>
    <row r="44" spans="1:74" ht="160.5" customHeight="1" outlineLevel="1">
      <c r="A44" s="350" t="s">
        <v>132</v>
      </c>
      <c r="B44" s="272" t="s">
        <v>133</v>
      </c>
      <c r="C44" s="249" t="s">
        <v>135</v>
      </c>
      <c r="D44" s="300" t="s">
        <v>33</v>
      </c>
      <c r="E44" s="421" t="s">
        <v>28</v>
      </c>
      <c r="F44" s="421"/>
      <c r="G44" s="421"/>
      <c r="H44" s="421"/>
      <c r="I44" s="421"/>
      <c r="J44" s="421"/>
      <c r="K44" s="421"/>
      <c r="L44" s="421"/>
      <c r="M44" s="250">
        <v>0</v>
      </c>
      <c r="N44" s="250">
        <v>0</v>
      </c>
      <c r="O44" s="250">
        <v>0</v>
      </c>
      <c r="P44" s="250">
        <v>0</v>
      </c>
      <c r="Q44" s="250">
        <v>1</v>
      </c>
      <c r="R44" s="326">
        <v>2</v>
      </c>
    </row>
    <row r="45" spans="1:74" ht="121.5" customHeight="1" outlineLevel="1">
      <c r="A45" s="350" t="s">
        <v>137</v>
      </c>
      <c r="B45" s="299" t="s">
        <v>138</v>
      </c>
      <c r="C45" s="249" t="s">
        <v>139</v>
      </c>
      <c r="D45" s="300" t="s">
        <v>33</v>
      </c>
      <c r="E45" s="421" t="s">
        <v>28</v>
      </c>
      <c r="F45" s="421"/>
      <c r="G45" s="421"/>
      <c r="H45" s="421"/>
      <c r="I45" s="421"/>
      <c r="J45" s="421"/>
      <c r="K45" s="421"/>
      <c r="L45" s="421"/>
      <c r="M45" s="250"/>
      <c r="N45" s="250"/>
      <c r="O45" s="250" t="s">
        <v>34</v>
      </c>
      <c r="P45" s="250" t="s">
        <v>34</v>
      </c>
      <c r="Q45" s="250" t="s">
        <v>34</v>
      </c>
      <c r="R45" s="326" t="s">
        <v>34</v>
      </c>
      <c r="S45" s="243"/>
      <c r="T45" s="243"/>
      <c r="U45" s="243"/>
      <c r="V45" s="243"/>
      <c r="W45" s="242"/>
      <c r="X45" s="242"/>
      <c r="Y45" s="242"/>
      <c r="Z45" s="242"/>
      <c r="AA45" s="242"/>
      <c r="AB45" s="242"/>
      <c r="AC45" s="242"/>
      <c r="AD45" s="242"/>
      <c r="AE45" s="242"/>
      <c r="AF45" s="242"/>
      <c r="AG45" s="242"/>
      <c r="AH45" s="242"/>
      <c r="AI45" s="242"/>
      <c r="AJ45" s="242"/>
      <c r="AK45" s="242"/>
      <c r="AL45" s="242"/>
      <c r="AM45" s="242"/>
      <c r="AN45" s="242"/>
      <c r="AO45" s="242"/>
      <c r="AP45" s="242"/>
      <c r="AQ45" s="242"/>
      <c r="AR45" s="242"/>
      <c r="AS45" s="242"/>
      <c r="AT45" s="242"/>
      <c r="AU45" s="242"/>
      <c r="AV45" s="242"/>
      <c r="AW45" s="242"/>
      <c r="AX45" s="242"/>
      <c r="AY45" s="242"/>
      <c r="AZ45" s="242"/>
      <c r="BA45" s="242"/>
      <c r="BB45" s="242"/>
      <c r="BC45" s="242"/>
      <c r="BD45" s="242"/>
      <c r="BE45" s="242"/>
      <c r="BF45" s="242"/>
      <c r="BG45" s="242"/>
      <c r="BH45" s="242"/>
      <c r="BI45" s="242"/>
      <c r="BJ45" s="242"/>
      <c r="BK45" s="242"/>
      <c r="BL45" s="242"/>
      <c r="BM45" s="242"/>
      <c r="BN45" s="242"/>
      <c r="BO45" s="242"/>
      <c r="BP45" s="242"/>
      <c r="BQ45" s="242"/>
      <c r="BR45" s="242"/>
      <c r="BS45" s="242"/>
      <c r="BT45" s="242"/>
      <c r="BU45" s="242"/>
      <c r="BV45" s="242"/>
    </row>
    <row r="46" spans="1:74" ht="118.5" customHeight="1" outlineLevel="1">
      <c r="A46" s="350" t="s">
        <v>140</v>
      </c>
      <c r="B46" s="299" t="s">
        <v>141</v>
      </c>
      <c r="C46" s="249" t="s">
        <v>142</v>
      </c>
      <c r="D46" s="300" t="s">
        <v>33</v>
      </c>
      <c r="E46" s="421" t="s">
        <v>28</v>
      </c>
      <c r="F46" s="421"/>
      <c r="G46" s="421"/>
      <c r="H46" s="421"/>
      <c r="I46" s="421"/>
      <c r="J46" s="421"/>
      <c r="K46" s="421"/>
      <c r="L46" s="421"/>
      <c r="M46" s="273"/>
      <c r="N46" s="273"/>
      <c r="O46" s="273">
        <v>-0.15</v>
      </c>
      <c r="P46" s="273">
        <v>-0.1</v>
      </c>
      <c r="Q46" s="273">
        <v>-0.1</v>
      </c>
      <c r="R46" s="336">
        <v>-0.05</v>
      </c>
      <c r="S46" s="243"/>
      <c r="T46" s="243"/>
      <c r="U46" s="243"/>
      <c r="V46" s="243"/>
      <c r="W46" s="242"/>
      <c r="X46" s="242"/>
      <c r="Y46" s="242"/>
      <c r="Z46" s="242"/>
      <c r="AA46" s="242"/>
      <c r="AB46" s="242"/>
      <c r="AC46" s="242"/>
      <c r="AD46" s="242"/>
      <c r="AE46" s="242"/>
      <c r="AF46" s="242"/>
      <c r="AG46" s="242"/>
      <c r="AH46" s="242"/>
      <c r="AI46" s="242"/>
      <c r="AJ46" s="242"/>
      <c r="AK46" s="242"/>
      <c r="AL46" s="242"/>
      <c r="AM46" s="242"/>
      <c r="AN46" s="242"/>
      <c r="AO46" s="242"/>
      <c r="AP46" s="242"/>
      <c r="AQ46" s="242"/>
      <c r="AR46" s="242"/>
      <c r="AS46" s="242"/>
      <c r="AT46" s="242"/>
      <c r="AU46" s="242"/>
      <c r="AV46" s="242"/>
      <c r="AW46" s="242"/>
      <c r="AX46" s="242"/>
      <c r="AY46" s="242"/>
      <c r="AZ46" s="242"/>
      <c r="BA46" s="242"/>
      <c r="BB46" s="242"/>
      <c r="BC46" s="242"/>
      <c r="BD46" s="242"/>
      <c r="BE46" s="242"/>
      <c r="BF46" s="242"/>
      <c r="BG46" s="242"/>
      <c r="BH46" s="242"/>
      <c r="BI46" s="242"/>
      <c r="BJ46" s="242"/>
      <c r="BK46" s="242"/>
      <c r="BL46" s="242"/>
      <c r="BM46" s="242"/>
      <c r="BN46" s="242"/>
      <c r="BO46" s="242"/>
      <c r="BP46" s="242"/>
      <c r="BQ46" s="242"/>
      <c r="BR46" s="242"/>
      <c r="BS46" s="242"/>
      <c r="BT46" s="242"/>
      <c r="BU46" s="242"/>
      <c r="BV46" s="242"/>
    </row>
    <row r="47" spans="1:74" s="285" customFormat="1" ht="60" customHeight="1">
      <c r="A47" s="431" t="s">
        <v>143</v>
      </c>
      <c r="B47" s="432" t="s">
        <v>144</v>
      </c>
      <c r="C47" s="275" t="s">
        <v>145</v>
      </c>
      <c r="D47" s="266"/>
      <c r="E47" s="266"/>
      <c r="F47" s="265">
        <v>2.6076069999999998</v>
      </c>
      <c r="G47" s="265"/>
      <c r="H47" s="265"/>
      <c r="I47" s="265"/>
      <c r="J47" s="265"/>
      <c r="K47" s="265">
        <v>2.5</v>
      </c>
      <c r="L47" s="266"/>
      <c r="M47" s="298">
        <v>2.6833333333333336</v>
      </c>
      <c r="N47" s="298"/>
      <c r="O47" s="298">
        <v>2.83</v>
      </c>
      <c r="P47" s="298"/>
      <c r="Q47" s="298">
        <v>3</v>
      </c>
      <c r="R47" s="351"/>
      <c r="S47" s="244"/>
      <c r="T47" s="244"/>
      <c r="U47" s="244"/>
      <c r="V47" s="244"/>
      <c r="W47" s="244"/>
      <c r="X47" s="244"/>
      <c r="Y47" s="243"/>
      <c r="Z47" s="243"/>
      <c r="AA47" s="243"/>
      <c r="AB47" s="243"/>
      <c r="AC47" s="243"/>
      <c r="AD47" s="243"/>
      <c r="AE47" s="243"/>
      <c r="AF47" s="243"/>
      <c r="AG47" s="243"/>
      <c r="AH47" s="243"/>
      <c r="AI47" s="243"/>
      <c r="AJ47" s="243"/>
      <c r="AK47" s="243"/>
      <c r="AL47" s="243"/>
      <c r="AM47" s="243"/>
      <c r="AN47" s="243"/>
      <c r="AO47" s="243"/>
      <c r="AP47" s="243"/>
      <c r="AQ47" s="243"/>
      <c r="AR47" s="243"/>
      <c r="AS47" s="243"/>
      <c r="AT47" s="243"/>
      <c r="AU47" s="243"/>
      <c r="AV47" s="243"/>
      <c r="AW47" s="243"/>
      <c r="AX47" s="243"/>
      <c r="AY47" s="243"/>
      <c r="AZ47" s="243"/>
      <c r="BA47" s="243"/>
      <c r="BB47" s="243"/>
      <c r="BC47" s="243"/>
      <c r="BD47" s="243"/>
      <c r="BE47" s="243"/>
      <c r="BF47" s="243"/>
      <c r="BG47" s="243"/>
      <c r="BH47" s="243"/>
      <c r="BI47" s="243"/>
      <c r="BJ47" s="243"/>
      <c r="BK47" s="243"/>
      <c r="BL47" s="243"/>
      <c r="BM47" s="243"/>
      <c r="BN47" s="243"/>
      <c r="BO47" s="243"/>
      <c r="BP47" s="243"/>
      <c r="BQ47" s="243"/>
      <c r="BR47" s="243"/>
      <c r="BS47" s="243"/>
      <c r="BT47" s="243"/>
      <c r="BU47" s="243"/>
      <c r="BV47" s="243"/>
    </row>
    <row r="48" spans="1:74" s="285" customFormat="1" ht="104.25" customHeight="1">
      <c r="A48" s="431"/>
      <c r="B48" s="432"/>
      <c r="C48" s="275" t="s">
        <v>516</v>
      </c>
      <c r="D48" s="266"/>
      <c r="E48" s="424" t="s">
        <v>28</v>
      </c>
      <c r="F48" s="424"/>
      <c r="G48" s="424"/>
      <c r="H48" s="424"/>
      <c r="I48" s="424"/>
      <c r="J48" s="424"/>
      <c r="K48" s="424"/>
      <c r="L48" s="424"/>
      <c r="M48" s="297"/>
      <c r="N48" s="297">
        <v>0.15</v>
      </c>
      <c r="O48" s="297">
        <v>0.2</v>
      </c>
      <c r="P48" s="297">
        <v>0.3</v>
      </c>
      <c r="Q48" s="297">
        <v>0.4</v>
      </c>
      <c r="R48" s="352">
        <v>0.5</v>
      </c>
      <c r="S48" s="244"/>
      <c r="T48" s="244"/>
      <c r="U48" s="244"/>
      <c r="V48" s="244"/>
      <c r="W48" s="244"/>
      <c r="X48" s="244"/>
      <c r="Y48" s="243"/>
      <c r="Z48" s="243"/>
      <c r="AA48" s="243"/>
      <c r="AB48" s="243"/>
      <c r="AC48" s="243"/>
      <c r="AD48" s="243"/>
      <c r="AE48" s="243"/>
      <c r="AF48" s="243"/>
      <c r="AG48" s="243"/>
      <c r="AH48" s="243"/>
      <c r="AI48" s="243"/>
      <c r="AJ48" s="243"/>
      <c r="AK48" s="243"/>
      <c r="AL48" s="243"/>
      <c r="AM48" s="243"/>
      <c r="AN48" s="243"/>
      <c r="AO48" s="243"/>
      <c r="AP48" s="243"/>
      <c r="AQ48" s="243"/>
      <c r="AR48" s="243"/>
      <c r="AS48" s="243"/>
      <c r="AT48" s="243"/>
      <c r="AU48" s="243"/>
      <c r="AV48" s="243"/>
      <c r="AW48" s="243"/>
      <c r="AX48" s="243"/>
      <c r="AY48" s="243"/>
      <c r="AZ48" s="243"/>
      <c r="BA48" s="243"/>
      <c r="BB48" s="243"/>
      <c r="BC48" s="243"/>
      <c r="BD48" s="243"/>
      <c r="BE48" s="243"/>
      <c r="BF48" s="243"/>
      <c r="BG48" s="243"/>
      <c r="BH48" s="243"/>
      <c r="BI48" s="243"/>
      <c r="BJ48" s="243"/>
      <c r="BK48" s="243"/>
      <c r="BL48" s="243"/>
      <c r="BM48" s="243"/>
      <c r="BN48" s="243"/>
      <c r="BO48" s="243"/>
      <c r="BP48" s="243"/>
      <c r="BQ48" s="243"/>
      <c r="BR48" s="243"/>
      <c r="BS48" s="243"/>
      <c r="BT48" s="243"/>
      <c r="BU48" s="243"/>
      <c r="BV48" s="243"/>
    </row>
    <row r="49" spans="1:74" s="285" customFormat="1" ht="33">
      <c r="A49" s="353" t="s">
        <v>148</v>
      </c>
      <c r="B49" s="261" t="s">
        <v>149</v>
      </c>
      <c r="C49" s="261" t="s">
        <v>150</v>
      </c>
      <c r="D49" s="260"/>
      <c r="E49" s="260"/>
      <c r="F49" s="260">
        <v>2.48</v>
      </c>
      <c r="G49" s="260"/>
      <c r="H49" s="260"/>
      <c r="I49" s="260"/>
      <c r="J49" s="260">
        <v>2.6</v>
      </c>
      <c r="K49" s="260"/>
      <c r="L49" s="260">
        <v>2.65</v>
      </c>
      <c r="M49" s="260"/>
      <c r="N49" s="260">
        <v>2.8</v>
      </c>
      <c r="O49" s="260"/>
      <c r="P49" s="260">
        <v>3.1</v>
      </c>
      <c r="Q49" s="260"/>
      <c r="R49" s="354">
        <v>3.5</v>
      </c>
      <c r="S49" s="244"/>
      <c r="T49" s="244"/>
      <c r="U49" s="244"/>
      <c r="V49" s="244"/>
      <c r="W49" s="244"/>
      <c r="X49" s="244"/>
      <c r="Y49" s="243"/>
      <c r="Z49" s="243"/>
      <c r="AA49" s="243"/>
      <c r="AB49" s="243"/>
      <c r="AC49" s="243"/>
      <c r="AD49" s="243"/>
      <c r="AE49" s="243"/>
      <c r="AF49" s="243"/>
      <c r="AG49" s="243"/>
      <c r="AH49" s="243"/>
      <c r="AI49" s="243"/>
      <c r="AJ49" s="243"/>
      <c r="AK49" s="243"/>
      <c r="AL49" s="243"/>
      <c r="AM49" s="243"/>
      <c r="AN49" s="243"/>
      <c r="AO49" s="243"/>
      <c r="AP49" s="243"/>
      <c r="AQ49" s="243"/>
      <c r="AR49" s="243"/>
      <c r="AS49" s="243"/>
      <c r="AT49" s="243"/>
      <c r="AU49" s="243"/>
      <c r="AV49" s="243"/>
      <c r="AW49" s="243"/>
      <c r="AX49" s="243"/>
      <c r="AY49" s="243"/>
      <c r="AZ49" s="243"/>
      <c r="BA49" s="243"/>
      <c r="BB49" s="243"/>
      <c r="BC49" s="243"/>
      <c r="BD49" s="243"/>
      <c r="BE49" s="243"/>
      <c r="BF49" s="243"/>
      <c r="BG49" s="243"/>
      <c r="BH49" s="243"/>
      <c r="BI49" s="243"/>
      <c r="BJ49" s="243"/>
      <c r="BK49" s="243"/>
      <c r="BL49" s="243"/>
      <c r="BM49" s="243"/>
      <c r="BN49" s="243"/>
      <c r="BO49" s="243"/>
      <c r="BP49" s="243"/>
      <c r="BQ49" s="243"/>
      <c r="BR49" s="243"/>
      <c r="BS49" s="243"/>
      <c r="BT49" s="243"/>
      <c r="BU49" s="243"/>
      <c r="BV49" s="243"/>
    </row>
    <row r="50" spans="1:74" ht="165.75" customHeight="1" outlineLevel="1">
      <c r="A50" s="350" t="s">
        <v>151</v>
      </c>
      <c r="B50" s="257" t="s">
        <v>152</v>
      </c>
      <c r="C50" s="249" t="s">
        <v>154</v>
      </c>
      <c r="D50" s="256" t="s">
        <v>33</v>
      </c>
      <c r="E50" s="423" t="s">
        <v>28</v>
      </c>
      <c r="F50" s="423"/>
      <c r="G50" s="423"/>
      <c r="H50" s="423"/>
      <c r="I50" s="423"/>
      <c r="J50" s="423"/>
      <c r="K50" s="423"/>
      <c r="L50" s="423"/>
      <c r="M50" s="296"/>
      <c r="N50" s="296"/>
      <c r="O50" s="296">
        <v>0.3</v>
      </c>
      <c r="P50" s="296">
        <v>0.25</v>
      </c>
      <c r="Q50" s="296">
        <v>0.2</v>
      </c>
      <c r="R50" s="355">
        <v>0.15</v>
      </c>
    </row>
    <row r="51" spans="1:74" ht="149.25" customHeight="1" outlineLevel="1">
      <c r="A51" s="350" t="s">
        <v>158</v>
      </c>
      <c r="B51" s="272" t="s">
        <v>159</v>
      </c>
      <c r="C51" s="249" t="s">
        <v>161</v>
      </c>
      <c r="D51" s="256" t="s">
        <v>163</v>
      </c>
      <c r="E51" s="423" t="s">
        <v>28</v>
      </c>
      <c r="F51" s="423"/>
      <c r="G51" s="423"/>
      <c r="H51" s="423"/>
      <c r="I51" s="423"/>
      <c r="J51" s="423"/>
      <c r="K51" s="423"/>
      <c r="L51" s="423"/>
      <c r="M51" s="296"/>
      <c r="N51" s="296"/>
      <c r="O51" s="296"/>
      <c r="P51" s="296"/>
      <c r="Q51" s="296">
        <v>0.25</v>
      </c>
      <c r="R51" s="355">
        <v>0.4</v>
      </c>
    </row>
    <row r="52" spans="1:74" ht="192" customHeight="1" outlineLevel="1">
      <c r="A52" s="350" t="s">
        <v>164</v>
      </c>
      <c r="B52" s="272" t="s">
        <v>165</v>
      </c>
      <c r="C52" s="249" t="s">
        <v>167</v>
      </c>
      <c r="D52" s="256" t="s">
        <v>170</v>
      </c>
      <c r="E52" s="423" t="s">
        <v>28</v>
      </c>
      <c r="F52" s="423"/>
      <c r="G52" s="423"/>
      <c r="H52" s="423"/>
      <c r="I52" s="423"/>
      <c r="J52" s="423"/>
      <c r="K52" s="423"/>
      <c r="L52" s="423"/>
      <c r="M52" s="256"/>
      <c r="N52" s="256"/>
      <c r="O52" s="256"/>
      <c r="P52" s="256"/>
      <c r="Q52" s="258">
        <v>0.1</v>
      </c>
      <c r="R52" s="356">
        <v>0.15</v>
      </c>
    </row>
    <row r="53" spans="1:74" ht="147.75" customHeight="1" outlineLevel="1">
      <c r="A53" s="417" t="s">
        <v>171</v>
      </c>
      <c r="B53" s="425" t="s">
        <v>172</v>
      </c>
      <c r="C53" s="249" t="s">
        <v>174</v>
      </c>
      <c r="D53" s="256" t="s">
        <v>176</v>
      </c>
      <c r="E53" s="423" t="s">
        <v>28</v>
      </c>
      <c r="F53" s="423"/>
      <c r="G53" s="423"/>
      <c r="H53" s="423"/>
      <c r="I53" s="423"/>
      <c r="J53" s="423"/>
      <c r="K53" s="423"/>
      <c r="L53" s="423"/>
      <c r="M53" s="258">
        <v>0.2</v>
      </c>
      <c r="N53" s="258">
        <v>0.1</v>
      </c>
      <c r="O53" s="258">
        <v>0</v>
      </c>
      <c r="P53" s="258">
        <v>0</v>
      </c>
      <c r="Q53" s="258">
        <v>0</v>
      </c>
      <c r="R53" s="356">
        <v>0</v>
      </c>
    </row>
    <row r="54" spans="1:74" ht="33" outlineLevel="1">
      <c r="A54" s="417"/>
      <c r="B54" s="425"/>
      <c r="C54" s="249" t="s">
        <v>515</v>
      </c>
      <c r="D54" s="256" t="s">
        <v>33</v>
      </c>
      <c r="E54" s="423" t="s">
        <v>28</v>
      </c>
      <c r="F54" s="423"/>
      <c r="G54" s="423"/>
      <c r="H54" s="423"/>
      <c r="I54" s="423"/>
      <c r="J54" s="423"/>
      <c r="K54" s="423"/>
      <c r="L54" s="423"/>
      <c r="M54" s="295">
        <v>4</v>
      </c>
      <c r="N54" s="295">
        <v>3</v>
      </c>
      <c r="O54" s="295">
        <v>2</v>
      </c>
      <c r="P54" s="295">
        <v>1</v>
      </c>
      <c r="Q54" s="295">
        <v>1</v>
      </c>
      <c r="R54" s="357">
        <v>1</v>
      </c>
    </row>
    <row r="55" spans="1:74" ht="39" customHeight="1" outlineLevel="1">
      <c r="A55" s="417" t="s">
        <v>177</v>
      </c>
      <c r="B55" s="419" t="s">
        <v>178</v>
      </c>
      <c r="C55" s="249" t="s">
        <v>180</v>
      </c>
      <c r="D55" s="423" t="s">
        <v>181</v>
      </c>
      <c r="E55" s="256" t="s">
        <v>28</v>
      </c>
      <c r="F55" s="256" t="s">
        <v>28</v>
      </c>
      <c r="G55" s="256" t="s">
        <v>28</v>
      </c>
      <c r="H55" s="256" t="s">
        <v>28</v>
      </c>
      <c r="I55" s="256" t="s">
        <v>28</v>
      </c>
      <c r="J55" s="256" t="s">
        <v>28</v>
      </c>
      <c r="K55" s="256" t="s">
        <v>28</v>
      </c>
      <c r="L55" s="256" t="s">
        <v>28</v>
      </c>
      <c r="M55" s="256" t="s">
        <v>28</v>
      </c>
      <c r="N55" s="256" t="s">
        <v>28</v>
      </c>
      <c r="O55" s="256" t="s">
        <v>28</v>
      </c>
      <c r="P55" s="256" t="s">
        <v>34</v>
      </c>
      <c r="Q55" s="256" t="s">
        <v>34</v>
      </c>
      <c r="R55" s="358" t="s">
        <v>34</v>
      </c>
    </row>
    <row r="56" spans="1:74" ht="129" customHeight="1" outlineLevel="1">
      <c r="A56" s="417"/>
      <c r="B56" s="419"/>
      <c r="C56" s="249" t="s">
        <v>514</v>
      </c>
      <c r="D56" s="423"/>
      <c r="E56" s="423" t="s">
        <v>28</v>
      </c>
      <c r="F56" s="423"/>
      <c r="G56" s="423"/>
      <c r="H56" s="423"/>
      <c r="I56" s="423"/>
      <c r="J56" s="423"/>
      <c r="K56" s="423"/>
      <c r="L56" s="423"/>
      <c r="M56" s="258"/>
      <c r="N56" s="258"/>
      <c r="O56" s="258" t="s">
        <v>28</v>
      </c>
      <c r="P56" s="294">
        <v>5</v>
      </c>
      <c r="Q56" s="294">
        <v>15</v>
      </c>
      <c r="R56" s="359">
        <v>25</v>
      </c>
    </row>
    <row r="57" spans="1:74" ht="116.25" customHeight="1" outlineLevel="1">
      <c r="A57" s="350" t="s">
        <v>182</v>
      </c>
      <c r="B57" s="268" t="s">
        <v>183</v>
      </c>
      <c r="C57" s="249" t="s">
        <v>185</v>
      </c>
      <c r="D57" s="256" t="s">
        <v>187</v>
      </c>
      <c r="E57" s="423" t="s">
        <v>28</v>
      </c>
      <c r="F57" s="423"/>
      <c r="G57" s="423"/>
      <c r="H57" s="423"/>
      <c r="I57" s="423"/>
      <c r="J57" s="423"/>
      <c r="K57" s="423"/>
      <c r="L57" s="423"/>
      <c r="M57" s="256">
        <v>3</v>
      </c>
      <c r="N57" s="256">
        <v>5</v>
      </c>
      <c r="O57" s="256">
        <v>7</v>
      </c>
      <c r="P57" s="256">
        <v>10</v>
      </c>
      <c r="Q57" s="256">
        <v>12</v>
      </c>
      <c r="R57" s="358">
        <v>15</v>
      </c>
    </row>
    <row r="58" spans="1:74" ht="99" customHeight="1" outlineLevel="1">
      <c r="A58" s="417" t="s">
        <v>188</v>
      </c>
      <c r="B58" s="425" t="s">
        <v>189</v>
      </c>
      <c r="C58" s="302" t="s">
        <v>190</v>
      </c>
      <c r="D58" s="423" t="s">
        <v>191</v>
      </c>
      <c r="E58" s="421" t="s">
        <v>28</v>
      </c>
      <c r="F58" s="421"/>
      <c r="G58" s="421"/>
      <c r="H58" s="421"/>
      <c r="I58" s="421"/>
      <c r="J58" s="421"/>
      <c r="K58" s="421"/>
      <c r="L58" s="421"/>
      <c r="M58" s="250">
        <v>2</v>
      </c>
      <c r="N58" s="250">
        <v>1.5</v>
      </c>
      <c r="O58" s="250">
        <v>1.5</v>
      </c>
      <c r="P58" s="250">
        <v>2.5</v>
      </c>
      <c r="Q58" s="250">
        <v>3</v>
      </c>
      <c r="R58" s="326">
        <v>3</v>
      </c>
    </row>
    <row r="59" spans="1:74" ht="33" outlineLevel="1">
      <c r="A59" s="417"/>
      <c r="B59" s="425"/>
      <c r="C59" s="249" t="s">
        <v>513</v>
      </c>
      <c r="D59" s="423"/>
      <c r="E59" s="421" t="s">
        <v>28</v>
      </c>
      <c r="F59" s="421"/>
      <c r="G59" s="421"/>
      <c r="H59" s="421"/>
      <c r="I59" s="421"/>
      <c r="J59" s="421"/>
      <c r="K59" s="421"/>
      <c r="L59" s="421"/>
      <c r="M59" s="291">
        <v>0.5</v>
      </c>
      <c r="N59" s="291">
        <v>2</v>
      </c>
      <c r="O59" s="291">
        <v>3.5</v>
      </c>
      <c r="P59" s="291">
        <v>6</v>
      </c>
      <c r="Q59" s="291">
        <v>9</v>
      </c>
      <c r="R59" s="337">
        <v>12</v>
      </c>
    </row>
    <row r="60" spans="1:74" ht="66" customHeight="1" outlineLevel="1">
      <c r="A60" s="417" t="s">
        <v>193</v>
      </c>
      <c r="B60" s="427" t="s">
        <v>194</v>
      </c>
      <c r="C60" s="249" t="s">
        <v>195</v>
      </c>
      <c r="D60" s="421" t="s">
        <v>33</v>
      </c>
      <c r="E60" s="421" t="s">
        <v>28</v>
      </c>
      <c r="F60" s="421"/>
      <c r="G60" s="421"/>
      <c r="H60" s="421"/>
      <c r="I60" s="421"/>
      <c r="J60" s="421"/>
      <c r="K60" s="421"/>
      <c r="L60" s="421"/>
      <c r="M60" s="250">
        <v>0</v>
      </c>
      <c r="N60" s="250">
        <v>0</v>
      </c>
      <c r="O60" s="250">
        <v>1</v>
      </c>
      <c r="P60" s="250">
        <v>2</v>
      </c>
      <c r="Q60" s="250">
        <v>4</v>
      </c>
      <c r="R60" s="326">
        <v>6</v>
      </c>
    </row>
    <row r="61" spans="1:74" ht="82.5" outlineLevel="1">
      <c r="A61" s="417"/>
      <c r="B61" s="427"/>
      <c r="C61" s="249" t="s">
        <v>512</v>
      </c>
      <c r="D61" s="421"/>
      <c r="E61" s="421" t="s">
        <v>28</v>
      </c>
      <c r="F61" s="421"/>
      <c r="G61" s="421"/>
      <c r="H61" s="421"/>
      <c r="I61" s="421"/>
      <c r="J61" s="421"/>
      <c r="K61" s="421"/>
      <c r="L61" s="421"/>
      <c r="M61" s="254">
        <v>0</v>
      </c>
      <c r="N61" s="254">
        <v>0</v>
      </c>
      <c r="O61" s="254">
        <v>0.05</v>
      </c>
      <c r="P61" s="254">
        <v>0.15</v>
      </c>
      <c r="Q61" s="254">
        <v>0.25</v>
      </c>
      <c r="R61" s="345">
        <v>0.4</v>
      </c>
    </row>
    <row r="62" spans="1:74" ht="107.25" customHeight="1" outlineLevel="1">
      <c r="A62" s="417"/>
      <c r="B62" s="427"/>
      <c r="C62" s="249" t="s">
        <v>511</v>
      </c>
      <c r="D62" s="421"/>
      <c r="E62" s="421" t="s">
        <v>28</v>
      </c>
      <c r="F62" s="421"/>
      <c r="G62" s="421"/>
      <c r="H62" s="421"/>
      <c r="I62" s="421"/>
      <c r="J62" s="421"/>
      <c r="K62" s="421"/>
      <c r="L62" s="421"/>
      <c r="M62" s="281">
        <v>0</v>
      </c>
      <c r="N62" s="281">
        <v>0</v>
      </c>
      <c r="O62" s="281">
        <v>5.0000000000000001E-3</v>
      </c>
      <c r="P62" s="281">
        <v>1.4999999999999999E-2</v>
      </c>
      <c r="Q62" s="281">
        <v>3.5000000000000003E-2</v>
      </c>
      <c r="R62" s="339">
        <v>0.06</v>
      </c>
    </row>
    <row r="63" spans="1:74" ht="126.75" customHeight="1" outlineLevel="1">
      <c r="A63" s="417" t="s">
        <v>197</v>
      </c>
      <c r="B63" s="419" t="s">
        <v>198</v>
      </c>
      <c r="C63" s="249" t="s">
        <v>200</v>
      </c>
      <c r="D63" s="423" t="s">
        <v>202</v>
      </c>
      <c r="E63" s="421" t="s">
        <v>28</v>
      </c>
      <c r="F63" s="421"/>
      <c r="G63" s="421"/>
      <c r="H63" s="421"/>
      <c r="I63" s="421"/>
      <c r="J63" s="421"/>
      <c r="K63" s="421"/>
      <c r="L63" s="421"/>
      <c r="M63" s="267"/>
      <c r="N63" s="267"/>
      <c r="O63" s="267">
        <v>105</v>
      </c>
      <c r="P63" s="267">
        <v>240</v>
      </c>
      <c r="Q63" s="267">
        <v>360</v>
      </c>
      <c r="R63" s="342">
        <v>600</v>
      </c>
    </row>
    <row r="64" spans="1:74" ht="111.75" customHeight="1" outlineLevel="1">
      <c r="A64" s="417"/>
      <c r="B64" s="419"/>
      <c r="C64" s="249" t="s">
        <v>510</v>
      </c>
      <c r="D64" s="423"/>
      <c r="E64" s="421" t="s">
        <v>28</v>
      </c>
      <c r="F64" s="421"/>
      <c r="G64" s="421"/>
      <c r="H64" s="421"/>
      <c r="I64" s="421"/>
      <c r="J64" s="421"/>
      <c r="K64" s="421"/>
      <c r="L64" s="421"/>
      <c r="M64" s="255"/>
      <c r="N64" s="255"/>
      <c r="O64" s="254">
        <v>0.1</v>
      </c>
      <c r="P64" s="254">
        <v>0.2</v>
      </c>
      <c r="Q64" s="254">
        <v>0.35</v>
      </c>
      <c r="R64" s="345">
        <v>0.5</v>
      </c>
    </row>
    <row r="65" spans="1:74 16361:16367" ht="85.5" customHeight="1" outlineLevel="1">
      <c r="A65" s="417" t="s">
        <v>204</v>
      </c>
      <c r="B65" s="419" t="s">
        <v>205</v>
      </c>
      <c r="C65" s="302" t="s">
        <v>206</v>
      </c>
      <c r="D65" s="423" t="s">
        <v>207</v>
      </c>
      <c r="E65" s="421" t="s">
        <v>28</v>
      </c>
      <c r="F65" s="421"/>
      <c r="G65" s="421"/>
      <c r="H65" s="421"/>
      <c r="I65" s="421"/>
      <c r="J65" s="421"/>
      <c r="K65" s="421"/>
      <c r="L65" s="421"/>
      <c r="M65" s="250"/>
      <c r="N65" s="250"/>
      <c r="O65" s="267">
        <v>3.5</v>
      </c>
      <c r="P65" s="267">
        <v>6</v>
      </c>
      <c r="Q65" s="267">
        <v>9</v>
      </c>
      <c r="R65" s="342">
        <v>12</v>
      </c>
    </row>
    <row r="66" spans="1:74 16361:16367" ht="78.75" customHeight="1" outlineLevel="1">
      <c r="A66" s="417"/>
      <c r="B66" s="419"/>
      <c r="C66" s="249" t="s">
        <v>509</v>
      </c>
      <c r="D66" s="423"/>
      <c r="E66" s="421" t="s">
        <v>28</v>
      </c>
      <c r="F66" s="421"/>
      <c r="G66" s="421"/>
      <c r="H66" s="421"/>
      <c r="I66" s="421"/>
      <c r="J66" s="421"/>
      <c r="K66" s="421"/>
      <c r="L66" s="421"/>
      <c r="M66" s="250"/>
      <c r="N66" s="250"/>
      <c r="O66" s="267">
        <v>0.5</v>
      </c>
      <c r="P66" s="267">
        <v>1</v>
      </c>
      <c r="Q66" s="267">
        <v>2</v>
      </c>
      <c r="R66" s="342">
        <v>3</v>
      </c>
    </row>
    <row r="67" spans="1:74 16361:16367" ht="49.5" outlineLevel="1">
      <c r="A67" s="417"/>
      <c r="B67" s="419"/>
      <c r="C67" s="249" t="s">
        <v>508</v>
      </c>
      <c r="D67" s="423"/>
      <c r="E67" s="421" t="s">
        <v>28</v>
      </c>
      <c r="F67" s="421"/>
      <c r="G67" s="421"/>
      <c r="H67" s="421"/>
      <c r="I67" s="421"/>
      <c r="J67" s="421"/>
      <c r="K67" s="421"/>
      <c r="L67" s="421"/>
      <c r="M67" s="254"/>
      <c r="N67" s="254"/>
      <c r="O67" s="254">
        <v>0.05</v>
      </c>
      <c r="P67" s="254">
        <v>0.15</v>
      </c>
      <c r="Q67" s="254">
        <v>0.25</v>
      </c>
      <c r="R67" s="345">
        <v>0.4</v>
      </c>
    </row>
    <row r="68" spans="1:74 16361:16367" ht="93.75" customHeight="1" outlineLevel="1">
      <c r="A68" s="350" t="s">
        <v>208</v>
      </c>
      <c r="B68" s="268" t="s">
        <v>209</v>
      </c>
      <c r="C68" s="249" t="s">
        <v>211</v>
      </c>
      <c r="D68" s="250" t="s">
        <v>33</v>
      </c>
      <c r="E68" s="250" t="s">
        <v>28</v>
      </c>
      <c r="F68" s="250" t="s">
        <v>28</v>
      </c>
      <c r="G68" s="250" t="s">
        <v>28</v>
      </c>
      <c r="H68" s="250" t="s">
        <v>28</v>
      </c>
      <c r="I68" s="250" t="s">
        <v>28</v>
      </c>
      <c r="J68" s="250" t="s">
        <v>28</v>
      </c>
      <c r="K68" s="250" t="s">
        <v>28</v>
      </c>
      <c r="L68" s="250" t="s">
        <v>28</v>
      </c>
      <c r="M68" s="250" t="s">
        <v>34</v>
      </c>
      <c r="N68" s="250" t="s">
        <v>34</v>
      </c>
      <c r="O68" s="250" t="s">
        <v>34</v>
      </c>
      <c r="P68" s="250" t="s">
        <v>34</v>
      </c>
      <c r="Q68" s="250" t="s">
        <v>34</v>
      </c>
      <c r="R68" s="326" t="s">
        <v>34</v>
      </c>
    </row>
    <row r="69" spans="1:74 16361:16367" s="285" customFormat="1" ht="79.5" customHeight="1">
      <c r="A69" s="433" t="s">
        <v>212</v>
      </c>
      <c r="B69" s="434" t="s">
        <v>213</v>
      </c>
      <c r="C69" s="279" t="s">
        <v>214</v>
      </c>
      <c r="D69" s="252"/>
      <c r="E69" s="251">
        <v>0.36085297465604188</v>
      </c>
      <c r="F69" s="251">
        <v>0.36705646827847044</v>
      </c>
      <c r="G69" s="251">
        <v>0.37976363877998592</v>
      </c>
      <c r="H69" s="251">
        <v>0.37032500812638219</v>
      </c>
      <c r="I69" s="251">
        <v>0.38809229245034155</v>
      </c>
      <c r="J69" s="251">
        <v>0.29959984799925271</v>
      </c>
      <c r="K69" s="251">
        <v>0.24701126865126702</v>
      </c>
      <c r="L69" s="252"/>
      <c r="M69" s="251">
        <v>0.25</v>
      </c>
      <c r="N69" s="251">
        <v>0.26500000000000001</v>
      </c>
      <c r="O69" s="251">
        <v>0.29499999999999998</v>
      </c>
      <c r="P69" s="251">
        <v>0.33</v>
      </c>
      <c r="Q69" s="251">
        <v>0.38</v>
      </c>
      <c r="R69" s="348">
        <v>0.45</v>
      </c>
      <c r="S69" s="244"/>
      <c r="T69" s="244"/>
      <c r="U69" s="244"/>
      <c r="V69" s="244"/>
      <c r="W69" s="244"/>
      <c r="X69" s="244"/>
      <c r="Y69" s="243"/>
      <c r="Z69" s="243"/>
      <c r="AA69" s="243"/>
      <c r="AB69" s="243"/>
      <c r="AC69" s="243"/>
      <c r="AD69" s="243"/>
      <c r="AE69" s="243"/>
      <c r="AF69" s="243"/>
      <c r="AG69" s="243"/>
      <c r="AH69" s="243"/>
      <c r="AI69" s="243"/>
      <c r="AJ69" s="243"/>
      <c r="AK69" s="243"/>
      <c r="AL69" s="243"/>
      <c r="AM69" s="243"/>
      <c r="AN69" s="243"/>
      <c r="AO69" s="243"/>
      <c r="AP69" s="243"/>
      <c r="AQ69" s="243"/>
      <c r="AR69" s="243"/>
      <c r="AS69" s="243"/>
      <c r="AT69" s="243"/>
      <c r="AU69" s="243"/>
      <c r="AV69" s="243"/>
      <c r="AW69" s="243"/>
      <c r="AX69" s="243"/>
      <c r="AY69" s="243"/>
      <c r="AZ69" s="243"/>
      <c r="BA69" s="243"/>
      <c r="BB69" s="243"/>
      <c r="BC69" s="243"/>
      <c r="BD69" s="243"/>
      <c r="BE69" s="243"/>
      <c r="BF69" s="243"/>
      <c r="BG69" s="243"/>
      <c r="BH69" s="243"/>
      <c r="BI69" s="243"/>
      <c r="BJ69" s="243"/>
      <c r="BK69" s="243"/>
      <c r="BL69" s="243"/>
      <c r="BM69" s="243"/>
      <c r="BN69" s="243"/>
      <c r="BO69" s="243"/>
      <c r="BP69" s="243"/>
      <c r="BQ69" s="243"/>
      <c r="BR69" s="243"/>
      <c r="BS69" s="243"/>
      <c r="BT69" s="243"/>
      <c r="BU69" s="243"/>
      <c r="BV69" s="243"/>
    </row>
    <row r="70" spans="1:74 16361:16367" s="285" customFormat="1" ht="49.5" customHeight="1">
      <c r="A70" s="433"/>
      <c r="B70" s="434"/>
      <c r="C70" s="275" t="s">
        <v>507</v>
      </c>
      <c r="D70" s="290"/>
      <c r="E70" s="293"/>
      <c r="F70" s="293">
        <v>2.1463307474921747</v>
      </c>
      <c r="G70" s="293">
        <v>2.1118184581849393</v>
      </c>
      <c r="H70" s="293">
        <v>1.5092736159042122</v>
      </c>
      <c r="I70" s="293">
        <v>1.9608135723027456</v>
      </c>
      <c r="J70" s="293">
        <v>3.2775060526277757</v>
      </c>
      <c r="K70" s="292"/>
      <c r="L70" s="252"/>
      <c r="M70" s="288">
        <v>3</v>
      </c>
      <c r="N70" s="288">
        <v>3.24</v>
      </c>
      <c r="O70" s="288">
        <v>3.4800000000000004</v>
      </c>
      <c r="P70" s="288">
        <v>3.7200000000000006</v>
      </c>
      <c r="Q70" s="288">
        <v>3.9600000000000009</v>
      </c>
      <c r="R70" s="360">
        <v>4.2</v>
      </c>
      <c r="S70" s="244"/>
      <c r="T70" s="244"/>
      <c r="U70" s="244"/>
      <c r="V70" s="244"/>
      <c r="W70" s="244"/>
      <c r="X70" s="244"/>
      <c r="Y70" s="243"/>
      <c r="Z70" s="243"/>
      <c r="AA70" s="243"/>
      <c r="AB70" s="243"/>
      <c r="AC70" s="243"/>
      <c r="AD70" s="243"/>
      <c r="AE70" s="243"/>
      <c r="AF70" s="243"/>
      <c r="AG70" s="243"/>
      <c r="AH70" s="243"/>
      <c r="AI70" s="243"/>
      <c r="AJ70" s="243"/>
      <c r="AK70" s="243"/>
      <c r="AL70" s="243"/>
      <c r="AM70" s="243"/>
      <c r="AN70" s="243"/>
      <c r="AO70" s="243"/>
      <c r="AP70" s="243"/>
      <c r="AQ70" s="243"/>
      <c r="AR70" s="243"/>
      <c r="AS70" s="243"/>
      <c r="AT70" s="243"/>
      <c r="AU70" s="243"/>
      <c r="AV70" s="243"/>
      <c r="AW70" s="243"/>
      <c r="AX70" s="243"/>
      <c r="AY70" s="243"/>
      <c r="AZ70" s="243"/>
      <c r="BA70" s="243"/>
      <c r="BB70" s="243"/>
      <c r="BC70" s="243"/>
      <c r="BD70" s="243"/>
      <c r="BE70" s="243"/>
      <c r="BF70" s="243"/>
      <c r="BG70" s="243"/>
      <c r="BH70" s="243"/>
      <c r="BI70" s="243"/>
      <c r="BJ70" s="243"/>
      <c r="BK70" s="243"/>
      <c r="BL70" s="243"/>
      <c r="BM70" s="243"/>
      <c r="BN70" s="243"/>
      <c r="BO70" s="243"/>
      <c r="BP70" s="243"/>
      <c r="BQ70" s="243"/>
      <c r="BR70" s="243"/>
      <c r="BS70" s="243"/>
      <c r="BT70" s="243"/>
      <c r="BU70" s="243"/>
      <c r="BV70" s="243"/>
      <c r="XEG70" s="243"/>
      <c r="XEH70" s="243"/>
      <c r="XEI70" s="243"/>
      <c r="XEJ70" s="243"/>
      <c r="XEK70" s="243"/>
      <c r="XEL70" s="243"/>
      <c r="XEM70" s="243"/>
    </row>
    <row r="71" spans="1:74 16361:16367" s="285" customFormat="1" ht="54" customHeight="1">
      <c r="A71" s="433"/>
      <c r="B71" s="434"/>
      <c r="C71" s="279" t="s">
        <v>506</v>
      </c>
      <c r="D71" s="252"/>
      <c r="E71" s="252">
        <v>-0.42</v>
      </c>
      <c r="F71" s="252">
        <v>-0.42</v>
      </c>
      <c r="G71" s="252">
        <v>-0.31</v>
      </c>
      <c r="H71" s="252">
        <v>-0.34</v>
      </c>
      <c r="I71" s="252">
        <v>-0.52</v>
      </c>
      <c r="J71" s="252"/>
      <c r="K71" s="252"/>
      <c r="L71" s="252"/>
      <c r="M71" s="288">
        <v>-0.46</v>
      </c>
      <c r="N71" s="288">
        <v>-0.4</v>
      </c>
      <c r="O71" s="288">
        <v>-0.3</v>
      </c>
      <c r="P71" s="288">
        <v>-0.15</v>
      </c>
      <c r="Q71" s="288">
        <v>5.0000000000000001E-3</v>
      </c>
      <c r="R71" s="360">
        <v>0.24</v>
      </c>
      <c r="S71" s="244"/>
      <c r="T71" s="244"/>
      <c r="U71" s="244"/>
      <c r="V71" s="244"/>
      <c r="W71" s="244"/>
      <c r="X71" s="244"/>
      <c r="Y71" s="243"/>
      <c r="Z71" s="243"/>
      <c r="AA71" s="243"/>
      <c r="AB71" s="243"/>
      <c r="AC71" s="243"/>
      <c r="AD71" s="243"/>
      <c r="AE71" s="243"/>
      <c r="AF71" s="243"/>
      <c r="AG71" s="243"/>
      <c r="AH71" s="243"/>
      <c r="AI71" s="243"/>
      <c r="AJ71" s="243"/>
      <c r="AK71" s="243"/>
      <c r="AL71" s="243"/>
      <c r="AM71" s="243"/>
      <c r="AN71" s="243"/>
      <c r="AO71" s="243"/>
      <c r="AP71" s="243"/>
      <c r="AQ71" s="243"/>
      <c r="AR71" s="243"/>
      <c r="AS71" s="243"/>
      <c r="AT71" s="243"/>
      <c r="AU71" s="243"/>
      <c r="AV71" s="243"/>
      <c r="AW71" s="243"/>
      <c r="AX71" s="243"/>
      <c r="AY71" s="243"/>
      <c r="AZ71" s="243"/>
      <c r="BA71" s="243"/>
      <c r="BB71" s="243"/>
      <c r="BC71" s="243"/>
      <c r="BD71" s="243"/>
      <c r="BE71" s="243"/>
      <c r="BF71" s="243"/>
      <c r="BG71" s="243"/>
      <c r="BH71" s="243"/>
      <c r="BI71" s="243"/>
      <c r="BJ71" s="243"/>
      <c r="BK71" s="243"/>
      <c r="BL71" s="243"/>
      <c r="BM71" s="243"/>
      <c r="BN71" s="243"/>
      <c r="BO71" s="243"/>
      <c r="BP71" s="243"/>
      <c r="BQ71" s="243"/>
      <c r="BR71" s="243"/>
      <c r="BS71" s="243"/>
      <c r="BT71" s="243"/>
      <c r="BU71" s="243"/>
      <c r="BV71" s="243"/>
      <c r="XEG71" s="243"/>
      <c r="XEH71" s="243"/>
      <c r="XEI71" s="243"/>
      <c r="XEJ71" s="243"/>
      <c r="XEK71" s="243"/>
      <c r="XEL71" s="243"/>
      <c r="XEM71" s="243"/>
    </row>
    <row r="72" spans="1:74 16361:16367" ht="130.5" customHeight="1" outlineLevel="1">
      <c r="A72" s="350" t="s">
        <v>216</v>
      </c>
      <c r="B72" s="257" t="s">
        <v>217</v>
      </c>
      <c r="C72" s="249" t="s">
        <v>219</v>
      </c>
      <c r="D72" s="250" t="s">
        <v>33</v>
      </c>
      <c r="E72" s="267">
        <v>1040.3763053930545</v>
      </c>
      <c r="F72" s="267">
        <v>808.98861762530066</v>
      </c>
      <c r="G72" s="267">
        <v>507.48166151761848</v>
      </c>
      <c r="H72" s="267">
        <v>916.3551756155988</v>
      </c>
      <c r="I72" s="267">
        <v>922.2471427182661</v>
      </c>
      <c r="J72" s="267">
        <v>369.17683037151079</v>
      </c>
      <c r="K72" s="267">
        <v>635.82217002352354</v>
      </c>
      <c r="L72" s="267"/>
      <c r="M72" s="267">
        <v>855.82217002352354</v>
      </c>
      <c r="N72" s="267">
        <v>805.82217002352354</v>
      </c>
      <c r="O72" s="267">
        <v>735.82217002352354</v>
      </c>
      <c r="P72" s="267">
        <v>645.82217002352354</v>
      </c>
      <c r="Q72" s="267">
        <v>535.82217002352354</v>
      </c>
      <c r="R72" s="342">
        <v>405.82217002352354</v>
      </c>
    </row>
    <row r="73" spans="1:74 16361:16367" ht="82.5" outlineLevel="1">
      <c r="A73" s="350" t="s">
        <v>221</v>
      </c>
      <c r="B73" s="257" t="s">
        <v>222</v>
      </c>
      <c r="C73" s="249" t="s">
        <v>224</v>
      </c>
      <c r="D73" s="250" t="s">
        <v>33</v>
      </c>
      <c r="E73" s="421" t="s">
        <v>28</v>
      </c>
      <c r="F73" s="421"/>
      <c r="G73" s="421"/>
      <c r="H73" s="421"/>
      <c r="I73" s="421"/>
      <c r="J73" s="421"/>
      <c r="K73" s="421"/>
      <c r="L73" s="421"/>
      <c r="M73" s="291"/>
      <c r="N73" s="291"/>
      <c r="O73" s="291">
        <v>0.2</v>
      </c>
      <c r="P73" s="291">
        <v>0.4</v>
      </c>
      <c r="Q73" s="291">
        <v>0.7</v>
      </c>
      <c r="R73" s="337">
        <v>1</v>
      </c>
    </row>
    <row r="74" spans="1:74 16361:16367" s="285" customFormat="1" ht="66">
      <c r="A74" s="361" t="s">
        <v>226</v>
      </c>
      <c r="B74" s="279" t="s">
        <v>227</v>
      </c>
      <c r="C74" s="275" t="s">
        <v>228</v>
      </c>
      <c r="D74" s="290"/>
      <c r="E74" s="289">
        <v>0.44436565666522132</v>
      </c>
      <c r="F74" s="289">
        <v>0.46146524085784174</v>
      </c>
      <c r="G74" s="289">
        <v>0.42365167620425004</v>
      </c>
      <c r="H74" s="289">
        <v>0.41402940183708298</v>
      </c>
      <c r="I74" s="289">
        <v>0.3822357570569907</v>
      </c>
      <c r="J74" s="289">
        <v>0.3451926049417785</v>
      </c>
      <c r="K74" s="289">
        <v>0.46987475892662162</v>
      </c>
      <c r="L74" s="288"/>
      <c r="M74" s="287">
        <v>0.54350000000000009</v>
      </c>
      <c r="N74" s="287">
        <v>0.54200000000000015</v>
      </c>
      <c r="O74" s="287">
        <v>0.56200000000000017</v>
      </c>
      <c r="P74" s="287">
        <v>0.5920000000000003</v>
      </c>
      <c r="Q74" s="287">
        <v>0.61900000000000022</v>
      </c>
      <c r="R74" s="362">
        <v>0.62000000000000011</v>
      </c>
      <c r="S74" s="244"/>
      <c r="T74" s="244"/>
      <c r="U74" s="244"/>
      <c r="V74" s="244"/>
      <c r="W74" s="244"/>
      <c r="X74" s="244"/>
      <c r="Y74" s="243"/>
      <c r="Z74" s="243"/>
      <c r="AA74" s="243"/>
      <c r="AB74" s="243"/>
      <c r="AC74" s="243"/>
      <c r="AD74" s="243"/>
      <c r="AE74" s="243"/>
      <c r="AF74" s="243"/>
      <c r="AG74" s="243"/>
      <c r="AH74" s="243"/>
      <c r="AI74" s="243"/>
      <c r="AJ74" s="243"/>
      <c r="AK74" s="243"/>
      <c r="AL74" s="243"/>
      <c r="AM74" s="243"/>
      <c r="AN74" s="243"/>
      <c r="AO74" s="243"/>
      <c r="AP74" s="243"/>
      <c r="AQ74" s="243"/>
      <c r="AR74" s="243"/>
      <c r="AS74" s="243"/>
      <c r="AT74" s="243"/>
      <c r="AU74" s="243"/>
      <c r="AV74" s="243"/>
      <c r="AW74" s="243"/>
      <c r="AX74" s="243"/>
      <c r="AY74" s="243"/>
      <c r="AZ74" s="243"/>
      <c r="BA74" s="243"/>
      <c r="BB74" s="243"/>
      <c r="BC74" s="243"/>
      <c r="BD74" s="243"/>
      <c r="BE74" s="243"/>
      <c r="BF74" s="243"/>
      <c r="BG74" s="243"/>
      <c r="BH74" s="243"/>
      <c r="BI74" s="243"/>
      <c r="BJ74" s="243"/>
      <c r="BK74" s="243"/>
      <c r="BL74" s="243"/>
      <c r="BM74" s="243"/>
      <c r="BN74" s="243"/>
      <c r="BO74" s="243"/>
      <c r="BP74" s="243"/>
      <c r="BQ74" s="243"/>
      <c r="BR74" s="243"/>
      <c r="BS74" s="243"/>
      <c r="BT74" s="243"/>
      <c r="BU74" s="243"/>
      <c r="BV74" s="243"/>
    </row>
    <row r="75" spans="1:74 16361:16367" ht="60" customHeight="1" outlineLevel="1">
      <c r="A75" s="417" t="s">
        <v>230</v>
      </c>
      <c r="B75" s="419" t="s">
        <v>231</v>
      </c>
      <c r="C75" s="249" t="s">
        <v>233</v>
      </c>
      <c r="D75" s="421" t="s">
        <v>163</v>
      </c>
      <c r="E75" s="421" t="s">
        <v>28</v>
      </c>
      <c r="F75" s="421"/>
      <c r="G75" s="421"/>
      <c r="H75" s="421"/>
      <c r="I75" s="421"/>
      <c r="J75" s="421"/>
      <c r="K75" s="421"/>
      <c r="L75" s="421"/>
      <c r="M75" s="250"/>
      <c r="N75" s="250"/>
      <c r="O75" s="250">
        <v>104</v>
      </c>
      <c r="P75" s="250">
        <v>208</v>
      </c>
      <c r="Q75" s="250">
        <v>572</v>
      </c>
      <c r="R75" s="326">
        <v>728</v>
      </c>
    </row>
    <row r="76" spans="1:74 16361:16367" ht="54.75" customHeight="1" outlineLevel="1">
      <c r="A76" s="417"/>
      <c r="B76" s="419"/>
      <c r="C76" s="249" t="s">
        <v>505</v>
      </c>
      <c r="D76" s="421"/>
      <c r="E76" s="421" t="s">
        <v>28</v>
      </c>
      <c r="F76" s="421"/>
      <c r="G76" s="421"/>
      <c r="H76" s="421"/>
      <c r="I76" s="421"/>
      <c r="J76" s="421"/>
      <c r="K76" s="421"/>
      <c r="L76" s="421"/>
      <c r="M76" s="250"/>
      <c r="N76" s="250"/>
      <c r="O76" s="250">
        <v>2</v>
      </c>
      <c r="P76" s="250">
        <v>4</v>
      </c>
      <c r="Q76" s="250">
        <v>6</v>
      </c>
      <c r="R76" s="326">
        <v>9</v>
      </c>
    </row>
    <row r="77" spans="1:74 16361:16367" ht="49.5" outlineLevel="1">
      <c r="A77" s="417"/>
      <c r="B77" s="419"/>
      <c r="C77" s="249" t="s">
        <v>504</v>
      </c>
      <c r="D77" s="421"/>
      <c r="E77" s="421" t="s">
        <v>28</v>
      </c>
      <c r="F77" s="421"/>
      <c r="G77" s="421"/>
      <c r="H77" s="421"/>
      <c r="I77" s="421"/>
      <c r="J77" s="421"/>
      <c r="K77" s="421"/>
      <c r="L77" s="421"/>
      <c r="M77" s="273"/>
      <c r="N77" s="273"/>
      <c r="O77" s="273">
        <v>0.6</v>
      </c>
      <c r="P77" s="273">
        <v>0.5</v>
      </c>
      <c r="Q77" s="273">
        <v>0.4</v>
      </c>
      <c r="R77" s="336">
        <v>0.3</v>
      </c>
    </row>
    <row r="78" spans="1:74 16361:16367" ht="134.25" customHeight="1" outlineLevel="1">
      <c r="A78" s="417"/>
      <c r="B78" s="419"/>
      <c r="C78" s="249" t="s">
        <v>503</v>
      </c>
      <c r="D78" s="421"/>
      <c r="E78" s="250"/>
      <c r="F78" s="254">
        <v>6.7756882836606885E-2</v>
      </c>
      <c r="G78" s="254">
        <v>0.10080175124303033</v>
      </c>
      <c r="H78" s="254">
        <v>7.1014273536419079E-2</v>
      </c>
      <c r="I78" s="254">
        <v>6.4082907476607415E-2</v>
      </c>
      <c r="J78" s="254">
        <v>0.16915897614868106</v>
      </c>
      <c r="K78" s="254">
        <v>0.24335840307829551</v>
      </c>
      <c r="L78" s="254"/>
      <c r="M78" s="254">
        <v>0.26</v>
      </c>
      <c r="N78" s="254">
        <v>0.28000000000000003</v>
      </c>
      <c r="O78" s="254">
        <v>0.3</v>
      </c>
      <c r="P78" s="254">
        <v>0.32</v>
      </c>
      <c r="Q78" s="254">
        <v>0.34</v>
      </c>
      <c r="R78" s="345">
        <v>0.36503760461744328</v>
      </c>
    </row>
    <row r="79" spans="1:74 16361:16367" ht="93.75" customHeight="1" outlineLevel="1">
      <c r="A79" s="417" t="s">
        <v>236</v>
      </c>
      <c r="B79" s="427" t="s">
        <v>237</v>
      </c>
      <c r="C79" s="249" t="s">
        <v>239</v>
      </c>
      <c r="D79" s="421" t="s">
        <v>33</v>
      </c>
      <c r="E79" s="421" t="s">
        <v>28</v>
      </c>
      <c r="F79" s="421"/>
      <c r="G79" s="421"/>
      <c r="H79" s="421"/>
      <c r="I79" s="421"/>
      <c r="J79" s="421"/>
      <c r="K79" s="421"/>
      <c r="L79" s="421"/>
      <c r="M79" s="250">
        <v>0</v>
      </c>
      <c r="N79" s="250">
        <v>0</v>
      </c>
      <c r="O79" s="250">
        <v>0</v>
      </c>
      <c r="P79" s="250">
        <v>0</v>
      </c>
      <c r="Q79" s="250">
        <v>1</v>
      </c>
      <c r="R79" s="326">
        <v>2</v>
      </c>
    </row>
    <row r="80" spans="1:74 16361:16367" ht="123" customHeight="1" outlineLevel="1">
      <c r="A80" s="417"/>
      <c r="B80" s="427"/>
      <c r="C80" s="249" t="s">
        <v>502</v>
      </c>
      <c r="D80" s="421"/>
      <c r="E80" s="421" t="s">
        <v>28</v>
      </c>
      <c r="F80" s="421"/>
      <c r="G80" s="421"/>
      <c r="H80" s="421"/>
      <c r="I80" s="421"/>
      <c r="J80" s="421"/>
      <c r="K80" s="421"/>
      <c r="L80" s="421"/>
      <c r="M80" s="281">
        <v>0</v>
      </c>
      <c r="N80" s="281">
        <v>0</v>
      </c>
      <c r="O80" s="281">
        <v>0</v>
      </c>
      <c r="P80" s="281">
        <v>0</v>
      </c>
      <c r="Q80" s="281">
        <v>0.05</v>
      </c>
      <c r="R80" s="339">
        <v>0.1</v>
      </c>
    </row>
    <row r="81" spans="1:74 16361:16367" ht="66" customHeight="1" outlineLevel="1">
      <c r="A81" s="417" t="s">
        <v>241</v>
      </c>
      <c r="B81" s="425" t="s">
        <v>242</v>
      </c>
      <c r="C81" s="249" t="s">
        <v>244</v>
      </c>
      <c r="D81" s="421" t="s">
        <v>163</v>
      </c>
      <c r="E81" s="421" t="s">
        <v>28</v>
      </c>
      <c r="F81" s="421"/>
      <c r="G81" s="421"/>
      <c r="H81" s="421"/>
      <c r="I81" s="421"/>
      <c r="J81" s="421"/>
      <c r="K81" s="421"/>
      <c r="L81" s="421"/>
      <c r="M81" s="250"/>
      <c r="N81" s="273"/>
      <c r="O81" s="273" t="s">
        <v>34</v>
      </c>
      <c r="P81" s="273"/>
      <c r="Q81" s="273"/>
      <c r="R81" s="336"/>
    </row>
    <row r="82" spans="1:74 16361:16367" ht="119.25" customHeight="1" outlineLevel="1">
      <c r="A82" s="417"/>
      <c r="B82" s="425"/>
      <c r="C82" s="249" t="s">
        <v>501</v>
      </c>
      <c r="D82" s="421"/>
      <c r="E82" s="421" t="s">
        <v>28</v>
      </c>
      <c r="F82" s="421"/>
      <c r="G82" s="421"/>
      <c r="H82" s="421"/>
      <c r="I82" s="421"/>
      <c r="J82" s="421"/>
      <c r="K82" s="421"/>
      <c r="L82" s="421"/>
      <c r="M82" s="281">
        <v>0</v>
      </c>
      <c r="N82" s="281">
        <v>0.02</v>
      </c>
      <c r="O82" s="281">
        <v>0.06</v>
      </c>
      <c r="P82" s="281">
        <v>0.08</v>
      </c>
      <c r="Q82" s="281">
        <v>0.1</v>
      </c>
      <c r="R82" s="339">
        <v>0.12</v>
      </c>
    </row>
    <row r="83" spans="1:74 16361:16367" ht="108.75" customHeight="1" outlineLevel="1">
      <c r="A83" s="350" t="s">
        <v>247</v>
      </c>
      <c r="B83" s="268" t="s">
        <v>248</v>
      </c>
      <c r="C83" s="249" t="s">
        <v>250</v>
      </c>
      <c r="D83" s="250" t="s">
        <v>33</v>
      </c>
      <c r="E83" s="421" t="s">
        <v>28</v>
      </c>
      <c r="F83" s="421"/>
      <c r="G83" s="421"/>
      <c r="H83" s="421"/>
      <c r="I83" s="421"/>
      <c r="J83" s="421"/>
      <c r="K83" s="421"/>
      <c r="L83" s="421"/>
      <c r="M83" s="250" t="s">
        <v>28</v>
      </c>
      <c r="N83" s="254">
        <v>-0.05</v>
      </c>
      <c r="O83" s="254">
        <v>-0.04</v>
      </c>
      <c r="P83" s="254">
        <v>-0.03</v>
      </c>
      <c r="Q83" s="254">
        <v>-2.5000000000000001E-2</v>
      </c>
      <c r="R83" s="345">
        <v>-0.02</v>
      </c>
    </row>
    <row r="84" spans="1:74 16361:16367" ht="69.75" customHeight="1" outlineLevel="1">
      <c r="A84" s="417" t="s">
        <v>253</v>
      </c>
      <c r="B84" s="419" t="s">
        <v>254</v>
      </c>
      <c r="C84" s="249" t="s">
        <v>256</v>
      </c>
      <c r="D84" s="421" t="s">
        <v>257</v>
      </c>
      <c r="E84" s="421" t="s">
        <v>28</v>
      </c>
      <c r="F84" s="421"/>
      <c r="G84" s="421"/>
      <c r="H84" s="421"/>
      <c r="I84" s="421"/>
      <c r="J84" s="421"/>
      <c r="K84" s="421"/>
      <c r="L84" s="421"/>
      <c r="M84" s="250"/>
      <c r="N84" s="250"/>
      <c r="O84" s="250">
        <v>1</v>
      </c>
      <c r="P84" s="250">
        <v>2</v>
      </c>
      <c r="Q84" s="250">
        <v>3</v>
      </c>
      <c r="R84" s="326">
        <v>4</v>
      </c>
    </row>
    <row r="85" spans="1:74 16361:16367" ht="66" customHeight="1" outlineLevel="1">
      <c r="A85" s="417"/>
      <c r="B85" s="419"/>
      <c r="C85" s="249" t="s">
        <v>500</v>
      </c>
      <c r="D85" s="421"/>
      <c r="E85" s="421" t="s">
        <v>28</v>
      </c>
      <c r="F85" s="421"/>
      <c r="G85" s="421"/>
      <c r="H85" s="421"/>
      <c r="I85" s="421"/>
      <c r="J85" s="421"/>
      <c r="K85" s="421"/>
      <c r="L85" s="421"/>
      <c r="M85" s="250"/>
      <c r="N85" s="250"/>
      <c r="O85" s="250">
        <v>1</v>
      </c>
      <c r="P85" s="250">
        <v>2</v>
      </c>
      <c r="Q85" s="250">
        <v>2</v>
      </c>
      <c r="R85" s="326">
        <v>3</v>
      </c>
    </row>
    <row r="86" spans="1:74 16361:16367" ht="202.5" customHeight="1" outlineLevel="1">
      <c r="A86" s="350" t="s">
        <v>499</v>
      </c>
      <c r="B86" s="257" t="s">
        <v>259</v>
      </c>
      <c r="C86" s="249" t="s">
        <v>261</v>
      </c>
      <c r="D86" s="250" t="s">
        <v>33</v>
      </c>
      <c r="E86" s="421" t="s">
        <v>28</v>
      </c>
      <c r="F86" s="421"/>
      <c r="G86" s="421"/>
      <c r="H86" s="421"/>
      <c r="I86" s="421"/>
      <c r="J86" s="421"/>
      <c r="K86" s="421"/>
      <c r="L86" s="421"/>
      <c r="M86" s="281"/>
      <c r="N86" s="281"/>
      <c r="O86" s="281"/>
      <c r="P86" s="281"/>
      <c r="Q86" s="281">
        <v>0.05</v>
      </c>
      <c r="R86" s="339">
        <v>0.1</v>
      </c>
    </row>
    <row r="87" spans="1:74 16361:16367" ht="108" customHeight="1" outlineLevel="1">
      <c r="A87" s="350" t="s">
        <v>265</v>
      </c>
      <c r="B87" s="268" t="s">
        <v>266</v>
      </c>
      <c r="C87" s="249" t="s">
        <v>267</v>
      </c>
      <c r="D87" s="250" t="s">
        <v>33</v>
      </c>
      <c r="E87" s="421" t="s">
        <v>28</v>
      </c>
      <c r="F87" s="421"/>
      <c r="G87" s="421"/>
      <c r="H87" s="421"/>
      <c r="I87" s="421"/>
      <c r="J87" s="421"/>
      <c r="K87" s="421"/>
      <c r="L87" s="421"/>
      <c r="M87" s="281"/>
      <c r="N87" s="255">
        <v>2</v>
      </c>
      <c r="O87" s="255">
        <v>2</v>
      </c>
      <c r="P87" s="255">
        <v>2</v>
      </c>
      <c r="Q87" s="255">
        <v>2</v>
      </c>
      <c r="R87" s="363">
        <v>2</v>
      </c>
    </row>
    <row r="88" spans="1:74 16361:16367" s="285" customFormat="1" ht="66">
      <c r="A88" s="431" t="s">
        <v>268</v>
      </c>
      <c r="B88" s="432" t="s">
        <v>269</v>
      </c>
      <c r="C88" s="275" t="s">
        <v>270</v>
      </c>
      <c r="D88" s="266"/>
      <c r="E88" s="266"/>
      <c r="F88" s="286">
        <v>-5.4322813881394705E-2</v>
      </c>
      <c r="G88" s="286">
        <v>0.14979703491942353</v>
      </c>
      <c r="H88" s="286">
        <v>-1.1875208212882127E-2</v>
      </c>
      <c r="I88" s="286">
        <v>-0.12372584852292856</v>
      </c>
      <c r="J88" s="286">
        <v>-0.31844349469961586</v>
      </c>
      <c r="K88" s="286">
        <v>-1.2446372197631228E-2</v>
      </c>
      <c r="L88" s="286">
        <v>-2.8544243577544037E-3</v>
      </c>
      <c r="M88" s="286">
        <v>9.425070688031667E-4</v>
      </c>
      <c r="N88" s="286">
        <v>3.7348272642390157E-3</v>
      </c>
      <c r="O88" s="286">
        <v>4.5662100456622667E-3</v>
      </c>
      <c r="P88" s="286">
        <v>2.1897810218978186E-2</v>
      </c>
      <c r="Q88" s="286">
        <v>2.6339691189827263E-2</v>
      </c>
      <c r="R88" s="364">
        <v>3.167420814479649E-2</v>
      </c>
      <c r="S88" s="244"/>
      <c r="T88" s="244"/>
      <c r="U88" s="244"/>
      <c r="V88" s="244"/>
      <c r="W88" s="244"/>
      <c r="X88" s="244"/>
      <c r="Y88" s="243"/>
      <c r="Z88" s="243"/>
      <c r="AA88" s="243"/>
      <c r="AB88" s="243"/>
      <c r="AC88" s="243"/>
      <c r="AD88" s="243"/>
      <c r="AE88" s="243"/>
      <c r="AF88" s="243"/>
      <c r="AG88" s="243"/>
      <c r="AH88" s="243"/>
      <c r="AI88" s="243"/>
      <c r="AJ88" s="243"/>
      <c r="AK88" s="243"/>
      <c r="AL88" s="243"/>
      <c r="AM88" s="243"/>
      <c r="AN88" s="243"/>
      <c r="AO88" s="243"/>
      <c r="AP88" s="243"/>
      <c r="AQ88" s="243"/>
      <c r="AR88" s="243"/>
      <c r="AS88" s="243"/>
      <c r="AT88" s="243"/>
      <c r="AU88" s="243"/>
      <c r="AV88" s="243"/>
      <c r="AW88" s="243"/>
      <c r="AX88" s="243"/>
      <c r="AY88" s="243"/>
      <c r="AZ88" s="243"/>
      <c r="BA88" s="243"/>
      <c r="BB88" s="243"/>
      <c r="BC88" s="243"/>
      <c r="BD88" s="243"/>
      <c r="BE88" s="243"/>
      <c r="BF88" s="243"/>
      <c r="BG88" s="243"/>
      <c r="BH88" s="243"/>
      <c r="BI88" s="243"/>
      <c r="BJ88" s="243"/>
      <c r="BK88" s="243"/>
      <c r="BL88" s="243"/>
      <c r="BM88" s="243"/>
      <c r="BN88" s="243"/>
      <c r="BO88" s="243"/>
      <c r="BP88" s="243"/>
      <c r="BQ88" s="243"/>
      <c r="BR88" s="243"/>
      <c r="BS88" s="243"/>
      <c r="BT88" s="243"/>
      <c r="BU88" s="243"/>
      <c r="BV88" s="243"/>
      <c r="XEG88" s="243"/>
      <c r="XEH88" s="243"/>
      <c r="XEI88" s="243"/>
      <c r="XEJ88" s="243"/>
      <c r="XEK88" s="243"/>
      <c r="XEL88" s="243"/>
      <c r="XEM88" s="243"/>
    </row>
    <row r="89" spans="1:74 16361:16367" ht="33">
      <c r="A89" s="431"/>
      <c r="B89" s="432"/>
      <c r="C89" s="275" t="s">
        <v>498</v>
      </c>
      <c r="D89" s="266"/>
      <c r="E89" s="266">
        <v>86</v>
      </c>
      <c r="F89" s="266">
        <v>103</v>
      </c>
      <c r="G89" s="266">
        <v>101</v>
      </c>
      <c r="H89" s="266">
        <v>105</v>
      </c>
      <c r="I89" s="266">
        <v>129</v>
      </c>
      <c r="J89" s="266">
        <v>225</v>
      </c>
      <c r="K89" s="266">
        <v>272</v>
      </c>
      <c r="L89" s="284">
        <v>244.8</v>
      </c>
      <c r="M89" s="284">
        <v>257.04000000000002</v>
      </c>
      <c r="N89" s="284">
        <v>277.60320000000002</v>
      </c>
      <c r="O89" s="284">
        <v>306.75153599999999</v>
      </c>
      <c r="P89" s="284">
        <v>342.33471417599998</v>
      </c>
      <c r="Q89" s="284">
        <v>386.15355759052795</v>
      </c>
      <c r="R89" s="365">
        <v>440.21505565320189</v>
      </c>
    </row>
    <row r="90" spans="1:74 16361:16367" s="243" customFormat="1" ht="49.5">
      <c r="A90" s="366" t="s">
        <v>272</v>
      </c>
      <c r="B90" s="271" t="s">
        <v>273</v>
      </c>
      <c r="C90" s="271" t="s">
        <v>274</v>
      </c>
      <c r="D90" s="269"/>
      <c r="E90" s="283">
        <v>2.8703981293260066</v>
      </c>
      <c r="F90" s="283">
        <v>2.2241232821997179</v>
      </c>
      <c r="G90" s="283">
        <v>2.0311056533819589</v>
      </c>
      <c r="H90" s="283">
        <v>1.5437881937702482</v>
      </c>
      <c r="I90" s="283">
        <v>1.4979466087575333</v>
      </c>
      <c r="J90" s="283">
        <v>2.8620357954381124</v>
      </c>
      <c r="K90" s="283">
        <v>6.2496522854960554</v>
      </c>
      <c r="L90" s="282">
        <v>4.9997218283968445</v>
      </c>
      <c r="M90" s="282">
        <v>2.9998330970381066</v>
      </c>
      <c r="N90" s="282">
        <v>3.212308738983269</v>
      </c>
      <c r="O90" s="282">
        <v>3.4247843809284313</v>
      </c>
      <c r="P90" s="282">
        <v>3.6372600228735936</v>
      </c>
      <c r="Q90" s="282">
        <v>3.849735664818756</v>
      </c>
      <c r="R90" s="367">
        <v>4.0622113067639178</v>
      </c>
      <c r="S90" s="244"/>
      <c r="T90" s="244"/>
      <c r="U90" s="244"/>
      <c r="V90" s="244"/>
      <c r="W90" s="244"/>
      <c r="X90" s="244"/>
    </row>
    <row r="91" spans="1:74 16361:16367" ht="186.75" customHeight="1" outlineLevel="1">
      <c r="A91" s="350" t="s">
        <v>276</v>
      </c>
      <c r="B91" s="257" t="s">
        <v>277</v>
      </c>
      <c r="C91" s="249" t="s">
        <v>279</v>
      </c>
      <c r="D91" s="250" t="s">
        <v>257</v>
      </c>
      <c r="E91" s="421" t="s">
        <v>28</v>
      </c>
      <c r="F91" s="421"/>
      <c r="G91" s="421"/>
      <c r="H91" s="421"/>
      <c r="I91" s="421"/>
      <c r="J91" s="421"/>
      <c r="K91" s="421"/>
      <c r="L91" s="421"/>
      <c r="M91" s="267">
        <v>0</v>
      </c>
      <c r="N91" s="267">
        <v>0</v>
      </c>
      <c r="O91" s="267">
        <v>9.2025460799999994</v>
      </c>
      <c r="P91" s="267">
        <v>17.1167357088</v>
      </c>
      <c r="Q91" s="267">
        <v>30.892284607242239</v>
      </c>
      <c r="R91" s="342">
        <v>44.02150556532019</v>
      </c>
      <c r="S91" s="243"/>
      <c r="T91" s="243"/>
      <c r="U91" s="243"/>
      <c r="V91" s="243"/>
      <c r="W91" s="242"/>
      <c r="X91" s="242"/>
      <c r="Y91" s="242"/>
      <c r="Z91" s="242"/>
      <c r="AA91" s="242"/>
      <c r="AB91" s="242"/>
      <c r="AC91" s="242"/>
      <c r="AD91" s="242"/>
      <c r="AE91" s="242"/>
      <c r="AF91" s="242"/>
      <c r="AG91" s="242"/>
      <c r="AH91" s="242"/>
      <c r="AI91" s="242"/>
      <c r="AJ91" s="242"/>
      <c r="AK91" s="242"/>
      <c r="AL91" s="242"/>
      <c r="AM91" s="242"/>
      <c r="AN91" s="242"/>
      <c r="AO91" s="242"/>
      <c r="AP91" s="242"/>
      <c r="AQ91" s="242"/>
      <c r="AR91" s="242"/>
      <c r="AS91" s="242"/>
      <c r="AT91" s="242"/>
      <c r="AU91" s="242"/>
      <c r="AV91" s="242"/>
      <c r="AW91" s="242"/>
      <c r="AX91" s="242"/>
      <c r="AY91" s="242"/>
      <c r="AZ91" s="242"/>
      <c r="BA91" s="242"/>
      <c r="BB91" s="242"/>
      <c r="BC91" s="242"/>
      <c r="BD91" s="242"/>
      <c r="BE91" s="242"/>
      <c r="BF91" s="242"/>
      <c r="BG91" s="242"/>
      <c r="BH91" s="242"/>
      <c r="BI91" s="242"/>
      <c r="BJ91" s="242"/>
      <c r="BK91" s="242"/>
      <c r="BL91" s="242"/>
      <c r="BM91" s="242"/>
      <c r="BN91" s="242"/>
      <c r="BO91" s="242"/>
      <c r="BP91" s="242"/>
      <c r="BQ91" s="242"/>
      <c r="BR91" s="242"/>
      <c r="BS91" s="242"/>
      <c r="BT91" s="242"/>
      <c r="BU91" s="242"/>
      <c r="BV91" s="242"/>
    </row>
    <row r="92" spans="1:74 16361:16367" ht="192.75" customHeight="1" outlineLevel="1">
      <c r="A92" s="350" t="s">
        <v>281</v>
      </c>
      <c r="B92" s="257" t="s">
        <v>282</v>
      </c>
      <c r="C92" s="249" t="s">
        <v>283</v>
      </c>
      <c r="D92" s="250" t="s">
        <v>33</v>
      </c>
      <c r="E92" s="435" t="s">
        <v>28</v>
      </c>
      <c r="F92" s="436"/>
      <c r="G92" s="436"/>
      <c r="H92" s="436"/>
      <c r="I92" s="436"/>
      <c r="J92" s="436"/>
      <c r="K92" s="436"/>
      <c r="L92" s="437"/>
      <c r="M92" s="267"/>
      <c r="N92" s="267"/>
      <c r="O92" s="267">
        <v>92.025460799999991</v>
      </c>
      <c r="P92" s="267">
        <v>171.16735708799999</v>
      </c>
      <c r="Q92" s="267">
        <v>308.92284607242237</v>
      </c>
      <c r="R92" s="342">
        <v>440.21505565320189</v>
      </c>
    </row>
    <row r="93" spans="1:74 16361:16367" ht="200.25" customHeight="1" outlineLevel="1">
      <c r="A93" s="350" t="s">
        <v>285</v>
      </c>
      <c r="B93" s="272" t="s">
        <v>286</v>
      </c>
      <c r="C93" s="249" t="s">
        <v>288</v>
      </c>
      <c r="D93" s="250" t="s">
        <v>33</v>
      </c>
      <c r="E93" s="435" t="s">
        <v>28</v>
      </c>
      <c r="F93" s="436"/>
      <c r="G93" s="436"/>
      <c r="H93" s="436"/>
      <c r="I93" s="436"/>
      <c r="J93" s="436"/>
      <c r="K93" s="436"/>
      <c r="L93" s="437"/>
      <c r="M93" s="267"/>
      <c r="N93" s="267"/>
      <c r="O93" s="267"/>
      <c r="P93" s="267">
        <v>0</v>
      </c>
      <c r="Q93" s="267">
        <v>77.230711518105593</v>
      </c>
      <c r="R93" s="342">
        <v>110.05376391330047</v>
      </c>
    </row>
    <row r="94" spans="1:74 16361:16367" ht="49.5" customHeight="1" outlineLevel="1">
      <c r="A94" s="417" t="s">
        <v>290</v>
      </c>
      <c r="B94" s="427" t="s">
        <v>291</v>
      </c>
      <c r="C94" s="249" t="s">
        <v>292</v>
      </c>
      <c r="D94" s="421" t="s">
        <v>33</v>
      </c>
      <c r="E94" s="421" t="s">
        <v>28</v>
      </c>
      <c r="F94" s="421"/>
      <c r="G94" s="421"/>
      <c r="H94" s="421"/>
      <c r="I94" s="421"/>
      <c r="J94" s="421"/>
      <c r="K94" s="421"/>
      <c r="L94" s="421"/>
      <c r="M94" s="250"/>
      <c r="N94" s="250"/>
      <c r="O94" s="250"/>
      <c r="P94" s="250"/>
      <c r="Q94" s="250">
        <v>10</v>
      </c>
      <c r="R94" s="326">
        <v>20</v>
      </c>
    </row>
    <row r="95" spans="1:74 16361:16367" ht="279.75" customHeight="1" outlineLevel="1">
      <c r="A95" s="417"/>
      <c r="B95" s="427"/>
      <c r="C95" s="249" t="s">
        <v>497</v>
      </c>
      <c r="D95" s="421"/>
      <c r="E95" s="421" t="s">
        <v>28</v>
      </c>
      <c r="F95" s="421"/>
      <c r="G95" s="421"/>
      <c r="H95" s="421"/>
      <c r="I95" s="421"/>
      <c r="J95" s="421"/>
      <c r="K95" s="421"/>
      <c r="L95" s="421"/>
      <c r="M95" s="250"/>
      <c r="N95" s="250"/>
      <c r="O95" s="250"/>
      <c r="P95" s="250"/>
      <c r="Q95" s="254">
        <v>0.1</v>
      </c>
      <c r="R95" s="345">
        <v>0.2</v>
      </c>
    </row>
    <row r="96" spans="1:74 16361:16367" ht="225.75" customHeight="1" outlineLevel="1">
      <c r="A96" s="350" t="s">
        <v>294</v>
      </c>
      <c r="B96" s="257" t="s">
        <v>295</v>
      </c>
      <c r="C96" s="249" t="s">
        <v>297</v>
      </c>
      <c r="D96" s="250" t="s">
        <v>33</v>
      </c>
      <c r="E96" s="421" t="s">
        <v>28</v>
      </c>
      <c r="F96" s="421"/>
      <c r="G96" s="421"/>
      <c r="H96" s="421"/>
      <c r="I96" s="421"/>
      <c r="J96" s="421"/>
      <c r="K96" s="421"/>
      <c r="L96" s="421"/>
      <c r="M96" s="250"/>
      <c r="N96" s="250"/>
      <c r="O96" s="267">
        <v>30.675153600000002</v>
      </c>
      <c r="P96" s="267">
        <v>51.350207126399994</v>
      </c>
      <c r="Q96" s="267">
        <v>77.230711518105593</v>
      </c>
      <c r="R96" s="342">
        <v>110.05376391330047</v>
      </c>
    </row>
    <row r="97" spans="1:74" s="244" customFormat="1" ht="106.5" customHeight="1" outlineLevel="1">
      <c r="A97" s="417" t="s">
        <v>299</v>
      </c>
      <c r="B97" s="419" t="s">
        <v>300</v>
      </c>
      <c r="C97" s="249" t="s">
        <v>301</v>
      </c>
      <c r="D97" s="421" t="s">
        <v>207</v>
      </c>
      <c r="E97" s="421" t="s">
        <v>28</v>
      </c>
      <c r="F97" s="421"/>
      <c r="G97" s="421"/>
      <c r="H97" s="421"/>
      <c r="I97" s="421"/>
      <c r="J97" s="421"/>
      <c r="K97" s="421"/>
      <c r="L97" s="421"/>
      <c r="M97" s="267"/>
      <c r="N97" s="267"/>
      <c r="O97" s="267">
        <v>141.72335600907027</v>
      </c>
      <c r="P97" s="267">
        <v>324.01818614350492</v>
      </c>
      <c r="Q97" s="267">
        <v>486.03010374005021</v>
      </c>
      <c r="R97" s="342">
        <v>809.97031282409353</v>
      </c>
      <c r="Y97" s="243"/>
      <c r="Z97" s="243"/>
      <c r="AA97" s="243"/>
      <c r="AB97" s="243"/>
      <c r="AC97" s="243"/>
      <c r="AD97" s="243"/>
      <c r="AE97" s="243"/>
      <c r="AF97" s="243"/>
      <c r="AG97" s="243"/>
      <c r="AH97" s="243"/>
      <c r="AI97" s="243"/>
      <c r="AJ97" s="243"/>
      <c r="AK97" s="243"/>
      <c r="AL97" s="243"/>
      <c r="AM97" s="243"/>
      <c r="AN97" s="243"/>
      <c r="AO97" s="243"/>
      <c r="AP97" s="243"/>
      <c r="AQ97" s="243"/>
      <c r="AR97" s="243"/>
      <c r="AS97" s="243"/>
      <c r="AT97" s="243"/>
      <c r="AU97" s="243"/>
      <c r="AV97" s="243"/>
      <c r="AW97" s="243"/>
      <c r="AX97" s="243"/>
      <c r="AY97" s="243"/>
      <c r="AZ97" s="243"/>
      <c r="BA97" s="243"/>
      <c r="BB97" s="243"/>
      <c r="BC97" s="243"/>
      <c r="BD97" s="243"/>
      <c r="BE97" s="243"/>
      <c r="BF97" s="243"/>
      <c r="BG97" s="243"/>
      <c r="BH97" s="243"/>
      <c r="BI97" s="243"/>
      <c r="BJ97" s="243"/>
      <c r="BK97" s="243"/>
      <c r="BL97" s="243"/>
      <c r="BM97" s="243"/>
      <c r="BN97" s="243"/>
      <c r="BO97" s="243"/>
      <c r="BP97" s="243"/>
      <c r="BQ97" s="243"/>
      <c r="BR97" s="243"/>
      <c r="BS97" s="243"/>
      <c r="BT97" s="243"/>
      <c r="BU97" s="243"/>
      <c r="BV97" s="243"/>
    </row>
    <row r="98" spans="1:74" s="244" customFormat="1" ht="172.5" customHeight="1" outlineLevel="1">
      <c r="A98" s="417"/>
      <c r="B98" s="419"/>
      <c r="C98" s="249" t="s">
        <v>496</v>
      </c>
      <c r="D98" s="421"/>
      <c r="E98" s="421" t="s">
        <v>28</v>
      </c>
      <c r="F98" s="421"/>
      <c r="G98" s="421"/>
      <c r="H98" s="421"/>
      <c r="I98" s="421"/>
      <c r="J98" s="421"/>
      <c r="K98" s="421"/>
      <c r="L98" s="421"/>
      <c r="M98" s="281"/>
      <c r="N98" s="281"/>
      <c r="O98" s="281">
        <v>0.05</v>
      </c>
      <c r="P98" s="281">
        <v>0.1</v>
      </c>
      <c r="Q98" s="281">
        <v>0.17</v>
      </c>
      <c r="R98" s="339">
        <v>0.25</v>
      </c>
      <c r="Y98" s="243"/>
      <c r="Z98" s="243"/>
      <c r="AA98" s="243"/>
      <c r="AB98" s="243"/>
      <c r="AC98" s="243"/>
      <c r="AD98" s="243"/>
      <c r="AE98" s="243"/>
      <c r="AF98" s="243"/>
      <c r="AG98" s="243"/>
      <c r="AH98" s="243"/>
      <c r="AI98" s="243"/>
      <c r="AJ98" s="243"/>
      <c r="AK98" s="243"/>
      <c r="AL98" s="243"/>
      <c r="AM98" s="243"/>
      <c r="AN98" s="243"/>
      <c r="AO98" s="243"/>
      <c r="AP98" s="243"/>
      <c r="AQ98" s="243"/>
      <c r="AR98" s="243"/>
      <c r="AS98" s="243"/>
      <c r="AT98" s="243"/>
      <c r="AU98" s="243"/>
      <c r="AV98" s="243"/>
      <c r="AW98" s="243"/>
      <c r="AX98" s="243"/>
      <c r="AY98" s="243"/>
      <c r="AZ98" s="243"/>
      <c r="BA98" s="243"/>
      <c r="BB98" s="243"/>
      <c r="BC98" s="243"/>
      <c r="BD98" s="243"/>
      <c r="BE98" s="243"/>
      <c r="BF98" s="243"/>
      <c r="BG98" s="243"/>
      <c r="BH98" s="243"/>
      <c r="BI98" s="243"/>
      <c r="BJ98" s="243"/>
      <c r="BK98" s="243"/>
      <c r="BL98" s="243"/>
      <c r="BM98" s="243"/>
      <c r="BN98" s="243"/>
      <c r="BO98" s="243"/>
      <c r="BP98" s="243"/>
      <c r="BQ98" s="243"/>
      <c r="BR98" s="243"/>
      <c r="BS98" s="243"/>
      <c r="BT98" s="243"/>
      <c r="BU98" s="243"/>
      <c r="BV98" s="243"/>
    </row>
    <row r="99" spans="1:74" s="244" customFormat="1" ht="102" customHeight="1">
      <c r="A99" s="433" t="s">
        <v>302</v>
      </c>
      <c r="B99" s="434" t="s">
        <v>303</v>
      </c>
      <c r="C99" s="279" t="s">
        <v>304</v>
      </c>
      <c r="D99" s="280"/>
      <c r="E99" s="424" t="s">
        <v>28</v>
      </c>
      <c r="F99" s="424"/>
      <c r="G99" s="424"/>
      <c r="H99" s="424"/>
      <c r="I99" s="424"/>
      <c r="J99" s="424"/>
      <c r="K99" s="424"/>
      <c r="L99" s="424"/>
      <c r="M99" s="252">
        <v>0</v>
      </c>
      <c r="N99" s="252">
        <v>0</v>
      </c>
      <c r="O99" s="252">
        <v>2</v>
      </c>
      <c r="P99" s="252">
        <v>4</v>
      </c>
      <c r="Q99" s="252">
        <v>5</v>
      </c>
      <c r="R99" s="368">
        <v>8</v>
      </c>
      <c r="Y99" s="243"/>
      <c r="Z99" s="243"/>
      <c r="AA99" s="243"/>
      <c r="AB99" s="243"/>
      <c r="AC99" s="243"/>
      <c r="AD99" s="243"/>
      <c r="AE99" s="243"/>
      <c r="AF99" s="243"/>
      <c r="AG99" s="243"/>
      <c r="AH99" s="243"/>
      <c r="AI99" s="243"/>
      <c r="AJ99" s="243"/>
      <c r="AK99" s="243"/>
      <c r="AL99" s="243"/>
      <c r="AM99" s="243"/>
      <c r="AN99" s="243"/>
      <c r="AO99" s="243"/>
      <c r="AP99" s="243"/>
      <c r="AQ99" s="243"/>
      <c r="AR99" s="243"/>
      <c r="AS99" s="243"/>
      <c r="AT99" s="243"/>
      <c r="AU99" s="243"/>
      <c r="AV99" s="243"/>
      <c r="AW99" s="243"/>
      <c r="AX99" s="243"/>
      <c r="AY99" s="243"/>
      <c r="AZ99" s="243"/>
      <c r="BA99" s="243"/>
      <c r="BB99" s="243"/>
      <c r="BC99" s="243"/>
      <c r="BD99" s="243"/>
      <c r="BE99" s="243"/>
      <c r="BF99" s="243"/>
      <c r="BG99" s="243"/>
      <c r="BH99" s="243"/>
      <c r="BI99" s="243"/>
      <c r="BJ99" s="243"/>
      <c r="BK99" s="243"/>
      <c r="BL99" s="243"/>
      <c r="BM99" s="243"/>
      <c r="BN99" s="243"/>
      <c r="BO99" s="243"/>
      <c r="BP99" s="243"/>
      <c r="BQ99" s="243"/>
      <c r="BR99" s="243"/>
      <c r="BS99" s="243"/>
      <c r="BT99" s="243"/>
      <c r="BU99" s="243"/>
      <c r="BV99" s="243"/>
    </row>
    <row r="100" spans="1:74" s="244" customFormat="1" ht="69" customHeight="1">
      <c r="A100" s="433"/>
      <c r="B100" s="434"/>
      <c r="C100" s="279" t="s">
        <v>495</v>
      </c>
      <c r="D100" s="252"/>
      <c r="E100" s="252">
        <v>11</v>
      </c>
      <c r="F100" s="252">
        <v>43</v>
      </c>
      <c r="G100" s="252">
        <v>-5</v>
      </c>
      <c r="H100" s="252">
        <v>-7</v>
      </c>
      <c r="I100" s="252">
        <v>53</v>
      </c>
      <c r="J100" s="252">
        <v>265</v>
      </c>
      <c r="K100" s="252">
        <v>53</v>
      </c>
      <c r="L100" s="252"/>
      <c r="M100" s="252"/>
      <c r="N100" s="278">
        <v>62.224000000000004</v>
      </c>
      <c r="O100" s="278">
        <v>75.557600000000008</v>
      </c>
      <c r="P100" s="278">
        <v>94.669120000000007</v>
      </c>
      <c r="Q100" s="278">
        <v>123.33640000000001</v>
      </c>
      <c r="R100" s="341">
        <v>167.33732000000001</v>
      </c>
      <c r="Y100" s="243"/>
      <c r="Z100" s="243"/>
      <c r="AA100" s="243"/>
      <c r="AB100" s="243"/>
      <c r="AC100" s="243"/>
      <c r="AD100" s="243"/>
      <c r="AE100" s="243"/>
      <c r="AF100" s="243"/>
      <c r="AG100" s="243"/>
      <c r="AH100" s="243"/>
      <c r="AI100" s="243"/>
      <c r="AJ100" s="243"/>
      <c r="AK100" s="243"/>
      <c r="AL100" s="243"/>
      <c r="AM100" s="243"/>
      <c r="AN100" s="243"/>
      <c r="AO100" s="243"/>
      <c r="AP100" s="243"/>
      <c r="AQ100" s="243"/>
      <c r="AR100" s="243"/>
      <c r="AS100" s="243"/>
      <c r="AT100" s="243"/>
      <c r="AU100" s="243"/>
      <c r="AV100" s="243"/>
      <c r="AW100" s="243"/>
      <c r="AX100" s="243"/>
      <c r="AY100" s="243"/>
      <c r="AZ100" s="243"/>
      <c r="BA100" s="243"/>
      <c r="BB100" s="243"/>
      <c r="BC100" s="243"/>
      <c r="BD100" s="243"/>
      <c r="BE100" s="243"/>
      <c r="BF100" s="243"/>
      <c r="BG100" s="243"/>
      <c r="BH100" s="243"/>
      <c r="BI100" s="243"/>
      <c r="BJ100" s="243"/>
      <c r="BK100" s="243"/>
      <c r="BL100" s="243"/>
      <c r="BM100" s="243"/>
      <c r="BN100" s="243"/>
      <c r="BO100" s="243"/>
      <c r="BP100" s="243"/>
      <c r="BQ100" s="243"/>
      <c r="BR100" s="243"/>
      <c r="BS100" s="243"/>
      <c r="BT100" s="243"/>
      <c r="BU100" s="243"/>
      <c r="BV100" s="243"/>
    </row>
    <row r="101" spans="1:74" s="244" customFormat="1" ht="198" outlineLevel="1">
      <c r="A101" s="350" t="s">
        <v>306</v>
      </c>
      <c r="B101" s="272" t="s">
        <v>307</v>
      </c>
      <c r="C101" s="249" t="s">
        <v>309</v>
      </c>
      <c r="D101" s="250" t="s">
        <v>33</v>
      </c>
      <c r="E101" s="421" t="s">
        <v>28</v>
      </c>
      <c r="F101" s="421"/>
      <c r="G101" s="421"/>
      <c r="H101" s="421"/>
      <c r="I101" s="421"/>
      <c r="J101" s="421"/>
      <c r="K101" s="421"/>
      <c r="L101" s="421"/>
      <c r="M101" s="250"/>
      <c r="N101" s="250"/>
      <c r="O101" s="250"/>
      <c r="P101" s="250"/>
      <c r="Q101" s="250">
        <v>3</v>
      </c>
      <c r="R101" s="326">
        <v>6</v>
      </c>
      <c r="Y101" s="243"/>
      <c r="Z101" s="243"/>
      <c r="AA101" s="243"/>
      <c r="AB101" s="243"/>
      <c r="AC101" s="243"/>
      <c r="AD101" s="243"/>
      <c r="AE101" s="243"/>
      <c r="AF101" s="243"/>
      <c r="AG101" s="243"/>
      <c r="AH101" s="243"/>
      <c r="AI101" s="243"/>
      <c r="AJ101" s="243"/>
      <c r="AK101" s="243"/>
      <c r="AL101" s="243"/>
      <c r="AM101" s="243"/>
      <c r="AN101" s="243"/>
      <c r="AO101" s="243"/>
      <c r="AP101" s="243"/>
      <c r="AQ101" s="243"/>
      <c r="AR101" s="243"/>
      <c r="AS101" s="243"/>
      <c r="AT101" s="243"/>
      <c r="AU101" s="243"/>
      <c r="AV101" s="243"/>
      <c r="AW101" s="243"/>
      <c r="AX101" s="243"/>
      <c r="AY101" s="243"/>
      <c r="AZ101" s="243"/>
      <c r="BA101" s="243"/>
      <c r="BB101" s="243"/>
      <c r="BC101" s="243"/>
      <c r="BD101" s="243"/>
      <c r="BE101" s="243"/>
      <c r="BF101" s="243"/>
      <c r="BG101" s="243"/>
      <c r="BH101" s="243"/>
      <c r="BI101" s="243"/>
      <c r="BJ101" s="243"/>
      <c r="BK101" s="243"/>
      <c r="BL101" s="243"/>
      <c r="BM101" s="243"/>
      <c r="BN101" s="243"/>
      <c r="BO101" s="243"/>
      <c r="BP101" s="243"/>
      <c r="BQ101" s="243"/>
      <c r="BR101" s="243"/>
      <c r="BS101" s="243"/>
      <c r="BT101" s="243"/>
      <c r="BU101" s="243"/>
      <c r="BV101" s="243"/>
    </row>
    <row r="102" spans="1:74" s="244" customFormat="1" ht="105" customHeight="1">
      <c r="A102" s="361" t="s">
        <v>311</v>
      </c>
      <c r="B102" s="279" t="s">
        <v>312</v>
      </c>
      <c r="C102" s="279" t="s">
        <v>313</v>
      </c>
      <c r="D102" s="252"/>
      <c r="E102" s="424" t="s">
        <v>28</v>
      </c>
      <c r="F102" s="424"/>
      <c r="G102" s="424"/>
      <c r="H102" s="424"/>
      <c r="I102" s="424"/>
      <c r="J102" s="424"/>
      <c r="K102" s="424"/>
      <c r="L102" s="424"/>
      <c r="M102" s="252" t="s">
        <v>28</v>
      </c>
      <c r="N102" s="251">
        <v>0.05</v>
      </c>
      <c r="O102" s="251">
        <v>0.1</v>
      </c>
      <c r="P102" s="251">
        <v>0.2</v>
      </c>
      <c r="Q102" s="251">
        <v>0.3</v>
      </c>
      <c r="R102" s="348">
        <v>0.4</v>
      </c>
      <c r="Y102" s="243"/>
      <c r="Z102" s="243"/>
      <c r="AA102" s="243"/>
      <c r="AB102" s="243"/>
      <c r="AC102" s="243"/>
      <c r="AD102" s="243"/>
      <c r="AE102" s="243"/>
      <c r="AF102" s="243"/>
      <c r="AG102" s="243"/>
      <c r="AH102" s="243"/>
      <c r="AI102" s="243"/>
      <c r="AJ102" s="243"/>
      <c r="AK102" s="243"/>
      <c r="AL102" s="243"/>
      <c r="AM102" s="243"/>
      <c r="AN102" s="243"/>
      <c r="AO102" s="243"/>
      <c r="AP102" s="243"/>
      <c r="AQ102" s="243"/>
      <c r="AR102" s="243"/>
      <c r="AS102" s="243"/>
      <c r="AT102" s="243"/>
      <c r="AU102" s="243"/>
      <c r="AV102" s="243"/>
      <c r="AW102" s="243"/>
      <c r="AX102" s="243"/>
      <c r="AY102" s="243"/>
      <c r="AZ102" s="243"/>
      <c r="BA102" s="243"/>
      <c r="BB102" s="243"/>
      <c r="BC102" s="243"/>
      <c r="BD102" s="243"/>
      <c r="BE102" s="243"/>
      <c r="BF102" s="243"/>
      <c r="BG102" s="243"/>
      <c r="BH102" s="243"/>
      <c r="BI102" s="243"/>
      <c r="BJ102" s="243"/>
      <c r="BK102" s="243"/>
      <c r="BL102" s="243"/>
      <c r="BM102" s="243"/>
      <c r="BN102" s="243"/>
      <c r="BO102" s="243"/>
      <c r="BP102" s="243"/>
      <c r="BQ102" s="243"/>
      <c r="BR102" s="243"/>
      <c r="BS102" s="243"/>
      <c r="BT102" s="243"/>
      <c r="BU102" s="243"/>
      <c r="BV102" s="243"/>
    </row>
    <row r="103" spans="1:74" s="244" customFormat="1" ht="145.5" customHeight="1" outlineLevel="1">
      <c r="A103" s="350" t="s">
        <v>315</v>
      </c>
      <c r="B103" s="257" t="s">
        <v>316</v>
      </c>
      <c r="C103" s="249" t="s">
        <v>317</v>
      </c>
      <c r="D103" s="250" t="s">
        <v>319</v>
      </c>
      <c r="E103" s="421" t="s">
        <v>28</v>
      </c>
      <c r="F103" s="421"/>
      <c r="G103" s="421"/>
      <c r="H103" s="421"/>
      <c r="I103" s="421"/>
      <c r="J103" s="421"/>
      <c r="K103" s="421"/>
      <c r="L103" s="421"/>
      <c r="M103" s="250"/>
      <c r="N103" s="250"/>
      <c r="O103" s="250">
        <v>1</v>
      </c>
      <c r="P103" s="250">
        <v>3</v>
      </c>
      <c r="Q103" s="250">
        <v>5</v>
      </c>
      <c r="R103" s="326">
        <v>6</v>
      </c>
      <c r="Y103" s="243"/>
      <c r="Z103" s="243"/>
      <c r="AA103" s="243"/>
      <c r="AB103" s="243"/>
      <c r="AC103" s="243"/>
      <c r="AD103" s="243"/>
      <c r="AE103" s="243"/>
      <c r="AF103" s="243"/>
      <c r="AG103" s="243"/>
      <c r="AH103" s="243"/>
      <c r="AI103" s="243"/>
      <c r="AJ103" s="243"/>
      <c r="AK103" s="243"/>
      <c r="AL103" s="243"/>
      <c r="AM103" s="243"/>
      <c r="AN103" s="243"/>
      <c r="AO103" s="243"/>
      <c r="AP103" s="243"/>
      <c r="AQ103" s="243"/>
      <c r="AR103" s="243"/>
      <c r="AS103" s="243"/>
      <c r="AT103" s="243"/>
      <c r="AU103" s="243"/>
      <c r="AV103" s="243"/>
      <c r="AW103" s="243"/>
      <c r="AX103" s="243"/>
      <c r="AY103" s="243"/>
      <c r="AZ103" s="243"/>
      <c r="BA103" s="243"/>
      <c r="BB103" s="243"/>
      <c r="BC103" s="243"/>
      <c r="BD103" s="243"/>
      <c r="BE103" s="243"/>
      <c r="BF103" s="243"/>
      <c r="BG103" s="243"/>
      <c r="BH103" s="243"/>
      <c r="BI103" s="243"/>
      <c r="BJ103" s="243"/>
      <c r="BK103" s="243"/>
      <c r="BL103" s="243"/>
      <c r="BM103" s="243"/>
      <c r="BN103" s="243"/>
      <c r="BO103" s="243"/>
      <c r="BP103" s="243"/>
      <c r="BQ103" s="243"/>
      <c r="BR103" s="243"/>
      <c r="BS103" s="243"/>
      <c r="BT103" s="243"/>
      <c r="BU103" s="243"/>
      <c r="BV103" s="243"/>
    </row>
    <row r="104" spans="1:74" s="244" customFormat="1" ht="49.5" customHeight="1" outlineLevel="1">
      <c r="A104" s="417" t="s">
        <v>321</v>
      </c>
      <c r="B104" s="427" t="s">
        <v>322</v>
      </c>
      <c r="C104" s="249" t="s">
        <v>324</v>
      </c>
      <c r="D104" s="421" t="s">
        <v>319</v>
      </c>
      <c r="E104" s="421" t="s">
        <v>28</v>
      </c>
      <c r="F104" s="421"/>
      <c r="G104" s="421"/>
      <c r="H104" s="421"/>
      <c r="I104" s="421"/>
      <c r="J104" s="421"/>
      <c r="K104" s="421"/>
      <c r="L104" s="421"/>
      <c r="M104" s="267"/>
      <c r="N104" s="267">
        <v>3</v>
      </c>
      <c r="O104" s="267">
        <v>6</v>
      </c>
      <c r="P104" s="267">
        <v>9</v>
      </c>
      <c r="Q104" s="267">
        <v>12</v>
      </c>
      <c r="R104" s="342">
        <v>15</v>
      </c>
      <c r="Y104" s="243"/>
      <c r="Z104" s="243"/>
      <c r="AA104" s="243"/>
      <c r="AB104" s="243"/>
      <c r="AC104" s="243"/>
      <c r="AD104" s="243"/>
      <c r="AE104" s="243"/>
      <c r="AF104" s="243"/>
      <c r="AG104" s="243"/>
      <c r="AH104" s="243"/>
      <c r="AI104" s="243"/>
      <c r="AJ104" s="243"/>
      <c r="AK104" s="243"/>
      <c r="AL104" s="243"/>
      <c r="AM104" s="243"/>
      <c r="AN104" s="243"/>
      <c r="AO104" s="243"/>
      <c r="AP104" s="243"/>
      <c r="AQ104" s="243"/>
      <c r="AR104" s="243"/>
      <c r="AS104" s="243"/>
      <c r="AT104" s="243"/>
      <c r="AU104" s="243"/>
      <c r="AV104" s="243"/>
      <c r="AW104" s="243"/>
      <c r="AX104" s="243"/>
      <c r="AY104" s="243"/>
      <c r="AZ104" s="243"/>
      <c r="BA104" s="243"/>
      <c r="BB104" s="243"/>
      <c r="BC104" s="243"/>
      <c r="BD104" s="243"/>
      <c r="BE104" s="243"/>
      <c r="BF104" s="243"/>
      <c r="BG104" s="243"/>
      <c r="BH104" s="243"/>
      <c r="BI104" s="243"/>
      <c r="BJ104" s="243"/>
      <c r="BK104" s="243"/>
      <c r="BL104" s="243"/>
      <c r="BM104" s="243"/>
      <c r="BN104" s="243"/>
      <c r="BO104" s="243"/>
      <c r="BP104" s="243"/>
      <c r="BQ104" s="243"/>
      <c r="BR104" s="243"/>
      <c r="BS104" s="243"/>
      <c r="BT104" s="243"/>
      <c r="BU104" s="243"/>
      <c r="BV104" s="243"/>
    </row>
    <row r="105" spans="1:74" s="244" customFormat="1" ht="180.75" customHeight="1" outlineLevel="1">
      <c r="A105" s="417"/>
      <c r="B105" s="427"/>
      <c r="C105" s="249" t="s">
        <v>494</v>
      </c>
      <c r="D105" s="421"/>
      <c r="E105" s="421" t="s">
        <v>28</v>
      </c>
      <c r="F105" s="421"/>
      <c r="G105" s="421"/>
      <c r="H105" s="421"/>
      <c r="I105" s="421"/>
      <c r="J105" s="421"/>
      <c r="K105" s="421"/>
      <c r="L105" s="421"/>
      <c r="M105" s="277"/>
      <c r="N105" s="277"/>
      <c r="O105" s="277"/>
      <c r="P105" s="277"/>
      <c r="Q105" s="277">
        <v>1080</v>
      </c>
      <c r="R105" s="369">
        <v>1635</v>
      </c>
      <c r="Y105" s="243"/>
      <c r="Z105" s="243"/>
      <c r="AA105" s="243"/>
      <c r="AB105" s="243"/>
      <c r="AC105" s="243"/>
      <c r="AD105" s="243"/>
      <c r="AE105" s="243"/>
      <c r="AF105" s="243"/>
      <c r="AG105" s="243"/>
      <c r="AH105" s="243"/>
      <c r="AI105" s="243"/>
      <c r="AJ105" s="243"/>
      <c r="AK105" s="243"/>
      <c r="AL105" s="243"/>
      <c r="AM105" s="243"/>
      <c r="AN105" s="243"/>
      <c r="AO105" s="243"/>
      <c r="AP105" s="243"/>
      <c r="AQ105" s="243"/>
      <c r="AR105" s="243"/>
      <c r="AS105" s="243"/>
      <c r="AT105" s="243"/>
      <c r="AU105" s="243"/>
      <c r="AV105" s="243"/>
      <c r="AW105" s="243"/>
      <c r="AX105" s="243"/>
      <c r="AY105" s="243"/>
      <c r="AZ105" s="243"/>
      <c r="BA105" s="243"/>
      <c r="BB105" s="243"/>
      <c r="BC105" s="243"/>
      <c r="BD105" s="243"/>
      <c r="BE105" s="243"/>
      <c r="BF105" s="243"/>
      <c r="BG105" s="243"/>
      <c r="BH105" s="243"/>
      <c r="BI105" s="243"/>
      <c r="BJ105" s="243"/>
      <c r="BK105" s="243"/>
      <c r="BL105" s="243"/>
      <c r="BM105" s="243"/>
      <c r="BN105" s="243"/>
      <c r="BO105" s="243"/>
      <c r="BP105" s="243"/>
      <c r="BQ105" s="243"/>
      <c r="BR105" s="243"/>
      <c r="BS105" s="243"/>
      <c r="BT105" s="243"/>
      <c r="BU105" s="243"/>
      <c r="BV105" s="243"/>
    </row>
    <row r="106" spans="1:74" s="244" customFormat="1" ht="129" customHeight="1" outlineLevel="1">
      <c r="A106" s="350" t="s">
        <v>326</v>
      </c>
      <c r="B106" s="257" t="s">
        <v>327</v>
      </c>
      <c r="C106" s="249" t="s">
        <v>328</v>
      </c>
      <c r="D106" s="250" t="s">
        <v>33</v>
      </c>
      <c r="E106" s="421" t="s">
        <v>28</v>
      </c>
      <c r="F106" s="421"/>
      <c r="G106" s="421"/>
      <c r="H106" s="421"/>
      <c r="I106" s="421"/>
      <c r="J106" s="421"/>
      <c r="K106" s="421"/>
      <c r="L106" s="421"/>
      <c r="M106" s="277">
        <v>0</v>
      </c>
      <c r="N106" s="277">
        <v>0</v>
      </c>
      <c r="O106" s="277">
        <v>1290.0889716373101</v>
      </c>
      <c r="P106" s="277">
        <v>2657.58328157286</v>
      </c>
      <c r="Q106" s="277">
        <v>6843.2769500500999</v>
      </c>
      <c r="R106" s="369">
        <v>11277.72041368256</v>
      </c>
      <c r="Y106" s="243"/>
      <c r="Z106" s="243"/>
      <c r="AA106" s="243"/>
      <c r="AB106" s="243"/>
      <c r="AC106" s="243"/>
      <c r="AD106" s="243"/>
      <c r="AE106" s="243"/>
      <c r="AF106" s="243"/>
      <c r="AG106" s="243"/>
      <c r="AH106" s="243"/>
      <c r="AI106" s="243"/>
      <c r="AJ106" s="243"/>
      <c r="AK106" s="243"/>
      <c r="AL106" s="243"/>
      <c r="AM106" s="243"/>
      <c r="AN106" s="243"/>
      <c r="AO106" s="243"/>
      <c r="AP106" s="243"/>
      <c r="AQ106" s="243"/>
      <c r="AR106" s="243"/>
      <c r="AS106" s="243"/>
      <c r="AT106" s="243"/>
      <c r="AU106" s="243"/>
      <c r="AV106" s="243"/>
      <c r="AW106" s="243"/>
      <c r="AX106" s="243"/>
      <c r="AY106" s="243"/>
      <c r="AZ106" s="243"/>
      <c r="BA106" s="243"/>
      <c r="BB106" s="243"/>
      <c r="BC106" s="243"/>
      <c r="BD106" s="243"/>
      <c r="BE106" s="243"/>
      <c r="BF106" s="243"/>
      <c r="BG106" s="243"/>
      <c r="BH106" s="243"/>
      <c r="BI106" s="243"/>
      <c r="BJ106" s="243"/>
      <c r="BK106" s="243"/>
      <c r="BL106" s="243"/>
      <c r="BM106" s="243"/>
      <c r="BN106" s="243"/>
      <c r="BO106" s="243"/>
      <c r="BP106" s="243"/>
      <c r="BQ106" s="243"/>
      <c r="BR106" s="243"/>
      <c r="BS106" s="243"/>
      <c r="BT106" s="243"/>
      <c r="BU106" s="243"/>
      <c r="BV106" s="243"/>
    </row>
    <row r="107" spans="1:74" s="244" customFormat="1" ht="216.75" customHeight="1" outlineLevel="1">
      <c r="A107" s="350" t="s">
        <v>329</v>
      </c>
      <c r="B107" s="257" t="s">
        <v>330</v>
      </c>
      <c r="C107" s="249" t="s">
        <v>332</v>
      </c>
      <c r="D107" s="250" t="s">
        <v>333</v>
      </c>
      <c r="E107" s="250" t="s">
        <v>28</v>
      </c>
      <c r="F107" s="250" t="s">
        <v>28</v>
      </c>
      <c r="G107" s="250" t="s">
        <v>28</v>
      </c>
      <c r="H107" s="250" t="s">
        <v>28</v>
      </c>
      <c r="I107" s="250" t="s">
        <v>28</v>
      </c>
      <c r="J107" s="250" t="s">
        <v>28</v>
      </c>
      <c r="K107" s="250" t="s">
        <v>28</v>
      </c>
      <c r="L107" s="250" t="s">
        <v>28</v>
      </c>
      <c r="M107" s="250" t="s">
        <v>28</v>
      </c>
      <c r="N107" s="250" t="s">
        <v>28</v>
      </c>
      <c r="O107" s="250" t="s">
        <v>34</v>
      </c>
      <c r="P107" s="250" t="s">
        <v>34</v>
      </c>
      <c r="Q107" s="250" t="s">
        <v>34</v>
      </c>
      <c r="R107" s="326" t="s">
        <v>34</v>
      </c>
      <c r="Y107" s="243"/>
      <c r="Z107" s="243"/>
      <c r="AA107" s="243"/>
      <c r="AB107" s="243"/>
      <c r="AC107" s="243"/>
      <c r="AD107" s="243"/>
      <c r="AE107" s="243"/>
      <c r="AF107" s="243"/>
      <c r="AG107" s="243"/>
      <c r="AH107" s="243"/>
      <c r="AI107" s="243"/>
      <c r="AJ107" s="243"/>
      <c r="AK107" s="243"/>
      <c r="AL107" s="243"/>
      <c r="AM107" s="243"/>
      <c r="AN107" s="243"/>
      <c r="AO107" s="243"/>
      <c r="AP107" s="243"/>
      <c r="AQ107" s="243"/>
      <c r="AR107" s="243"/>
      <c r="AS107" s="243"/>
      <c r="AT107" s="243"/>
      <c r="AU107" s="243"/>
      <c r="AV107" s="243"/>
      <c r="AW107" s="243"/>
      <c r="AX107" s="243"/>
      <c r="AY107" s="243"/>
      <c r="AZ107" s="243"/>
      <c r="BA107" s="243"/>
      <c r="BB107" s="243"/>
      <c r="BC107" s="243"/>
      <c r="BD107" s="243"/>
      <c r="BE107" s="243"/>
      <c r="BF107" s="243"/>
      <c r="BG107" s="243"/>
      <c r="BH107" s="243"/>
      <c r="BI107" s="243"/>
      <c r="BJ107" s="243"/>
      <c r="BK107" s="243"/>
      <c r="BL107" s="243"/>
      <c r="BM107" s="243"/>
      <c r="BN107" s="243"/>
      <c r="BO107" s="243"/>
      <c r="BP107" s="243"/>
      <c r="BQ107" s="243"/>
      <c r="BR107" s="243"/>
      <c r="BS107" s="243"/>
      <c r="BT107" s="243"/>
      <c r="BU107" s="243"/>
      <c r="BV107" s="243"/>
    </row>
    <row r="108" spans="1:74" s="244" customFormat="1" ht="33">
      <c r="A108" s="431" t="s">
        <v>334</v>
      </c>
      <c r="B108" s="432" t="s">
        <v>335</v>
      </c>
      <c r="C108" s="275" t="s">
        <v>336</v>
      </c>
      <c r="D108" s="266"/>
      <c r="E108" s="276">
        <v>1127.7341768550825</v>
      </c>
      <c r="F108" s="276">
        <v>1217.3514636670479</v>
      </c>
      <c r="G108" s="276">
        <v>1329.8702843012554</v>
      </c>
      <c r="H108" s="276">
        <v>1321.5512263074609</v>
      </c>
      <c r="I108" s="276">
        <v>1265.450384417833</v>
      </c>
      <c r="J108" s="276">
        <v>2313.7225550400876</v>
      </c>
      <c r="K108" s="276">
        <v>2462.7432293671268</v>
      </c>
      <c r="L108" s="276">
        <v>2752.0787376661119</v>
      </c>
      <c r="M108" s="276">
        <v>1853.0325160000002</v>
      </c>
      <c r="N108" s="276">
        <v>1500.7925002499996</v>
      </c>
      <c r="O108" s="276">
        <v>1241.3725000099994</v>
      </c>
      <c r="P108" s="276">
        <v>1024.5725</v>
      </c>
      <c r="Q108" s="276">
        <v>876.65</v>
      </c>
      <c r="R108" s="370">
        <v>727.21249999999998</v>
      </c>
      <c r="Y108" s="243"/>
      <c r="Z108" s="243"/>
      <c r="AA108" s="243"/>
      <c r="AB108" s="243"/>
      <c r="AC108" s="243"/>
      <c r="AD108" s="243"/>
      <c r="AE108" s="243"/>
      <c r="AF108" s="243"/>
      <c r="AG108" s="243"/>
      <c r="AH108" s="243"/>
      <c r="AI108" s="243"/>
      <c r="AJ108" s="243"/>
      <c r="AK108" s="243"/>
      <c r="AL108" s="243"/>
      <c r="AM108" s="243"/>
      <c r="AN108" s="243"/>
      <c r="AO108" s="243"/>
      <c r="AP108" s="243"/>
      <c r="AQ108" s="243"/>
      <c r="AR108" s="243"/>
      <c r="AS108" s="243"/>
      <c r="AT108" s="243"/>
      <c r="AU108" s="243"/>
      <c r="AV108" s="243"/>
      <c r="AW108" s="243"/>
      <c r="AX108" s="243"/>
      <c r="AY108" s="243"/>
      <c r="AZ108" s="243"/>
      <c r="BA108" s="243"/>
      <c r="BB108" s="243"/>
      <c r="BC108" s="243"/>
      <c r="BD108" s="243"/>
      <c r="BE108" s="243"/>
      <c r="BF108" s="243"/>
      <c r="BG108" s="243"/>
      <c r="BH108" s="243"/>
      <c r="BI108" s="243"/>
      <c r="BJ108" s="243"/>
      <c r="BK108" s="243"/>
      <c r="BL108" s="243"/>
      <c r="BM108" s="243"/>
      <c r="BN108" s="243"/>
      <c r="BO108" s="243"/>
      <c r="BP108" s="243"/>
      <c r="BQ108" s="243"/>
      <c r="BR108" s="243"/>
      <c r="BS108" s="243"/>
      <c r="BT108" s="243"/>
      <c r="BU108" s="243"/>
      <c r="BV108" s="243"/>
    </row>
    <row r="109" spans="1:74" s="244" customFormat="1" ht="105.75" customHeight="1">
      <c r="A109" s="431"/>
      <c r="B109" s="432"/>
      <c r="C109" s="275" t="s">
        <v>338</v>
      </c>
      <c r="D109" s="266"/>
      <c r="E109" s="252"/>
      <c r="F109" s="252">
        <v>19</v>
      </c>
      <c r="G109" s="252">
        <v>-23</v>
      </c>
      <c r="H109" s="252">
        <v>-27</v>
      </c>
      <c r="I109" s="252">
        <v>-13</v>
      </c>
      <c r="J109" s="252">
        <v>-16</v>
      </c>
      <c r="K109" s="252">
        <v>-89</v>
      </c>
      <c r="L109" s="252" t="s">
        <v>28</v>
      </c>
      <c r="M109" s="252">
        <v>5</v>
      </c>
      <c r="N109" s="252">
        <v>10</v>
      </c>
      <c r="O109" s="252">
        <v>15</v>
      </c>
      <c r="P109" s="252">
        <v>30</v>
      </c>
      <c r="Q109" s="252">
        <v>40</v>
      </c>
      <c r="R109" s="368">
        <v>50</v>
      </c>
      <c r="Y109" s="243"/>
      <c r="Z109" s="243"/>
      <c r="AA109" s="243"/>
      <c r="AB109" s="243"/>
      <c r="AC109" s="243"/>
      <c r="AD109" s="243"/>
      <c r="AE109" s="243"/>
      <c r="AF109" s="243"/>
      <c r="AG109" s="243"/>
      <c r="AH109" s="243"/>
      <c r="AI109" s="243"/>
      <c r="AJ109" s="243"/>
      <c r="AK109" s="243"/>
      <c r="AL109" s="243"/>
      <c r="AM109" s="243"/>
      <c r="AN109" s="243"/>
      <c r="AO109" s="243"/>
      <c r="AP109" s="243"/>
      <c r="AQ109" s="243"/>
      <c r="AR109" s="243"/>
      <c r="AS109" s="243"/>
      <c r="AT109" s="243"/>
      <c r="AU109" s="243"/>
      <c r="AV109" s="243"/>
      <c r="AW109" s="243"/>
      <c r="AX109" s="243"/>
      <c r="AY109" s="243"/>
      <c r="AZ109" s="243"/>
      <c r="BA109" s="243"/>
      <c r="BB109" s="243"/>
      <c r="BC109" s="243"/>
      <c r="BD109" s="243"/>
      <c r="BE109" s="243"/>
      <c r="BF109" s="243"/>
      <c r="BG109" s="243"/>
      <c r="BH109" s="243"/>
      <c r="BI109" s="243"/>
      <c r="BJ109" s="243"/>
      <c r="BK109" s="243"/>
      <c r="BL109" s="243"/>
      <c r="BM109" s="243"/>
      <c r="BN109" s="243"/>
      <c r="BO109" s="243"/>
      <c r="BP109" s="243"/>
      <c r="BQ109" s="243"/>
      <c r="BR109" s="243"/>
      <c r="BS109" s="243"/>
      <c r="BT109" s="243"/>
      <c r="BU109" s="243"/>
      <c r="BV109" s="243"/>
    </row>
    <row r="110" spans="1:74" s="244" customFormat="1" ht="66">
      <c r="A110" s="366" t="s">
        <v>340</v>
      </c>
      <c r="B110" s="271" t="s">
        <v>341</v>
      </c>
      <c r="C110" s="271" t="s">
        <v>342</v>
      </c>
      <c r="D110" s="269"/>
      <c r="E110" s="274">
        <v>0.44461733170934048</v>
      </c>
      <c r="F110" s="274">
        <v>0.46069403131369907</v>
      </c>
      <c r="G110" s="274">
        <v>0.42323996694612465</v>
      </c>
      <c r="H110" s="274">
        <v>0.4142719882482217</v>
      </c>
      <c r="I110" s="274">
        <v>0.38246151255686434</v>
      </c>
      <c r="J110" s="274">
        <v>0.3342840204144768</v>
      </c>
      <c r="K110" s="274">
        <v>0.46941602540911609</v>
      </c>
      <c r="L110" s="274">
        <v>0.69060643903392471</v>
      </c>
      <c r="M110" s="274">
        <v>0.54350000000000009</v>
      </c>
      <c r="N110" s="274">
        <v>0.54200000000000015</v>
      </c>
      <c r="O110" s="274">
        <v>0.56200000000000017</v>
      </c>
      <c r="P110" s="274">
        <v>0.5920000000000003</v>
      </c>
      <c r="Q110" s="274">
        <v>0.61900000000000022</v>
      </c>
      <c r="R110" s="371">
        <v>0.62000000000000011</v>
      </c>
      <c r="Y110" s="243"/>
      <c r="Z110" s="243"/>
      <c r="AA110" s="243"/>
      <c r="AB110" s="243"/>
      <c r="AC110" s="243"/>
      <c r="AD110" s="243"/>
      <c r="AE110" s="243"/>
      <c r="AF110" s="243"/>
      <c r="AG110" s="243"/>
      <c r="AH110" s="243"/>
      <c r="AI110" s="243"/>
      <c r="AJ110" s="243"/>
      <c r="AK110" s="243"/>
      <c r="AL110" s="243"/>
      <c r="AM110" s="243"/>
      <c r="AN110" s="243"/>
      <c r="AO110" s="243"/>
      <c r="AP110" s="243"/>
      <c r="AQ110" s="243"/>
      <c r="AR110" s="243"/>
      <c r="AS110" s="243"/>
      <c r="AT110" s="243"/>
      <c r="AU110" s="243"/>
      <c r="AV110" s="243"/>
      <c r="AW110" s="243"/>
      <c r="AX110" s="243"/>
      <c r="AY110" s="243"/>
      <c r="AZ110" s="243"/>
      <c r="BA110" s="243"/>
      <c r="BB110" s="243"/>
      <c r="BC110" s="243"/>
      <c r="BD110" s="243"/>
      <c r="BE110" s="243"/>
      <c r="BF110" s="243"/>
      <c r="BG110" s="243"/>
      <c r="BH110" s="243"/>
      <c r="BI110" s="243"/>
      <c r="BJ110" s="243"/>
      <c r="BK110" s="243"/>
      <c r="BL110" s="243"/>
      <c r="BM110" s="243"/>
      <c r="BN110" s="243"/>
      <c r="BO110" s="243"/>
      <c r="BP110" s="243"/>
      <c r="BQ110" s="243"/>
      <c r="BR110" s="243"/>
      <c r="BS110" s="243"/>
      <c r="BT110" s="243"/>
      <c r="BU110" s="243"/>
      <c r="BV110" s="243"/>
    </row>
    <row r="111" spans="1:74" s="244" customFormat="1" ht="49.5" customHeight="1">
      <c r="A111" s="417" t="s">
        <v>344</v>
      </c>
      <c r="B111" s="425" t="s">
        <v>345</v>
      </c>
      <c r="C111" s="249" t="s">
        <v>347</v>
      </c>
      <c r="D111" s="250" t="s">
        <v>33</v>
      </c>
      <c r="E111" s="421" t="s">
        <v>28</v>
      </c>
      <c r="F111" s="421"/>
      <c r="G111" s="421"/>
      <c r="H111" s="421"/>
      <c r="I111" s="421"/>
      <c r="J111" s="421"/>
      <c r="K111" s="421"/>
      <c r="L111" s="421"/>
      <c r="M111" s="267">
        <v>100</v>
      </c>
      <c r="N111" s="267">
        <v>150</v>
      </c>
      <c r="O111" s="267">
        <v>166.66666666666669</v>
      </c>
      <c r="P111" s="267">
        <v>200</v>
      </c>
      <c r="Q111" s="267">
        <v>230</v>
      </c>
      <c r="R111" s="342">
        <v>250</v>
      </c>
      <c r="Y111" s="243"/>
      <c r="Z111" s="243"/>
      <c r="AA111" s="243"/>
      <c r="AB111" s="243"/>
      <c r="AC111" s="243"/>
      <c r="AD111" s="243"/>
      <c r="AE111" s="243"/>
      <c r="AF111" s="243"/>
      <c r="AG111" s="243"/>
      <c r="AH111" s="243"/>
      <c r="AI111" s="243"/>
      <c r="AJ111" s="243"/>
      <c r="AK111" s="243"/>
      <c r="AL111" s="243"/>
      <c r="AM111" s="243"/>
      <c r="AN111" s="243"/>
      <c r="AO111" s="243"/>
      <c r="AP111" s="243"/>
      <c r="AQ111" s="243"/>
      <c r="AR111" s="243"/>
      <c r="AS111" s="243"/>
      <c r="AT111" s="243"/>
      <c r="AU111" s="243"/>
      <c r="AV111" s="243"/>
      <c r="AW111" s="243"/>
      <c r="AX111" s="243"/>
      <c r="AY111" s="243"/>
      <c r="AZ111" s="243"/>
      <c r="BA111" s="243"/>
      <c r="BB111" s="243"/>
      <c r="BC111" s="243"/>
      <c r="BD111" s="243"/>
      <c r="BE111" s="243"/>
      <c r="BF111" s="243"/>
      <c r="BG111" s="243"/>
      <c r="BH111" s="243"/>
      <c r="BI111" s="243"/>
      <c r="BJ111" s="243"/>
      <c r="BK111" s="243"/>
      <c r="BL111" s="243"/>
      <c r="BM111" s="243"/>
      <c r="BN111" s="243"/>
      <c r="BO111" s="243"/>
      <c r="BP111" s="243"/>
      <c r="BQ111" s="243"/>
      <c r="BR111" s="243"/>
      <c r="BS111" s="243"/>
      <c r="BT111" s="243"/>
      <c r="BU111" s="243"/>
      <c r="BV111" s="243"/>
    </row>
    <row r="112" spans="1:74" s="244" customFormat="1" ht="87" customHeight="1" outlineLevel="1">
      <c r="A112" s="417"/>
      <c r="B112" s="425"/>
      <c r="C112" s="249" t="s">
        <v>493</v>
      </c>
      <c r="D112" s="250" t="s">
        <v>33</v>
      </c>
      <c r="E112" s="421" t="s">
        <v>28</v>
      </c>
      <c r="F112" s="421"/>
      <c r="G112" s="421"/>
      <c r="H112" s="421"/>
      <c r="I112" s="421"/>
      <c r="J112" s="421"/>
      <c r="K112" s="421"/>
      <c r="L112" s="421"/>
      <c r="M112" s="250">
        <v>15</v>
      </c>
      <c r="N112" s="250">
        <v>30</v>
      </c>
      <c r="O112" s="250">
        <v>50</v>
      </c>
      <c r="P112" s="250">
        <v>80</v>
      </c>
      <c r="Q112" s="250">
        <v>115</v>
      </c>
      <c r="R112" s="326">
        <v>150</v>
      </c>
      <c r="Y112" s="243"/>
      <c r="Z112" s="243"/>
      <c r="AA112" s="243"/>
      <c r="AB112" s="243"/>
      <c r="AC112" s="243"/>
      <c r="AD112" s="243"/>
      <c r="AE112" s="243"/>
      <c r="AF112" s="243"/>
      <c r="AG112" s="243"/>
      <c r="AH112" s="243"/>
      <c r="AI112" s="243"/>
      <c r="AJ112" s="243"/>
      <c r="AK112" s="243"/>
      <c r="AL112" s="243"/>
      <c r="AM112" s="243"/>
      <c r="AN112" s="243"/>
      <c r="AO112" s="243"/>
      <c r="AP112" s="243"/>
      <c r="AQ112" s="243"/>
      <c r="AR112" s="243"/>
      <c r="AS112" s="243"/>
      <c r="AT112" s="243"/>
      <c r="AU112" s="243"/>
      <c r="AV112" s="243"/>
      <c r="AW112" s="243"/>
      <c r="AX112" s="243"/>
      <c r="AY112" s="243"/>
      <c r="AZ112" s="243"/>
      <c r="BA112" s="243"/>
      <c r="BB112" s="243"/>
      <c r="BC112" s="243"/>
      <c r="BD112" s="243"/>
      <c r="BE112" s="243"/>
      <c r="BF112" s="243"/>
      <c r="BG112" s="243"/>
      <c r="BH112" s="243"/>
      <c r="BI112" s="243"/>
      <c r="BJ112" s="243"/>
      <c r="BK112" s="243"/>
      <c r="BL112" s="243"/>
      <c r="BM112" s="243"/>
      <c r="BN112" s="243"/>
      <c r="BO112" s="243"/>
      <c r="BP112" s="243"/>
      <c r="BQ112" s="243"/>
      <c r="BR112" s="243"/>
      <c r="BS112" s="243"/>
      <c r="BT112" s="243"/>
      <c r="BU112" s="243"/>
      <c r="BV112" s="243"/>
    </row>
    <row r="113" spans="1:74" s="244" customFormat="1" ht="62.25" customHeight="1" outlineLevel="1">
      <c r="A113" s="417" t="s">
        <v>349</v>
      </c>
      <c r="B113" s="425" t="s">
        <v>350</v>
      </c>
      <c r="C113" s="249" t="s">
        <v>351</v>
      </c>
      <c r="D113" s="421" t="s">
        <v>33</v>
      </c>
      <c r="E113" s="421" t="s">
        <v>28</v>
      </c>
      <c r="F113" s="421"/>
      <c r="G113" s="421"/>
      <c r="H113" s="421"/>
      <c r="I113" s="421"/>
      <c r="J113" s="421"/>
      <c r="K113" s="421"/>
      <c r="L113" s="421"/>
      <c r="M113" s="267">
        <v>2.8274400000000002</v>
      </c>
      <c r="N113" s="267">
        <v>4.9968576000000002</v>
      </c>
      <c r="O113" s="267">
        <v>8.1595908575999996</v>
      </c>
      <c r="P113" s="267">
        <v>11.502446396313598</v>
      </c>
      <c r="Q113" s="267">
        <v>15.446142303621119</v>
      </c>
      <c r="R113" s="342">
        <v>20.205871054481968</v>
      </c>
      <c r="Y113" s="243"/>
      <c r="Z113" s="243"/>
      <c r="AA113" s="243"/>
      <c r="AB113" s="243"/>
      <c r="AC113" s="243"/>
      <c r="AD113" s="243"/>
      <c r="AE113" s="243"/>
      <c r="AF113" s="243"/>
      <c r="AG113" s="243"/>
      <c r="AH113" s="243"/>
      <c r="AI113" s="243"/>
      <c r="AJ113" s="243"/>
      <c r="AK113" s="243"/>
      <c r="AL113" s="243"/>
      <c r="AM113" s="243"/>
      <c r="AN113" s="243"/>
      <c r="AO113" s="243"/>
      <c r="AP113" s="243"/>
      <c r="AQ113" s="243"/>
      <c r="AR113" s="243"/>
      <c r="AS113" s="243"/>
      <c r="AT113" s="243"/>
      <c r="AU113" s="243"/>
      <c r="AV113" s="243"/>
      <c r="AW113" s="243"/>
      <c r="AX113" s="243"/>
      <c r="AY113" s="243"/>
      <c r="AZ113" s="243"/>
      <c r="BA113" s="243"/>
      <c r="BB113" s="243"/>
      <c r="BC113" s="243"/>
      <c r="BD113" s="243"/>
      <c r="BE113" s="243"/>
      <c r="BF113" s="243"/>
      <c r="BG113" s="243"/>
      <c r="BH113" s="243"/>
      <c r="BI113" s="243"/>
      <c r="BJ113" s="243"/>
      <c r="BK113" s="243"/>
      <c r="BL113" s="243"/>
      <c r="BM113" s="243"/>
      <c r="BN113" s="243"/>
      <c r="BO113" s="243"/>
      <c r="BP113" s="243"/>
      <c r="BQ113" s="243"/>
      <c r="BR113" s="243"/>
      <c r="BS113" s="243"/>
      <c r="BT113" s="243"/>
      <c r="BU113" s="243"/>
      <c r="BV113" s="243"/>
    </row>
    <row r="114" spans="1:74" s="244" customFormat="1" ht="246.75" customHeight="1" outlineLevel="1">
      <c r="A114" s="417"/>
      <c r="B114" s="425"/>
      <c r="C114" s="249" t="s">
        <v>492</v>
      </c>
      <c r="D114" s="421"/>
      <c r="E114" s="421" t="s">
        <v>28</v>
      </c>
      <c r="F114" s="421"/>
      <c r="G114" s="421"/>
      <c r="H114" s="421"/>
      <c r="I114" s="421"/>
      <c r="J114" s="421"/>
      <c r="K114" s="421"/>
      <c r="L114" s="421"/>
      <c r="M114" s="250">
        <v>1.0999999999999999</v>
      </c>
      <c r="N114" s="250">
        <v>1.2</v>
      </c>
      <c r="O114" s="250">
        <v>1.4000000000000001</v>
      </c>
      <c r="P114" s="250">
        <v>1.4</v>
      </c>
      <c r="Q114" s="250">
        <v>1.6</v>
      </c>
      <c r="R114" s="326">
        <v>1.7000000000000002</v>
      </c>
      <c r="Y114" s="243"/>
      <c r="Z114" s="243"/>
      <c r="AA114" s="243"/>
      <c r="AB114" s="243"/>
      <c r="AC114" s="243"/>
      <c r="AD114" s="243"/>
      <c r="AE114" s="243"/>
      <c r="AF114" s="243"/>
      <c r="AG114" s="243"/>
      <c r="AH114" s="243"/>
      <c r="AI114" s="243"/>
      <c r="AJ114" s="243"/>
      <c r="AK114" s="243"/>
      <c r="AL114" s="243"/>
      <c r="AM114" s="243"/>
      <c r="AN114" s="243"/>
      <c r="AO114" s="243"/>
      <c r="AP114" s="243"/>
      <c r="AQ114" s="243"/>
      <c r="AR114" s="243"/>
      <c r="AS114" s="243"/>
      <c r="AT114" s="243"/>
      <c r="AU114" s="243"/>
      <c r="AV114" s="243"/>
      <c r="AW114" s="243"/>
      <c r="AX114" s="243"/>
      <c r="AY114" s="243"/>
      <c r="AZ114" s="243"/>
      <c r="BA114" s="243"/>
      <c r="BB114" s="243"/>
      <c r="BC114" s="243"/>
      <c r="BD114" s="243"/>
      <c r="BE114" s="243"/>
      <c r="BF114" s="243"/>
      <c r="BG114" s="243"/>
      <c r="BH114" s="243"/>
      <c r="BI114" s="243"/>
      <c r="BJ114" s="243"/>
      <c r="BK114" s="243"/>
      <c r="BL114" s="243"/>
      <c r="BM114" s="243"/>
      <c r="BN114" s="243"/>
      <c r="BO114" s="243"/>
      <c r="BP114" s="243"/>
      <c r="BQ114" s="243"/>
      <c r="BR114" s="243"/>
      <c r="BS114" s="243"/>
      <c r="BT114" s="243"/>
      <c r="BU114" s="243"/>
      <c r="BV114" s="243"/>
    </row>
    <row r="115" spans="1:74" s="244" customFormat="1" ht="209.25" customHeight="1" outlineLevel="1">
      <c r="A115" s="350" t="s">
        <v>353</v>
      </c>
      <c r="B115" s="272" t="s">
        <v>354</v>
      </c>
      <c r="C115" s="249" t="s">
        <v>355</v>
      </c>
      <c r="D115" s="250" t="s">
        <v>33</v>
      </c>
      <c r="E115" s="421" t="s">
        <v>28</v>
      </c>
      <c r="F115" s="421"/>
      <c r="G115" s="421"/>
      <c r="H115" s="421"/>
      <c r="I115" s="421"/>
      <c r="J115" s="421"/>
      <c r="K115" s="421"/>
      <c r="L115" s="421"/>
      <c r="M115" s="273"/>
      <c r="N115" s="273"/>
      <c r="O115" s="273"/>
      <c r="P115" s="273"/>
      <c r="Q115" s="273">
        <v>0.38</v>
      </c>
      <c r="R115" s="336">
        <v>0.45</v>
      </c>
      <c r="Y115" s="243"/>
      <c r="Z115" s="243"/>
      <c r="AA115" s="243"/>
      <c r="AB115" s="243"/>
      <c r="AC115" s="243"/>
      <c r="AD115" s="243"/>
      <c r="AE115" s="243"/>
      <c r="AF115" s="243"/>
      <c r="AG115" s="243"/>
      <c r="AH115" s="243"/>
      <c r="AI115" s="243"/>
      <c r="AJ115" s="243"/>
      <c r="AK115" s="243"/>
      <c r="AL115" s="243"/>
      <c r="AM115" s="243"/>
      <c r="AN115" s="243"/>
      <c r="AO115" s="243"/>
      <c r="AP115" s="243"/>
      <c r="AQ115" s="243"/>
      <c r="AR115" s="243"/>
      <c r="AS115" s="243"/>
      <c r="AT115" s="243"/>
      <c r="AU115" s="243"/>
      <c r="AV115" s="243"/>
      <c r="AW115" s="243"/>
      <c r="AX115" s="243"/>
      <c r="AY115" s="243"/>
      <c r="AZ115" s="243"/>
      <c r="BA115" s="243"/>
      <c r="BB115" s="243"/>
      <c r="BC115" s="243"/>
      <c r="BD115" s="243"/>
      <c r="BE115" s="243"/>
      <c r="BF115" s="243"/>
      <c r="BG115" s="243"/>
      <c r="BH115" s="243"/>
      <c r="BI115" s="243"/>
      <c r="BJ115" s="243"/>
      <c r="BK115" s="243"/>
      <c r="BL115" s="243"/>
      <c r="BM115" s="243"/>
      <c r="BN115" s="243"/>
      <c r="BO115" s="243"/>
      <c r="BP115" s="243"/>
      <c r="BQ115" s="243"/>
      <c r="BR115" s="243"/>
      <c r="BS115" s="243"/>
      <c r="BT115" s="243"/>
      <c r="BU115" s="243"/>
      <c r="BV115" s="243"/>
    </row>
    <row r="116" spans="1:74" s="244" customFormat="1" ht="33" customHeight="1" outlineLevel="1">
      <c r="A116" s="417" t="s">
        <v>358</v>
      </c>
      <c r="B116" s="425" t="s">
        <v>359</v>
      </c>
      <c r="C116" s="249" t="s">
        <v>360</v>
      </c>
      <c r="D116" s="421" t="s">
        <v>33</v>
      </c>
      <c r="E116" s="421" t="s">
        <v>28</v>
      </c>
      <c r="F116" s="421"/>
      <c r="G116" s="421"/>
      <c r="H116" s="421"/>
      <c r="I116" s="421"/>
      <c r="J116" s="421"/>
      <c r="K116" s="421"/>
      <c r="L116" s="421"/>
      <c r="M116" s="267">
        <v>12.852000000000002</v>
      </c>
      <c r="N116" s="267">
        <v>27.760320000000004</v>
      </c>
      <c r="O116" s="267">
        <v>46.012730399999995</v>
      </c>
      <c r="P116" s="267">
        <v>68.466942835200001</v>
      </c>
      <c r="Q116" s="267">
        <v>86.884550457868798</v>
      </c>
      <c r="R116" s="342">
        <v>110.05376391330047</v>
      </c>
      <c r="Y116" s="243"/>
      <c r="Z116" s="243"/>
      <c r="AA116" s="243"/>
      <c r="AB116" s="243"/>
      <c r="AC116" s="243"/>
      <c r="AD116" s="243"/>
      <c r="AE116" s="243"/>
      <c r="AF116" s="243"/>
      <c r="AG116" s="243"/>
      <c r="AH116" s="243"/>
      <c r="AI116" s="243"/>
      <c r="AJ116" s="243"/>
      <c r="AK116" s="243"/>
      <c r="AL116" s="243"/>
      <c r="AM116" s="243"/>
      <c r="AN116" s="243"/>
      <c r="AO116" s="243"/>
      <c r="AP116" s="243"/>
      <c r="AQ116" s="243"/>
      <c r="AR116" s="243"/>
      <c r="AS116" s="243"/>
      <c r="AT116" s="243"/>
      <c r="AU116" s="243"/>
      <c r="AV116" s="243"/>
      <c r="AW116" s="243"/>
      <c r="AX116" s="243"/>
      <c r="AY116" s="243"/>
      <c r="AZ116" s="243"/>
      <c r="BA116" s="243"/>
      <c r="BB116" s="243"/>
      <c r="BC116" s="243"/>
      <c r="BD116" s="243"/>
      <c r="BE116" s="243"/>
      <c r="BF116" s="243"/>
      <c r="BG116" s="243"/>
      <c r="BH116" s="243"/>
      <c r="BI116" s="243"/>
      <c r="BJ116" s="243"/>
      <c r="BK116" s="243"/>
      <c r="BL116" s="243"/>
      <c r="BM116" s="243"/>
      <c r="BN116" s="243"/>
      <c r="BO116" s="243"/>
      <c r="BP116" s="243"/>
      <c r="BQ116" s="243"/>
      <c r="BR116" s="243"/>
      <c r="BS116" s="243"/>
      <c r="BT116" s="243"/>
      <c r="BU116" s="243"/>
      <c r="BV116" s="243"/>
    </row>
    <row r="117" spans="1:74" s="244" customFormat="1" ht="130.5" customHeight="1" outlineLevel="1">
      <c r="A117" s="417"/>
      <c r="B117" s="425"/>
      <c r="C117" s="249" t="s">
        <v>491</v>
      </c>
      <c r="D117" s="421"/>
      <c r="E117" s="421" t="s">
        <v>28</v>
      </c>
      <c r="F117" s="421"/>
      <c r="G117" s="421"/>
      <c r="H117" s="421"/>
      <c r="I117" s="421"/>
      <c r="J117" s="421"/>
      <c r="K117" s="421"/>
      <c r="L117" s="421"/>
      <c r="M117" s="267">
        <v>25.704000000000004</v>
      </c>
      <c r="N117" s="267">
        <v>55.520640000000007</v>
      </c>
      <c r="O117" s="267">
        <v>92.025460799999991</v>
      </c>
      <c r="P117" s="267">
        <v>136.9338856704</v>
      </c>
      <c r="Q117" s="267">
        <v>173.7691009157376</v>
      </c>
      <c r="R117" s="342">
        <v>220.10752782660094</v>
      </c>
      <c r="Y117" s="243"/>
      <c r="Z117" s="243"/>
      <c r="AA117" s="243"/>
      <c r="AB117" s="243"/>
      <c r="AC117" s="243"/>
      <c r="AD117" s="243"/>
      <c r="AE117" s="243"/>
      <c r="AF117" s="243"/>
      <c r="AG117" s="243"/>
      <c r="AH117" s="243"/>
      <c r="AI117" s="243"/>
      <c r="AJ117" s="243"/>
      <c r="AK117" s="243"/>
      <c r="AL117" s="243"/>
      <c r="AM117" s="243"/>
      <c r="AN117" s="243"/>
      <c r="AO117" s="243"/>
      <c r="AP117" s="243"/>
      <c r="AQ117" s="243"/>
      <c r="AR117" s="243"/>
      <c r="AS117" s="243"/>
      <c r="AT117" s="243"/>
      <c r="AU117" s="243"/>
      <c r="AV117" s="243"/>
      <c r="AW117" s="243"/>
      <c r="AX117" s="243"/>
      <c r="AY117" s="243"/>
      <c r="AZ117" s="243"/>
      <c r="BA117" s="243"/>
      <c r="BB117" s="243"/>
      <c r="BC117" s="243"/>
      <c r="BD117" s="243"/>
      <c r="BE117" s="243"/>
      <c r="BF117" s="243"/>
      <c r="BG117" s="243"/>
      <c r="BH117" s="243"/>
      <c r="BI117" s="243"/>
      <c r="BJ117" s="243"/>
      <c r="BK117" s="243"/>
      <c r="BL117" s="243"/>
      <c r="BM117" s="243"/>
      <c r="BN117" s="243"/>
      <c r="BO117" s="243"/>
      <c r="BP117" s="243"/>
      <c r="BQ117" s="243"/>
      <c r="BR117" s="243"/>
      <c r="BS117" s="243"/>
      <c r="BT117" s="243"/>
      <c r="BU117" s="243"/>
      <c r="BV117" s="243"/>
    </row>
    <row r="118" spans="1:74" s="244" customFormat="1" ht="66.75" customHeight="1" outlineLevel="1">
      <c r="A118" s="350" t="s">
        <v>358</v>
      </c>
      <c r="B118" s="268" t="s">
        <v>362</v>
      </c>
      <c r="C118" s="249" t="s">
        <v>363</v>
      </c>
      <c r="D118" s="250" t="s">
        <v>33</v>
      </c>
      <c r="E118" s="250" t="s">
        <v>28</v>
      </c>
      <c r="F118" s="250" t="s">
        <v>28</v>
      </c>
      <c r="G118" s="250" t="s">
        <v>28</v>
      </c>
      <c r="H118" s="250" t="s">
        <v>28</v>
      </c>
      <c r="I118" s="250" t="s">
        <v>28</v>
      </c>
      <c r="J118" s="250" t="s">
        <v>28</v>
      </c>
      <c r="K118" s="250" t="s">
        <v>28</v>
      </c>
      <c r="L118" s="250" t="s">
        <v>28</v>
      </c>
      <c r="M118" s="250" t="s">
        <v>34</v>
      </c>
      <c r="N118" s="250" t="s">
        <v>34</v>
      </c>
      <c r="O118" s="250" t="s">
        <v>34</v>
      </c>
      <c r="P118" s="250" t="s">
        <v>34</v>
      </c>
      <c r="Q118" s="250" t="s">
        <v>34</v>
      </c>
      <c r="R118" s="326" t="s">
        <v>34</v>
      </c>
      <c r="Y118" s="243"/>
      <c r="Z118" s="243"/>
      <c r="AA118" s="243"/>
      <c r="AB118" s="243"/>
      <c r="AC118" s="243"/>
      <c r="AD118" s="243"/>
      <c r="AE118" s="243"/>
      <c r="AF118" s="243"/>
      <c r="AG118" s="243"/>
      <c r="AH118" s="243"/>
      <c r="AI118" s="243"/>
      <c r="AJ118" s="243"/>
      <c r="AK118" s="243"/>
      <c r="AL118" s="243"/>
      <c r="AM118" s="243"/>
      <c r="AN118" s="243"/>
      <c r="AO118" s="243"/>
      <c r="AP118" s="243"/>
      <c r="AQ118" s="243"/>
      <c r="AR118" s="243"/>
      <c r="AS118" s="243"/>
      <c r="AT118" s="243"/>
      <c r="AU118" s="243"/>
      <c r="AV118" s="243"/>
      <c r="AW118" s="243"/>
      <c r="AX118" s="243"/>
      <c r="AY118" s="243"/>
      <c r="AZ118" s="243"/>
      <c r="BA118" s="243"/>
      <c r="BB118" s="243"/>
      <c r="BC118" s="243"/>
      <c r="BD118" s="243"/>
      <c r="BE118" s="243"/>
      <c r="BF118" s="243"/>
      <c r="BG118" s="243"/>
      <c r="BH118" s="243"/>
      <c r="BI118" s="243"/>
      <c r="BJ118" s="243"/>
      <c r="BK118" s="243"/>
      <c r="BL118" s="243"/>
      <c r="BM118" s="243"/>
      <c r="BN118" s="243"/>
      <c r="BO118" s="243"/>
      <c r="BP118" s="243"/>
      <c r="BQ118" s="243"/>
      <c r="BR118" s="243"/>
      <c r="BS118" s="243"/>
      <c r="BT118" s="243"/>
      <c r="BU118" s="243"/>
      <c r="BV118" s="243"/>
    </row>
    <row r="119" spans="1:74" s="244" customFormat="1" ht="66" customHeight="1" outlineLevel="1">
      <c r="A119" s="417" t="s">
        <v>364</v>
      </c>
      <c r="B119" s="419" t="s">
        <v>365</v>
      </c>
      <c r="C119" s="249" t="s">
        <v>366</v>
      </c>
      <c r="D119" s="421" t="s">
        <v>33</v>
      </c>
      <c r="E119" s="421" t="s">
        <v>28</v>
      </c>
      <c r="F119" s="421"/>
      <c r="G119" s="421"/>
      <c r="H119" s="421"/>
      <c r="I119" s="421"/>
      <c r="J119" s="421"/>
      <c r="K119" s="421"/>
      <c r="L119" s="421"/>
      <c r="M119" s="267"/>
      <c r="N119" s="267"/>
      <c r="O119" s="267">
        <v>18.405092159999999</v>
      </c>
      <c r="P119" s="267">
        <v>61.620248551679992</v>
      </c>
      <c r="Q119" s="267">
        <v>123.56913842896896</v>
      </c>
      <c r="R119" s="342">
        <v>220.10752782660094</v>
      </c>
      <c r="Y119" s="243"/>
      <c r="Z119" s="243"/>
      <c r="AA119" s="243"/>
      <c r="AB119" s="243"/>
      <c r="AC119" s="243"/>
      <c r="AD119" s="243"/>
      <c r="AE119" s="243"/>
      <c r="AF119" s="243"/>
      <c r="AG119" s="243"/>
      <c r="AH119" s="243"/>
      <c r="AI119" s="243"/>
      <c r="AJ119" s="243"/>
      <c r="AK119" s="243"/>
      <c r="AL119" s="243"/>
      <c r="AM119" s="243"/>
      <c r="AN119" s="243"/>
      <c r="AO119" s="243"/>
      <c r="AP119" s="243"/>
      <c r="AQ119" s="243"/>
      <c r="AR119" s="243"/>
      <c r="AS119" s="243"/>
      <c r="AT119" s="243"/>
      <c r="AU119" s="243"/>
      <c r="AV119" s="243"/>
      <c r="AW119" s="243"/>
      <c r="AX119" s="243"/>
      <c r="AY119" s="243"/>
      <c r="AZ119" s="243"/>
      <c r="BA119" s="243"/>
      <c r="BB119" s="243"/>
      <c r="BC119" s="243"/>
      <c r="BD119" s="243"/>
      <c r="BE119" s="243"/>
      <c r="BF119" s="243"/>
      <c r="BG119" s="243"/>
      <c r="BH119" s="243"/>
      <c r="BI119" s="243"/>
      <c r="BJ119" s="243"/>
      <c r="BK119" s="243"/>
      <c r="BL119" s="243"/>
      <c r="BM119" s="243"/>
      <c r="BN119" s="243"/>
      <c r="BO119" s="243"/>
      <c r="BP119" s="243"/>
      <c r="BQ119" s="243"/>
      <c r="BR119" s="243"/>
      <c r="BS119" s="243"/>
      <c r="BT119" s="243"/>
      <c r="BU119" s="243"/>
      <c r="BV119" s="243"/>
    </row>
    <row r="120" spans="1:74" s="244" customFormat="1" ht="243.75" customHeight="1" outlineLevel="1">
      <c r="A120" s="417"/>
      <c r="B120" s="419"/>
      <c r="C120" s="249" t="s">
        <v>490</v>
      </c>
      <c r="D120" s="421"/>
      <c r="E120" s="421" t="s">
        <v>28</v>
      </c>
      <c r="F120" s="421"/>
      <c r="G120" s="421"/>
      <c r="H120" s="421"/>
      <c r="I120" s="421"/>
      <c r="J120" s="421"/>
      <c r="K120" s="421"/>
      <c r="L120" s="421"/>
      <c r="M120" s="250"/>
      <c r="N120" s="250"/>
      <c r="O120" s="254" t="s">
        <v>489</v>
      </c>
      <c r="P120" s="254">
        <v>0.15</v>
      </c>
      <c r="Q120" s="254">
        <v>0.3</v>
      </c>
      <c r="R120" s="345">
        <v>0.4</v>
      </c>
      <c r="Y120" s="243"/>
      <c r="Z120" s="243"/>
      <c r="AA120" s="243"/>
      <c r="AB120" s="243"/>
      <c r="AC120" s="243"/>
      <c r="AD120" s="243"/>
      <c r="AE120" s="243"/>
      <c r="AF120" s="243"/>
      <c r="AG120" s="243"/>
      <c r="AH120" s="243"/>
      <c r="AI120" s="243"/>
      <c r="AJ120" s="243"/>
      <c r="AK120" s="243"/>
      <c r="AL120" s="243"/>
      <c r="AM120" s="243"/>
      <c r="AN120" s="243"/>
      <c r="AO120" s="243"/>
      <c r="AP120" s="243"/>
      <c r="AQ120" s="243"/>
      <c r="AR120" s="243"/>
      <c r="AS120" s="243"/>
      <c r="AT120" s="243"/>
      <c r="AU120" s="243"/>
      <c r="AV120" s="243"/>
      <c r="AW120" s="243"/>
      <c r="AX120" s="243"/>
      <c r="AY120" s="243"/>
      <c r="AZ120" s="243"/>
      <c r="BA120" s="243"/>
      <c r="BB120" s="243"/>
      <c r="BC120" s="243"/>
      <c r="BD120" s="243"/>
      <c r="BE120" s="243"/>
      <c r="BF120" s="243"/>
      <c r="BG120" s="243"/>
      <c r="BH120" s="243"/>
      <c r="BI120" s="243"/>
      <c r="BJ120" s="243"/>
      <c r="BK120" s="243"/>
      <c r="BL120" s="243"/>
      <c r="BM120" s="243"/>
      <c r="BN120" s="243"/>
      <c r="BO120" s="243"/>
      <c r="BP120" s="243"/>
      <c r="BQ120" s="243"/>
      <c r="BR120" s="243"/>
      <c r="BS120" s="243"/>
      <c r="BT120" s="243"/>
      <c r="BU120" s="243"/>
      <c r="BV120" s="243"/>
    </row>
    <row r="121" spans="1:74" s="244" customFormat="1" ht="186.75" customHeight="1" outlineLevel="1">
      <c r="A121" s="350" t="s">
        <v>368</v>
      </c>
      <c r="B121" s="272" t="s">
        <v>369</v>
      </c>
      <c r="C121" s="249" t="s">
        <v>371</v>
      </c>
      <c r="D121" s="250" t="s">
        <v>33</v>
      </c>
      <c r="E121" s="421" t="s">
        <v>28</v>
      </c>
      <c r="F121" s="421"/>
      <c r="G121" s="421"/>
      <c r="H121" s="421"/>
      <c r="I121" s="421"/>
      <c r="J121" s="421"/>
      <c r="K121" s="421"/>
      <c r="L121" s="421"/>
      <c r="M121" s="250">
        <v>0</v>
      </c>
      <c r="N121" s="250">
        <v>0</v>
      </c>
      <c r="O121" s="250">
        <v>0</v>
      </c>
      <c r="P121" s="250">
        <v>0</v>
      </c>
      <c r="Q121" s="250">
        <v>5</v>
      </c>
      <c r="R121" s="326">
        <v>10</v>
      </c>
      <c r="Y121" s="243"/>
      <c r="Z121" s="243"/>
      <c r="AA121" s="243"/>
      <c r="AB121" s="243"/>
      <c r="AC121" s="243"/>
      <c r="AD121" s="243"/>
      <c r="AE121" s="243"/>
      <c r="AF121" s="243"/>
      <c r="AG121" s="243"/>
      <c r="AH121" s="243"/>
      <c r="AI121" s="243"/>
      <c r="AJ121" s="243"/>
      <c r="AK121" s="243"/>
      <c r="AL121" s="243"/>
      <c r="AM121" s="243"/>
      <c r="AN121" s="243"/>
      <c r="AO121" s="243"/>
      <c r="AP121" s="243"/>
      <c r="AQ121" s="243"/>
      <c r="AR121" s="243"/>
      <c r="AS121" s="243"/>
      <c r="AT121" s="243"/>
      <c r="AU121" s="243"/>
      <c r="AV121" s="243"/>
      <c r="AW121" s="243"/>
      <c r="AX121" s="243"/>
      <c r="AY121" s="243"/>
      <c r="AZ121" s="243"/>
      <c r="BA121" s="243"/>
      <c r="BB121" s="243"/>
      <c r="BC121" s="243"/>
      <c r="BD121" s="243"/>
      <c r="BE121" s="243"/>
      <c r="BF121" s="243"/>
      <c r="BG121" s="243"/>
      <c r="BH121" s="243"/>
      <c r="BI121" s="243"/>
      <c r="BJ121" s="243"/>
      <c r="BK121" s="243"/>
      <c r="BL121" s="243"/>
      <c r="BM121" s="243"/>
      <c r="BN121" s="243"/>
      <c r="BO121" s="243"/>
      <c r="BP121" s="243"/>
      <c r="BQ121" s="243"/>
      <c r="BR121" s="243"/>
      <c r="BS121" s="243"/>
      <c r="BT121" s="243"/>
      <c r="BU121" s="243"/>
      <c r="BV121" s="243"/>
    </row>
    <row r="122" spans="1:74" s="244" customFormat="1" ht="210.75" customHeight="1" outlineLevel="1">
      <c r="A122" s="350" t="s">
        <v>373</v>
      </c>
      <c r="B122" s="272" t="s">
        <v>374</v>
      </c>
      <c r="C122" s="249" t="s">
        <v>376</v>
      </c>
      <c r="D122" s="250" t="s">
        <v>33</v>
      </c>
      <c r="E122" s="421" t="s">
        <v>28</v>
      </c>
      <c r="F122" s="421"/>
      <c r="G122" s="421"/>
      <c r="H122" s="421"/>
      <c r="I122" s="421"/>
      <c r="J122" s="421"/>
      <c r="K122" s="421"/>
      <c r="L122" s="421"/>
      <c r="M122" s="267">
        <v>0</v>
      </c>
      <c r="N122" s="267">
        <v>0</v>
      </c>
      <c r="O122" s="267">
        <v>0</v>
      </c>
      <c r="P122" s="267">
        <v>0</v>
      </c>
      <c r="Q122" s="267">
        <v>1</v>
      </c>
      <c r="R122" s="342">
        <v>2</v>
      </c>
      <c r="Y122" s="243"/>
      <c r="Z122" s="243"/>
      <c r="AA122" s="243"/>
      <c r="AB122" s="243"/>
      <c r="AC122" s="243"/>
      <c r="AD122" s="243"/>
      <c r="AE122" s="243"/>
      <c r="AF122" s="243"/>
      <c r="AG122" s="243"/>
      <c r="AH122" s="243"/>
      <c r="AI122" s="243"/>
      <c r="AJ122" s="243"/>
      <c r="AK122" s="243"/>
      <c r="AL122" s="243"/>
      <c r="AM122" s="243"/>
      <c r="AN122" s="243"/>
      <c r="AO122" s="243"/>
      <c r="AP122" s="243"/>
      <c r="AQ122" s="243"/>
      <c r="AR122" s="243"/>
      <c r="AS122" s="243"/>
      <c r="AT122" s="243"/>
      <c r="AU122" s="243"/>
      <c r="AV122" s="243"/>
      <c r="AW122" s="243"/>
      <c r="AX122" s="243"/>
      <c r="AY122" s="243"/>
      <c r="AZ122" s="243"/>
      <c r="BA122" s="243"/>
      <c r="BB122" s="243"/>
      <c r="BC122" s="243"/>
      <c r="BD122" s="243"/>
      <c r="BE122" s="243"/>
      <c r="BF122" s="243"/>
      <c r="BG122" s="243"/>
      <c r="BH122" s="243"/>
      <c r="BI122" s="243"/>
      <c r="BJ122" s="243"/>
      <c r="BK122" s="243"/>
      <c r="BL122" s="243"/>
      <c r="BM122" s="243"/>
      <c r="BN122" s="243"/>
      <c r="BO122" s="243"/>
      <c r="BP122" s="243"/>
      <c r="BQ122" s="243"/>
      <c r="BR122" s="243"/>
      <c r="BS122" s="243"/>
      <c r="BT122" s="243"/>
      <c r="BU122" s="243"/>
      <c r="BV122" s="243"/>
    </row>
    <row r="123" spans="1:74" s="244" customFormat="1">
      <c r="A123" s="428" t="s">
        <v>378</v>
      </c>
      <c r="B123" s="429" t="s">
        <v>379</v>
      </c>
      <c r="C123" s="271" t="s">
        <v>380</v>
      </c>
      <c r="D123" s="269"/>
      <c r="E123" s="426" t="s">
        <v>28</v>
      </c>
      <c r="F123" s="426"/>
      <c r="G123" s="426"/>
      <c r="H123" s="426"/>
      <c r="I123" s="426"/>
      <c r="J123" s="426"/>
      <c r="K123" s="426"/>
      <c r="L123" s="426"/>
      <c r="M123" s="269"/>
      <c r="N123" s="269"/>
      <c r="O123" s="269"/>
      <c r="P123" s="269"/>
      <c r="Q123" s="269"/>
      <c r="R123" s="372"/>
      <c r="Y123" s="243"/>
      <c r="Z123" s="243"/>
      <c r="AA123" s="243"/>
      <c r="AB123" s="243"/>
      <c r="AC123" s="243"/>
      <c r="AD123" s="243"/>
      <c r="AE123" s="243"/>
      <c r="AF123" s="243"/>
      <c r="AG123" s="243"/>
      <c r="AH123" s="243"/>
      <c r="AI123" s="243"/>
      <c r="AJ123" s="243"/>
      <c r="AK123" s="243"/>
      <c r="AL123" s="243"/>
      <c r="AM123" s="243"/>
      <c r="AN123" s="243"/>
      <c r="AO123" s="243"/>
      <c r="AP123" s="243"/>
      <c r="AQ123" s="243"/>
      <c r="AR123" s="243"/>
      <c r="AS123" s="243"/>
      <c r="AT123" s="243"/>
      <c r="AU123" s="243"/>
      <c r="AV123" s="243"/>
      <c r="AW123" s="243"/>
      <c r="AX123" s="243"/>
      <c r="AY123" s="243"/>
      <c r="AZ123" s="243"/>
      <c r="BA123" s="243"/>
      <c r="BB123" s="243"/>
      <c r="BC123" s="243"/>
      <c r="BD123" s="243"/>
      <c r="BE123" s="243"/>
      <c r="BF123" s="243"/>
      <c r="BG123" s="243"/>
      <c r="BH123" s="243"/>
      <c r="BI123" s="243"/>
      <c r="BJ123" s="243"/>
      <c r="BK123" s="243"/>
      <c r="BL123" s="243"/>
      <c r="BM123" s="243"/>
      <c r="BN123" s="243"/>
      <c r="BO123" s="243"/>
      <c r="BP123" s="243"/>
      <c r="BQ123" s="243"/>
      <c r="BR123" s="243"/>
      <c r="BS123" s="243"/>
      <c r="BT123" s="243"/>
      <c r="BU123" s="243"/>
      <c r="BV123" s="243"/>
    </row>
    <row r="124" spans="1:74" s="244" customFormat="1" ht="33">
      <c r="A124" s="428"/>
      <c r="B124" s="429"/>
      <c r="C124" s="271" t="s">
        <v>488</v>
      </c>
      <c r="D124" s="269"/>
      <c r="E124" s="270">
        <v>135</v>
      </c>
      <c r="F124" s="270"/>
      <c r="G124" s="270">
        <v>140</v>
      </c>
      <c r="H124" s="270"/>
      <c r="I124" s="270"/>
      <c r="J124" s="270"/>
      <c r="K124" s="270"/>
      <c r="L124" s="270">
        <v>140</v>
      </c>
      <c r="M124" s="269"/>
      <c r="N124" s="269">
        <v>140</v>
      </c>
      <c r="O124" s="269"/>
      <c r="P124" s="269">
        <v>135</v>
      </c>
      <c r="Q124" s="269"/>
      <c r="R124" s="372">
        <v>130</v>
      </c>
      <c r="Y124" s="243"/>
      <c r="Z124" s="243"/>
      <c r="AA124" s="243"/>
      <c r="AB124" s="243"/>
      <c r="AC124" s="243"/>
      <c r="AD124" s="243"/>
      <c r="AE124" s="243"/>
      <c r="AF124" s="243"/>
      <c r="AG124" s="243"/>
      <c r="AH124" s="243"/>
      <c r="AI124" s="243"/>
      <c r="AJ124" s="243"/>
      <c r="AK124" s="243"/>
      <c r="AL124" s="243"/>
      <c r="AM124" s="243"/>
      <c r="AN124" s="243"/>
      <c r="AO124" s="243"/>
      <c r="AP124" s="243"/>
      <c r="AQ124" s="243"/>
      <c r="AR124" s="243"/>
      <c r="AS124" s="243"/>
      <c r="AT124" s="243"/>
      <c r="AU124" s="243"/>
      <c r="AV124" s="243"/>
      <c r="AW124" s="243"/>
      <c r="AX124" s="243"/>
      <c r="AY124" s="243"/>
      <c r="AZ124" s="243"/>
      <c r="BA124" s="243"/>
      <c r="BB124" s="243"/>
      <c r="BC124" s="243"/>
      <c r="BD124" s="243"/>
      <c r="BE124" s="243"/>
      <c r="BF124" s="243"/>
      <c r="BG124" s="243"/>
      <c r="BH124" s="243"/>
      <c r="BI124" s="243"/>
      <c r="BJ124" s="243"/>
      <c r="BK124" s="243"/>
      <c r="BL124" s="243"/>
      <c r="BM124" s="243"/>
      <c r="BN124" s="243"/>
      <c r="BO124" s="243"/>
      <c r="BP124" s="243"/>
      <c r="BQ124" s="243"/>
      <c r="BR124" s="243"/>
      <c r="BS124" s="243"/>
      <c r="BT124" s="243"/>
      <c r="BU124" s="243"/>
      <c r="BV124" s="243"/>
    </row>
    <row r="125" spans="1:74" s="244" customFormat="1" ht="82.5">
      <c r="A125" s="350" t="s">
        <v>383</v>
      </c>
      <c r="B125" s="268" t="s">
        <v>384</v>
      </c>
      <c r="C125" s="249" t="s">
        <v>385</v>
      </c>
      <c r="D125" s="250" t="s">
        <v>33</v>
      </c>
      <c r="E125" s="430" t="s">
        <v>28</v>
      </c>
      <c r="F125" s="430"/>
      <c r="G125" s="430"/>
      <c r="H125" s="430"/>
      <c r="I125" s="430"/>
      <c r="J125" s="430"/>
      <c r="K125" s="430"/>
      <c r="L125" s="430"/>
      <c r="M125" s="250" t="s">
        <v>28</v>
      </c>
      <c r="N125" s="250" t="s">
        <v>28</v>
      </c>
      <c r="O125" s="250" t="s">
        <v>34</v>
      </c>
      <c r="P125" s="250" t="s">
        <v>34</v>
      </c>
      <c r="Q125" s="250" t="s">
        <v>34</v>
      </c>
      <c r="R125" s="326" t="s">
        <v>34</v>
      </c>
      <c r="Y125" s="243"/>
      <c r="Z125" s="243"/>
      <c r="AA125" s="243"/>
      <c r="AB125" s="243"/>
      <c r="AC125" s="243"/>
      <c r="AD125" s="243"/>
      <c r="AE125" s="243"/>
      <c r="AF125" s="243"/>
      <c r="AG125" s="243"/>
      <c r="AH125" s="243"/>
      <c r="AI125" s="243"/>
      <c r="AJ125" s="243"/>
      <c r="AK125" s="243"/>
      <c r="AL125" s="243"/>
      <c r="AM125" s="243"/>
      <c r="AN125" s="243"/>
      <c r="AO125" s="243"/>
      <c r="AP125" s="243"/>
      <c r="AQ125" s="243"/>
      <c r="AR125" s="243"/>
      <c r="AS125" s="243"/>
      <c r="AT125" s="243"/>
      <c r="AU125" s="243"/>
      <c r="AV125" s="243"/>
      <c r="AW125" s="243"/>
      <c r="AX125" s="243"/>
      <c r="AY125" s="243"/>
      <c r="AZ125" s="243"/>
      <c r="BA125" s="243"/>
      <c r="BB125" s="243"/>
      <c r="BC125" s="243"/>
      <c r="BD125" s="243"/>
      <c r="BE125" s="243"/>
      <c r="BF125" s="243"/>
      <c r="BG125" s="243"/>
      <c r="BH125" s="243"/>
      <c r="BI125" s="243"/>
      <c r="BJ125" s="243"/>
      <c r="BK125" s="243"/>
      <c r="BL125" s="243"/>
      <c r="BM125" s="243"/>
      <c r="BN125" s="243"/>
      <c r="BO125" s="243"/>
      <c r="BP125" s="243"/>
      <c r="BQ125" s="243"/>
      <c r="BR125" s="243"/>
      <c r="BS125" s="243"/>
      <c r="BT125" s="243"/>
      <c r="BU125" s="243"/>
      <c r="BV125" s="243"/>
    </row>
    <row r="126" spans="1:74" s="244" customFormat="1" ht="114.75" customHeight="1" outlineLevel="1">
      <c r="A126" s="350" t="s">
        <v>387</v>
      </c>
      <c r="B126" s="257" t="s">
        <v>388</v>
      </c>
      <c r="C126" s="249" t="s">
        <v>390</v>
      </c>
      <c r="D126" s="250" t="s">
        <v>33</v>
      </c>
      <c r="E126" s="250" t="s">
        <v>28</v>
      </c>
      <c r="F126" s="250" t="s">
        <v>28</v>
      </c>
      <c r="G126" s="250" t="s">
        <v>28</v>
      </c>
      <c r="H126" s="250" t="s">
        <v>28</v>
      </c>
      <c r="I126" s="250" t="s">
        <v>28</v>
      </c>
      <c r="J126" s="250" t="s">
        <v>28</v>
      </c>
      <c r="K126" s="250" t="s">
        <v>28</v>
      </c>
      <c r="L126" s="250" t="s">
        <v>28</v>
      </c>
      <c r="M126" s="250" t="s">
        <v>28</v>
      </c>
      <c r="N126" s="250" t="s">
        <v>28</v>
      </c>
      <c r="O126" s="250" t="s">
        <v>28</v>
      </c>
      <c r="P126" s="250" t="s">
        <v>34</v>
      </c>
      <c r="Q126" s="250" t="s">
        <v>34</v>
      </c>
      <c r="R126" s="326" t="s">
        <v>34</v>
      </c>
      <c r="Y126" s="243"/>
      <c r="Z126" s="243"/>
      <c r="AA126" s="243"/>
      <c r="AB126" s="243"/>
      <c r="AC126" s="243"/>
      <c r="AD126" s="243"/>
      <c r="AE126" s="243"/>
      <c r="AF126" s="243"/>
      <c r="AG126" s="243"/>
      <c r="AH126" s="243"/>
      <c r="AI126" s="243"/>
      <c r="AJ126" s="243"/>
      <c r="AK126" s="243"/>
      <c r="AL126" s="243"/>
      <c r="AM126" s="243"/>
      <c r="AN126" s="243"/>
      <c r="AO126" s="243"/>
      <c r="AP126" s="243"/>
      <c r="AQ126" s="243"/>
      <c r="AR126" s="243"/>
      <c r="AS126" s="243"/>
      <c r="AT126" s="243"/>
      <c r="AU126" s="243"/>
      <c r="AV126" s="243"/>
      <c r="AW126" s="243"/>
      <c r="AX126" s="243"/>
      <c r="AY126" s="243"/>
      <c r="AZ126" s="243"/>
      <c r="BA126" s="243"/>
      <c r="BB126" s="243"/>
      <c r="BC126" s="243"/>
      <c r="BD126" s="243"/>
      <c r="BE126" s="243"/>
      <c r="BF126" s="243"/>
      <c r="BG126" s="243"/>
      <c r="BH126" s="243"/>
      <c r="BI126" s="243"/>
      <c r="BJ126" s="243"/>
      <c r="BK126" s="243"/>
      <c r="BL126" s="243"/>
      <c r="BM126" s="243"/>
      <c r="BN126" s="243"/>
      <c r="BO126" s="243"/>
      <c r="BP126" s="243"/>
      <c r="BQ126" s="243"/>
      <c r="BR126" s="243"/>
      <c r="BS126" s="243"/>
      <c r="BT126" s="243"/>
      <c r="BU126" s="243"/>
      <c r="BV126" s="243"/>
    </row>
    <row r="127" spans="1:74" s="244" customFormat="1" ht="67.5" customHeight="1" outlineLevel="1">
      <c r="A127" s="417" t="s">
        <v>392</v>
      </c>
      <c r="B127" s="419" t="s">
        <v>393</v>
      </c>
      <c r="C127" s="249" t="s">
        <v>394</v>
      </c>
      <c r="D127" s="421" t="s">
        <v>33</v>
      </c>
      <c r="E127" s="421" t="s">
        <v>28</v>
      </c>
      <c r="F127" s="421"/>
      <c r="G127" s="421"/>
      <c r="H127" s="421"/>
      <c r="I127" s="421"/>
      <c r="J127" s="421"/>
      <c r="K127" s="421"/>
      <c r="L127" s="421"/>
      <c r="M127" s="254"/>
      <c r="N127" s="254"/>
      <c r="O127" s="254">
        <v>0.1</v>
      </c>
      <c r="P127" s="254">
        <v>0.2</v>
      </c>
      <c r="Q127" s="254">
        <v>0.4</v>
      </c>
      <c r="R127" s="345">
        <v>0.5</v>
      </c>
      <c r="Y127" s="243"/>
      <c r="Z127" s="243"/>
      <c r="AA127" s="243"/>
      <c r="AB127" s="243"/>
      <c r="AC127" s="243"/>
      <c r="AD127" s="243"/>
      <c r="AE127" s="243"/>
      <c r="AF127" s="243"/>
      <c r="AG127" s="243"/>
      <c r="AH127" s="243"/>
      <c r="AI127" s="243"/>
      <c r="AJ127" s="243"/>
      <c r="AK127" s="243"/>
      <c r="AL127" s="243"/>
      <c r="AM127" s="243"/>
      <c r="AN127" s="243"/>
      <c r="AO127" s="243"/>
      <c r="AP127" s="243"/>
      <c r="AQ127" s="243"/>
      <c r="AR127" s="243"/>
      <c r="AS127" s="243"/>
      <c r="AT127" s="243"/>
      <c r="AU127" s="243"/>
      <c r="AV127" s="243"/>
      <c r="AW127" s="243"/>
      <c r="AX127" s="243"/>
      <c r="AY127" s="243"/>
      <c r="AZ127" s="243"/>
      <c r="BA127" s="243"/>
      <c r="BB127" s="243"/>
      <c r="BC127" s="243"/>
      <c r="BD127" s="243"/>
      <c r="BE127" s="243"/>
      <c r="BF127" s="243"/>
      <c r="BG127" s="243"/>
      <c r="BH127" s="243"/>
      <c r="BI127" s="243"/>
      <c r="BJ127" s="243"/>
      <c r="BK127" s="243"/>
      <c r="BL127" s="243"/>
      <c r="BM127" s="243"/>
      <c r="BN127" s="243"/>
      <c r="BO127" s="243"/>
      <c r="BP127" s="243"/>
      <c r="BQ127" s="243"/>
      <c r="BR127" s="243"/>
      <c r="BS127" s="243"/>
      <c r="BT127" s="243"/>
      <c r="BU127" s="243"/>
      <c r="BV127" s="243"/>
    </row>
    <row r="128" spans="1:74" s="244" customFormat="1" ht="94.5" customHeight="1" outlineLevel="1">
      <c r="A128" s="417"/>
      <c r="B128" s="419"/>
      <c r="C128" s="249" t="s">
        <v>487</v>
      </c>
      <c r="D128" s="421"/>
      <c r="E128" s="421" t="s">
        <v>28</v>
      </c>
      <c r="F128" s="421"/>
      <c r="G128" s="421"/>
      <c r="H128" s="421"/>
      <c r="I128" s="421"/>
      <c r="J128" s="421"/>
      <c r="K128" s="421"/>
      <c r="L128" s="421"/>
      <c r="M128" s="254"/>
      <c r="N128" s="254"/>
      <c r="O128" s="254">
        <v>0.1</v>
      </c>
      <c r="P128" s="254">
        <v>0.2</v>
      </c>
      <c r="Q128" s="254">
        <v>0.3</v>
      </c>
      <c r="R128" s="345">
        <v>0.4</v>
      </c>
      <c r="Y128" s="243"/>
      <c r="Z128" s="243"/>
      <c r="AA128" s="243"/>
      <c r="AB128" s="243"/>
      <c r="AC128" s="243"/>
      <c r="AD128" s="243"/>
      <c r="AE128" s="243"/>
      <c r="AF128" s="243"/>
      <c r="AG128" s="243"/>
      <c r="AH128" s="243"/>
      <c r="AI128" s="243"/>
      <c r="AJ128" s="243"/>
      <c r="AK128" s="243"/>
      <c r="AL128" s="243"/>
      <c r="AM128" s="243"/>
      <c r="AN128" s="243"/>
      <c r="AO128" s="243"/>
      <c r="AP128" s="243"/>
      <c r="AQ128" s="243"/>
      <c r="AR128" s="243"/>
      <c r="AS128" s="243"/>
      <c r="AT128" s="243"/>
      <c r="AU128" s="243"/>
      <c r="AV128" s="243"/>
      <c r="AW128" s="243"/>
      <c r="AX128" s="243"/>
      <c r="AY128" s="243"/>
      <c r="AZ128" s="243"/>
      <c r="BA128" s="243"/>
      <c r="BB128" s="243"/>
      <c r="BC128" s="243"/>
      <c r="BD128" s="243"/>
      <c r="BE128" s="243"/>
      <c r="BF128" s="243"/>
      <c r="BG128" s="243"/>
      <c r="BH128" s="243"/>
      <c r="BI128" s="243"/>
      <c r="BJ128" s="243"/>
      <c r="BK128" s="243"/>
      <c r="BL128" s="243"/>
      <c r="BM128" s="243"/>
      <c r="BN128" s="243"/>
      <c r="BO128" s="243"/>
      <c r="BP128" s="243"/>
      <c r="BQ128" s="243"/>
      <c r="BR128" s="243"/>
      <c r="BS128" s="243"/>
      <c r="BT128" s="243"/>
      <c r="BU128" s="243"/>
      <c r="BV128" s="243"/>
    </row>
    <row r="129" spans="1:74" ht="44.25" customHeight="1" outlineLevel="1">
      <c r="A129" s="417" t="s">
        <v>397</v>
      </c>
      <c r="B129" s="427" t="s">
        <v>486</v>
      </c>
      <c r="C129" s="249" t="s">
        <v>398</v>
      </c>
      <c r="D129" s="421" t="s">
        <v>33</v>
      </c>
      <c r="E129" s="421" t="s">
        <v>28</v>
      </c>
      <c r="F129" s="421"/>
      <c r="G129" s="421"/>
      <c r="H129" s="421"/>
      <c r="I129" s="421"/>
      <c r="J129" s="421"/>
      <c r="K129" s="421"/>
      <c r="L129" s="421"/>
      <c r="M129" s="250"/>
      <c r="N129" s="250"/>
      <c r="O129" s="250"/>
      <c r="P129" s="250"/>
      <c r="Q129" s="250">
        <v>2</v>
      </c>
      <c r="R129" s="326">
        <v>4</v>
      </c>
      <c r="S129" s="243"/>
      <c r="T129" s="243"/>
      <c r="U129" s="243"/>
      <c r="V129" s="243"/>
      <c r="W129" s="242"/>
      <c r="X129" s="242"/>
      <c r="Y129" s="242"/>
      <c r="Z129" s="242"/>
      <c r="AA129" s="242"/>
      <c r="AB129" s="242"/>
      <c r="AC129" s="242"/>
      <c r="AD129" s="242"/>
      <c r="AE129" s="242"/>
      <c r="AF129" s="242"/>
      <c r="AG129" s="242"/>
      <c r="AH129" s="242"/>
      <c r="AI129" s="242"/>
      <c r="AJ129" s="242"/>
      <c r="AK129" s="242"/>
      <c r="AL129" s="242"/>
      <c r="AM129" s="242"/>
      <c r="AN129" s="242"/>
      <c r="AO129" s="242"/>
      <c r="AP129" s="242"/>
      <c r="AQ129" s="242"/>
      <c r="AR129" s="242"/>
      <c r="AS129" s="242"/>
      <c r="AT129" s="242"/>
      <c r="AU129" s="242"/>
      <c r="AV129" s="242"/>
      <c r="AW129" s="242"/>
      <c r="AX129" s="242"/>
      <c r="AY129" s="242"/>
      <c r="AZ129" s="242"/>
      <c r="BA129" s="242"/>
      <c r="BB129" s="242"/>
      <c r="BC129" s="242"/>
      <c r="BD129" s="242"/>
      <c r="BE129" s="242"/>
      <c r="BF129" s="242"/>
      <c r="BG129" s="242"/>
      <c r="BH129" s="242"/>
      <c r="BI129" s="242"/>
      <c r="BJ129" s="242"/>
      <c r="BK129" s="242"/>
      <c r="BL129" s="242"/>
      <c r="BM129" s="242"/>
      <c r="BN129" s="242"/>
      <c r="BO129" s="242"/>
      <c r="BP129" s="242"/>
      <c r="BQ129" s="242"/>
      <c r="BR129" s="242"/>
      <c r="BS129" s="242"/>
      <c r="BT129" s="242"/>
      <c r="BU129" s="242"/>
      <c r="BV129" s="242"/>
    </row>
    <row r="130" spans="1:74" ht="70.5" customHeight="1" outlineLevel="1">
      <c r="A130" s="417"/>
      <c r="B130" s="427"/>
      <c r="C130" s="249" t="s">
        <v>400</v>
      </c>
      <c r="D130" s="421"/>
      <c r="E130" s="421" t="s">
        <v>28</v>
      </c>
      <c r="F130" s="421"/>
      <c r="G130" s="421"/>
      <c r="H130" s="421"/>
      <c r="I130" s="421"/>
      <c r="J130" s="421"/>
      <c r="K130" s="421"/>
      <c r="L130" s="421"/>
      <c r="M130" s="254"/>
      <c r="N130" s="254"/>
      <c r="O130" s="254"/>
      <c r="P130" s="254"/>
      <c r="Q130" s="254">
        <v>0.3</v>
      </c>
      <c r="R130" s="345">
        <v>0.5</v>
      </c>
      <c r="S130" s="243"/>
      <c r="T130" s="243"/>
      <c r="U130" s="243"/>
      <c r="V130" s="243"/>
      <c r="W130" s="242"/>
      <c r="X130" s="242"/>
      <c r="Y130" s="242"/>
      <c r="Z130" s="242"/>
      <c r="AA130" s="242"/>
      <c r="AB130" s="242"/>
      <c r="AC130" s="242"/>
      <c r="AD130" s="242"/>
      <c r="AE130" s="242"/>
      <c r="AF130" s="242"/>
      <c r="AG130" s="242"/>
      <c r="AH130" s="242"/>
      <c r="AI130" s="242"/>
      <c r="AJ130" s="242"/>
      <c r="AK130" s="242"/>
      <c r="AL130" s="242"/>
      <c r="AM130" s="242"/>
      <c r="AN130" s="242"/>
      <c r="AO130" s="242"/>
      <c r="AP130" s="242"/>
      <c r="AQ130" s="242"/>
      <c r="AR130" s="242"/>
      <c r="AS130" s="242"/>
      <c r="AT130" s="242"/>
      <c r="AU130" s="242"/>
      <c r="AV130" s="242"/>
      <c r="AW130" s="242"/>
      <c r="AX130" s="242"/>
      <c r="AY130" s="242"/>
      <c r="AZ130" s="242"/>
      <c r="BA130" s="242"/>
      <c r="BB130" s="242"/>
      <c r="BC130" s="242"/>
      <c r="BD130" s="242"/>
      <c r="BE130" s="242"/>
      <c r="BF130" s="242"/>
      <c r="BG130" s="242"/>
      <c r="BH130" s="242"/>
      <c r="BI130" s="242"/>
      <c r="BJ130" s="242"/>
      <c r="BK130" s="242"/>
      <c r="BL130" s="242"/>
      <c r="BM130" s="242"/>
      <c r="BN130" s="242"/>
      <c r="BO130" s="242"/>
      <c r="BP130" s="242"/>
      <c r="BQ130" s="242"/>
      <c r="BR130" s="242"/>
      <c r="BS130" s="242"/>
      <c r="BT130" s="242"/>
      <c r="BU130" s="242"/>
      <c r="BV130" s="242"/>
    </row>
    <row r="131" spans="1:74" ht="127.5" customHeight="1" outlineLevel="1">
      <c r="A131" s="417"/>
      <c r="B131" s="427"/>
      <c r="C131" s="249" t="s">
        <v>402</v>
      </c>
      <c r="D131" s="421"/>
      <c r="E131" s="421" t="s">
        <v>28</v>
      </c>
      <c r="F131" s="421"/>
      <c r="G131" s="421"/>
      <c r="H131" s="421"/>
      <c r="I131" s="421"/>
      <c r="J131" s="421"/>
      <c r="K131" s="421"/>
      <c r="L131" s="421"/>
      <c r="M131" s="250"/>
      <c r="N131" s="250"/>
      <c r="O131" s="250"/>
      <c r="P131" s="250"/>
      <c r="Q131" s="250">
        <v>1.5</v>
      </c>
      <c r="R131" s="326">
        <v>2.5</v>
      </c>
      <c r="S131" s="243"/>
      <c r="T131" s="243"/>
      <c r="U131" s="243"/>
      <c r="V131" s="243"/>
      <c r="W131" s="242"/>
      <c r="X131" s="242"/>
      <c r="Y131" s="242"/>
      <c r="Z131" s="242"/>
      <c r="AA131" s="242"/>
      <c r="AB131" s="242"/>
      <c r="AC131" s="242"/>
      <c r="AD131" s="242"/>
      <c r="AE131" s="242"/>
      <c r="AF131" s="242"/>
      <c r="AG131" s="242"/>
      <c r="AH131" s="242"/>
      <c r="AI131" s="242"/>
      <c r="AJ131" s="242"/>
      <c r="AK131" s="242"/>
      <c r="AL131" s="242"/>
      <c r="AM131" s="242"/>
      <c r="AN131" s="242"/>
      <c r="AO131" s="242"/>
      <c r="AP131" s="242"/>
      <c r="AQ131" s="242"/>
      <c r="AR131" s="242"/>
      <c r="AS131" s="242"/>
      <c r="AT131" s="242"/>
      <c r="AU131" s="242"/>
      <c r="AV131" s="242"/>
      <c r="AW131" s="242"/>
      <c r="AX131" s="242"/>
      <c r="AY131" s="242"/>
      <c r="AZ131" s="242"/>
      <c r="BA131" s="242"/>
      <c r="BB131" s="242"/>
      <c r="BC131" s="242"/>
      <c r="BD131" s="242"/>
      <c r="BE131" s="242"/>
      <c r="BF131" s="242"/>
      <c r="BG131" s="242"/>
      <c r="BH131" s="242"/>
      <c r="BI131" s="242"/>
      <c r="BJ131" s="242"/>
      <c r="BK131" s="242"/>
      <c r="BL131" s="242"/>
      <c r="BM131" s="242"/>
      <c r="BN131" s="242"/>
      <c r="BO131" s="242"/>
      <c r="BP131" s="242"/>
      <c r="BQ131" s="242"/>
      <c r="BR131" s="242"/>
      <c r="BS131" s="242"/>
      <c r="BT131" s="242"/>
      <c r="BU131" s="242"/>
      <c r="BV131" s="242"/>
    </row>
    <row r="132" spans="1:74" ht="187.5" customHeight="1">
      <c r="A132" s="373" t="s">
        <v>405</v>
      </c>
      <c r="B132" s="275" t="s">
        <v>406</v>
      </c>
      <c r="C132" s="275" t="s">
        <v>407</v>
      </c>
      <c r="D132" s="266"/>
      <c r="E132" s="266"/>
      <c r="F132" s="266"/>
      <c r="G132" s="266"/>
      <c r="H132" s="266"/>
      <c r="I132" s="266"/>
      <c r="J132" s="266"/>
      <c r="K132" s="266">
        <v>1.4058355437665788</v>
      </c>
      <c r="L132" s="266"/>
      <c r="M132" s="266"/>
      <c r="N132" s="265">
        <v>0.21594271931283598</v>
      </c>
      <c r="O132" s="265">
        <v>0.41372795864307987</v>
      </c>
      <c r="P132" s="265">
        <v>1.3865054228994096</v>
      </c>
      <c r="Q132" s="265">
        <v>2.3366017927229388</v>
      </c>
      <c r="R132" s="374">
        <v>6.6450692321191731</v>
      </c>
    </row>
    <row r="133" spans="1:74" ht="90" customHeight="1">
      <c r="A133" s="353" t="s">
        <v>410</v>
      </c>
      <c r="B133" s="261" t="s">
        <v>411</v>
      </c>
      <c r="C133" s="261" t="s">
        <v>412</v>
      </c>
      <c r="D133" s="260"/>
      <c r="E133" s="426" t="s">
        <v>28</v>
      </c>
      <c r="F133" s="426"/>
      <c r="G133" s="426"/>
      <c r="H133" s="426"/>
      <c r="I133" s="426"/>
      <c r="J133" s="426"/>
      <c r="K133" s="426"/>
      <c r="L133" s="426"/>
      <c r="M133" s="264">
        <v>0</v>
      </c>
      <c r="N133" s="264">
        <v>0.05</v>
      </c>
      <c r="O133" s="264">
        <v>0.1</v>
      </c>
      <c r="P133" s="264">
        <v>0.05</v>
      </c>
      <c r="Q133" s="264">
        <v>0.05</v>
      </c>
      <c r="R133" s="375">
        <v>0.05</v>
      </c>
    </row>
    <row r="134" spans="1:74" ht="85.5" customHeight="1" outlineLevel="1">
      <c r="A134" s="417" t="s">
        <v>414</v>
      </c>
      <c r="B134" s="425" t="s">
        <v>415</v>
      </c>
      <c r="C134" s="249" t="s">
        <v>416</v>
      </c>
      <c r="D134" s="423" t="s">
        <v>33</v>
      </c>
      <c r="E134" s="423" t="s">
        <v>28</v>
      </c>
      <c r="F134" s="423"/>
      <c r="G134" s="423"/>
      <c r="H134" s="423"/>
      <c r="I134" s="423"/>
      <c r="J134" s="423"/>
      <c r="K134" s="423"/>
      <c r="L134" s="423"/>
      <c r="M134" s="263"/>
      <c r="N134" s="263"/>
      <c r="O134" s="263">
        <v>61.350307200000003</v>
      </c>
      <c r="P134" s="263">
        <v>119.81714996159998</v>
      </c>
      <c r="Q134" s="263">
        <v>173.7691009157376</v>
      </c>
      <c r="R134" s="376">
        <v>242.11828060926106</v>
      </c>
    </row>
    <row r="135" spans="1:74" ht="102" customHeight="1" outlineLevel="1">
      <c r="A135" s="417"/>
      <c r="B135" s="425"/>
      <c r="C135" s="302" t="s">
        <v>418</v>
      </c>
      <c r="D135" s="423"/>
      <c r="E135" s="423" t="s">
        <v>28</v>
      </c>
      <c r="F135" s="423"/>
      <c r="G135" s="423"/>
      <c r="H135" s="423"/>
      <c r="I135" s="423"/>
      <c r="J135" s="423"/>
      <c r="K135" s="423"/>
      <c r="L135" s="423"/>
      <c r="M135" s="262"/>
      <c r="N135" s="262"/>
      <c r="O135" s="262">
        <v>0.2</v>
      </c>
      <c r="P135" s="262">
        <v>0.3</v>
      </c>
      <c r="Q135" s="262">
        <v>0.4</v>
      </c>
      <c r="R135" s="377">
        <v>0.5</v>
      </c>
    </row>
    <row r="136" spans="1:74" ht="63" customHeight="1">
      <c r="A136" s="353" t="s">
        <v>420</v>
      </c>
      <c r="B136" s="261" t="s">
        <v>421</v>
      </c>
      <c r="C136" s="261" t="s">
        <v>422</v>
      </c>
      <c r="D136" s="260"/>
      <c r="E136" s="426" t="s">
        <v>28</v>
      </c>
      <c r="F136" s="426"/>
      <c r="G136" s="426"/>
      <c r="H136" s="426"/>
      <c r="I136" s="426"/>
      <c r="J136" s="426"/>
      <c r="K136" s="426"/>
      <c r="L136" s="426"/>
      <c r="M136" s="259">
        <v>25.704000000000004</v>
      </c>
      <c r="N136" s="259">
        <v>55.520640000000007</v>
      </c>
      <c r="O136" s="259">
        <v>92.025460799999991</v>
      </c>
      <c r="P136" s="259">
        <v>136.9338856704</v>
      </c>
      <c r="Q136" s="259">
        <v>193.07677879526398</v>
      </c>
      <c r="R136" s="378">
        <v>264.1290333919211</v>
      </c>
    </row>
    <row r="137" spans="1:74" ht="167.25" customHeight="1" outlineLevel="1">
      <c r="A137" s="350" t="s">
        <v>424</v>
      </c>
      <c r="B137" s="257" t="s">
        <v>425</v>
      </c>
      <c r="C137" s="249" t="s">
        <v>427</v>
      </c>
      <c r="D137" s="256" t="s">
        <v>430</v>
      </c>
      <c r="E137" s="423" t="s">
        <v>28</v>
      </c>
      <c r="F137" s="423"/>
      <c r="G137" s="423"/>
      <c r="H137" s="423"/>
      <c r="I137" s="423"/>
      <c r="J137" s="423"/>
      <c r="K137" s="423"/>
      <c r="L137" s="423"/>
      <c r="M137" s="258"/>
      <c r="N137" s="258"/>
      <c r="O137" s="258">
        <v>5.0000000000000001E-3</v>
      </c>
      <c r="P137" s="258">
        <v>0.01</v>
      </c>
      <c r="Q137" s="258">
        <v>0.02</v>
      </c>
      <c r="R137" s="356">
        <v>0.03</v>
      </c>
    </row>
    <row r="138" spans="1:74" ht="132" outlineLevel="1">
      <c r="A138" s="350" t="s">
        <v>432</v>
      </c>
      <c r="B138" s="257" t="s">
        <v>433</v>
      </c>
      <c r="C138" s="249" t="s">
        <v>435</v>
      </c>
      <c r="D138" s="256" t="s">
        <v>33</v>
      </c>
      <c r="E138" s="423" t="s">
        <v>28</v>
      </c>
      <c r="F138" s="423"/>
      <c r="G138" s="423"/>
      <c r="H138" s="423"/>
      <c r="I138" s="423"/>
      <c r="J138" s="423"/>
      <c r="K138" s="423"/>
      <c r="L138" s="423"/>
      <c r="M138" s="258"/>
      <c r="N138" s="258"/>
      <c r="O138" s="258">
        <v>5.0000000000000001E-3</v>
      </c>
      <c r="P138" s="258">
        <v>0.01</v>
      </c>
      <c r="Q138" s="258">
        <v>1.4999999999999999E-2</v>
      </c>
      <c r="R138" s="356">
        <v>0.02</v>
      </c>
    </row>
    <row r="139" spans="1:74" ht="274.5" customHeight="1" outlineLevel="1">
      <c r="A139" s="350" t="s">
        <v>438</v>
      </c>
      <c r="B139" s="257" t="s">
        <v>439</v>
      </c>
      <c r="C139" s="249" t="s">
        <v>435</v>
      </c>
      <c r="D139" s="256" t="s">
        <v>33</v>
      </c>
      <c r="E139" s="421" t="s">
        <v>28</v>
      </c>
      <c r="F139" s="421"/>
      <c r="G139" s="421"/>
      <c r="H139" s="421"/>
      <c r="I139" s="421"/>
      <c r="J139" s="421"/>
      <c r="K139" s="421"/>
      <c r="L139" s="421"/>
      <c r="M139" s="254"/>
      <c r="N139" s="254"/>
      <c r="O139" s="254">
        <v>3.0000000000000001E-3</v>
      </c>
      <c r="P139" s="254">
        <v>5.0000000000000001E-3</v>
      </c>
      <c r="Q139" s="254">
        <v>8.0000000000000002E-3</v>
      </c>
      <c r="R139" s="345">
        <v>1.2E-2</v>
      </c>
    </row>
    <row r="140" spans="1:74" ht="49.5" customHeight="1" outlineLevel="1">
      <c r="A140" s="417" t="s">
        <v>442</v>
      </c>
      <c r="B140" s="427" t="s">
        <v>443</v>
      </c>
      <c r="C140" s="249" t="s">
        <v>445</v>
      </c>
      <c r="D140" s="423" t="s">
        <v>33</v>
      </c>
      <c r="E140" s="421" t="s">
        <v>28</v>
      </c>
      <c r="F140" s="421"/>
      <c r="G140" s="421"/>
      <c r="H140" s="421"/>
      <c r="I140" s="421"/>
      <c r="J140" s="421"/>
      <c r="K140" s="421"/>
      <c r="L140" s="421"/>
      <c r="M140" s="267"/>
      <c r="N140" s="267"/>
      <c r="O140" s="267"/>
      <c r="P140" s="267"/>
      <c r="Q140" s="267">
        <v>1</v>
      </c>
      <c r="R140" s="342">
        <v>2</v>
      </c>
    </row>
    <row r="141" spans="1:74" ht="172.5" customHeight="1" outlineLevel="1">
      <c r="A141" s="417"/>
      <c r="B141" s="427"/>
      <c r="C141" s="302" t="s">
        <v>485</v>
      </c>
      <c r="D141" s="423"/>
      <c r="E141" s="421" t="s">
        <v>28</v>
      </c>
      <c r="F141" s="421"/>
      <c r="G141" s="421"/>
      <c r="H141" s="421"/>
      <c r="I141" s="421"/>
      <c r="J141" s="421"/>
      <c r="K141" s="421"/>
      <c r="L141" s="421"/>
      <c r="M141" s="255"/>
      <c r="N141" s="255"/>
      <c r="O141" s="255"/>
      <c r="P141" s="255"/>
      <c r="Q141" s="255" t="s">
        <v>28</v>
      </c>
      <c r="R141" s="345">
        <v>0.13</v>
      </c>
    </row>
    <row r="142" spans="1:74" ht="66" customHeight="1" outlineLevel="1">
      <c r="A142" s="417" t="s">
        <v>447</v>
      </c>
      <c r="B142" s="419" t="s">
        <v>448</v>
      </c>
      <c r="C142" s="302" t="s">
        <v>450</v>
      </c>
      <c r="D142" s="423" t="s">
        <v>452</v>
      </c>
      <c r="E142" s="421" t="s">
        <v>28</v>
      </c>
      <c r="F142" s="421"/>
      <c r="G142" s="421"/>
      <c r="H142" s="421"/>
      <c r="I142" s="421"/>
      <c r="J142" s="421"/>
      <c r="K142" s="421"/>
      <c r="L142" s="421"/>
      <c r="M142" s="267"/>
      <c r="N142" s="267"/>
      <c r="O142" s="267">
        <v>9.2025460799999994</v>
      </c>
      <c r="P142" s="267">
        <v>20.540082850559997</v>
      </c>
      <c r="Q142" s="267">
        <v>34.753820183147518</v>
      </c>
      <c r="R142" s="342">
        <v>48.423656121852211</v>
      </c>
    </row>
    <row r="143" spans="1:74" ht="49.5" outlineLevel="1">
      <c r="A143" s="417"/>
      <c r="B143" s="419"/>
      <c r="C143" s="302" t="s">
        <v>484</v>
      </c>
      <c r="D143" s="423"/>
      <c r="E143" s="421" t="s">
        <v>28</v>
      </c>
      <c r="F143" s="421"/>
      <c r="G143" s="421"/>
      <c r="H143" s="421"/>
      <c r="I143" s="421"/>
      <c r="J143" s="421"/>
      <c r="K143" s="421"/>
      <c r="L143" s="421"/>
      <c r="M143" s="250"/>
      <c r="N143" s="250"/>
      <c r="O143" s="250" t="s">
        <v>28</v>
      </c>
      <c r="P143" s="254">
        <v>0.05</v>
      </c>
      <c r="Q143" s="254">
        <v>7.0000000000000007E-2</v>
      </c>
      <c r="R143" s="345">
        <v>0.1</v>
      </c>
      <c r="T143" s="253"/>
      <c r="U143" s="253"/>
    </row>
    <row r="144" spans="1:74" ht="66">
      <c r="A144" s="361" t="s">
        <v>454</v>
      </c>
      <c r="B144" s="279" t="s">
        <v>455</v>
      </c>
      <c r="C144" s="279" t="s">
        <v>456</v>
      </c>
      <c r="D144" s="252"/>
      <c r="E144" s="424" t="s">
        <v>28</v>
      </c>
      <c r="F144" s="424"/>
      <c r="G144" s="424"/>
      <c r="H144" s="424"/>
      <c r="I144" s="424"/>
      <c r="J144" s="424"/>
      <c r="K144" s="424"/>
      <c r="L144" s="424"/>
      <c r="M144" s="251">
        <v>0.02</v>
      </c>
      <c r="N144" s="251">
        <v>0.04</v>
      </c>
      <c r="O144" s="251">
        <v>7.0000000000000007E-2</v>
      </c>
      <c r="P144" s="251">
        <v>0.1</v>
      </c>
      <c r="Q144" s="251">
        <v>0.15</v>
      </c>
      <c r="R144" s="348">
        <v>0.2</v>
      </c>
    </row>
    <row r="145" spans="1:74" s="244" customFormat="1" ht="33" customHeight="1" outlineLevel="1">
      <c r="A145" s="417" t="s">
        <v>457</v>
      </c>
      <c r="B145" s="425" t="s">
        <v>458</v>
      </c>
      <c r="C145" s="249" t="s">
        <v>459</v>
      </c>
      <c r="D145" s="421" t="s">
        <v>67</v>
      </c>
      <c r="E145" s="250" t="s">
        <v>28</v>
      </c>
      <c r="F145" s="250" t="s">
        <v>28</v>
      </c>
      <c r="G145" s="250" t="s">
        <v>28</v>
      </c>
      <c r="H145" s="250" t="s">
        <v>28</v>
      </c>
      <c r="I145" s="250" t="s">
        <v>28</v>
      </c>
      <c r="J145" s="250" t="s">
        <v>28</v>
      </c>
      <c r="K145" s="250" t="s">
        <v>28</v>
      </c>
      <c r="L145" s="250" t="s">
        <v>28</v>
      </c>
      <c r="M145" s="250" t="s">
        <v>28</v>
      </c>
      <c r="N145" s="250" t="s">
        <v>34</v>
      </c>
      <c r="O145" s="250" t="s">
        <v>34</v>
      </c>
      <c r="P145" s="250" t="s">
        <v>34</v>
      </c>
      <c r="Q145" s="250" t="s">
        <v>34</v>
      </c>
      <c r="R145" s="326" t="s">
        <v>34</v>
      </c>
      <c r="Y145" s="243"/>
      <c r="Z145" s="243"/>
      <c r="AA145" s="243"/>
      <c r="AB145" s="243"/>
      <c r="AC145" s="243"/>
      <c r="AD145" s="243"/>
      <c r="AE145" s="243"/>
      <c r="AF145" s="243"/>
      <c r="AG145" s="243"/>
      <c r="AH145" s="243"/>
      <c r="AI145" s="243"/>
      <c r="AJ145" s="243"/>
      <c r="AK145" s="243"/>
      <c r="AL145" s="243"/>
      <c r="AM145" s="243"/>
      <c r="AN145" s="243"/>
      <c r="AO145" s="243"/>
      <c r="AP145" s="243"/>
      <c r="AQ145" s="243"/>
      <c r="AR145" s="243"/>
      <c r="AS145" s="243"/>
      <c r="AT145" s="243"/>
      <c r="AU145" s="243"/>
      <c r="AV145" s="243"/>
      <c r="AW145" s="243"/>
      <c r="AX145" s="243"/>
      <c r="AY145" s="243"/>
      <c r="AZ145" s="243"/>
      <c r="BA145" s="243"/>
      <c r="BB145" s="243"/>
      <c r="BC145" s="243"/>
      <c r="BD145" s="243"/>
      <c r="BE145" s="243"/>
      <c r="BF145" s="243"/>
      <c r="BG145" s="243"/>
      <c r="BH145" s="243"/>
      <c r="BI145" s="243"/>
      <c r="BJ145" s="243"/>
      <c r="BK145" s="243"/>
      <c r="BL145" s="243"/>
      <c r="BM145" s="243"/>
      <c r="BN145" s="243"/>
      <c r="BO145" s="243"/>
      <c r="BP145" s="243"/>
      <c r="BQ145" s="243"/>
      <c r="BR145" s="243"/>
      <c r="BS145" s="243"/>
      <c r="BT145" s="243"/>
      <c r="BU145" s="243"/>
      <c r="BV145" s="243"/>
    </row>
    <row r="146" spans="1:74" s="244" customFormat="1" outlineLevel="1">
      <c r="A146" s="417"/>
      <c r="B146" s="425"/>
      <c r="C146" s="249" t="s">
        <v>483</v>
      </c>
      <c r="D146" s="421"/>
      <c r="E146" s="421" t="s">
        <v>28</v>
      </c>
      <c r="F146" s="421"/>
      <c r="G146" s="421"/>
      <c r="H146" s="421"/>
      <c r="I146" s="421"/>
      <c r="J146" s="421"/>
      <c r="K146" s="421"/>
      <c r="L146" s="421"/>
      <c r="M146" s="250">
        <v>0</v>
      </c>
      <c r="N146" s="250">
        <v>2</v>
      </c>
      <c r="O146" s="250">
        <v>6</v>
      </c>
      <c r="P146" s="250">
        <v>8</v>
      </c>
      <c r="Q146" s="250">
        <v>11</v>
      </c>
      <c r="R146" s="326">
        <v>15</v>
      </c>
      <c r="Y146" s="243"/>
      <c r="Z146" s="243"/>
      <c r="AA146" s="243"/>
      <c r="AB146" s="243"/>
      <c r="AC146" s="243"/>
      <c r="AD146" s="243"/>
      <c r="AE146" s="243"/>
      <c r="AF146" s="243"/>
      <c r="AG146" s="243"/>
      <c r="AH146" s="243"/>
      <c r="AI146" s="243"/>
      <c r="AJ146" s="243"/>
      <c r="AK146" s="243"/>
      <c r="AL146" s="243"/>
      <c r="AM146" s="243"/>
      <c r="AN146" s="243"/>
      <c r="AO146" s="243"/>
      <c r="AP146" s="243"/>
      <c r="AQ146" s="243"/>
      <c r="AR146" s="243"/>
      <c r="AS146" s="243"/>
      <c r="AT146" s="243"/>
      <c r="AU146" s="243"/>
      <c r="AV146" s="243"/>
      <c r="AW146" s="243"/>
      <c r="AX146" s="243"/>
      <c r="AY146" s="243"/>
      <c r="AZ146" s="243"/>
      <c r="BA146" s="243"/>
      <c r="BB146" s="243"/>
      <c r="BC146" s="243"/>
      <c r="BD146" s="243"/>
      <c r="BE146" s="243"/>
      <c r="BF146" s="243"/>
      <c r="BG146" s="243"/>
      <c r="BH146" s="243"/>
      <c r="BI146" s="243"/>
      <c r="BJ146" s="243"/>
      <c r="BK146" s="243"/>
      <c r="BL146" s="243"/>
      <c r="BM146" s="243"/>
      <c r="BN146" s="243"/>
      <c r="BO146" s="243"/>
      <c r="BP146" s="243"/>
      <c r="BQ146" s="243"/>
      <c r="BR146" s="243"/>
      <c r="BS146" s="243"/>
      <c r="BT146" s="243"/>
      <c r="BU146" s="243"/>
      <c r="BV146" s="243"/>
    </row>
    <row r="147" spans="1:74" s="244" customFormat="1" ht="33" outlineLevel="1">
      <c r="A147" s="417"/>
      <c r="B147" s="425"/>
      <c r="C147" s="249" t="s">
        <v>482</v>
      </c>
      <c r="D147" s="421"/>
      <c r="E147" s="421" t="s">
        <v>28</v>
      </c>
      <c r="F147" s="421"/>
      <c r="G147" s="421"/>
      <c r="H147" s="421"/>
      <c r="I147" s="421"/>
      <c r="J147" s="421"/>
      <c r="K147" s="421"/>
      <c r="L147" s="421"/>
      <c r="M147" s="267">
        <v>0</v>
      </c>
      <c r="N147" s="267">
        <v>0</v>
      </c>
      <c r="O147" s="267">
        <v>30.675153600000002</v>
      </c>
      <c r="P147" s="267">
        <v>51.350207126399994</v>
      </c>
      <c r="Q147" s="267">
        <v>77.230711518105593</v>
      </c>
      <c r="R147" s="342">
        <v>110.05376391330047</v>
      </c>
      <c r="Y147" s="243"/>
      <c r="Z147" s="243"/>
      <c r="AA147" s="243"/>
      <c r="AB147" s="243"/>
      <c r="AC147" s="243"/>
      <c r="AD147" s="243"/>
      <c r="AE147" s="243"/>
      <c r="AF147" s="243"/>
      <c r="AG147" s="243"/>
      <c r="AH147" s="243"/>
      <c r="AI147" s="243"/>
      <c r="AJ147" s="243"/>
      <c r="AK147" s="243"/>
      <c r="AL147" s="243"/>
      <c r="AM147" s="243"/>
      <c r="AN147" s="243"/>
      <c r="AO147" s="243"/>
      <c r="AP147" s="243"/>
      <c r="AQ147" s="243"/>
      <c r="AR147" s="243"/>
      <c r="AS147" s="243"/>
      <c r="AT147" s="243"/>
      <c r="AU147" s="243"/>
      <c r="AV147" s="243"/>
      <c r="AW147" s="243"/>
      <c r="AX147" s="243"/>
      <c r="AY147" s="243"/>
      <c r="AZ147" s="243"/>
      <c r="BA147" s="243"/>
      <c r="BB147" s="243"/>
      <c r="BC147" s="243"/>
      <c r="BD147" s="243"/>
      <c r="BE147" s="243"/>
      <c r="BF147" s="243"/>
      <c r="BG147" s="243"/>
      <c r="BH147" s="243"/>
      <c r="BI147" s="243"/>
      <c r="BJ147" s="243"/>
      <c r="BK147" s="243"/>
      <c r="BL147" s="243"/>
      <c r="BM147" s="243"/>
      <c r="BN147" s="243"/>
      <c r="BO147" s="243"/>
      <c r="BP147" s="243"/>
      <c r="BQ147" s="243"/>
      <c r="BR147" s="243"/>
      <c r="BS147" s="243"/>
      <c r="BT147" s="243"/>
      <c r="BU147" s="243"/>
      <c r="BV147" s="243"/>
    </row>
    <row r="148" spans="1:74" s="244" customFormat="1" ht="103.5" customHeight="1" outlineLevel="1">
      <c r="A148" s="417" t="s">
        <v>461</v>
      </c>
      <c r="B148" s="419" t="s">
        <v>462</v>
      </c>
      <c r="C148" s="249" t="s">
        <v>463</v>
      </c>
      <c r="D148" s="421" t="s">
        <v>67</v>
      </c>
      <c r="E148" s="421" t="s">
        <v>28</v>
      </c>
      <c r="F148" s="421"/>
      <c r="G148" s="421"/>
      <c r="H148" s="421"/>
      <c r="I148" s="421"/>
      <c r="J148" s="421"/>
      <c r="K148" s="421"/>
      <c r="L148" s="421"/>
      <c r="M148" s="250"/>
      <c r="N148" s="250"/>
      <c r="O148" s="250">
        <v>4</v>
      </c>
      <c r="P148" s="250">
        <v>6</v>
      </c>
      <c r="Q148" s="250">
        <v>7</v>
      </c>
      <c r="R148" s="326">
        <v>8</v>
      </c>
      <c r="Y148" s="243"/>
      <c r="Z148" s="243"/>
      <c r="AA148" s="243"/>
      <c r="AB148" s="243"/>
      <c r="AC148" s="243"/>
      <c r="AD148" s="243"/>
      <c r="AE148" s="243"/>
      <c r="AF148" s="243"/>
      <c r="AG148" s="243"/>
      <c r="AH148" s="243"/>
      <c r="AI148" s="243"/>
      <c r="AJ148" s="243"/>
      <c r="AK148" s="243"/>
      <c r="AL148" s="243"/>
      <c r="AM148" s="243"/>
      <c r="AN148" s="243"/>
      <c r="AO148" s="243"/>
      <c r="AP148" s="243"/>
      <c r="AQ148" s="243"/>
      <c r="AR148" s="243"/>
      <c r="AS148" s="243"/>
      <c r="AT148" s="243"/>
      <c r="AU148" s="243"/>
      <c r="AV148" s="243"/>
      <c r="AW148" s="243"/>
      <c r="AX148" s="243"/>
      <c r="AY148" s="243"/>
      <c r="AZ148" s="243"/>
      <c r="BA148" s="243"/>
      <c r="BB148" s="243"/>
      <c r="BC148" s="243"/>
      <c r="BD148" s="243"/>
      <c r="BE148" s="243"/>
      <c r="BF148" s="243"/>
      <c r="BG148" s="243"/>
      <c r="BH148" s="243"/>
      <c r="BI148" s="243"/>
      <c r="BJ148" s="243"/>
      <c r="BK148" s="243"/>
      <c r="BL148" s="243"/>
      <c r="BM148" s="243"/>
      <c r="BN148" s="243"/>
      <c r="BO148" s="243"/>
      <c r="BP148" s="243"/>
      <c r="BQ148" s="243"/>
      <c r="BR148" s="243"/>
      <c r="BS148" s="243"/>
      <c r="BT148" s="243"/>
      <c r="BU148" s="243"/>
      <c r="BV148" s="243"/>
    </row>
    <row r="149" spans="1:74" s="244" customFormat="1" ht="42.75" customHeight="1" outlineLevel="1" thickBot="1">
      <c r="A149" s="418"/>
      <c r="B149" s="420"/>
      <c r="C149" s="379" t="s">
        <v>481</v>
      </c>
      <c r="D149" s="422"/>
      <c r="E149" s="422" t="s">
        <v>28</v>
      </c>
      <c r="F149" s="422"/>
      <c r="G149" s="422"/>
      <c r="H149" s="422"/>
      <c r="I149" s="422"/>
      <c r="J149" s="422"/>
      <c r="K149" s="422"/>
      <c r="L149" s="422"/>
      <c r="M149" s="380"/>
      <c r="N149" s="380"/>
      <c r="O149" s="380">
        <v>46.012730399999995</v>
      </c>
      <c r="P149" s="380">
        <v>68.466942835200001</v>
      </c>
      <c r="Q149" s="380">
        <v>96.538389397631988</v>
      </c>
      <c r="R149" s="381">
        <v>132.06451669596055</v>
      </c>
      <c r="Y149" s="243"/>
      <c r="Z149" s="243"/>
      <c r="AA149" s="243"/>
      <c r="AB149" s="243"/>
      <c r="AC149" s="243"/>
      <c r="AD149" s="243"/>
      <c r="AE149" s="243"/>
      <c r="AF149" s="243"/>
      <c r="AG149" s="243"/>
      <c r="AH149" s="243"/>
      <c r="AI149" s="243"/>
      <c r="AJ149" s="243"/>
      <c r="AK149" s="243"/>
      <c r="AL149" s="243"/>
      <c r="AM149" s="243"/>
      <c r="AN149" s="243"/>
      <c r="AO149" s="243"/>
      <c r="AP149" s="243"/>
      <c r="AQ149" s="243"/>
      <c r="AR149" s="243"/>
      <c r="AS149" s="243"/>
      <c r="AT149" s="243"/>
      <c r="AU149" s="243"/>
      <c r="AV149" s="243"/>
      <c r="AW149" s="243"/>
      <c r="AX149" s="243"/>
      <c r="AY149" s="243"/>
      <c r="AZ149" s="243"/>
      <c r="BA149" s="243"/>
      <c r="BB149" s="243"/>
      <c r="BC149" s="243"/>
      <c r="BD149" s="243"/>
      <c r="BE149" s="243"/>
      <c r="BF149" s="243"/>
      <c r="BG149" s="243"/>
      <c r="BH149" s="243"/>
      <c r="BI149" s="243"/>
      <c r="BJ149" s="243"/>
      <c r="BK149" s="243"/>
      <c r="BL149" s="243"/>
      <c r="BM149" s="243"/>
      <c r="BN149" s="243"/>
      <c r="BO149" s="243"/>
      <c r="BP149" s="243"/>
      <c r="BQ149" s="243"/>
      <c r="BR149" s="243"/>
      <c r="BS149" s="243"/>
      <c r="BT149" s="243"/>
      <c r="BU149" s="243"/>
      <c r="BV149" s="243"/>
    </row>
  </sheetData>
  <autoFilter ref="A3:R149">
    <filterColumn colId="4" showButton="0"/>
    <filterColumn colId="5" showButton="0"/>
    <filterColumn colId="6" showButton="0"/>
    <filterColumn colId="7" showButton="0"/>
    <filterColumn colId="8" showButton="0"/>
    <filterColumn colId="9" showButton="0"/>
    <filterColumn colId="10" showButton="0"/>
    <filterColumn colId="12" showButton="0"/>
    <filterColumn colId="13" showButton="0"/>
    <filterColumn colId="14" showButton="0"/>
    <filterColumn colId="15" showButton="0"/>
    <filterColumn colId="16" showButton="0"/>
  </autoFilter>
  <mergeCells count="231">
    <mergeCell ref="Q1:R1"/>
    <mergeCell ref="A2:R2"/>
    <mergeCell ref="A3:A4"/>
    <mergeCell ref="B3:B4"/>
    <mergeCell ref="C3:C4"/>
    <mergeCell ref="D3:D4"/>
    <mergeCell ref="E3:L3"/>
    <mergeCell ref="M3:R3"/>
    <mergeCell ref="A5:A9"/>
    <mergeCell ref="B5:B9"/>
    <mergeCell ref="D5:D9"/>
    <mergeCell ref="A10:A11"/>
    <mergeCell ref="B10:B11"/>
    <mergeCell ref="E12:L12"/>
    <mergeCell ref="A13:A14"/>
    <mergeCell ref="B13:B14"/>
    <mergeCell ref="D13:D14"/>
    <mergeCell ref="E13:L13"/>
    <mergeCell ref="E14:L14"/>
    <mergeCell ref="A15:A17"/>
    <mergeCell ref="B15:B17"/>
    <mergeCell ref="D15:D17"/>
    <mergeCell ref="E15:L15"/>
    <mergeCell ref="E16:L16"/>
    <mergeCell ref="E17:L17"/>
    <mergeCell ref="A18:A19"/>
    <mergeCell ref="B18:B19"/>
    <mergeCell ref="D18:D19"/>
    <mergeCell ref="E18:L18"/>
    <mergeCell ref="E19:L19"/>
    <mergeCell ref="A20:A21"/>
    <mergeCell ref="B20:B21"/>
    <mergeCell ref="D20:D21"/>
    <mergeCell ref="E20:L20"/>
    <mergeCell ref="E21:L21"/>
    <mergeCell ref="A23:A24"/>
    <mergeCell ref="B23:B24"/>
    <mergeCell ref="D23:D24"/>
    <mergeCell ref="E23:L23"/>
    <mergeCell ref="A25:A26"/>
    <mergeCell ref="B25:B26"/>
    <mergeCell ref="D25:D26"/>
    <mergeCell ref="E25:L25"/>
    <mergeCell ref="A27:A30"/>
    <mergeCell ref="B27:B30"/>
    <mergeCell ref="D27:D28"/>
    <mergeCell ref="E28:L28"/>
    <mergeCell ref="D29:D30"/>
    <mergeCell ref="E29:L29"/>
    <mergeCell ref="A32:A33"/>
    <mergeCell ref="B32:B33"/>
    <mergeCell ref="D32:D33"/>
    <mergeCell ref="A34:A35"/>
    <mergeCell ref="B34:B35"/>
    <mergeCell ref="E34:L34"/>
    <mergeCell ref="E35:L35"/>
    <mergeCell ref="E36:L36"/>
    <mergeCell ref="A38:A39"/>
    <mergeCell ref="B38:B39"/>
    <mergeCell ref="D38:D39"/>
    <mergeCell ref="A40:A41"/>
    <mergeCell ref="B40:B41"/>
    <mergeCell ref="D40:D41"/>
    <mergeCell ref="E40:L40"/>
    <mergeCell ref="E42:L42"/>
    <mergeCell ref="E43:L43"/>
    <mergeCell ref="E44:L44"/>
    <mergeCell ref="E45:L45"/>
    <mergeCell ref="E46:L46"/>
    <mergeCell ref="A47:A48"/>
    <mergeCell ref="B47:B48"/>
    <mergeCell ref="E48:L48"/>
    <mergeCell ref="E50:L50"/>
    <mergeCell ref="E51:L51"/>
    <mergeCell ref="E52:L52"/>
    <mergeCell ref="A53:A54"/>
    <mergeCell ref="B53:B54"/>
    <mergeCell ref="E53:L53"/>
    <mergeCell ref="E54:L54"/>
    <mergeCell ref="A55:A56"/>
    <mergeCell ref="B55:B56"/>
    <mergeCell ref="D55:D56"/>
    <mergeCell ref="E56:L56"/>
    <mergeCell ref="E57:L57"/>
    <mergeCell ref="A58:A59"/>
    <mergeCell ref="B58:B59"/>
    <mergeCell ref="D58:D59"/>
    <mergeCell ref="E58:L58"/>
    <mergeCell ref="E59:L59"/>
    <mergeCell ref="A60:A62"/>
    <mergeCell ref="B60:B62"/>
    <mergeCell ref="D60:D62"/>
    <mergeCell ref="E60:L60"/>
    <mergeCell ref="E61:L61"/>
    <mergeCell ref="E62:L62"/>
    <mergeCell ref="A63:A64"/>
    <mergeCell ref="B63:B64"/>
    <mergeCell ref="D63:D64"/>
    <mergeCell ref="E63:L63"/>
    <mergeCell ref="E64:L64"/>
    <mergeCell ref="A65:A67"/>
    <mergeCell ref="B65:B67"/>
    <mergeCell ref="D65:D67"/>
    <mergeCell ref="E65:L65"/>
    <mergeCell ref="E66:L66"/>
    <mergeCell ref="E67:L67"/>
    <mergeCell ref="A69:A71"/>
    <mergeCell ref="B69:B71"/>
    <mergeCell ref="E73:L73"/>
    <mergeCell ref="A75:A78"/>
    <mergeCell ref="B75:B78"/>
    <mergeCell ref="D75:D78"/>
    <mergeCell ref="E75:L75"/>
    <mergeCell ref="E76:L76"/>
    <mergeCell ref="E77:L77"/>
    <mergeCell ref="A79:A80"/>
    <mergeCell ref="B79:B80"/>
    <mergeCell ref="D79:D80"/>
    <mergeCell ref="E79:L79"/>
    <mergeCell ref="E80:L80"/>
    <mergeCell ref="A81:A82"/>
    <mergeCell ref="B81:B82"/>
    <mergeCell ref="D81:D82"/>
    <mergeCell ref="E81:L81"/>
    <mergeCell ref="E82:L82"/>
    <mergeCell ref="E83:L83"/>
    <mergeCell ref="A84:A85"/>
    <mergeCell ref="B84:B85"/>
    <mergeCell ref="D84:D85"/>
    <mergeCell ref="E84:L84"/>
    <mergeCell ref="E85:L85"/>
    <mergeCell ref="E86:L86"/>
    <mergeCell ref="E87:L87"/>
    <mergeCell ref="A88:A89"/>
    <mergeCell ref="B88:B89"/>
    <mergeCell ref="E91:L91"/>
    <mergeCell ref="E92:L92"/>
    <mergeCell ref="E93:L93"/>
    <mergeCell ref="A94:A95"/>
    <mergeCell ref="B94:B95"/>
    <mergeCell ref="D94:D95"/>
    <mergeCell ref="E94:L94"/>
    <mergeCell ref="E95:L95"/>
    <mergeCell ref="E96:L96"/>
    <mergeCell ref="A97:A98"/>
    <mergeCell ref="B97:B98"/>
    <mergeCell ref="D97:D98"/>
    <mergeCell ref="E97:L97"/>
    <mergeCell ref="E98:L98"/>
    <mergeCell ref="A99:A100"/>
    <mergeCell ref="B99:B100"/>
    <mergeCell ref="E99:L99"/>
    <mergeCell ref="E101:L101"/>
    <mergeCell ref="E102:L102"/>
    <mergeCell ref="E103:L103"/>
    <mergeCell ref="A104:A105"/>
    <mergeCell ref="B104:B105"/>
    <mergeCell ref="D104:D105"/>
    <mergeCell ref="E104:L104"/>
    <mergeCell ref="E105:L105"/>
    <mergeCell ref="E106:L106"/>
    <mergeCell ref="A108:A109"/>
    <mergeCell ref="B108:B109"/>
    <mergeCell ref="A111:A112"/>
    <mergeCell ref="B111:B112"/>
    <mergeCell ref="E111:L111"/>
    <mergeCell ref="E112:L112"/>
    <mergeCell ref="A113:A114"/>
    <mergeCell ref="B113:B114"/>
    <mergeCell ref="D113:D114"/>
    <mergeCell ref="E113:L113"/>
    <mergeCell ref="E114:L114"/>
    <mergeCell ref="E115:L115"/>
    <mergeCell ref="A116:A117"/>
    <mergeCell ref="B116:B117"/>
    <mergeCell ref="D116:D117"/>
    <mergeCell ref="E116:L116"/>
    <mergeCell ref="E117:L117"/>
    <mergeCell ref="A119:A120"/>
    <mergeCell ref="B119:B120"/>
    <mergeCell ref="D119:D120"/>
    <mergeCell ref="E119:L119"/>
    <mergeCell ref="E120:L120"/>
    <mergeCell ref="E121:L121"/>
    <mergeCell ref="E122:L122"/>
    <mergeCell ref="A123:A124"/>
    <mergeCell ref="B123:B124"/>
    <mergeCell ref="E123:L123"/>
    <mergeCell ref="E125:L125"/>
    <mergeCell ref="A127:A128"/>
    <mergeCell ref="B127:B128"/>
    <mergeCell ref="D127:D128"/>
    <mergeCell ref="E127:L127"/>
    <mergeCell ref="E128:L128"/>
    <mergeCell ref="A129:A131"/>
    <mergeCell ref="B129:B131"/>
    <mergeCell ref="D129:D131"/>
    <mergeCell ref="E129:L129"/>
    <mergeCell ref="E130:L130"/>
    <mergeCell ref="E131:L131"/>
    <mergeCell ref="E133:L133"/>
    <mergeCell ref="A134:A135"/>
    <mergeCell ref="B134:B135"/>
    <mergeCell ref="D134:D135"/>
    <mergeCell ref="E134:L134"/>
    <mergeCell ref="E135:L135"/>
    <mergeCell ref="E136:L136"/>
    <mergeCell ref="E137:L137"/>
    <mergeCell ref="E138:L138"/>
    <mergeCell ref="E139:L139"/>
    <mergeCell ref="A140:A141"/>
    <mergeCell ref="B140:B141"/>
    <mergeCell ref="D140:D141"/>
    <mergeCell ref="E140:L140"/>
    <mergeCell ref="E141:L141"/>
    <mergeCell ref="A148:A149"/>
    <mergeCell ref="B148:B149"/>
    <mergeCell ref="D148:D149"/>
    <mergeCell ref="E148:L148"/>
    <mergeCell ref="E149:L149"/>
    <mergeCell ref="A142:A143"/>
    <mergeCell ref="B142:B143"/>
    <mergeCell ref="D142:D143"/>
    <mergeCell ref="E142:L142"/>
    <mergeCell ref="E143:L143"/>
    <mergeCell ref="E144:L144"/>
    <mergeCell ref="A145:A147"/>
    <mergeCell ref="B145:B147"/>
    <mergeCell ref="D145:D147"/>
    <mergeCell ref="E146:L146"/>
    <mergeCell ref="E147:L147"/>
  </mergeCells>
  <pageMargins left="0.7" right="0.7" top="1.135" bottom="0.75" header="0.3" footer="0.3"/>
  <pageSetup paperSize="9" scale="44" fitToHeight="0" orientation="landscape" r:id="rId1"/>
  <rowBreaks count="15" manualBreakCount="15">
    <brk id="14" max="17" man="1"/>
    <brk id="26" max="17" man="1"/>
    <brk id="36" max="17" man="1"/>
    <brk id="43" max="17" man="1"/>
    <brk id="51" max="17" man="1"/>
    <brk id="62" max="17" man="1"/>
    <brk id="73" max="17" man="1"/>
    <brk id="85" max="17" man="1"/>
    <brk id="93" max="17" man="1"/>
    <brk id="98" max="17" man="1"/>
    <brk id="105" max="17" man="1"/>
    <brk id="114" max="17" man="1"/>
    <brk id="120" max="17" man="1"/>
    <brk id="131" max="17" man="1"/>
    <brk id="138" max="1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BC105"/>
  <sheetViews>
    <sheetView showGridLines="0" view="pageBreakPreview" zoomScale="85" zoomScaleNormal="70" zoomScaleSheetLayoutView="85" workbookViewId="0">
      <selection activeCell="E11" sqref="E11"/>
    </sheetView>
  </sheetViews>
  <sheetFormatPr defaultColWidth="14.42578125" defaultRowHeight="15" customHeight="1"/>
  <cols>
    <col min="1" max="1" width="9.140625" style="9" customWidth="1"/>
    <col min="2" max="2" width="59.7109375" style="7" customWidth="1"/>
    <col min="3" max="3" width="89.7109375" style="85" hidden="1" customWidth="1"/>
    <col min="4" max="4" width="21.7109375" style="7" hidden="1" customWidth="1"/>
    <col min="5" max="5" width="32.7109375" style="7" customWidth="1"/>
    <col min="6" max="6" width="39.85546875" style="7" hidden="1" customWidth="1"/>
    <col min="7" max="7" width="95.5703125" style="7" hidden="1" customWidth="1"/>
    <col min="8" max="8" width="20.42578125" style="7" customWidth="1"/>
    <col min="9" max="10" width="6.140625" style="7" hidden="1" customWidth="1"/>
    <col min="11" max="11" width="6" style="7" hidden="1" customWidth="1"/>
    <col min="12" max="13" width="6.140625" style="7" hidden="1" customWidth="1"/>
    <col min="14" max="14" width="6.28515625" style="7" hidden="1" customWidth="1"/>
    <col min="15" max="22" width="7.7109375" style="7" customWidth="1"/>
    <col min="23" max="28" width="8.42578125" style="7" customWidth="1"/>
    <col min="29" max="32" width="15.140625" style="8" hidden="1" customWidth="1"/>
    <col min="33" max="33" width="17.85546875" style="8" hidden="1" customWidth="1"/>
    <col min="34" max="34" width="16" style="8" hidden="1" customWidth="1"/>
    <col min="35" max="35" width="38.42578125" style="7" hidden="1" customWidth="1"/>
    <col min="36" max="37" width="84.42578125" style="7" customWidth="1"/>
    <col min="38" max="55" width="9.140625" style="7" customWidth="1"/>
    <col min="56" max="16384" width="14.42578125" style="7"/>
  </cols>
  <sheetData>
    <row r="1" spans="1:55" ht="65.25" customHeight="1">
      <c r="A1" s="469" t="s">
        <v>480</v>
      </c>
      <c r="B1" s="469"/>
      <c r="C1" s="469"/>
      <c r="D1" s="469"/>
      <c r="E1" s="469"/>
      <c r="F1" s="469"/>
      <c r="G1" s="469"/>
      <c r="H1" s="469"/>
      <c r="I1" s="469"/>
      <c r="J1" s="469"/>
      <c r="K1" s="469"/>
      <c r="L1" s="469"/>
      <c r="M1" s="469"/>
      <c r="N1" s="469"/>
      <c r="O1" s="469"/>
      <c r="P1" s="469"/>
      <c r="Q1" s="469"/>
      <c r="R1" s="469"/>
      <c r="S1" s="469"/>
      <c r="T1" s="469"/>
      <c r="U1" s="469"/>
      <c r="V1" s="469"/>
      <c r="W1" s="469"/>
      <c r="X1" s="469"/>
      <c r="Y1" s="469"/>
      <c r="Z1" s="469"/>
      <c r="AA1" s="469"/>
      <c r="AB1" s="469"/>
      <c r="AC1" s="469"/>
      <c r="AD1" s="469"/>
      <c r="AE1" s="469"/>
      <c r="AF1" s="469"/>
      <c r="AG1" s="469"/>
      <c r="AH1" s="469"/>
      <c r="AI1" s="1"/>
      <c r="AJ1" s="2"/>
      <c r="AK1" s="2"/>
      <c r="AL1" s="2"/>
      <c r="AM1" s="2"/>
      <c r="AN1" s="2"/>
      <c r="AO1" s="3"/>
      <c r="AP1" s="3"/>
      <c r="AQ1" s="3"/>
      <c r="AR1" s="3"/>
      <c r="AS1" s="3"/>
      <c r="AT1" s="3"/>
      <c r="AU1" s="3"/>
      <c r="AV1" s="3"/>
      <c r="AW1" s="3"/>
      <c r="AX1" s="3"/>
      <c r="AY1" s="3"/>
      <c r="AZ1" s="3"/>
      <c r="BA1" s="3"/>
      <c r="BB1" s="3"/>
      <c r="BC1" s="2"/>
    </row>
    <row r="2" spans="1:55" ht="24.75" customHeight="1">
      <c r="A2" s="383" t="s">
        <v>476</v>
      </c>
      <c r="B2" s="384"/>
      <c r="C2" s="384"/>
      <c r="D2" s="384"/>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5"/>
      <c r="AI2" s="132"/>
      <c r="AJ2" s="2"/>
      <c r="AK2" s="2"/>
      <c r="AL2" s="2"/>
      <c r="AM2" s="2"/>
      <c r="AN2" s="2"/>
      <c r="AO2" s="3"/>
      <c r="AP2" s="3"/>
      <c r="AQ2" s="3"/>
      <c r="AR2" s="3"/>
      <c r="AS2" s="3"/>
      <c r="AT2" s="3"/>
      <c r="AU2" s="3"/>
      <c r="AV2" s="3"/>
      <c r="AW2" s="3"/>
      <c r="AX2" s="3"/>
      <c r="AY2" s="3"/>
      <c r="AZ2" s="3"/>
      <c r="BA2" s="3"/>
      <c r="BB2" s="3"/>
      <c r="BC2" s="2"/>
    </row>
    <row r="3" spans="1:55" ht="40.5" customHeight="1">
      <c r="A3" s="470" t="s">
        <v>12</v>
      </c>
      <c r="B3" s="470"/>
      <c r="C3" s="470"/>
      <c r="D3" s="470"/>
      <c r="E3" s="470"/>
      <c r="F3" s="470"/>
      <c r="G3" s="470"/>
      <c r="H3" s="470"/>
      <c r="I3" s="470"/>
      <c r="J3" s="470"/>
      <c r="K3" s="470"/>
      <c r="L3" s="470"/>
      <c r="M3" s="470"/>
      <c r="N3" s="470"/>
      <c r="O3" s="470"/>
      <c r="P3" s="470"/>
      <c r="Q3" s="470"/>
      <c r="R3" s="470"/>
      <c r="S3" s="470"/>
      <c r="T3" s="470"/>
      <c r="U3" s="470"/>
      <c r="V3" s="470"/>
      <c r="W3" s="470"/>
      <c r="X3" s="470"/>
      <c r="Y3" s="470"/>
      <c r="Z3" s="470"/>
      <c r="AA3" s="470"/>
      <c r="AB3" s="470"/>
      <c r="AC3" s="470"/>
      <c r="AD3" s="470"/>
      <c r="AE3" s="470"/>
      <c r="AF3" s="470"/>
      <c r="AG3" s="470"/>
      <c r="AH3" s="470"/>
      <c r="AI3" s="132"/>
      <c r="AJ3" s="87"/>
      <c r="AK3" s="87"/>
      <c r="AL3" s="87"/>
      <c r="AM3" s="87"/>
      <c r="AN3" s="87"/>
      <c r="AO3" s="88"/>
      <c r="AP3" s="88"/>
      <c r="AQ3" s="88"/>
      <c r="AR3" s="88"/>
      <c r="AS3" s="88"/>
      <c r="AT3" s="88"/>
      <c r="AU3" s="88"/>
      <c r="AV3" s="88"/>
      <c r="AW3" s="88"/>
      <c r="AX3" s="88"/>
      <c r="AY3" s="88"/>
      <c r="AZ3" s="88"/>
      <c r="BA3" s="88"/>
      <c r="BB3" s="88"/>
      <c r="BC3" s="87"/>
    </row>
    <row r="4" spans="1:55" ht="34.5" customHeight="1" thickBot="1">
      <c r="A4" s="386"/>
      <c r="B4" s="386"/>
      <c r="C4" s="386"/>
      <c r="D4" s="386"/>
      <c r="E4" s="386"/>
      <c r="F4" s="386"/>
      <c r="G4" s="386"/>
      <c r="H4" s="386"/>
      <c r="I4" s="386"/>
      <c r="J4" s="386"/>
      <c r="K4" s="386"/>
      <c r="L4" s="386"/>
      <c r="M4" s="386"/>
      <c r="N4" s="386"/>
      <c r="O4" s="386"/>
      <c r="P4" s="386"/>
      <c r="Q4" s="386"/>
      <c r="R4" s="386"/>
      <c r="S4" s="386"/>
      <c r="T4" s="386"/>
      <c r="U4" s="386"/>
      <c r="V4" s="386"/>
      <c r="W4" s="386"/>
      <c r="X4" s="386"/>
      <c r="Y4" s="386"/>
      <c r="Z4" s="386"/>
      <c r="AA4" s="386"/>
      <c r="AB4" s="386"/>
      <c r="AC4" s="386"/>
      <c r="AD4" s="386"/>
      <c r="AE4" s="386"/>
      <c r="AF4" s="386"/>
      <c r="AG4" s="386"/>
      <c r="AH4" s="386"/>
      <c r="AI4" s="133" t="s">
        <v>1</v>
      </c>
      <c r="AJ4" s="2"/>
      <c r="AK4" s="2"/>
      <c r="AL4" s="2"/>
      <c r="AM4" s="2"/>
      <c r="AN4" s="2"/>
      <c r="AO4" s="3"/>
      <c r="AP4" s="3"/>
      <c r="AQ4" s="3"/>
      <c r="AR4" s="3"/>
      <c r="AS4" s="3"/>
      <c r="AT4" s="3"/>
      <c r="AU4" s="3"/>
      <c r="AV4" s="3"/>
      <c r="AW4" s="3"/>
      <c r="AX4" s="3"/>
      <c r="AY4" s="3"/>
      <c r="AZ4" s="3"/>
      <c r="BA4" s="3"/>
      <c r="BB4" s="3"/>
      <c r="BC4" s="2"/>
    </row>
    <row r="5" spans="1:55" s="86" customFormat="1" ht="91.5" customHeight="1">
      <c r="A5" s="150" t="s">
        <v>2</v>
      </c>
      <c r="B5" s="158" t="s">
        <v>3</v>
      </c>
      <c r="C5" s="158" t="s">
        <v>4</v>
      </c>
      <c r="D5" s="146" t="s">
        <v>5</v>
      </c>
      <c r="E5" s="158" t="s">
        <v>6</v>
      </c>
      <c r="F5" s="158" t="s">
        <v>7</v>
      </c>
      <c r="G5" s="158" t="s">
        <v>8</v>
      </c>
      <c r="H5" s="147" t="s">
        <v>9</v>
      </c>
      <c r="I5" s="402" t="s">
        <v>10</v>
      </c>
      <c r="J5" s="403"/>
      <c r="K5" s="403"/>
      <c r="L5" s="403"/>
      <c r="M5" s="403"/>
      <c r="N5" s="403"/>
      <c r="O5" s="402" t="s">
        <v>11</v>
      </c>
      <c r="P5" s="403"/>
      <c r="Q5" s="403"/>
      <c r="R5" s="403"/>
      <c r="S5" s="403"/>
      <c r="T5" s="403"/>
      <c r="U5" s="403"/>
      <c r="V5" s="403"/>
      <c r="W5" s="402" t="s">
        <v>12</v>
      </c>
      <c r="X5" s="403"/>
      <c r="Y5" s="403"/>
      <c r="Z5" s="403"/>
      <c r="AA5" s="403"/>
      <c r="AB5" s="404"/>
      <c r="AC5" s="471" t="s">
        <v>13</v>
      </c>
      <c r="AD5" s="403"/>
      <c r="AE5" s="403"/>
      <c r="AF5" s="403"/>
      <c r="AG5" s="403"/>
      <c r="AH5" s="404"/>
      <c r="AI5" s="89"/>
      <c r="AJ5" s="2"/>
      <c r="AK5" s="2"/>
      <c r="AL5" s="2"/>
      <c r="AM5" s="2"/>
      <c r="AN5" s="2"/>
      <c r="AO5" s="2"/>
      <c r="AP5" s="2"/>
      <c r="AQ5" s="2"/>
      <c r="AR5" s="2"/>
      <c r="AS5" s="2"/>
      <c r="AT5" s="2"/>
      <c r="AU5" s="2"/>
      <c r="AV5" s="2"/>
      <c r="AW5" s="2"/>
      <c r="AX5" s="2"/>
      <c r="AY5" s="2"/>
      <c r="AZ5" s="2"/>
      <c r="BA5" s="2"/>
      <c r="BB5" s="2"/>
      <c r="BC5" s="2"/>
    </row>
    <row r="6" spans="1:55" s="86" customFormat="1" ht="34.5" customHeight="1">
      <c r="A6" s="118"/>
      <c r="B6" s="27"/>
      <c r="C6" s="27"/>
      <c r="D6" s="91"/>
      <c r="E6" s="25"/>
      <c r="F6" s="25"/>
      <c r="G6" s="25"/>
      <c r="H6" s="27"/>
      <c r="I6" s="29">
        <v>2025</v>
      </c>
      <c r="J6" s="29">
        <v>2026</v>
      </c>
      <c r="K6" s="29">
        <v>2027</v>
      </c>
      <c r="L6" s="29">
        <v>2028</v>
      </c>
      <c r="M6" s="29">
        <v>2029</v>
      </c>
      <c r="N6" s="29">
        <v>2030</v>
      </c>
      <c r="O6" s="29">
        <v>2017</v>
      </c>
      <c r="P6" s="29">
        <v>2018</v>
      </c>
      <c r="Q6" s="29">
        <v>2019</v>
      </c>
      <c r="R6" s="29">
        <v>2020</v>
      </c>
      <c r="S6" s="29">
        <v>2021</v>
      </c>
      <c r="T6" s="29">
        <v>2022</v>
      </c>
      <c r="U6" s="29">
        <v>2023</v>
      </c>
      <c r="V6" s="29">
        <v>2024</v>
      </c>
      <c r="W6" s="29">
        <v>2025</v>
      </c>
      <c r="X6" s="29">
        <v>2026</v>
      </c>
      <c r="Y6" s="29">
        <v>2027</v>
      </c>
      <c r="Z6" s="29">
        <v>2028</v>
      </c>
      <c r="AA6" s="29">
        <v>2029</v>
      </c>
      <c r="AB6" s="100">
        <v>2030</v>
      </c>
      <c r="AC6" s="204">
        <v>2025</v>
      </c>
      <c r="AD6" s="29">
        <v>2026</v>
      </c>
      <c r="AE6" s="29">
        <v>2027</v>
      </c>
      <c r="AF6" s="29">
        <v>2028</v>
      </c>
      <c r="AG6" s="29">
        <v>2029</v>
      </c>
      <c r="AH6" s="100">
        <v>2030</v>
      </c>
      <c r="AI6" s="90"/>
      <c r="AJ6" s="2"/>
      <c r="AK6" s="2"/>
      <c r="AL6" s="2"/>
      <c r="AM6" s="2"/>
      <c r="AN6" s="2"/>
      <c r="AO6" s="2"/>
      <c r="AP6" s="2"/>
      <c r="AQ6" s="2"/>
      <c r="AR6" s="2"/>
      <c r="AS6" s="2"/>
      <c r="AT6" s="2"/>
      <c r="AU6" s="2"/>
      <c r="AV6" s="2"/>
      <c r="AW6" s="2"/>
      <c r="AX6" s="2"/>
      <c r="AY6" s="2"/>
      <c r="AZ6" s="2"/>
      <c r="BA6" s="2"/>
      <c r="BB6" s="2"/>
      <c r="BC6" s="2"/>
    </row>
    <row r="7" spans="1:55" s="86" customFormat="1" ht="82.5">
      <c r="A7" s="151" t="s">
        <v>14</v>
      </c>
      <c r="B7" s="152" t="s">
        <v>475</v>
      </c>
      <c r="C7" s="30"/>
      <c r="D7" s="91"/>
      <c r="E7" s="30" t="s">
        <v>15</v>
      </c>
      <c r="F7" s="30" t="s">
        <v>16</v>
      </c>
      <c r="G7" s="30" t="s">
        <v>17</v>
      </c>
      <c r="H7" s="30"/>
      <c r="I7" s="94"/>
      <c r="J7" s="94"/>
      <c r="K7" s="94"/>
      <c r="L7" s="94"/>
      <c r="M7" s="94"/>
      <c r="N7" s="94"/>
      <c r="O7" s="95">
        <v>4.0228045248414226</v>
      </c>
      <c r="P7" s="95">
        <v>4.3722981147522919</v>
      </c>
      <c r="Q7" s="95">
        <v>4.8337090578842616</v>
      </c>
      <c r="R7" s="95">
        <v>3.2793419549588285</v>
      </c>
      <c r="S7" s="95">
        <v>4.5052489665453948</v>
      </c>
      <c r="T7" s="95">
        <v>8.3186555637893171</v>
      </c>
      <c r="U7" s="95">
        <v>10.170000000000002</v>
      </c>
      <c r="V7" s="96">
        <v>9.8829999999999991</v>
      </c>
      <c r="W7" s="96">
        <v>10.589640000000001</v>
      </c>
      <c r="X7" s="96">
        <v>12.021620400000002</v>
      </c>
      <c r="Y7" s="96">
        <v>13.083556644000002</v>
      </c>
      <c r="Z7" s="96">
        <v>14.246679354840005</v>
      </c>
      <c r="AA7" s="96">
        <v>15.521181452672408</v>
      </c>
      <c r="AB7" s="212">
        <v>16.871733975038211</v>
      </c>
      <c r="AC7" s="205">
        <f t="shared" ref="AC7:AH7" si="0">CEILING(AC8+AC32+AC56+AC72+AC93,100000)</f>
        <v>1065100000</v>
      </c>
      <c r="AD7" s="165">
        <f>CEILING(AD8+AD32+AD56+AD72+AD93,100000)</f>
        <v>1535800000</v>
      </c>
      <c r="AE7" s="165">
        <f t="shared" si="0"/>
        <v>6549000000</v>
      </c>
      <c r="AF7" s="165">
        <f t="shared" si="0"/>
        <v>12375800000</v>
      </c>
      <c r="AG7" s="165">
        <f t="shared" si="0"/>
        <v>38333900000</v>
      </c>
      <c r="AH7" s="166">
        <f t="shared" si="0"/>
        <v>38816100000</v>
      </c>
      <c r="AI7" s="92"/>
      <c r="AJ7" s="2"/>
      <c r="AK7" s="2"/>
      <c r="AL7" s="2"/>
      <c r="AM7" s="2"/>
      <c r="AN7" s="2"/>
      <c r="AO7" s="2"/>
      <c r="AP7" s="2"/>
      <c r="AQ7" s="2"/>
      <c r="AR7" s="2"/>
      <c r="AS7" s="2"/>
      <c r="AT7" s="2"/>
      <c r="AU7" s="2"/>
      <c r="AV7" s="2"/>
      <c r="AW7" s="2"/>
      <c r="AX7" s="2"/>
      <c r="AY7" s="2"/>
      <c r="AZ7" s="2"/>
      <c r="BA7" s="2"/>
      <c r="BB7" s="2"/>
      <c r="BC7" s="2"/>
    </row>
    <row r="8" spans="1:55" s="86" customFormat="1" ht="66">
      <c r="A8" s="119" t="s">
        <v>18</v>
      </c>
      <c r="B8" s="32" t="s">
        <v>19</v>
      </c>
      <c r="C8" s="32"/>
      <c r="D8" s="159"/>
      <c r="E8" s="32" t="s">
        <v>20</v>
      </c>
      <c r="F8" s="32" t="s">
        <v>21</v>
      </c>
      <c r="G8" s="32" t="s">
        <v>22</v>
      </c>
      <c r="H8" s="32"/>
      <c r="I8" s="159"/>
      <c r="J8" s="159"/>
      <c r="K8" s="159"/>
      <c r="L8" s="159"/>
      <c r="M8" s="159"/>
      <c r="N8" s="159"/>
      <c r="O8" s="97">
        <v>0.999</v>
      </c>
      <c r="P8" s="97"/>
      <c r="Q8" s="97">
        <v>1.3819999999999999</v>
      </c>
      <c r="R8" s="97"/>
      <c r="S8" s="97"/>
      <c r="T8" s="97">
        <v>1.4410000000000001</v>
      </c>
      <c r="U8" s="97"/>
      <c r="V8" s="97">
        <v>1.5307500000000001</v>
      </c>
      <c r="W8" s="97"/>
      <c r="X8" s="97">
        <v>1.6205000000000001</v>
      </c>
      <c r="Y8" s="97"/>
      <c r="Z8" s="97">
        <v>1.71025</v>
      </c>
      <c r="AA8" s="97"/>
      <c r="AB8" s="213">
        <v>1.8</v>
      </c>
      <c r="AC8" s="206">
        <f t="shared" ref="AC8:AH8" si="1">AC9+AC15+AC21</f>
        <v>110800000</v>
      </c>
      <c r="AD8" s="105">
        <f t="shared" si="1"/>
        <v>313060000</v>
      </c>
      <c r="AE8" s="105">
        <f t="shared" si="1"/>
        <v>443650000</v>
      </c>
      <c r="AF8" s="105">
        <f t="shared" si="1"/>
        <v>489590000</v>
      </c>
      <c r="AG8" s="105">
        <f t="shared" si="1"/>
        <v>697620000</v>
      </c>
      <c r="AH8" s="106">
        <f t="shared" si="1"/>
        <v>820420000</v>
      </c>
      <c r="AI8" s="93"/>
      <c r="AJ8" s="5"/>
      <c r="AK8" s="5"/>
      <c r="AL8" s="5"/>
      <c r="AM8" s="5"/>
      <c r="AN8" s="5"/>
      <c r="AO8" s="5"/>
      <c r="AP8" s="5"/>
      <c r="AQ8" s="5"/>
      <c r="AR8" s="5"/>
      <c r="AS8" s="5"/>
      <c r="AT8" s="5"/>
      <c r="AU8" s="5"/>
      <c r="AV8" s="5"/>
      <c r="AW8" s="5"/>
      <c r="AX8" s="5"/>
      <c r="AY8" s="5"/>
      <c r="AZ8" s="5"/>
      <c r="BA8" s="5"/>
      <c r="BB8" s="5"/>
      <c r="BC8" s="5"/>
    </row>
    <row r="9" spans="1:55" s="86" customFormat="1" ht="78" customHeight="1">
      <c r="A9" s="120" t="s">
        <v>23</v>
      </c>
      <c r="B9" s="34" t="s">
        <v>24</v>
      </c>
      <c r="C9" s="34"/>
      <c r="D9" s="98"/>
      <c r="E9" s="34" t="s">
        <v>25</v>
      </c>
      <c r="F9" s="34" t="s">
        <v>26</v>
      </c>
      <c r="G9" s="34" t="s">
        <v>27</v>
      </c>
      <c r="H9" s="34"/>
      <c r="I9" s="98"/>
      <c r="J9" s="98"/>
      <c r="K9" s="98"/>
      <c r="L9" s="98"/>
      <c r="M9" s="98"/>
      <c r="N9" s="98"/>
      <c r="O9" s="405" t="s">
        <v>28</v>
      </c>
      <c r="P9" s="406"/>
      <c r="Q9" s="406"/>
      <c r="R9" s="406"/>
      <c r="S9" s="406"/>
      <c r="T9" s="406"/>
      <c r="U9" s="406"/>
      <c r="V9" s="406"/>
      <c r="W9" s="99"/>
      <c r="X9" s="99">
        <v>0.1</v>
      </c>
      <c r="Y9" s="99">
        <v>0.15</v>
      </c>
      <c r="Z9" s="99">
        <v>0.2</v>
      </c>
      <c r="AA9" s="99">
        <v>0.25</v>
      </c>
      <c r="AB9" s="214">
        <v>0.3</v>
      </c>
      <c r="AC9" s="207">
        <f t="shared" ref="AC9:AH9" si="2">SUM(AC10:AC14)</f>
        <v>110800000</v>
      </c>
      <c r="AD9" s="107">
        <f t="shared" si="2"/>
        <v>90000000</v>
      </c>
      <c r="AE9" s="107">
        <f t="shared" si="2"/>
        <v>13000000</v>
      </c>
      <c r="AF9" s="107">
        <f t="shared" si="2"/>
        <v>13000000</v>
      </c>
      <c r="AG9" s="107">
        <f t="shared" si="2"/>
        <v>13000000</v>
      </c>
      <c r="AH9" s="108">
        <f t="shared" si="2"/>
        <v>13000000</v>
      </c>
      <c r="AI9" s="10"/>
      <c r="AJ9" s="6"/>
      <c r="AK9" s="6"/>
      <c r="AL9" s="6"/>
      <c r="AM9" s="6"/>
      <c r="AN9" s="6"/>
      <c r="AO9" s="6"/>
      <c r="AP9" s="6"/>
      <c r="AQ9" s="6"/>
      <c r="AR9" s="6"/>
      <c r="AS9" s="6"/>
      <c r="AT9" s="6"/>
      <c r="AU9" s="6"/>
      <c r="AV9" s="6"/>
      <c r="AW9" s="6"/>
      <c r="AX9" s="6"/>
      <c r="AY9" s="6"/>
      <c r="AZ9" s="6"/>
      <c r="BA9" s="6"/>
      <c r="BB9" s="6"/>
      <c r="BC9" s="6"/>
    </row>
    <row r="10" spans="1:55" ht="120" customHeight="1">
      <c r="A10" s="160" t="s">
        <v>29</v>
      </c>
      <c r="B10" s="161" t="s">
        <v>30</v>
      </c>
      <c r="C10" s="162" t="s">
        <v>477</v>
      </c>
      <c r="D10" s="37" t="s">
        <v>31</v>
      </c>
      <c r="E10" s="163" t="s">
        <v>32</v>
      </c>
      <c r="F10" s="163"/>
      <c r="G10" s="163"/>
      <c r="H10" s="163" t="s">
        <v>33</v>
      </c>
      <c r="I10" s="164"/>
      <c r="J10" s="38"/>
      <c r="K10" s="38"/>
      <c r="L10" s="38"/>
      <c r="M10" s="38"/>
      <c r="N10" s="38"/>
      <c r="O10" s="468" t="s">
        <v>28</v>
      </c>
      <c r="P10" s="464"/>
      <c r="Q10" s="464"/>
      <c r="R10" s="464"/>
      <c r="S10" s="464"/>
      <c r="T10" s="464"/>
      <c r="U10" s="464"/>
      <c r="V10" s="464"/>
      <c r="W10" s="176" t="s">
        <v>34</v>
      </c>
      <c r="X10" s="176" t="s">
        <v>34</v>
      </c>
      <c r="Y10" s="176" t="s">
        <v>34</v>
      </c>
      <c r="Z10" s="176" t="s">
        <v>34</v>
      </c>
      <c r="AA10" s="176" t="s">
        <v>34</v>
      </c>
      <c r="AB10" s="215" t="s">
        <v>34</v>
      </c>
      <c r="AC10" s="205">
        <v>0</v>
      </c>
      <c r="AD10" s="165">
        <v>0</v>
      </c>
      <c r="AE10" s="165">
        <v>0</v>
      </c>
      <c r="AF10" s="165">
        <v>0</v>
      </c>
      <c r="AG10" s="165">
        <v>0</v>
      </c>
      <c r="AH10" s="166">
        <v>0</v>
      </c>
      <c r="AI10" s="11" t="s">
        <v>35</v>
      </c>
      <c r="AJ10" s="2"/>
      <c r="AK10" s="2"/>
      <c r="AL10" s="2"/>
      <c r="AM10" s="2"/>
      <c r="AN10" s="2"/>
      <c r="AO10" s="3"/>
      <c r="AP10" s="3"/>
      <c r="AQ10" s="3"/>
      <c r="AR10" s="3"/>
      <c r="AS10" s="3"/>
      <c r="AT10" s="3"/>
      <c r="AU10" s="3"/>
      <c r="AV10" s="3"/>
      <c r="AW10" s="3"/>
      <c r="AX10" s="3"/>
      <c r="AY10" s="3"/>
      <c r="AZ10" s="3"/>
      <c r="BA10" s="3"/>
      <c r="BB10" s="3"/>
      <c r="BC10" s="2"/>
    </row>
    <row r="11" spans="1:55" ht="110.25" customHeight="1">
      <c r="A11" s="160" t="s">
        <v>36</v>
      </c>
      <c r="B11" s="161" t="s">
        <v>37</v>
      </c>
      <c r="C11" s="162" t="s">
        <v>38</v>
      </c>
      <c r="D11" s="37" t="s">
        <v>31</v>
      </c>
      <c r="E11" s="163" t="s">
        <v>39</v>
      </c>
      <c r="F11" s="163" t="s">
        <v>40</v>
      </c>
      <c r="G11" s="163"/>
      <c r="H11" s="125" t="s">
        <v>33</v>
      </c>
      <c r="I11" s="39"/>
      <c r="J11" s="39"/>
      <c r="K11" s="39"/>
      <c r="L11" s="39"/>
      <c r="M11" s="39"/>
      <c r="N11" s="39"/>
      <c r="O11" s="468" t="s">
        <v>28</v>
      </c>
      <c r="P11" s="464"/>
      <c r="Q11" s="464"/>
      <c r="R11" s="464"/>
      <c r="S11" s="464"/>
      <c r="T11" s="464"/>
      <c r="U11" s="464"/>
      <c r="V11" s="464"/>
      <c r="W11" s="181">
        <v>6</v>
      </c>
      <c r="X11" s="181">
        <v>6</v>
      </c>
      <c r="Y11" s="181">
        <v>6</v>
      </c>
      <c r="Z11" s="181">
        <v>6</v>
      </c>
      <c r="AA11" s="181">
        <v>6</v>
      </c>
      <c r="AB11" s="216">
        <v>6</v>
      </c>
      <c r="AC11" s="205">
        <v>0</v>
      </c>
      <c r="AD11" s="165">
        <v>0</v>
      </c>
      <c r="AE11" s="165">
        <v>0</v>
      </c>
      <c r="AF11" s="165">
        <v>0</v>
      </c>
      <c r="AG11" s="165">
        <v>0</v>
      </c>
      <c r="AH11" s="166">
        <v>0</v>
      </c>
      <c r="AI11" s="11" t="s">
        <v>35</v>
      </c>
      <c r="AJ11" s="2"/>
      <c r="AK11" s="2"/>
      <c r="AL11" s="2"/>
      <c r="AM11" s="2"/>
      <c r="AN11" s="2"/>
      <c r="AO11" s="3"/>
      <c r="AP11" s="3"/>
      <c r="AQ11" s="3"/>
      <c r="AR11" s="3"/>
      <c r="AS11" s="3"/>
      <c r="AT11" s="3"/>
      <c r="AU11" s="3"/>
      <c r="AV11" s="3"/>
      <c r="AW11" s="3"/>
      <c r="AX11" s="3"/>
      <c r="AY11" s="3"/>
      <c r="AZ11" s="3"/>
      <c r="BA11" s="3"/>
      <c r="BB11" s="3"/>
      <c r="BC11" s="2"/>
    </row>
    <row r="12" spans="1:55" ht="224.25" customHeight="1">
      <c r="A12" s="160" t="s">
        <v>41</v>
      </c>
      <c r="B12" s="162" t="s">
        <v>42</v>
      </c>
      <c r="C12" s="162" t="s">
        <v>43</v>
      </c>
      <c r="D12" s="37" t="s">
        <v>44</v>
      </c>
      <c r="E12" s="163" t="s">
        <v>45</v>
      </c>
      <c r="F12" s="171" t="s">
        <v>46</v>
      </c>
      <c r="G12" s="163"/>
      <c r="H12" s="163" t="s">
        <v>47</v>
      </c>
      <c r="I12" s="39"/>
      <c r="J12" s="39"/>
      <c r="K12" s="39"/>
      <c r="L12" s="39"/>
      <c r="M12" s="39"/>
      <c r="N12" s="39"/>
      <c r="O12" s="468" t="s">
        <v>28</v>
      </c>
      <c r="P12" s="464"/>
      <c r="Q12" s="464"/>
      <c r="R12" s="464"/>
      <c r="S12" s="464"/>
      <c r="T12" s="464"/>
      <c r="U12" s="464"/>
      <c r="V12" s="464"/>
      <c r="W12" s="176" t="s">
        <v>34</v>
      </c>
      <c r="X12" s="176" t="s">
        <v>34</v>
      </c>
      <c r="Y12" s="176" t="s">
        <v>34</v>
      </c>
      <c r="Z12" s="176" t="s">
        <v>34</v>
      </c>
      <c r="AA12" s="176" t="s">
        <v>34</v>
      </c>
      <c r="AB12" s="215" t="s">
        <v>34</v>
      </c>
      <c r="AC12" s="205">
        <v>76800000</v>
      </c>
      <c r="AD12" s="165">
        <v>72000000</v>
      </c>
      <c r="AE12" s="165">
        <v>0</v>
      </c>
      <c r="AF12" s="165">
        <v>0</v>
      </c>
      <c r="AG12" s="165">
        <v>0</v>
      </c>
      <c r="AH12" s="166">
        <v>0</v>
      </c>
      <c r="AI12" s="12" t="s">
        <v>48</v>
      </c>
      <c r="AJ12" s="2"/>
      <c r="AK12" s="2"/>
      <c r="AL12" s="2"/>
      <c r="AM12" s="2"/>
      <c r="AN12" s="2"/>
      <c r="AO12" s="3"/>
      <c r="AP12" s="3"/>
      <c r="AQ12" s="3"/>
      <c r="AR12" s="3"/>
      <c r="AS12" s="3"/>
      <c r="AT12" s="3"/>
      <c r="AU12" s="3"/>
      <c r="AV12" s="3"/>
      <c r="AW12" s="3"/>
      <c r="AX12" s="3"/>
      <c r="AY12" s="3"/>
      <c r="AZ12" s="3"/>
      <c r="BA12" s="3"/>
      <c r="BB12" s="3"/>
      <c r="BC12" s="2"/>
    </row>
    <row r="13" spans="1:55" ht="186.75" customHeight="1">
      <c r="A13" s="160" t="s">
        <v>49</v>
      </c>
      <c r="B13" s="161" t="s">
        <v>50</v>
      </c>
      <c r="C13" s="162" t="s">
        <v>51</v>
      </c>
      <c r="D13" s="37"/>
      <c r="E13" s="163" t="s">
        <v>52</v>
      </c>
      <c r="F13" s="171" t="s">
        <v>53</v>
      </c>
      <c r="G13" s="163" t="s">
        <v>54</v>
      </c>
      <c r="H13" s="163" t="s">
        <v>33</v>
      </c>
      <c r="I13" s="39"/>
      <c r="J13" s="39"/>
      <c r="K13" s="39"/>
      <c r="L13" s="39"/>
      <c r="M13" s="39"/>
      <c r="N13" s="39"/>
      <c r="O13" s="468" t="s">
        <v>28</v>
      </c>
      <c r="P13" s="464"/>
      <c r="Q13" s="464"/>
      <c r="R13" s="464"/>
      <c r="S13" s="464"/>
      <c r="T13" s="464"/>
      <c r="U13" s="464"/>
      <c r="V13" s="464"/>
      <c r="W13" s="176" t="s">
        <v>34</v>
      </c>
      <c r="X13" s="176" t="s">
        <v>34</v>
      </c>
      <c r="Y13" s="176" t="s">
        <v>34</v>
      </c>
      <c r="Z13" s="176" t="s">
        <v>34</v>
      </c>
      <c r="AA13" s="176" t="s">
        <v>34</v>
      </c>
      <c r="AB13" s="215" t="s">
        <v>34</v>
      </c>
      <c r="AC13" s="205">
        <v>34000000</v>
      </c>
      <c r="AD13" s="165">
        <v>18000000</v>
      </c>
      <c r="AE13" s="165">
        <v>13000000</v>
      </c>
      <c r="AF13" s="165">
        <v>13000000</v>
      </c>
      <c r="AG13" s="165">
        <v>13000000</v>
      </c>
      <c r="AH13" s="166">
        <v>13000000</v>
      </c>
      <c r="AI13" s="12" t="s">
        <v>55</v>
      </c>
      <c r="AJ13" s="2"/>
      <c r="AK13" s="2"/>
      <c r="AL13" s="2"/>
      <c r="AM13" s="2"/>
      <c r="AN13" s="2"/>
      <c r="AO13" s="3"/>
      <c r="AP13" s="3"/>
      <c r="AQ13" s="3"/>
      <c r="AR13" s="3"/>
      <c r="AS13" s="3"/>
      <c r="AT13" s="3"/>
      <c r="AU13" s="3"/>
      <c r="AV13" s="3"/>
      <c r="AW13" s="3"/>
      <c r="AX13" s="3"/>
      <c r="AY13" s="3"/>
      <c r="AZ13" s="3"/>
      <c r="BA13" s="3"/>
      <c r="BB13" s="3"/>
      <c r="BC13" s="2"/>
    </row>
    <row r="14" spans="1:55" ht="16.5" hidden="1" customHeight="1">
      <c r="A14" s="160"/>
      <c r="B14" s="161"/>
      <c r="C14" s="161"/>
      <c r="D14" s="37"/>
      <c r="E14" s="163" t="s">
        <v>56</v>
      </c>
      <c r="F14" s="171"/>
      <c r="G14" s="163" t="s">
        <v>54</v>
      </c>
      <c r="H14" s="163"/>
      <c r="I14" s="39"/>
      <c r="J14" s="39"/>
      <c r="K14" s="39"/>
      <c r="L14" s="39"/>
      <c r="M14" s="39"/>
      <c r="N14" s="39"/>
      <c r="O14" s="468" t="s">
        <v>28</v>
      </c>
      <c r="P14" s="468"/>
      <c r="Q14" s="468"/>
      <c r="R14" s="468"/>
      <c r="S14" s="468"/>
      <c r="T14" s="468"/>
      <c r="U14" s="468"/>
      <c r="V14" s="468"/>
      <c r="W14" s="176" t="s">
        <v>34</v>
      </c>
      <c r="X14" s="176" t="s">
        <v>34</v>
      </c>
      <c r="Y14" s="176" t="s">
        <v>34</v>
      </c>
      <c r="Z14" s="176" t="s">
        <v>34</v>
      </c>
      <c r="AA14" s="176" t="s">
        <v>34</v>
      </c>
      <c r="AB14" s="215" t="s">
        <v>34</v>
      </c>
      <c r="AC14" s="205"/>
      <c r="AD14" s="165"/>
      <c r="AE14" s="165"/>
      <c r="AF14" s="165"/>
      <c r="AG14" s="165"/>
      <c r="AH14" s="166"/>
      <c r="AI14" s="12"/>
      <c r="AJ14" s="2"/>
      <c r="AK14" s="2"/>
      <c r="AL14" s="2"/>
      <c r="AM14" s="2"/>
      <c r="AN14" s="2"/>
      <c r="AO14" s="3"/>
      <c r="AP14" s="3"/>
      <c r="AQ14" s="3"/>
      <c r="AR14" s="3"/>
      <c r="AS14" s="3"/>
      <c r="AT14" s="3"/>
      <c r="AU14" s="3"/>
      <c r="AV14" s="3"/>
      <c r="AW14" s="3"/>
      <c r="AX14" s="3"/>
      <c r="AY14" s="3"/>
      <c r="AZ14" s="3"/>
      <c r="BA14" s="3"/>
      <c r="BB14" s="3"/>
      <c r="BC14" s="2"/>
    </row>
    <row r="15" spans="1:55" ht="39.950000000000003" customHeight="1">
      <c r="A15" s="121" t="s">
        <v>57</v>
      </c>
      <c r="B15" s="44" t="s">
        <v>58</v>
      </c>
      <c r="C15" s="44"/>
      <c r="D15" s="43"/>
      <c r="E15" s="44" t="s">
        <v>59</v>
      </c>
      <c r="F15" s="44" t="s">
        <v>60</v>
      </c>
      <c r="G15" s="44" t="s">
        <v>61</v>
      </c>
      <c r="H15" s="44"/>
      <c r="I15" s="45"/>
      <c r="J15" s="45"/>
      <c r="K15" s="45"/>
      <c r="L15" s="45"/>
      <c r="M15" s="45"/>
      <c r="N15" s="45"/>
      <c r="O15" s="182">
        <v>1127.7341768550825</v>
      </c>
      <c r="P15" s="182">
        <v>1217.3514636670479</v>
      </c>
      <c r="Q15" s="182">
        <v>1329.8702843012554</v>
      </c>
      <c r="R15" s="182">
        <v>1321.5512263074609</v>
      </c>
      <c r="S15" s="182">
        <v>1265.450384417833</v>
      </c>
      <c r="T15" s="182">
        <v>2313.7225550400876</v>
      </c>
      <c r="U15" s="182">
        <v>2462.7432293671268</v>
      </c>
      <c r="V15" s="182">
        <v>2752.0787376661119</v>
      </c>
      <c r="W15" s="182">
        <v>1853.0325160000002</v>
      </c>
      <c r="X15" s="182">
        <v>1500.7925002499996</v>
      </c>
      <c r="Y15" s="182">
        <v>1241.3725000099994</v>
      </c>
      <c r="Z15" s="182">
        <v>1024.5725</v>
      </c>
      <c r="AA15" s="182">
        <v>876.65</v>
      </c>
      <c r="AB15" s="217">
        <v>727.21249999999998</v>
      </c>
      <c r="AC15" s="206">
        <f t="shared" ref="AC15:AH15" si="3">SUM(AC16:AC20)</f>
        <v>0</v>
      </c>
      <c r="AD15" s="105">
        <f t="shared" si="3"/>
        <v>92250000</v>
      </c>
      <c r="AE15" s="105">
        <f t="shared" si="3"/>
        <v>229270000</v>
      </c>
      <c r="AF15" s="105">
        <f t="shared" si="3"/>
        <v>169090000</v>
      </c>
      <c r="AG15" s="105">
        <f t="shared" si="3"/>
        <v>180360000</v>
      </c>
      <c r="AH15" s="106">
        <f t="shared" si="3"/>
        <v>195080000</v>
      </c>
      <c r="AI15" s="13"/>
      <c r="AJ15" s="2"/>
      <c r="AK15" s="2"/>
      <c r="AL15" s="2"/>
      <c r="AM15" s="2"/>
      <c r="AN15" s="2"/>
      <c r="AO15" s="3"/>
      <c r="AP15" s="3"/>
      <c r="AQ15" s="3"/>
      <c r="AR15" s="3"/>
      <c r="AS15" s="3"/>
      <c r="AT15" s="3"/>
      <c r="AU15" s="3"/>
      <c r="AV15" s="3"/>
      <c r="AW15" s="3"/>
      <c r="AX15" s="3"/>
      <c r="AY15" s="3"/>
      <c r="AZ15" s="3"/>
      <c r="BA15" s="3"/>
      <c r="BB15" s="3"/>
      <c r="BC15" s="2"/>
    </row>
    <row r="16" spans="1:55" ht="67.5" customHeight="1">
      <c r="A16" s="160" t="s">
        <v>473</v>
      </c>
      <c r="B16" s="173" t="s">
        <v>62</v>
      </c>
      <c r="C16" s="173" t="s">
        <v>63</v>
      </c>
      <c r="D16" s="48" t="s">
        <v>64</v>
      </c>
      <c r="E16" s="163" t="s">
        <v>65</v>
      </c>
      <c r="F16" s="163" t="s">
        <v>66</v>
      </c>
      <c r="G16" s="163"/>
      <c r="H16" s="163" t="s">
        <v>67</v>
      </c>
      <c r="I16" s="157"/>
      <c r="J16" s="157"/>
      <c r="K16" s="157"/>
      <c r="L16" s="157"/>
      <c r="M16" s="164"/>
      <c r="N16" s="164"/>
      <c r="O16" s="468" t="s">
        <v>28</v>
      </c>
      <c r="P16" s="464"/>
      <c r="Q16" s="464"/>
      <c r="R16" s="464"/>
      <c r="S16" s="464"/>
      <c r="T16" s="464"/>
      <c r="U16" s="464"/>
      <c r="V16" s="464"/>
      <c r="W16" s="183">
        <v>0</v>
      </c>
      <c r="X16" s="183">
        <v>0</v>
      </c>
      <c r="Y16" s="183">
        <v>0</v>
      </c>
      <c r="Z16" s="183">
        <v>0</v>
      </c>
      <c r="AA16" s="183">
        <v>1</v>
      </c>
      <c r="AB16" s="218">
        <v>1</v>
      </c>
      <c r="AC16" s="205">
        <v>0</v>
      </c>
      <c r="AD16" s="165">
        <v>0</v>
      </c>
      <c r="AE16" s="165">
        <v>0</v>
      </c>
      <c r="AF16" s="165">
        <v>0</v>
      </c>
      <c r="AG16" s="165">
        <v>21830000</v>
      </c>
      <c r="AH16" s="166">
        <v>33390000</v>
      </c>
      <c r="AI16" s="12" t="s">
        <v>68</v>
      </c>
      <c r="AJ16" s="2"/>
      <c r="AK16" s="2"/>
      <c r="AL16" s="2"/>
      <c r="AM16" s="2"/>
      <c r="AN16" s="2"/>
      <c r="AO16" s="3"/>
      <c r="AP16" s="3"/>
      <c r="AQ16" s="3"/>
      <c r="AR16" s="3"/>
      <c r="AS16" s="3"/>
      <c r="AT16" s="3"/>
      <c r="AU16" s="3"/>
      <c r="AV16" s="3"/>
      <c r="AW16" s="3"/>
      <c r="AX16" s="3"/>
      <c r="AY16" s="3"/>
      <c r="AZ16" s="3"/>
      <c r="BA16" s="3"/>
      <c r="BB16" s="3"/>
      <c r="BC16" s="2"/>
    </row>
    <row r="17" spans="1:55" ht="159" customHeight="1">
      <c r="A17" s="160" t="s">
        <v>69</v>
      </c>
      <c r="B17" s="170" t="s">
        <v>70</v>
      </c>
      <c r="C17" s="168" t="s">
        <v>469</v>
      </c>
      <c r="D17" s="51" t="s">
        <v>64</v>
      </c>
      <c r="E17" s="163" t="s">
        <v>71</v>
      </c>
      <c r="F17" s="163" t="s">
        <v>66</v>
      </c>
      <c r="G17" s="163"/>
      <c r="H17" s="163" t="s">
        <v>67</v>
      </c>
      <c r="I17" s="157"/>
      <c r="J17" s="157"/>
      <c r="K17" s="164"/>
      <c r="L17" s="164"/>
      <c r="M17" s="164"/>
      <c r="N17" s="164"/>
      <c r="O17" s="468" t="s">
        <v>28</v>
      </c>
      <c r="P17" s="464"/>
      <c r="Q17" s="464"/>
      <c r="R17" s="464"/>
      <c r="S17" s="464"/>
      <c r="T17" s="464"/>
      <c r="U17" s="464"/>
      <c r="V17" s="464"/>
      <c r="W17" s="184">
        <v>0</v>
      </c>
      <c r="X17" s="184">
        <v>0</v>
      </c>
      <c r="Y17" s="184">
        <v>0</v>
      </c>
      <c r="Z17" s="184">
        <v>1</v>
      </c>
      <c r="AA17" s="184">
        <v>1</v>
      </c>
      <c r="AB17" s="219">
        <v>1</v>
      </c>
      <c r="AC17" s="205">
        <v>0</v>
      </c>
      <c r="AD17" s="165">
        <v>0</v>
      </c>
      <c r="AE17" s="165">
        <v>92640000</v>
      </c>
      <c r="AF17" s="165">
        <v>59430000</v>
      </c>
      <c r="AG17" s="165">
        <v>26830000</v>
      </c>
      <c r="AH17" s="166">
        <v>27360000</v>
      </c>
      <c r="AI17" s="12" t="s">
        <v>72</v>
      </c>
      <c r="AJ17" s="3"/>
      <c r="AK17" s="3"/>
      <c r="AL17" s="3"/>
      <c r="AM17" s="4"/>
      <c r="AN17" s="4"/>
      <c r="AO17" s="4"/>
      <c r="AP17" s="4"/>
      <c r="AQ17" s="4"/>
      <c r="AR17" s="4"/>
      <c r="AS17" s="4"/>
      <c r="AT17" s="4"/>
      <c r="AU17" s="4"/>
      <c r="AV17" s="4"/>
      <c r="AW17" s="4"/>
      <c r="AX17" s="4"/>
      <c r="AY17" s="4"/>
      <c r="AZ17" s="4"/>
      <c r="BA17" s="4"/>
      <c r="BB17" s="4"/>
      <c r="BC17" s="3"/>
    </row>
    <row r="18" spans="1:55" ht="95.25" customHeight="1">
      <c r="A18" s="160" t="s">
        <v>73</v>
      </c>
      <c r="B18" s="173" t="s">
        <v>74</v>
      </c>
      <c r="C18" s="174" t="s">
        <v>75</v>
      </c>
      <c r="D18" s="51" t="s">
        <v>64</v>
      </c>
      <c r="E18" s="163" t="s">
        <v>76</v>
      </c>
      <c r="F18" s="163" t="s">
        <v>60</v>
      </c>
      <c r="G18" s="163" t="s">
        <v>77</v>
      </c>
      <c r="H18" s="163" t="s">
        <v>78</v>
      </c>
      <c r="I18" s="157"/>
      <c r="J18" s="157"/>
      <c r="K18" s="157"/>
      <c r="L18" s="157"/>
      <c r="M18" s="164"/>
      <c r="N18" s="164"/>
      <c r="O18" s="185">
        <v>0.69660978420181252</v>
      </c>
      <c r="P18" s="185">
        <v>0.72999861103064034</v>
      </c>
      <c r="Q18" s="185">
        <v>0.69760557418068636</v>
      </c>
      <c r="R18" s="185">
        <v>0.67629077740040988</v>
      </c>
      <c r="S18" s="185">
        <v>0.65022691488330009</v>
      </c>
      <c r="T18" s="185">
        <v>0.78487209195868557</v>
      </c>
      <c r="U18" s="185">
        <v>0.87364684662089698</v>
      </c>
      <c r="V18" s="185">
        <v>0.85960643903392475</v>
      </c>
      <c r="W18" s="185">
        <v>0.84350000000000003</v>
      </c>
      <c r="X18" s="185">
        <v>0.81200000000000017</v>
      </c>
      <c r="Y18" s="185">
        <v>0.80200000000000016</v>
      </c>
      <c r="Z18" s="185">
        <v>0.79200000000000026</v>
      </c>
      <c r="AA18" s="185">
        <v>0.78900000000000026</v>
      </c>
      <c r="AB18" s="220">
        <v>0.78000000000000014</v>
      </c>
      <c r="AC18" s="205">
        <v>0</v>
      </c>
      <c r="AD18" s="165">
        <v>92250000</v>
      </c>
      <c r="AE18" s="165">
        <v>82150000</v>
      </c>
      <c r="AF18" s="165">
        <v>66270000</v>
      </c>
      <c r="AG18" s="165">
        <v>60620000</v>
      </c>
      <c r="AH18" s="166">
        <v>61830000</v>
      </c>
      <c r="AI18" s="12" t="s">
        <v>79</v>
      </c>
      <c r="AJ18" s="3"/>
      <c r="AK18" s="3"/>
      <c r="AL18" s="3"/>
      <c r="AM18" s="4"/>
      <c r="AN18" s="4"/>
      <c r="AO18" s="4"/>
      <c r="AP18" s="4"/>
      <c r="AQ18" s="4"/>
      <c r="AR18" s="4"/>
      <c r="AS18" s="4"/>
      <c r="AT18" s="4"/>
      <c r="AU18" s="4"/>
      <c r="AV18" s="4"/>
      <c r="AW18" s="4"/>
      <c r="AX18" s="4"/>
      <c r="AY18" s="4"/>
      <c r="AZ18" s="4"/>
      <c r="BA18" s="4"/>
      <c r="BB18" s="4"/>
      <c r="BC18" s="3"/>
    </row>
    <row r="19" spans="1:55" ht="123" customHeight="1">
      <c r="A19" s="160" t="s">
        <v>80</v>
      </c>
      <c r="B19" s="173" t="s">
        <v>81</v>
      </c>
      <c r="C19" s="174" t="s">
        <v>82</v>
      </c>
      <c r="D19" s="37" t="s">
        <v>64</v>
      </c>
      <c r="E19" s="163" t="s">
        <v>83</v>
      </c>
      <c r="F19" s="163" t="s">
        <v>84</v>
      </c>
      <c r="G19" s="163" t="s">
        <v>85</v>
      </c>
      <c r="H19" s="125" t="s">
        <v>67</v>
      </c>
      <c r="I19" s="157"/>
      <c r="J19" s="157"/>
      <c r="K19" s="157"/>
      <c r="L19" s="157"/>
      <c r="M19" s="164"/>
      <c r="N19" s="164"/>
      <c r="O19" s="186">
        <v>2.4570879653574407E-2</v>
      </c>
      <c r="P19" s="186">
        <v>3.3847673100313558E-2</v>
      </c>
      <c r="Q19" s="186">
        <v>3.5246775784421591E-2</v>
      </c>
      <c r="R19" s="186">
        <v>4.1802284768220344E-2</v>
      </c>
      <c r="S19" s="186">
        <v>5.0079199099129057E-2</v>
      </c>
      <c r="T19" s="186">
        <v>4.0011484295809696E-2</v>
      </c>
      <c r="U19" s="186">
        <v>5.3236213560878598E-2</v>
      </c>
      <c r="V19" s="186">
        <v>4.5443719082893019E-2</v>
      </c>
      <c r="W19" s="186">
        <v>4.7619047619047672E-2</v>
      </c>
      <c r="X19" s="186">
        <v>5.9233449477351985E-2</v>
      </c>
      <c r="Y19" s="186">
        <v>7.6923076923076983E-2</v>
      </c>
      <c r="Z19" s="186">
        <v>9.5022624434389247E-2</v>
      </c>
      <c r="AA19" s="186">
        <v>0.10994764397905765</v>
      </c>
      <c r="AB19" s="221">
        <v>0.13043478260869579</v>
      </c>
      <c r="AC19" s="205">
        <v>0</v>
      </c>
      <c r="AD19" s="165">
        <v>0</v>
      </c>
      <c r="AE19" s="165">
        <v>0</v>
      </c>
      <c r="AF19" s="165">
        <v>0</v>
      </c>
      <c r="AG19" s="165">
        <v>39250000</v>
      </c>
      <c r="AH19" s="166">
        <v>40040000</v>
      </c>
      <c r="AI19" s="14" t="s">
        <v>86</v>
      </c>
      <c r="AJ19" s="2"/>
      <c r="AK19" s="2"/>
      <c r="AL19" s="2"/>
      <c r="AM19" s="2"/>
      <c r="AN19" s="2"/>
      <c r="AO19" s="3"/>
      <c r="AP19" s="3"/>
      <c r="AQ19" s="3"/>
      <c r="AR19" s="3"/>
      <c r="AS19" s="3"/>
      <c r="AT19" s="3"/>
      <c r="AU19" s="3"/>
      <c r="AV19" s="3"/>
      <c r="AW19" s="3"/>
      <c r="AX19" s="3"/>
      <c r="AY19" s="3"/>
      <c r="AZ19" s="3"/>
      <c r="BA19" s="3"/>
      <c r="BB19" s="3"/>
      <c r="BC19" s="2"/>
    </row>
    <row r="20" spans="1:55" ht="92.25" customHeight="1">
      <c r="A20" s="160" t="s">
        <v>87</v>
      </c>
      <c r="B20" s="170" t="s">
        <v>88</v>
      </c>
      <c r="C20" s="170" t="s">
        <v>89</v>
      </c>
      <c r="D20" s="37" t="s">
        <v>64</v>
      </c>
      <c r="E20" s="163" t="s">
        <v>90</v>
      </c>
      <c r="F20" s="163" t="s">
        <v>84</v>
      </c>
      <c r="G20" s="163" t="s">
        <v>91</v>
      </c>
      <c r="H20" s="125" t="s">
        <v>67</v>
      </c>
      <c r="I20" s="157"/>
      <c r="J20" s="157"/>
      <c r="K20" s="164"/>
      <c r="L20" s="164"/>
      <c r="M20" s="164"/>
      <c r="N20" s="164"/>
      <c r="O20" s="186">
        <v>4.0008785343648004E-2</v>
      </c>
      <c r="P20" s="186">
        <v>4.0108604376843153E-2</v>
      </c>
      <c r="Q20" s="186">
        <v>3.2684593724915965E-2</v>
      </c>
      <c r="R20" s="186">
        <v>3.4830524148495856E-2</v>
      </c>
      <c r="S20" s="186">
        <v>2.2897674181459521E-2</v>
      </c>
      <c r="T20" s="186">
        <v>2.1431978154561878E-2</v>
      </c>
      <c r="U20" s="186">
        <v>1.1975630458374289E-2</v>
      </c>
      <c r="V20" s="186">
        <v>8.2481666120025107E-3</v>
      </c>
      <c r="W20" s="186">
        <v>1.4999999999999999E-2</v>
      </c>
      <c r="X20" s="186">
        <v>1.8000000000000002E-2</v>
      </c>
      <c r="Y20" s="186">
        <v>2.0999999999999998E-2</v>
      </c>
      <c r="Z20" s="186">
        <v>2.5999999999999999E-2</v>
      </c>
      <c r="AA20" s="186">
        <v>3.6999999999999998E-2</v>
      </c>
      <c r="AB20" s="221">
        <v>4.8000000000000001E-2</v>
      </c>
      <c r="AC20" s="205">
        <v>0</v>
      </c>
      <c r="AD20" s="165">
        <v>0</v>
      </c>
      <c r="AE20" s="165">
        <v>54480000</v>
      </c>
      <c r="AF20" s="165">
        <v>43390000</v>
      </c>
      <c r="AG20" s="165">
        <v>31830000</v>
      </c>
      <c r="AH20" s="166">
        <v>32460000</v>
      </c>
      <c r="AI20" s="12" t="s">
        <v>92</v>
      </c>
      <c r="AJ20" s="3"/>
      <c r="AK20" s="3"/>
      <c r="AL20" s="3"/>
      <c r="AM20" s="4"/>
      <c r="AN20" s="4"/>
      <c r="AO20" s="4"/>
      <c r="AP20" s="4"/>
      <c r="AQ20" s="4"/>
      <c r="AR20" s="4"/>
      <c r="AS20" s="4"/>
      <c r="AT20" s="4"/>
      <c r="AU20" s="4"/>
      <c r="AV20" s="4"/>
      <c r="AW20" s="4"/>
      <c r="AX20" s="4"/>
      <c r="AY20" s="4"/>
      <c r="AZ20" s="4"/>
      <c r="BA20" s="4"/>
      <c r="BB20" s="4"/>
      <c r="BC20" s="3"/>
    </row>
    <row r="21" spans="1:55" ht="71.25" customHeight="1">
      <c r="A21" s="121" t="s">
        <v>93</v>
      </c>
      <c r="B21" s="44" t="s">
        <v>94</v>
      </c>
      <c r="C21" s="44"/>
      <c r="D21" s="43"/>
      <c r="E21" s="44" t="s">
        <v>95</v>
      </c>
      <c r="F21" s="44" t="s">
        <v>26</v>
      </c>
      <c r="G21" s="44" t="s">
        <v>96</v>
      </c>
      <c r="H21" s="44"/>
      <c r="I21" s="45"/>
      <c r="J21" s="45"/>
      <c r="K21" s="45"/>
      <c r="L21" s="45"/>
      <c r="M21" s="45"/>
      <c r="N21" s="45"/>
      <c r="O21" s="409" t="s">
        <v>28</v>
      </c>
      <c r="P21" s="406"/>
      <c r="Q21" s="406"/>
      <c r="R21" s="406"/>
      <c r="S21" s="406"/>
      <c r="T21" s="406"/>
      <c r="U21" s="406"/>
      <c r="V21" s="406"/>
      <c r="W21" s="187"/>
      <c r="X21" s="187">
        <v>0.1</v>
      </c>
      <c r="Y21" s="187">
        <v>0.2</v>
      </c>
      <c r="Z21" s="187">
        <v>0.3</v>
      </c>
      <c r="AA21" s="187">
        <v>0.4</v>
      </c>
      <c r="AB21" s="222">
        <v>0.5</v>
      </c>
      <c r="AC21" s="206">
        <f t="shared" ref="AC21:AH21" si="4">SUM(AC22:AC31)</f>
        <v>0</v>
      </c>
      <c r="AD21" s="105">
        <f t="shared" si="4"/>
        <v>130810000</v>
      </c>
      <c r="AE21" s="105">
        <f t="shared" si="4"/>
        <v>201380000</v>
      </c>
      <c r="AF21" s="105">
        <f t="shared" si="4"/>
        <v>307500000</v>
      </c>
      <c r="AG21" s="105">
        <f t="shared" si="4"/>
        <v>504260000</v>
      </c>
      <c r="AH21" s="106">
        <f t="shared" si="4"/>
        <v>612340000</v>
      </c>
      <c r="AI21" s="13"/>
      <c r="AJ21" s="2"/>
      <c r="AK21" s="2"/>
      <c r="AL21" s="2"/>
      <c r="AM21" s="2"/>
      <c r="AN21" s="2"/>
      <c r="AO21" s="3"/>
      <c r="AP21" s="3"/>
      <c r="AQ21" s="3"/>
      <c r="AR21" s="3"/>
      <c r="AS21" s="3"/>
      <c r="AT21" s="3"/>
      <c r="AU21" s="3"/>
      <c r="AV21" s="3"/>
      <c r="AW21" s="3"/>
      <c r="AX21" s="3"/>
      <c r="AY21" s="3"/>
      <c r="AZ21" s="3"/>
      <c r="BA21" s="3"/>
      <c r="BB21" s="3"/>
      <c r="BC21" s="2"/>
    </row>
    <row r="22" spans="1:55" ht="67.5" customHeight="1">
      <c r="A22" s="160" t="s">
        <v>97</v>
      </c>
      <c r="B22" s="161" t="s">
        <v>98</v>
      </c>
      <c r="C22" s="161" t="s">
        <v>99</v>
      </c>
      <c r="D22" s="51" t="s">
        <v>31</v>
      </c>
      <c r="E22" s="163" t="s">
        <v>100</v>
      </c>
      <c r="F22" s="163" t="s">
        <v>101</v>
      </c>
      <c r="G22" s="163" t="s">
        <v>102</v>
      </c>
      <c r="H22" s="163" t="s">
        <v>33</v>
      </c>
      <c r="I22" s="38"/>
      <c r="J22" s="39"/>
      <c r="K22" s="39"/>
      <c r="L22" s="39"/>
      <c r="M22" s="39"/>
      <c r="N22" s="39"/>
      <c r="O22" s="468" t="s">
        <v>28</v>
      </c>
      <c r="P22" s="464"/>
      <c r="Q22" s="464"/>
      <c r="R22" s="464"/>
      <c r="S22" s="464"/>
      <c r="T22" s="464"/>
      <c r="U22" s="464"/>
      <c r="V22" s="464"/>
      <c r="W22" s="185">
        <v>-0.05</v>
      </c>
      <c r="X22" s="185">
        <v>-0.1</v>
      </c>
      <c r="Y22" s="185">
        <v>-0.15</v>
      </c>
      <c r="Z22" s="185">
        <v>-0.18</v>
      </c>
      <c r="AA22" s="185">
        <v>-0.22</v>
      </c>
      <c r="AB22" s="220">
        <v>-0.25</v>
      </c>
      <c r="AC22" s="205">
        <v>0</v>
      </c>
      <c r="AD22" s="165">
        <v>130810000</v>
      </c>
      <c r="AE22" s="165">
        <v>101380000</v>
      </c>
      <c r="AF22" s="165">
        <v>35360000</v>
      </c>
      <c r="AG22" s="165">
        <v>33340000</v>
      </c>
      <c r="AH22" s="166">
        <v>34010000</v>
      </c>
      <c r="AI22" s="14" t="s">
        <v>103</v>
      </c>
      <c r="AJ22" s="3"/>
      <c r="AK22" s="3"/>
      <c r="AL22" s="3"/>
      <c r="AM22" s="4"/>
      <c r="AN22" s="4"/>
      <c r="AO22" s="4"/>
      <c r="AP22" s="4"/>
      <c r="AQ22" s="4"/>
      <c r="AR22" s="4"/>
      <c r="AS22" s="4"/>
      <c r="AT22" s="4"/>
      <c r="AU22" s="4"/>
      <c r="AV22" s="4"/>
      <c r="AW22" s="4"/>
      <c r="AX22" s="4"/>
      <c r="AY22" s="4"/>
      <c r="AZ22" s="4"/>
      <c r="BA22" s="4"/>
      <c r="BB22" s="4"/>
      <c r="BC22" s="3"/>
    </row>
    <row r="23" spans="1:55" ht="119.25" customHeight="1">
      <c r="A23" s="160" t="s">
        <v>104</v>
      </c>
      <c r="B23" s="168" t="s">
        <v>105</v>
      </c>
      <c r="C23" s="168" t="s">
        <v>106</v>
      </c>
      <c r="D23" s="37" t="s">
        <v>64</v>
      </c>
      <c r="E23" s="163" t="s">
        <v>107</v>
      </c>
      <c r="F23" s="163" t="s">
        <v>84</v>
      </c>
      <c r="G23" s="171" t="s">
        <v>108</v>
      </c>
      <c r="H23" s="163" t="s">
        <v>109</v>
      </c>
      <c r="I23" s="157"/>
      <c r="J23" s="157"/>
      <c r="K23" s="157"/>
      <c r="L23" s="164"/>
      <c r="M23" s="164"/>
      <c r="N23" s="164"/>
      <c r="O23" s="185">
        <v>0.2817729462053814</v>
      </c>
      <c r="P23" s="185">
        <v>0.28339051825757167</v>
      </c>
      <c r="Q23" s="185">
        <v>0.22081365774671777</v>
      </c>
      <c r="R23" s="185">
        <v>0.16831538776083885</v>
      </c>
      <c r="S23" s="185">
        <v>0.22113742318783794</v>
      </c>
      <c r="T23" s="185">
        <v>0.14398281984881789</v>
      </c>
      <c r="U23" s="185">
        <v>8.4668805876330994E-2</v>
      </c>
      <c r="V23" s="185">
        <v>3.2040108968369757E-2</v>
      </c>
      <c r="W23" s="185">
        <v>9.8000000000000018E-2</v>
      </c>
      <c r="X23" s="185">
        <v>0.12100000000000001</v>
      </c>
      <c r="Y23" s="185">
        <v>0.14900000000000002</v>
      </c>
      <c r="Z23" s="185">
        <v>0.17100000000000001</v>
      </c>
      <c r="AA23" s="185">
        <v>0.19400000000000003</v>
      </c>
      <c r="AB23" s="220">
        <v>0.21300000000000002</v>
      </c>
      <c r="AC23" s="205">
        <v>0</v>
      </c>
      <c r="AD23" s="165">
        <v>0</v>
      </c>
      <c r="AE23" s="165">
        <v>0</v>
      </c>
      <c r="AF23" s="165">
        <v>152140000</v>
      </c>
      <c r="AG23" s="165">
        <v>144270000</v>
      </c>
      <c r="AH23" s="166">
        <v>118720000</v>
      </c>
      <c r="AI23" s="14" t="s">
        <v>110</v>
      </c>
      <c r="AJ23" s="2"/>
      <c r="AK23" s="2"/>
      <c r="AL23" s="2"/>
      <c r="AM23" s="2"/>
      <c r="AN23" s="2"/>
      <c r="AO23" s="3"/>
      <c r="AP23" s="3"/>
      <c r="AQ23" s="3"/>
      <c r="AR23" s="3"/>
      <c r="AS23" s="3"/>
      <c r="AT23" s="3"/>
      <c r="AU23" s="3"/>
      <c r="AV23" s="3"/>
      <c r="AW23" s="3"/>
      <c r="AX23" s="3"/>
      <c r="AY23" s="3"/>
      <c r="AZ23" s="3"/>
      <c r="BA23" s="3"/>
      <c r="BB23" s="3"/>
      <c r="BC23" s="2"/>
    </row>
    <row r="24" spans="1:55" ht="134.25" customHeight="1">
      <c r="A24" s="160" t="s">
        <v>111</v>
      </c>
      <c r="B24" s="168" t="s">
        <v>112</v>
      </c>
      <c r="C24" s="168" t="s">
        <v>113</v>
      </c>
      <c r="D24" s="37" t="s">
        <v>44</v>
      </c>
      <c r="E24" s="163" t="s">
        <v>114</v>
      </c>
      <c r="F24" s="163" t="s">
        <v>115</v>
      </c>
      <c r="G24" s="163" t="s">
        <v>116</v>
      </c>
      <c r="H24" s="163" t="s">
        <v>117</v>
      </c>
      <c r="I24" s="157"/>
      <c r="J24" s="157"/>
      <c r="K24" s="164"/>
      <c r="L24" s="164"/>
      <c r="M24" s="164"/>
      <c r="N24" s="164"/>
      <c r="O24" s="183">
        <v>0</v>
      </c>
      <c r="P24" s="183">
        <v>5</v>
      </c>
      <c r="Q24" s="183">
        <v>-1</v>
      </c>
      <c r="R24" s="183">
        <v>0</v>
      </c>
      <c r="S24" s="183">
        <v>5</v>
      </c>
      <c r="T24" s="183">
        <v>4</v>
      </c>
      <c r="U24" s="183">
        <v>4</v>
      </c>
      <c r="V24" s="183">
        <v>4</v>
      </c>
      <c r="W24" s="183"/>
      <c r="X24" s="183"/>
      <c r="Y24" s="183">
        <v>20.5</v>
      </c>
      <c r="Z24" s="183">
        <v>22.25</v>
      </c>
      <c r="AA24" s="183">
        <v>23</v>
      </c>
      <c r="AB24" s="218">
        <v>24.75</v>
      </c>
      <c r="AC24" s="205">
        <v>0</v>
      </c>
      <c r="AD24" s="165">
        <v>0</v>
      </c>
      <c r="AE24" s="165">
        <v>100000000</v>
      </c>
      <c r="AF24" s="165">
        <v>120000000</v>
      </c>
      <c r="AG24" s="165">
        <v>100000000</v>
      </c>
      <c r="AH24" s="166">
        <v>80000000</v>
      </c>
      <c r="AI24" s="12" t="s">
        <v>110</v>
      </c>
      <c r="AJ24" s="2"/>
      <c r="AK24" s="2"/>
      <c r="AL24" s="2"/>
      <c r="AM24" s="2"/>
      <c r="AN24" s="2"/>
      <c r="AO24" s="3"/>
      <c r="AP24" s="3"/>
      <c r="AQ24" s="3"/>
      <c r="AR24" s="3"/>
      <c r="AS24" s="3"/>
      <c r="AT24" s="3"/>
      <c r="AU24" s="3"/>
      <c r="AV24" s="3"/>
      <c r="AW24" s="3"/>
      <c r="AX24" s="3"/>
      <c r="AY24" s="3"/>
      <c r="AZ24" s="3"/>
      <c r="BA24" s="3"/>
      <c r="BB24" s="3"/>
      <c r="BC24" s="2"/>
    </row>
    <row r="25" spans="1:55" ht="87" customHeight="1">
      <c r="A25" s="160" t="s">
        <v>118</v>
      </c>
      <c r="B25" s="174" t="s">
        <v>119</v>
      </c>
      <c r="C25" s="173"/>
      <c r="D25" s="37" t="s">
        <v>44</v>
      </c>
      <c r="E25" s="163" t="s">
        <v>120</v>
      </c>
      <c r="F25" s="163" t="s">
        <v>66</v>
      </c>
      <c r="G25" s="163" t="s">
        <v>121</v>
      </c>
      <c r="H25" s="163" t="s">
        <v>117</v>
      </c>
      <c r="I25" s="157"/>
      <c r="J25" s="157"/>
      <c r="K25" s="157"/>
      <c r="L25" s="157"/>
      <c r="M25" s="164"/>
      <c r="N25" s="164"/>
      <c r="O25" s="468" t="s">
        <v>28</v>
      </c>
      <c r="P25" s="464"/>
      <c r="Q25" s="464"/>
      <c r="R25" s="464"/>
      <c r="S25" s="464"/>
      <c r="T25" s="464"/>
      <c r="U25" s="464"/>
      <c r="V25" s="464"/>
      <c r="W25" s="185"/>
      <c r="X25" s="185"/>
      <c r="Y25" s="185"/>
      <c r="Z25" s="185"/>
      <c r="AA25" s="185">
        <v>0.15</v>
      </c>
      <c r="AB25" s="220">
        <v>0.3</v>
      </c>
      <c r="AC25" s="205">
        <v>0</v>
      </c>
      <c r="AD25" s="165">
        <v>0</v>
      </c>
      <c r="AE25" s="165">
        <v>0</v>
      </c>
      <c r="AF25" s="165">
        <v>0</v>
      </c>
      <c r="AG25" s="165">
        <v>126650000</v>
      </c>
      <c r="AH25" s="166">
        <v>129610000</v>
      </c>
      <c r="AI25" s="15" t="s">
        <v>122</v>
      </c>
      <c r="AJ25" s="2"/>
      <c r="AK25" s="2"/>
      <c r="AL25" s="2"/>
      <c r="AM25" s="2"/>
      <c r="AN25" s="2"/>
      <c r="AO25" s="3"/>
      <c r="AP25" s="3"/>
      <c r="AQ25" s="3"/>
      <c r="AR25" s="3"/>
      <c r="AS25" s="3"/>
      <c r="AT25" s="3"/>
      <c r="AU25" s="3"/>
      <c r="AV25" s="3"/>
      <c r="AW25" s="3"/>
      <c r="AX25" s="3"/>
      <c r="AY25" s="3"/>
      <c r="AZ25" s="3"/>
      <c r="BA25" s="3"/>
      <c r="BB25" s="3"/>
      <c r="BC25" s="2"/>
    </row>
    <row r="26" spans="1:55" ht="180.75" customHeight="1">
      <c r="A26" s="414" t="s">
        <v>123</v>
      </c>
      <c r="B26" s="397" t="s">
        <v>124</v>
      </c>
      <c r="C26" s="398" t="s">
        <v>470</v>
      </c>
      <c r="D26" s="37" t="s">
        <v>44</v>
      </c>
      <c r="E26" s="163" t="s">
        <v>125</v>
      </c>
      <c r="F26" s="163" t="s">
        <v>101</v>
      </c>
      <c r="G26" s="163" t="s">
        <v>126</v>
      </c>
      <c r="H26" s="415" t="s">
        <v>117</v>
      </c>
      <c r="I26" s="416"/>
      <c r="J26" s="416"/>
      <c r="K26" s="407"/>
      <c r="L26" s="407"/>
      <c r="M26" s="407"/>
      <c r="N26" s="407"/>
      <c r="O26" s="468" t="s">
        <v>28</v>
      </c>
      <c r="P26" s="464"/>
      <c r="Q26" s="464"/>
      <c r="R26" s="464"/>
      <c r="S26" s="464"/>
      <c r="T26" s="464"/>
      <c r="U26" s="464"/>
      <c r="V26" s="464"/>
      <c r="W26" s="186">
        <v>0.15</v>
      </c>
      <c r="X26" s="186">
        <v>0.25</v>
      </c>
      <c r="Y26" s="186">
        <v>0.35</v>
      </c>
      <c r="Z26" s="186">
        <v>0.45</v>
      </c>
      <c r="AA26" s="186">
        <v>0.65</v>
      </c>
      <c r="AB26" s="221">
        <v>0.8</v>
      </c>
      <c r="AC26" s="466">
        <v>0</v>
      </c>
      <c r="AD26" s="388">
        <v>0</v>
      </c>
      <c r="AE26" s="388">
        <v>0</v>
      </c>
      <c r="AF26" s="388">
        <v>0</v>
      </c>
      <c r="AG26" s="388">
        <v>0</v>
      </c>
      <c r="AH26" s="389">
        <v>0</v>
      </c>
      <c r="AI26" s="16"/>
      <c r="AJ26" s="2"/>
      <c r="AK26" s="2"/>
      <c r="AL26" s="2"/>
      <c r="AM26" s="2"/>
      <c r="AN26" s="2"/>
      <c r="AO26" s="3"/>
      <c r="AP26" s="3"/>
      <c r="AQ26" s="3"/>
      <c r="AR26" s="3"/>
      <c r="AS26" s="3"/>
      <c r="AT26" s="3"/>
      <c r="AU26" s="3"/>
      <c r="AV26" s="3"/>
      <c r="AW26" s="3"/>
      <c r="AX26" s="3"/>
      <c r="AY26" s="3"/>
      <c r="AZ26" s="3"/>
      <c r="BA26" s="3"/>
      <c r="BB26" s="3"/>
      <c r="BC26" s="2"/>
    </row>
    <row r="27" spans="1:55" ht="67.5" hidden="1" customHeight="1">
      <c r="A27" s="414"/>
      <c r="B27" s="397"/>
      <c r="C27" s="398"/>
      <c r="D27" s="37"/>
      <c r="E27" s="163"/>
      <c r="F27" s="163"/>
      <c r="G27" s="163"/>
      <c r="H27" s="415"/>
      <c r="I27" s="416"/>
      <c r="J27" s="416"/>
      <c r="K27" s="407"/>
      <c r="L27" s="407"/>
      <c r="M27" s="407"/>
      <c r="N27" s="407"/>
      <c r="O27" s="176"/>
      <c r="P27" s="188"/>
      <c r="Q27" s="188"/>
      <c r="R27" s="188"/>
      <c r="S27" s="188"/>
      <c r="T27" s="188"/>
      <c r="U27" s="188"/>
      <c r="V27" s="188"/>
      <c r="W27" s="186"/>
      <c r="X27" s="186"/>
      <c r="Y27" s="186"/>
      <c r="Z27" s="186"/>
      <c r="AA27" s="186"/>
      <c r="AB27" s="221"/>
      <c r="AC27" s="466"/>
      <c r="AD27" s="388"/>
      <c r="AE27" s="388"/>
      <c r="AF27" s="388"/>
      <c r="AG27" s="388"/>
      <c r="AH27" s="389"/>
      <c r="AI27" s="16"/>
      <c r="AJ27" s="87"/>
      <c r="AK27" s="87"/>
      <c r="AL27" s="87"/>
      <c r="AM27" s="87"/>
      <c r="AN27" s="87"/>
      <c r="AO27" s="88"/>
      <c r="AP27" s="88"/>
      <c r="AQ27" s="88"/>
      <c r="AR27" s="88"/>
      <c r="AS27" s="88"/>
      <c r="AT27" s="88"/>
      <c r="AU27" s="88"/>
      <c r="AV27" s="88"/>
      <c r="AW27" s="88"/>
      <c r="AX27" s="88"/>
      <c r="AY27" s="88"/>
      <c r="AZ27" s="88"/>
      <c r="BA27" s="88"/>
      <c r="BB27" s="88"/>
      <c r="BC27" s="87"/>
    </row>
    <row r="28" spans="1:55" ht="129" customHeight="1">
      <c r="A28" s="160" t="s">
        <v>127</v>
      </c>
      <c r="B28" s="173" t="s">
        <v>128</v>
      </c>
      <c r="C28" s="174" t="s">
        <v>478</v>
      </c>
      <c r="D28" s="37" t="s">
        <v>44</v>
      </c>
      <c r="E28" s="163" t="s">
        <v>129</v>
      </c>
      <c r="F28" s="163" t="s">
        <v>26</v>
      </c>
      <c r="G28" s="163" t="s">
        <v>130</v>
      </c>
      <c r="H28" s="163" t="s">
        <v>117</v>
      </c>
      <c r="I28" s="38"/>
      <c r="J28" s="38"/>
      <c r="K28" s="38"/>
      <c r="L28" s="38"/>
      <c r="M28" s="39"/>
      <c r="N28" s="39"/>
      <c r="O28" s="468" t="s">
        <v>28</v>
      </c>
      <c r="P28" s="464"/>
      <c r="Q28" s="464"/>
      <c r="R28" s="464"/>
      <c r="S28" s="464"/>
      <c r="T28" s="464"/>
      <c r="U28" s="464"/>
      <c r="V28" s="464"/>
      <c r="W28" s="185"/>
      <c r="X28" s="185"/>
      <c r="Y28" s="185"/>
      <c r="Z28" s="185"/>
      <c r="AA28" s="185">
        <v>0.05</v>
      </c>
      <c r="AB28" s="220">
        <v>0.1</v>
      </c>
      <c r="AC28" s="205">
        <v>0</v>
      </c>
      <c r="AD28" s="165">
        <v>0</v>
      </c>
      <c r="AE28" s="165">
        <v>0</v>
      </c>
      <c r="AF28" s="165">
        <v>0</v>
      </c>
      <c r="AG28" s="165">
        <v>88000000</v>
      </c>
      <c r="AH28" s="166">
        <v>160000000</v>
      </c>
      <c r="AI28" s="17" t="s">
        <v>131</v>
      </c>
      <c r="AJ28" s="2"/>
      <c r="AK28" s="2"/>
      <c r="AL28" s="2"/>
      <c r="AM28" s="2"/>
      <c r="AN28" s="2"/>
      <c r="AO28" s="3"/>
      <c r="AP28" s="3"/>
      <c r="AQ28" s="3"/>
      <c r="AR28" s="3"/>
      <c r="AS28" s="3"/>
      <c r="AT28" s="3"/>
      <c r="AU28" s="3"/>
      <c r="AV28" s="3"/>
      <c r="AW28" s="3"/>
      <c r="AX28" s="3"/>
      <c r="AY28" s="3"/>
      <c r="AZ28" s="3"/>
      <c r="BA28" s="3"/>
      <c r="BB28" s="3"/>
      <c r="BC28" s="2"/>
    </row>
    <row r="29" spans="1:55" ht="168.75" customHeight="1">
      <c r="A29" s="169" t="s">
        <v>132</v>
      </c>
      <c r="B29" s="173" t="s">
        <v>133</v>
      </c>
      <c r="C29" s="174" t="s">
        <v>134</v>
      </c>
      <c r="D29" s="37" t="s">
        <v>31</v>
      </c>
      <c r="E29" s="171" t="s">
        <v>135</v>
      </c>
      <c r="F29" s="171" t="s">
        <v>66</v>
      </c>
      <c r="G29" s="171"/>
      <c r="H29" s="163" t="s">
        <v>33</v>
      </c>
      <c r="I29" s="28"/>
      <c r="J29" s="28"/>
      <c r="K29" s="28"/>
      <c r="L29" s="28"/>
      <c r="M29" s="58"/>
      <c r="N29" s="58"/>
      <c r="O29" s="465" t="s">
        <v>28</v>
      </c>
      <c r="P29" s="464"/>
      <c r="Q29" s="464"/>
      <c r="R29" s="464"/>
      <c r="S29" s="464"/>
      <c r="T29" s="464"/>
      <c r="U29" s="464"/>
      <c r="V29" s="464"/>
      <c r="W29" s="29">
        <v>0</v>
      </c>
      <c r="X29" s="29">
        <v>0</v>
      </c>
      <c r="Y29" s="29">
        <v>0</v>
      </c>
      <c r="Z29" s="29">
        <v>0</v>
      </c>
      <c r="AA29" s="29">
        <v>1</v>
      </c>
      <c r="AB29" s="100">
        <v>2</v>
      </c>
      <c r="AC29" s="205">
        <v>0</v>
      </c>
      <c r="AD29" s="165">
        <v>0</v>
      </c>
      <c r="AE29" s="165">
        <v>0</v>
      </c>
      <c r="AF29" s="165">
        <v>0</v>
      </c>
      <c r="AG29" s="165">
        <v>12000000</v>
      </c>
      <c r="AH29" s="166">
        <v>90000000</v>
      </c>
      <c r="AI29" s="17" t="s">
        <v>136</v>
      </c>
      <c r="AJ29" s="2"/>
      <c r="AK29" s="2"/>
      <c r="AL29" s="2"/>
      <c r="AM29" s="2"/>
      <c r="AN29" s="2"/>
      <c r="AO29" s="3"/>
      <c r="AP29" s="3"/>
      <c r="AQ29" s="3"/>
      <c r="AR29" s="3"/>
      <c r="AS29" s="3"/>
      <c r="AT29" s="3"/>
      <c r="AU29" s="3"/>
      <c r="AV29" s="3"/>
      <c r="AW29" s="3"/>
      <c r="AX29" s="3"/>
      <c r="AY29" s="3"/>
      <c r="AZ29" s="3"/>
      <c r="BA29" s="3"/>
      <c r="BB29" s="3"/>
      <c r="BC29" s="2"/>
    </row>
    <row r="30" spans="1:55" ht="70.5" customHeight="1">
      <c r="A30" s="169" t="s">
        <v>137</v>
      </c>
      <c r="B30" s="59" t="s">
        <v>138</v>
      </c>
      <c r="C30" s="59"/>
      <c r="D30" s="37" t="s">
        <v>31</v>
      </c>
      <c r="E30" s="171" t="s">
        <v>139</v>
      </c>
      <c r="F30" s="171" t="s">
        <v>66</v>
      </c>
      <c r="G30" s="171"/>
      <c r="H30" s="163" t="s">
        <v>33</v>
      </c>
      <c r="I30" s="28"/>
      <c r="J30" s="58"/>
      <c r="K30" s="58"/>
      <c r="L30" s="28"/>
      <c r="M30" s="28"/>
      <c r="N30" s="28"/>
      <c r="O30" s="465" t="s">
        <v>28</v>
      </c>
      <c r="P30" s="464"/>
      <c r="Q30" s="464"/>
      <c r="R30" s="464"/>
      <c r="S30" s="464"/>
      <c r="T30" s="464"/>
      <c r="U30" s="464"/>
      <c r="V30" s="464"/>
      <c r="W30" s="29"/>
      <c r="X30" s="29"/>
      <c r="Y30" s="29" t="s">
        <v>34</v>
      </c>
      <c r="Z30" s="29" t="s">
        <v>34</v>
      </c>
      <c r="AA30" s="29" t="s">
        <v>34</v>
      </c>
      <c r="AB30" s="100" t="s">
        <v>34</v>
      </c>
      <c r="AC30" s="205">
        <v>0</v>
      </c>
      <c r="AD30" s="165">
        <v>0</v>
      </c>
      <c r="AE30" s="165">
        <v>0</v>
      </c>
      <c r="AF30" s="165">
        <v>0</v>
      </c>
      <c r="AG30" s="165">
        <v>0</v>
      </c>
      <c r="AH30" s="166">
        <v>0</v>
      </c>
      <c r="AI30" s="17"/>
      <c r="AJ30" s="3"/>
      <c r="AK30" s="3"/>
      <c r="AL30" s="3"/>
      <c r="AM30" s="4"/>
      <c r="AN30" s="4"/>
      <c r="AO30" s="4"/>
      <c r="AP30" s="4"/>
      <c r="AQ30" s="4"/>
      <c r="AR30" s="4"/>
      <c r="AS30" s="4"/>
      <c r="AT30" s="4"/>
      <c r="AU30" s="4"/>
      <c r="AV30" s="4"/>
      <c r="AW30" s="4"/>
      <c r="AX30" s="4"/>
      <c r="AY30" s="4"/>
      <c r="AZ30" s="4"/>
      <c r="BA30" s="4"/>
      <c r="BB30" s="4"/>
      <c r="BC30" s="3"/>
    </row>
    <row r="31" spans="1:55" ht="66">
      <c r="A31" s="169" t="s">
        <v>140</v>
      </c>
      <c r="B31" s="59" t="s">
        <v>141</v>
      </c>
      <c r="C31" s="59"/>
      <c r="D31" s="37" t="s">
        <v>31</v>
      </c>
      <c r="E31" s="171" t="s">
        <v>142</v>
      </c>
      <c r="F31" s="171" t="s">
        <v>66</v>
      </c>
      <c r="G31" s="171"/>
      <c r="H31" s="163" t="s">
        <v>33</v>
      </c>
      <c r="I31" s="28"/>
      <c r="J31" s="28"/>
      <c r="K31" s="58"/>
      <c r="L31" s="58"/>
      <c r="M31" s="58"/>
      <c r="N31" s="58"/>
      <c r="O31" s="465" t="s">
        <v>28</v>
      </c>
      <c r="P31" s="464"/>
      <c r="Q31" s="464"/>
      <c r="R31" s="464"/>
      <c r="S31" s="464"/>
      <c r="T31" s="464"/>
      <c r="U31" s="464"/>
      <c r="V31" s="464"/>
      <c r="W31" s="189"/>
      <c r="X31" s="189"/>
      <c r="Y31" s="189">
        <v>-0.15</v>
      </c>
      <c r="Z31" s="189">
        <v>-0.1</v>
      </c>
      <c r="AA31" s="189">
        <v>-0.1</v>
      </c>
      <c r="AB31" s="223">
        <v>-0.05</v>
      </c>
      <c r="AC31" s="205"/>
      <c r="AD31" s="165"/>
      <c r="AE31" s="165"/>
      <c r="AF31" s="165"/>
      <c r="AG31" s="165"/>
      <c r="AH31" s="166"/>
      <c r="AI31" s="17"/>
      <c r="AJ31" s="3"/>
      <c r="AK31" s="3"/>
      <c r="AL31" s="3"/>
      <c r="AM31" s="4"/>
      <c r="AN31" s="4"/>
      <c r="AO31" s="4"/>
      <c r="AP31" s="4"/>
      <c r="AQ31" s="4"/>
      <c r="AR31" s="4"/>
      <c r="AS31" s="4"/>
      <c r="AT31" s="4"/>
      <c r="AU31" s="4"/>
      <c r="AV31" s="4"/>
      <c r="AW31" s="4"/>
      <c r="AX31" s="4"/>
      <c r="AY31" s="4"/>
      <c r="AZ31" s="4"/>
      <c r="BA31" s="4"/>
      <c r="BB31" s="4"/>
      <c r="BC31" s="3"/>
    </row>
    <row r="32" spans="1:55" ht="49.5">
      <c r="A32" s="119" t="s">
        <v>143</v>
      </c>
      <c r="B32" s="32" t="s">
        <v>144</v>
      </c>
      <c r="C32" s="32"/>
      <c r="D32" s="31"/>
      <c r="E32" s="32" t="s">
        <v>145</v>
      </c>
      <c r="F32" s="32" t="s">
        <v>146</v>
      </c>
      <c r="G32" s="32" t="s">
        <v>147</v>
      </c>
      <c r="H32" s="126"/>
      <c r="I32" s="61"/>
      <c r="J32" s="61"/>
      <c r="K32" s="61"/>
      <c r="L32" s="61"/>
      <c r="M32" s="61"/>
      <c r="N32" s="61"/>
      <c r="O32" s="177"/>
      <c r="P32" s="190">
        <v>2.6076069999999998</v>
      </c>
      <c r="Q32" s="190"/>
      <c r="R32" s="190"/>
      <c r="S32" s="190"/>
      <c r="T32" s="190"/>
      <c r="U32" s="190">
        <v>2.5</v>
      </c>
      <c r="V32" s="177"/>
      <c r="W32" s="191">
        <v>2.6833333333333336</v>
      </c>
      <c r="X32" s="191"/>
      <c r="Y32" s="191">
        <v>2.83</v>
      </c>
      <c r="Z32" s="191"/>
      <c r="AA32" s="191">
        <v>3</v>
      </c>
      <c r="AB32" s="224"/>
      <c r="AC32" s="208">
        <f t="shared" ref="AC32:AH32" si="5">AC33+AC45+AC48</f>
        <v>349260000</v>
      </c>
      <c r="AD32" s="109">
        <f t="shared" si="5"/>
        <v>326676800</v>
      </c>
      <c r="AE32" s="109">
        <f t="shared" si="5"/>
        <v>3032761000</v>
      </c>
      <c r="AF32" s="109">
        <f t="shared" si="5"/>
        <v>7281115700</v>
      </c>
      <c r="AG32" s="109">
        <f t="shared" si="5"/>
        <v>15580126200</v>
      </c>
      <c r="AH32" s="110">
        <f t="shared" si="5"/>
        <v>12931371500</v>
      </c>
      <c r="AI32" s="18"/>
      <c r="AJ32" s="2"/>
      <c r="AK32" s="2"/>
      <c r="AL32" s="2"/>
      <c r="AM32" s="2"/>
      <c r="AN32" s="2"/>
      <c r="AO32" s="3"/>
      <c r="AP32" s="3"/>
      <c r="AQ32" s="3"/>
      <c r="AR32" s="3"/>
      <c r="AS32" s="3"/>
      <c r="AT32" s="3"/>
      <c r="AU32" s="3"/>
      <c r="AV32" s="3"/>
      <c r="AW32" s="3"/>
      <c r="AX32" s="3"/>
      <c r="AY32" s="3"/>
      <c r="AZ32" s="3"/>
      <c r="BA32" s="3"/>
      <c r="BB32" s="3"/>
      <c r="BC32" s="2"/>
    </row>
    <row r="33" spans="1:55" ht="39.950000000000003" customHeight="1">
      <c r="A33" s="122" t="s">
        <v>148</v>
      </c>
      <c r="B33" s="65" t="s">
        <v>149</v>
      </c>
      <c r="C33" s="65"/>
      <c r="D33" s="64"/>
      <c r="E33" s="65" t="s">
        <v>150</v>
      </c>
      <c r="F33" s="65" t="s">
        <v>146</v>
      </c>
      <c r="G33" s="65"/>
      <c r="H33" s="127"/>
      <c r="I33" s="66"/>
      <c r="J33" s="66"/>
      <c r="K33" s="66"/>
      <c r="L33" s="66"/>
      <c r="M33" s="66"/>
      <c r="N33" s="66"/>
      <c r="O33" s="178"/>
      <c r="P33" s="178">
        <v>2.48</v>
      </c>
      <c r="Q33" s="178"/>
      <c r="R33" s="178"/>
      <c r="S33" s="178"/>
      <c r="T33" s="178">
        <v>2.6</v>
      </c>
      <c r="U33" s="178"/>
      <c r="V33" s="178">
        <v>2.65</v>
      </c>
      <c r="W33" s="178"/>
      <c r="X33" s="178">
        <v>2.8</v>
      </c>
      <c r="Y33" s="178"/>
      <c r="Z33" s="178">
        <v>3.1</v>
      </c>
      <c r="AA33" s="178"/>
      <c r="AB33" s="225">
        <v>3.5</v>
      </c>
      <c r="AC33" s="209">
        <f t="shared" ref="AC33:AH33" si="6">SUM(AC34:AC44)</f>
        <v>252660000</v>
      </c>
      <c r="AD33" s="111">
        <f t="shared" si="6"/>
        <v>151716800</v>
      </c>
      <c r="AE33" s="111">
        <f t="shared" si="6"/>
        <v>348401000</v>
      </c>
      <c r="AF33" s="111">
        <f t="shared" si="6"/>
        <v>361275700</v>
      </c>
      <c r="AG33" s="111">
        <f t="shared" si="6"/>
        <v>457886200</v>
      </c>
      <c r="AH33" s="112">
        <f t="shared" si="6"/>
        <v>459351500</v>
      </c>
      <c r="AI33" s="19"/>
      <c r="AJ33" s="2"/>
      <c r="AK33" s="2"/>
      <c r="AL33" s="2"/>
      <c r="AM33" s="2"/>
      <c r="AN33" s="2"/>
      <c r="AO33" s="3"/>
      <c r="AP33" s="3"/>
      <c r="AQ33" s="3"/>
      <c r="AR33" s="3"/>
      <c r="AS33" s="3"/>
      <c r="AT33" s="3"/>
      <c r="AU33" s="3"/>
      <c r="AV33" s="3"/>
      <c r="AW33" s="3"/>
      <c r="AX33" s="3"/>
      <c r="AY33" s="3"/>
      <c r="AZ33" s="3"/>
      <c r="BA33" s="3"/>
      <c r="BB33" s="3"/>
      <c r="BC33" s="2"/>
    </row>
    <row r="34" spans="1:55" ht="135" customHeight="1">
      <c r="A34" s="169" t="s">
        <v>151</v>
      </c>
      <c r="B34" s="170" t="s">
        <v>152</v>
      </c>
      <c r="C34" s="168" t="s">
        <v>153</v>
      </c>
      <c r="D34" s="37" t="s">
        <v>64</v>
      </c>
      <c r="E34" s="171" t="s">
        <v>154</v>
      </c>
      <c r="F34" s="171" t="s">
        <v>155</v>
      </c>
      <c r="G34" s="171" t="s">
        <v>156</v>
      </c>
      <c r="H34" s="128" t="s">
        <v>33</v>
      </c>
      <c r="I34" s="67"/>
      <c r="J34" s="67"/>
      <c r="K34" s="68"/>
      <c r="L34" s="68"/>
      <c r="M34" s="68"/>
      <c r="N34" s="68"/>
      <c r="O34" s="463" t="s">
        <v>28</v>
      </c>
      <c r="P34" s="464"/>
      <c r="Q34" s="464"/>
      <c r="R34" s="464"/>
      <c r="S34" s="464"/>
      <c r="T34" s="464"/>
      <c r="U34" s="464"/>
      <c r="V34" s="464"/>
      <c r="W34" s="192"/>
      <c r="X34" s="192"/>
      <c r="Y34" s="192">
        <v>0.3</v>
      </c>
      <c r="Z34" s="192">
        <v>0.25</v>
      </c>
      <c r="AA34" s="192">
        <v>0.2</v>
      </c>
      <c r="AB34" s="226">
        <v>0.15</v>
      </c>
      <c r="AC34" s="210">
        <v>0</v>
      </c>
      <c r="AD34" s="113">
        <v>0</v>
      </c>
      <c r="AE34" s="113">
        <v>59720000</v>
      </c>
      <c r="AF34" s="113">
        <v>55570000</v>
      </c>
      <c r="AG34" s="113">
        <v>36070000</v>
      </c>
      <c r="AH34" s="114">
        <v>36790000</v>
      </c>
      <c r="AI34" s="17" t="s">
        <v>157</v>
      </c>
      <c r="AJ34" s="2"/>
      <c r="AK34" s="2"/>
      <c r="AL34" s="2"/>
      <c r="AM34" s="2"/>
      <c r="AN34" s="2"/>
      <c r="AO34" s="3"/>
      <c r="AP34" s="3"/>
      <c r="AQ34" s="3"/>
      <c r="AR34" s="3"/>
      <c r="AS34" s="3"/>
      <c r="AT34" s="3"/>
      <c r="AU34" s="3"/>
      <c r="AV34" s="3"/>
      <c r="AW34" s="3"/>
      <c r="AX34" s="3"/>
      <c r="AY34" s="3"/>
      <c r="AZ34" s="3"/>
      <c r="BA34" s="3"/>
      <c r="BB34" s="3"/>
      <c r="BC34" s="2"/>
    </row>
    <row r="35" spans="1:55" ht="120" customHeight="1">
      <c r="A35" s="169" t="s">
        <v>158</v>
      </c>
      <c r="B35" s="174" t="s">
        <v>159</v>
      </c>
      <c r="C35" s="174" t="s">
        <v>160</v>
      </c>
      <c r="D35" s="37" t="s">
        <v>64</v>
      </c>
      <c r="E35" s="171" t="s">
        <v>161</v>
      </c>
      <c r="F35" s="171" t="s">
        <v>26</v>
      </c>
      <c r="G35" s="171" t="s">
        <v>162</v>
      </c>
      <c r="H35" s="128" t="s">
        <v>163</v>
      </c>
      <c r="I35" s="67"/>
      <c r="J35" s="67"/>
      <c r="K35" s="67"/>
      <c r="L35" s="67"/>
      <c r="M35" s="68"/>
      <c r="N35" s="68"/>
      <c r="O35" s="463" t="s">
        <v>28</v>
      </c>
      <c r="P35" s="464"/>
      <c r="Q35" s="464"/>
      <c r="R35" s="464"/>
      <c r="S35" s="464"/>
      <c r="T35" s="464"/>
      <c r="U35" s="464"/>
      <c r="V35" s="464"/>
      <c r="W35" s="192"/>
      <c r="X35" s="192"/>
      <c r="Y35" s="192"/>
      <c r="Z35" s="192"/>
      <c r="AA35" s="192">
        <v>0.25</v>
      </c>
      <c r="AB35" s="226">
        <v>0.4</v>
      </c>
      <c r="AC35" s="210">
        <v>0</v>
      </c>
      <c r="AD35" s="113">
        <v>0</v>
      </c>
      <c r="AE35" s="113">
        <v>0</v>
      </c>
      <c r="AF35" s="113">
        <v>0</v>
      </c>
      <c r="AG35" s="113">
        <v>63650000</v>
      </c>
      <c r="AH35" s="114">
        <v>64920000</v>
      </c>
      <c r="AI35" s="17" t="s">
        <v>110</v>
      </c>
      <c r="AJ35" s="2"/>
      <c r="AK35" s="2"/>
      <c r="AL35" s="2"/>
      <c r="AM35" s="2"/>
      <c r="AN35" s="2"/>
      <c r="AO35" s="3"/>
      <c r="AP35" s="3"/>
      <c r="AQ35" s="3"/>
      <c r="AR35" s="3"/>
      <c r="AS35" s="3"/>
      <c r="AT35" s="3"/>
      <c r="AU35" s="3"/>
      <c r="AV35" s="3"/>
      <c r="AW35" s="3"/>
      <c r="AX35" s="3"/>
      <c r="AY35" s="3"/>
      <c r="AZ35" s="3"/>
      <c r="BA35" s="3"/>
      <c r="BB35" s="3"/>
      <c r="BC35" s="2"/>
    </row>
    <row r="36" spans="1:55" ht="143.25" customHeight="1">
      <c r="A36" s="169" t="s">
        <v>164</v>
      </c>
      <c r="B36" s="174" t="s">
        <v>165</v>
      </c>
      <c r="C36" s="174" t="s">
        <v>166</v>
      </c>
      <c r="D36" s="37" t="s">
        <v>64</v>
      </c>
      <c r="E36" s="171" t="s">
        <v>167</v>
      </c>
      <c r="F36" s="171" t="s">
        <v>168</v>
      </c>
      <c r="G36" s="171" t="s">
        <v>169</v>
      </c>
      <c r="H36" s="128" t="s">
        <v>170</v>
      </c>
      <c r="I36" s="67"/>
      <c r="J36" s="68"/>
      <c r="K36" s="68"/>
      <c r="L36" s="68"/>
      <c r="M36" s="68"/>
      <c r="N36" s="68"/>
      <c r="O36" s="463" t="s">
        <v>28</v>
      </c>
      <c r="P36" s="464"/>
      <c r="Q36" s="464"/>
      <c r="R36" s="464"/>
      <c r="S36" s="464"/>
      <c r="T36" s="464"/>
      <c r="U36" s="464"/>
      <c r="V36" s="464"/>
      <c r="W36" s="179"/>
      <c r="X36" s="179"/>
      <c r="Y36" s="179"/>
      <c r="Z36" s="179"/>
      <c r="AA36" s="193">
        <v>0.1</v>
      </c>
      <c r="AB36" s="227">
        <v>0.15</v>
      </c>
      <c r="AC36" s="210">
        <v>0</v>
      </c>
      <c r="AD36" s="113">
        <v>0</v>
      </c>
      <c r="AE36" s="113">
        <v>0</v>
      </c>
      <c r="AF36" s="113">
        <v>0</v>
      </c>
      <c r="AG36" s="113">
        <v>80000000</v>
      </c>
      <c r="AH36" s="114">
        <v>110000000</v>
      </c>
      <c r="AI36" s="17" t="s">
        <v>110</v>
      </c>
      <c r="AJ36" s="2"/>
      <c r="AK36" s="2"/>
      <c r="AL36" s="2"/>
      <c r="AM36" s="2"/>
      <c r="AN36" s="2"/>
      <c r="AO36" s="3"/>
      <c r="AP36" s="3"/>
      <c r="AQ36" s="3"/>
      <c r="AR36" s="3"/>
      <c r="AS36" s="3"/>
      <c r="AT36" s="3"/>
      <c r="AU36" s="3"/>
      <c r="AV36" s="3"/>
      <c r="AW36" s="3"/>
      <c r="AX36" s="3"/>
      <c r="AY36" s="3"/>
      <c r="AZ36" s="3"/>
      <c r="BA36" s="3"/>
      <c r="BB36" s="3"/>
      <c r="BC36" s="2"/>
    </row>
    <row r="37" spans="1:55" ht="169.5" customHeight="1">
      <c r="A37" s="169" t="s">
        <v>171</v>
      </c>
      <c r="B37" s="162" t="s">
        <v>172</v>
      </c>
      <c r="C37" s="162" t="s">
        <v>173</v>
      </c>
      <c r="D37" s="37" t="s">
        <v>64</v>
      </c>
      <c r="E37" s="171" t="s">
        <v>174</v>
      </c>
      <c r="F37" s="171" t="s">
        <v>40</v>
      </c>
      <c r="G37" s="171" t="s">
        <v>175</v>
      </c>
      <c r="H37" s="129" t="s">
        <v>176</v>
      </c>
      <c r="I37" s="68"/>
      <c r="J37" s="68"/>
      <c r="K37" s="68"/>
      <c r="L37" s="68"/>
      <c r="M37" s="68"/>
      <c r="N37" s="68"/>
      <c r="O37" s="463" t="s">
        <v>28</v>
      </c>
      <c r="P37" s="464"/>
      <c r="Q37" s="464"/>
      <c r="R37" s="464"/>
      <c r="S37" s="464"/>
      <c r="T37" s="464"/>
      <c r="U37" s="464"/>
      <c r="V37" s="464"/>
      <c r="W37" s="193">
        <v>0.2</v>
      </c>
      <c r="X37" s="193">
        <v>0.1</v>
      </c>
      <c r="Y37" s="193">
        <v>0</v>
      </c>
      <c r="Z37" s="193">
        <v>0</v>
      </c>
      <c r="AA37" s="193">
        <v>0</v>
      </c>
      <c r="AB37" s="227">
        <v>0</v>
      </c>
      <c r="AC37" s="210">
        <v>53760000</v>
      </c>
      <c r="AD37" s="113">
        <v>29990000</v>
      </c>
      <c r="AE37" s="113">
        <v>0</v>
      </c>
      <c r="AF37" s="113">
        <v>0</v>
      </c>
      <c r="AG37" s="113">
        <v>0</v>
      </c>
      <c r="AH37" s="114">
        <v>0</v>
      </c>
      <c r="AI37" s="20" t="s">
        <v>110</v>
      </c>
      <c r="AJ37" s="2"/>
      <c r="AK37" s="2"/>
      <c r="AL37" s="2"/>
      <c r="AM37" s="2"/>
      <c r="AN37" s="2"/>
      <c r="AO37" s="3"/>
      <c r="AP37" s="3"/>
      <c r="AQ37" s="3"/>
      <c r="AR37" s="3"/>
      <c r="AS37" s="3"/>
      <c r="AT37" s="3"/>
      <c r="AU37" s="3"/>
      <c r="AV37" s="3"/>
      <c r="AW37" s="3"/>
      <c r="AX37" s="3"/>
      <c r="AY37" s="3"/>
      <c r="AZ37" s="3"/>
      <c r="BA37" s="3"/>
      <c r="BB37" s="3"/>
      <c r="BC37" s="2"/>
    </row>
    <row r="38" spans="1:55" ht="89.25" customHeight="1">
      <c r="A38" s="169" t="s">
        <v>177</v>
      </c>
      <c r="B38" s="168" t="s">
        <v>178</v>
      </c>
      <c r="C38" s="168" t="s">
        <v>179</v>
      </c>
      <c r="D38" s="51" t="s">
        <v>64</v>
      </c>
      <c r="E38" s="171" t="s">
        <v>180</v>
      </c>
      <c r="F38" s="171"/>
      <c r="G38" s="171"/>
      <c r="H38" s="128" t="s">
        <v>181</v>
      </c>
      <c r="I38" s="68"/>
      <c r="J38" s="68"/>
      <c r="K38" s="68"/>
      <c r="L38" s="68"/>
      <c r="M38" s="68"/>
      <c r="N38" s="68"/>
      <c r="O38" s="179" t="s">
        <v>28</v>
      </c>
      <c r="P38" s="179" t="s">
        <v>28</v>
      </c>
      <c r="Q38" s="179" t="s">
        <v>28</v>
      </c>
      <c r="R38" s="179" t="s">
        <v>28</v>
      </c>
      <c r="S38" s="179" t="s">
        <v>28</v>
      </c>
      <c r="T38" s="179" t="s">
        <v>28</v>
      </c>
      <c r="U38" s="179" t="s">
        <v>28</v>
      </c>
      <c r="V38" s="179" t="s">
        <v>28</v>
      </c>
      <c r="W38" s="179" t="s">
        <v>28</v>
      </c>
      <c r="X38" s="179" t="s">
        <v>28</v>
      </c>
      <c r="Y38" s="179" t="s">
        <v>28</v>
      </c>
      <c r="Z38" s="179" t="s">
        <v>34</v>
      </c>
      <c r="AA38" s="179" t="s">
        <v>34</v>
      </c>
      <c r="AB38" s="228" t="s">
        <v>34</v>
      </c>
      <c r="AC38" s="210">
        <v>0</v>
      </c>
      <c r="AD38" s="113">
        <v>0</v>
      </c>
      <c r="AE38" s="113">
        <v>95560000</v>
      </c>
      <c r="AF38" s="113">
        <v>62400000</v>
      </c>
      <c r="AG38" s="113">
        <v>19400000</v>
      </c>
      <c r="AH38" s="114">
        <v>0</v>
      </c>
      <c r="AI38" s="15" t="s">
        <v>110</v>
      </c>
      <c r="AJ38" s="2"/>
      <c r="AK38" s="2"/>
      <c r="AL38" s="2"/>
      <c r="AM38" s="2"/>
      <c r="AN38" s="2"/>
      <c r="AO38" s="3"/>
      <c r="AP38" s="3"/>
      <c r="AQ38" s="3"/>
      <c r="AR38" s="3"/>
      <c r="AS38" s="3"/>
      <c r="AT38" s="3"/>
      <c r="AU38" s="3"/>
      <c r="AV38" s="3"/>
      <c r="AW38" s="3"/>
      <c r="AX38" s="3"/>
      <c r="AY38" s="3"/>
      <c r="AZ38" s="3"/>
      <c r="BA38" s="3"/>
      <c r="BB38" s="3"/>
      <c r="BC38" s="2"/>
    </row>
    <row r="39" spans="1:55" ht="148.5">
      <c r="A39" s="169" t="s">
        <v>182</v>
      </c>
      <c r="B39" s="162" t="s">
        <v>183</v>
      </c>
      <c r="C39" s="162" t="s">
        <v>184</v>
      </c>
      <c r="D39" s="37" t="s">
        <v>64</v>
      </c>
      <c r="E39" s="171" t="s">
        <v>185</v>
      </c>
      <c r="F39" s="171" t="s">
        <v>101</v>
      </c>
      <c r="G39" s="171" t="s">
        <v>186</v>
      </c>
      <c r="H39" s="129" t="s">
        <v>187</v>
      </c>
      <c r="I39" s="68"/>
      <c r="J39" s="68"/>
      <c r="K39" s="68"/>
      <c r="L39" s="68"/>
      <c r="M39" s="68"/>
      <c r="N39" s="68"/>
      <c r="O39" s="463" t="s">
        <v>28</v>
      </c>
      <c r="P39" s="464"/>
      <c r="Q39" s="464"/>
      <c r="R39" s="464"/>
      <c r="S39" s="464"/>
      <c r="T39" s="464"/>
      <c r="U39" s="464"/>
      <c r="V39" s="464"/>
      <c r="W39" s="179">
        <v>3</v>
      </c>
      <c r="X39" s="179">
        <v>5</v>
      </c>
      <c r="Y39" s="179">
        <v>7</v>
      </c>
      <c r="Z39" s="179">
        <v>10</v>
      </c>
      <c r="AA39" s="179">
        <v>12</v>
      </c>
      <c r="AB39" s="228">
        <v>15</v>
      </c>
      <c r="AC39" s="210">
        <v>0</v>
      </c>
      <c r="AD39" s="113">
        <v>0</v>
      </c>
      <c r="AE39" s="113">
        <v>0</v>
      </c>
      <c r="AF39" s="113">
        <v>0</v>
      </c>
      <c r="AG39" s="113">
        <v>0</v>
      </c>
      <c r="AH39" s="114">
        <v>0</v>
      </c>
      <c r="AI39" s="16"/>
      <c r="AJ39" s="2"/>
      <c r="AK39" s="2"/>
      <c r="AL39" s="2"/>
      <c r="AM39" s="2"/>
      <c r="AN39" s="2"/>
      <c r="AO39" s="3"/>
      <c r="AP39" s="3"/>
      <c r="AQ39" s="3"/>
      <c r="AR39" s="3"/>
      <c r="AS39" s="3"/>
      <c r="AT39" s="3"/>
      <c r="AU39" s="3"/>
      <c r="AV39" s="3"/>
      <c r="AW39" s="3"/>
      <c r="AX39" s="3"/>
      <c r="AY39" s="3"/>
      <c r="AZ39" s="3"/>
      <c r="BA39" s="3"/>
      <c r="BB39" s="3"/>
      <c r="BC39" s="2"/>
    </row>
    <row r="40" spans="1:55" ht="118.5" customHeight="1">
      <c r="A40" s="169" t="s">
        <v>188</v>
      </c>
      <c r="B40" s="161" t="s">
        <v>189</v>
      </c>
      <c r="C40" s="161"/>
      <c r="D40" s="37" t="s">
        <v>31</v>
      </c>
      <c r="E40" s="163" t="s">
        <v>190</v>
      </c>
      <c r="F40" s="171" t="s">
        <v>40</v>
      </c>
      <c r="G40" s="171"/>
      <c r="H40" s="129" t="s">
        <v>191</v>
      </c>
      <c r="I40" s="68"/>
      <c r="J40" s="68"/>
      <c r="K40" s="68"/>
      <c r="L40" s="68"/>
      <c r="M40" s="68"/>
      <c r="N40" s="68"/>
      <c r="O40" s="465" t="s">
        <v>28</v>
      </c>
      <c r="P40" s="464"/>
      <c r="Q40" s="464"/>
      <c r="R40" s="464"/>
      <c r="S40" s="464"/>
      <c r="T40" s="464"/>
      <c r="U40" s="464"/>
      <c r="V40" s="464"/>
      <c r="W40" s="29">
        <v>2</v>
      </c>
      <c r="X40" s="29">
        <v>1.5</v>
      </c>
      <c r="Y40" s="29">
        <v>1.5</v>
      </c>
      <c r="Z40" s="29">
        <v>2.5</v>
      </c>
      <c r="AA40" s="29">
        <v>3</v>
      </c>
      <c r="AB40" s="100">
        <v>3</v>
      </c>
      <c r="AC40" s="205">
        <v>198900000</v>
      </c>
      <c r="AD40" s="165">
        <v>121726800</v>
      </c>
      <c r="AE40" s="165">
        <v>93121000</v>
      </c>
      <c r="AF40" s="165">
        <v>158305700</v>
      </c>
      <c r="AG40" s="165">
        <v>193766200</v>
      </c>
      <c r="AH40" s="166">
        <v>197641500</v>
      </c>
      <c r="AI40" s="15" t="s">
        <v>192</v>
      </c>
      <c r="AJ40" s="2"/>
      <c r="AK40" s="2"/>
      <c r="AL40" s="2"/>
      <c r="AM40" s="2"/>
      <c r="AN40" s="2"/>
      <c r="AO40" s="3"/>
      <c r="AP40" s="3"/>
      <c r="AQ40" s="3"/>
      <c r="AR40" s="3"/>
      <c r="AS40" s="3"/>
      <c r="AT40" s="3"/>
      <c r="AU40" s="3"/>
      <c r="AV40" s="3"/>
      <c r="AW40" s="3"/>
      <c r="AX40" s="3"/>
      <c r="AY40" s="3"/>
      <c r="AZ40" s="3"/>
      <c r="BA40" s="3"/>
      <c r="BB40" s="3"/>
      <c r="BC40" s="2"/>
    </row>
    <row r="41" spans="1:55" ht="111.75" customHeight="1">
      <c r="A41" s="169" t="s">
        <v>193</v>
      </c>
      <c r="B41" s="173" t="s">
        <v>194</v>
      </c>
      <c r="C41" s="173"/>
      <c r="D41" s="37" t="s">
        <v>44</v>
      </c>
      <c r="E41" s="171" t="s">
        <v>195</v>
      </c>
      <c r="F41" s="171" t="s">
        <v>40</v>
      </c>
      <c r="G41" s="171"/>
      <c r="H41" s="130" t="s">
        <v>33</v>
      </c>
      <c r="I41" s="167"/>
      <c r="J41" s="167"/>
      <c r="K41" s="172"/>
      <c r="L41" s="172"/>
      <c r="M41" s="172"/>
      <c r="N41" s="172"/>
      <c r="O41" s="465" t="s">
        <v>28</v>
      </c>
      <c r="P41" s="464"/>
      <c r="Q41" s="464"/>
      <c r="R41" s="464"/>
      <c r="S41" s="464"/>
      <c r="T41" s="464"/>
      <c r="U41" s="464"/>
      <c r="V41" s="464"/>
      <c r="W41" s="29">
        <v>0</v>
      </c>
      <c r="X41" s="29">
        <v>0</v>
      </c>
      <c r="Y41" s="29">
        <v>1</v>
      </c>
      <c r="Z41" s="29">
        <v>2</v>
      </c>
      <c r="AA41" s="29">
        <v>4</v>
      </c>
      <c r="AB41" s="100">
        <v>6</v>
      </c>
      <c r="AC41" s="205">
        <v>0</v>
      </c>
      <c r="AD41" s="165">
        <v>0</v>
      </c>
      <c r="AE41" s="165">
        <v>100000000</v>
      </c>
      <c r="AF41" s="165">
        <v>85000000</v>
      </c>
      <c r="AG41" s="165">
        <v>65000000</v>
      </c>
      <c r="AH41" s="166">
        <v>50000000</v>
      </c>
      <c r="AI41" s="15" t="s">
        <v>196</v>
      </c>
      <c r="AJ41" s="2"/>
      <c r="AK41" s="2"/>
      <c r="AL41" s="2"/>
      <c r="AM41" s="2"/>
      <c r="AN41" s="2"/>
      <c r="AO41" s="3"/>
      <c r="AP41" s="3"/>
      <c r="AQ41" s="3"/>
      <c r="AR41" s="3"/>
      <c r="AS41" s="3"/>
      <c r="AT41" s="3"/>
      <c r="AU41" s="3"/>
      <c r="AV41" s="3"/>
      <c r="AW41" s="3"/>
      <c r="AX41" s="3"/>
      <c r="AY41" s="3"/>
      <c r="AZ41" s="3"/>
      <c r="BA41" s="3"/>
      <c r="BB41" s="3"/>
      <c r="BC41" s="2"/>
    </row>
    <row r="42" spans="1:55" ht="115.5">
      <c r="A42" s="169" t="s">
        <v>197</v>
      </c>
      <c r="B42" s="168" t="s">
        <v>198</v>
      </c>
      <c r="C42" s="168" t="s">
        <v>199</v>
      </c>
      <c r="D42" s="37" t="s">
        <v>44</v>
      </c>
      <c r="E42" s="171" t="s">
        <v>200</v>
      </c>
      <c r="F42" s="171" t="s">
        <v>201</v>
      </c>
      <c r="G42" s="171"/>
      <c r="H42" s="129" t="s">
        <v>202</v>
      </c>
      <c r="I42" s="167"/>
      <c r="J42" s="167"/>
      <c r="K42" s="172"/>
      <c r="L42" s="172"/>
      <c r="M42" s="172"/>
      <c r="N42" s="172"/>
      <c r="O42" s="465" t="s">
        <v>28</v>
      </c>
      <c r="P42" s="464"/>
      <c r="Q42" s="464"/>
      <c r="R42" s="464"/>
      <c r="S42" s="464"/>
      <c r="T42" s="464"/>
      <c r="U42" s="464"/>
      <c r="V42" s="464"/>
      <c r="W42" s="183"/>
      <c r="X42" s="183"/>
      <c r="Y42" s="183">
        <v>105</v>
      </c>
      <c r="Z42" s="183">
        <v>240</v>
      </c>
      <c r="AA42" s="183">
        <v>360</v>
      </c>
      <c r="AB42" s="218">
        <v>600</v>
      </c>
      <c r="AC42" s="205"/>
      <c r="AD42" s="165"/>
      <c r="AE42" s="165"/>
      <c r="AF42" s="165"/>
      <c r="AG42" s="165"/>
      <c r="AH42" s="166"/>
      <c r="AI42" s="15" t="s">
        <v>203</v>
      </c>
      <c r="AJ42" s="2"/>
      <c r="AK42" s="2"/>
      <c r="AL42" s="2"/>
      <c r="AM42" s="2"/>
      <c r="AN42" s="2"/>
      <c r="AO42" s="3"/>
      <c r="AP42" s="3"/>
      <c r="AQ42" s="3"/>
      <c r="AR42" s="3"/>
      <c r="AS42" s="3"/>
      <c r="AT42" s="3"/>
      <c r="AU42" s="3"/>
      <c r="AV42" s="3"/>
      <c r="AW42" s="3"/>
      <c r="AX42" s="3"/>
      <c r="AY42" s="3"/>
      <c r="AZ42" s="3"/>
      <c r="BA42" s="3"/>
      <c r="BB42" s="3"/>
      <c r="BC42" s="2"/>
    </row>
    <row r="43" spans="1:55" ht="82.5">
      <c r="A43" s="169" t="s">
        <v>204</v>
      </c>
      <c r="B43" s="168" t="s">
        <v>205</v>
      </c>
      <c r="C43" s="168" t="s">
        <v>199</v>
      </c>
      <c r="D43" s="51" t="s">
        <v>44</v>
      </c>
      <c r="E43" s="163" t="s">
        <v>206</v>
      </c>
      <c r="F43" s="171" t="s">
        <v>201</v>
      </c>
      <c r="G43" s="171"/>
      <c r="H43" s="128" t="s">
        <v>207</v>
      </c>
      <c r="I43" s="167"/>
      <c r="J43" s="167"/>
      <c r="K43" s="172"/>
      <c r="L43" s="172"/>
      <c r="M43" s="172"/>
      <c r="N43" s="172"/>
      <c r="O43" s="465" t="s">
        <v>28</v>
      </c>
      <c r="P43" s="464"/>
      <c r="Q43" s="464"/>
      <c r="R43" s="464"/>
      <c r="S43" s="464"/>
      <c r="T43" s="464"/>
      <c r="U43" s="464"/>
      <c r="V43" s="464"/>
      <c r="W43" s="29"/>
      <c r="X43" s="29"/>
      <c r="Y43" s="183">
        <v>3.5</v>
      </c>
      <c r="Z43" s="183">
        <v>6</v>
      </c>
      <c r="AA43" s="183">
        <v>9</v>
      </c>
      <c r="AB43" s="218">
        <v>12</v>
      </c>
      <c r="AC43" s="205"/>
      <c r="AD43" s="165"/>
      <c r="AE43" s="165"/>
      <c r="AF43" s="165"/>
      <c r="AG43" s="165"/>
      <c r="AH43" s="166"/>
      <c r="AI43" s="15" t="s">
        <v>203</v>
      </c>
      <c r="AJ43" s="2"/>
      <c r="AK43" s="2"/>
      <c r="AL43" s="2"/>
      <c r="AM43" s="2"/>
      <c r="AN43" s="2"/>
      <c r="AO43" s="3"/>
      <c r="AP43" s="3"/>
      <c r="AQ43" s="3"/>
      <c r="AR43" s="3"/>
      <c r="AS43" s="3"/>
      <c r="AT43" s="3"/>
      <c r="AU43" s="3"/>
      <c r="AV43" s="3"/>
      <c r="AW43" s="3"/>
      <c r="AX43" s="3"/>
      <c r="AY43" s="3"/>
      <c r="AZ43" s="3"/>
      <c r="BA43" s="3"/>
      <c r="BB43" s="3"/>
      <c r="BC43" s="2"/>
    </row>
    <row r="44" spans="1:55" ht="81.75" customHeight="1">
      <c r="A44" s="169" t="s">
        <v>208</v>
      </c>
      <c r="B44" s="161" t="s">
        <v>209</v>
      </c>
      <c r="C44" s="161" t="s">
        <v>210</v>
      </c>
      <c r="D44" s="37" t="s">
        <v>31</v>
      </c>
      <c r="E44" s="171" t="s">
        <v>211</v>
      </c>
      <c r="F44" s="171" t="s">
        <v>40</v>
      </c>
      <c r="G44" s="171"/>
      <c r="H44" s="171" t="s">
        <v>33</v>
      </c>
      <c r="I44" s="58"/>
      <c r="J44" s="58"/>
      <c r="K44" s="58"/>
      <c r="L44" s="58"/>
      <c r="M44" s="58"/>
      <c r="N44" s="58"/>
      <c r="O44" s="29" t="s">
        <v>28</v>
      </c>
      <c r="P44" s="29" t="s">
        <v>28</v>
      </c>
      <c r="Q44" s="29" t="s">
        <v>28</v>
      </c>
      <c r="R44" s="29" t="s">
        <v>28</v>
      </c>
      <c r="S44" s="29" t="s">
        <v>28</v>
      </c>
      <c r="T44" s="29" t="s">
        <v>28</v>
      </c>
      <c r="U44" s="29" t="s">
        <v>28</v>
      </c>
      <c r="V44" s="29" t="s">
        <v>28</v>
      </c>
      <c r="W44" s="29" t="s">
        <v>34</v>
      </c>
      <c r="X44" s="29" t="s">
        <v>34</v>
      </c>
      <c r="Y44" s="29" t="s">
        <v>34</v>
      </c>
      <c r="Z44" s="29" t="s">
        <v>34</v>
      </c>
      <c r="AA44" s="29" t="s">
        <v>34</v>
      </c>
      <c r="AB44" s="100" t="s">
        <v>34</v>
      </c>
      <c r="AC44" s="205">
        <v>0</v>
      </c>
      <c r="AD44" s="165">
        <v>0</v>
      </c>
      <c r="AE44" s="165">
        <v>0</v>
      </c>
      <c r="AF44" s="165">
        <v>0</v>
      </c>
      <c r="AG44" s="165">
        <v>0</v>
      </c>
      <c r="AH44" s="166">
        <v>0</v>
      </c>
      <c r="AI44" s="16"/>
      <c r="AJ44" s="2"/>
      <c r="AK44" s="2"/>
      <c r="AL44" s="2"/>
      <c r="AM44" s="2"/>
      <c r="AN44" s="2"/>
      <c r="AO44" s="3"/>
      <c r="AP44" s="3"/>
      <c r="AQ44" s="3"/>
      <c r="AR44" s="3"/>
      <c r="AS44" s="3"/>
      <c r="AT44" s="3"/>
      <c r="AU44" s="3"/>
      <c r="AV44" s="3"/>
      <c r="AW44" s="3"/>
      <c r="AX44" s="3"/>
      <c r="AY44" s="3"/>
      <c r="AZ44" s="3"/>
      <c r="BA44" s="3"/>
      <c r="BB44" s="3"/>
      <c r="BC44" s="2"/>
    </row>
    <row r="45" spans="1:55" ht="69.75" customHeight="1">
      <c r="A45" s="119" t="s">
        <v>212</v>
      </c>
      <c r="B45" s="32" t="s">
        <v>213</v>
      </c>
      <c r="C45" s="32"/>
      <c r="D45" s="26"/>
      <c r="E45" s="32" t="s">
        <v>214</v>
      </c>
      <c r="F45" s="32" t="s">
        <v>84</v>
      </c>
      <c r="G45" s="32" t="s">
        <v>215</v>
      </c>
      <c r="H45" s="32"/>
      <c r="I45" s="33"/>
      <c r="J45" s="33"/>
      <c r="K45" s="33"/>
      <c r="L45" s="33"/>
      <c r="M45" s="33"/>
      <c r="N45" s="33"/>
      <c r="O45" s="194">
        <v>0.36085297465604188</v>
      </c>
      <c r="P45" s="194">
        <v>0.36705646827847044</v>
      </c>
      <c r="Q45" s="194">
        <v>0.37976363877998592</v>
      </c>
      <c r="R45" s="194">
        <v>0.37032500812638219</v>
      </c>
      <c r="S45" s="194">
        <v>0.38809229245034155</v>
      </c>
      <c r="T45" s="194">
        <v>0.29959984799925271</v>
      </c>
      <c r="U45" s="194">
        <v>0.24701126865126702</v>
      </c>
      <c r="V45" s="159"/>
      <c r="W45" s="194">
        <v>0.25</v>
      </c>
      <c r="X45" s="194">
        <v>0.26500000000000001</v>
      </c>
      <c r="Y45" s="194">
        <v>0.29499999999999998</v>
      </c>
      <c r="Z45" s="194">
        <v>0.33</v>
      </c>
      <c r="AA45" s="194">
        <v>0.38</v>
      </c>
      <c r="AB45" s="229">
        <v>0.45</v>
      </c>
      <c r="AC45" s="206">
        <f t="shared" ref="AC45:AH45" si="7">SUM(AC46:AC47)</f>
        <v>0</v>
      </c>
      <c r="AD45" s="105">
        <f t="shared" si="7"/>
        <v>0</v>
      </c>
      <c r="AE45" s="105">
        <f t="shared" si="7"/>
        <v>143000000</v>
      </c>
      <c r="AF45" s="105">
        <f t="shared" si="7"/>
        <v>175000000</v>
      </c>
      <c r="AG45" s="105">
        <f t="shared" si="7"/>
        <v>180000000</v>
      </c>
      <c r="AH45" s="106">
        <f t="shared" si="7"/>
        <v>200000000</v>
      </c>
      <c r="AI45" s="13"/>
      <c r="AJ45" s="2"/>
      <c r="AK45" s="2"/>
      <c r="AL45" s="2"/>
      <c r="AM45" s="2"/>
      <c r="AN45" s="2"/>
      <c r="AO45" s="3"/>
      <c r="AP45" s="3"/>
      <c r="AQ45" s="3"/>
      <c r="AR45" s="3"/>
      <c r="AS45" s="3"/>
      <c r="AT45" s="3"/>
      <c r="AU45" s="3"/>
      <c r="AV45" s="3"/>
      <c r="AW45" s="3"/>
      <c r="AX45" s="3"/>
      <c r="AY45" s="3"/>
      <c r="AZ45" s="3"/>
      <c r="BA45" s="3"/>
      <c r="BB45" s="3"/>
      <c r="BC45" s="2"/>
    </row>
    <row r="46" spans="1:55" ht="111.75" customHeight="1">
      <c r="A46" s="169" t="s">
        <v>216</v>
      </c>
      <c r="B46" s="170" t="s">
        <v>217</v>
      </c>
      <c r="C46" s="168" t="s">
        <v>218</v>
      </c>
      <c r="D46" s="37" t="s">
        <v>31</v>
      </c>
      <c r="E46" s="171" t="s">
        <v>219</v>
      </c>
      <c r="F46" s="171" t="s">
        <v>84</v>
      </c>
      <c r="G46" s="171" t="s">
        <v>220</v>
      </c>
      <c r="H46" s="171" t="s">
        <v>33</v>
      </c>
      <c r="I46" s="167"/>
      <c r="J46" s="167"/>
      <c r="K46" s="172"/>
      <c r="L46" s="172"/>
      <c r="M46" s="172"/>
      <c r="N46" s="172"/>
      <c r="O46" s="183">
        <v>1040.3763053930545</v>
      </c>
      <c r="P46" s="183">
        <v>808.98861762530066</v>
      </c>
      <c r="Q46" s="183">
        <v>507.48166151761848</v>
      </c>
      <c r="R46" s="183">
        <v>916.3551756155988</v>
      </c>
      <c r="S46" s="183">
        <v>922.2471427182661</v>
      </c>
      <c r="T46" s="183">
        <v>369.17683037151079</v>
      </c>
      <c r="U46" s="183">
        <v>635.82217002352354</v>
      </c>
      <c r="V46" s="183"/>
      <c r="W46" s="183">
        <v>855.82217002352354</v>
      </c>
      <c r="X46" s="183">
        <v>805.82217002352354</v>
      </c>
      <c r="Y46" s="183">
        <v>735.82217002352354</v>
      </c>
      <c r="Z46" s="183">
        <v>645.82217002352354</v>
      </c>
      <c r="AA46" s="183">
        <v>535.82217002352354</v>
      </c>
      <c r="AB46" s="218">
        <v>405.82217002352354</v>
      </c>
      <c r="AC46" s="205">
        <v>0</v>
      </c>
      <c r="AD46" s="165">
        <v>0</v>
      </c>
      <c r="AE46" s="165">
        <v>0</v>
      </c>
      <c r="AF46" s="165">
        <v>0</v>
      </c>
      <c r="AG46" s="165">
        <v>0</v>
      </c>
      <c r="AH46" s="166">
        <v>0</v>
      </c>
      <c r="AI46" s="16"/>
      <c r="AJ46" s="2"/>
      <c r="AK46" s="2"/>
      <c r="AL46" s="2"/>
      <c r="AM46" s="2"/>
      <c r="AN46" s="2"/>
      <c r="AO46" s="3"/>
      <c r="AP46" s="3"/>
      <c r="AQ46" s="3"/>
      <c r="AR46" s="3"/>
      <c r="AS46" s="3"/>
      <c r="AT46" s="3"/>
      <c r="AU46" s="3"/>
      <c r="AV46" s="3"/>
      <c r="AW46" s="3"/>
      <c r="AX46" s="3"/>
      <c r="AY46" s="3"/>
      <c r="AZ46" s="3"/>
      <c r="BA46" s="3"/>
      <c r="BB46" s="3"/>
      <c r="BC46" s="2"/>
    </row>
    <row r="47" spans="1:55" ht="153" customHeight="1">
      <c r="A47" s="169" t="s">
        <v>221</v>
      </c>
      <c r="B47" s="170" t="s">
        <v>222</v>
      </c>
      <c r="C47" s="168" t="s">
        <v>223</v>
      </c>
      <c r="D47" s="37" t="s">
        <v>44</v>
      </c>
      <c r="E47" s="171" t="s">
        <v>224</v>
      </c>
      <c r="F47" s="171" t="s">
        <v>26</v>
      </c>
      <c r="G47" s="171" t="s">
        <v>225</v>
      </c>
      <c r="H47" s="171" t="s">
        <v>33</v>
      </c>
      <c r="I47" s="28"/>
      <c r="J47" s="28"/>
      <c r="K47" s="58"/>
      <c r="L47" s="58"/>
      <c r="M47" s="58"/>
      <c r="N47" s="58"/>
      <c r="O47" s="465" t="s">
        <v>28</v>
      </c>
      <c r="P47" s="464"/>
      <c r="Q47" s="464"/>
      <c r="R47" s="464"/>
      <c r="S47" s="464"/>
      <c r="T47" s="464"/>
      <c r="U47" s="464"/>
      <c r="V47" s="464"/>
      <c r="W47" s="181"/>
      <c r="X47" s="181"/>
      <c r="Y47" s="181">
        <v>0.2</v>
      </c>
      <c r="Z47" s="181">
        <v>0.4</v>
      </c>
      <c r="AA47" s="181">
        <v>0.7</v>
      </c>
      <c r="AB47" s="216">
        <v>1</v>
      </c>
      <c r="AC47" s="205">
        <v>0</v>
      </c>
      <c r="AD47" s="165">
        <v>0</v>
      </c>
      <c r="AE47" s="165">
        <v>143000000</v>
      </c>
      <c r="AF47" s="165">
        <v>175000000</v>
      </c>
      <c r="AG47" s="165">
        <v>180000000</v>
      </c>
      <c r="AH47" s="166">
        <v>200000000</v>
      </c>
      <c r="AI47" s="16" t="s">
        <v>110</v>
      </c>
      <c r="AJ47" s="2"/>
      <c r="AK47" s="2"/>
      <c r="AL47" s="2"/>
      <c r="AM47" s="2"/>
      <c r="AN47" s="2"/>
      <c r="AO47" s="3"/>
      <c r="AP47" s="3"/>
      <c r="AQ47" s="3"/>
      <c r="AR47" s="3"/>
      <c r="AS47" s="3"/>
      <c r="AT47" s="3"/>
      <c r="AU47" s="3"/>
      <c r="AV47" s="3"/>
      <c r="AW47" s="3"/>
      <c r="AX47" s="3"/>
      <c r="AY47" s="3"/>
      <c r="AZ47" s="3"/>
      <c r="BA47" s="3"/>
      <c r="BB47" s="3"/>
      <c r="BC47" s="2"/>
    </row>
    <row r="48" spans="1:55" ht="115.5">
      <c r="A48" s="119" t="s">
        <v>226</v>
      </c>
      <c r="B48" s="32" t="s">
        <v>227</v>
      </c>
      <c r="C48" s="32"/>
      <c r="D48" s="26"/>
      <c r="E48" s="32" t="s">
        <v>228</v>
      </c>
      <c r="F48" s="32" t="s">
        <v>84</v>
      </c>
      <c r="G48" s="32" t="s">
        <v>229</v>
      </c>
      <c r="H48" s="32"/>
      <c r="I48" s="33"/>
      <c r="J48" s="33"/>
      <c r="K48" s="33"/>
      <c r="L48" s="33"/>
      <c r="M48" s="33"/>
      <c r="N48" s="33"/>
      <c r="O48" s="194">
        <v>0.44436565666522132</v>
      </c>
      <c r="P48" s="194">
        <v>0.46146524085784174</v>
      </c>
      <c r="Q48" s="194">
        <v>0.42365167620425004</v>
      </c>
      <c r="R48" s="194">
        <v>0.41402940183708298</v>
      </c>
      <c r="S48" s="194">
        <v>0.3822357570569907</v>
      </c>
      <c r="T48" s="194">
        <v>0.3451926049417785</v>
      </c>
      <c r="U48" s="194">
        <v>0.46987475892662162</v>
      </c>
      <c r="V48" s="159"/>
      <c r="W48" s="194">
        <v>0.54350000000000009</v>
      </c>
      <c r="X48" s="194">
        <v>0.54200000000000015</v>
      </c>
      <c r="Y48" s="194">
        <v>0.56200000000000017</v>
      </c>
      <c r="Z48" s="194">
        <v>0.5920000000000003</v>
      </c>
      <c r="AA48" s="194">
        <v>0.61900000000000022</v>
      </c>
      <c r="AB48" s="229">
        <v>0.62000000000000011</v>
      </c>
      <c r="AC48" s="206">
        <f t="shared" ref="AC48:AH48" si="8">SUM(AC49:AC54)</f>
        <v>96600000</v>
      </c>
      <c r="AD48" s="105">
        <f t="shared" si="8"/>
        <v>174960000</v>
      </c>
      <c r="AE48" s="105">
        <f t="shared" si="8"/>
        <v>2541360000</v>
      </c>
      <c r="AF48" s="105">
        <f t="shared" si="8"/>
        <v>6744840000</v>
      </c>
      <c r="AG48" s="105">
        <f t="shared" si="8"/>
        <v>14942240000</v>
      </c>
      <c r="AH48" s="106">
        <f t="shared" si="8"/>
        <v>12272020000</v>
      </c>
      <c r="AI48" s="13"/>
      <c r="AJ48" s="2"/>
      <c r="AK48" s="2"/>
      <c r="AL48" s="2"/>
      <c r="AM48" s="2"/>
      <c r="AN48" s="2"/>
      <c r="AO48" s="3"/>
      <c r="AP48" s="3"/>
      <c r="AQ48" s="3"/>
      <c r="AR48" s="3"/>
      <c r="AS48" s="3"/>
      <c r="AT48" s="3"/>
      <c r="AU48" s="3"/>
      <c r="AV48" s="3"/>
      <c r="AW48" s="3"/>
      <c r="AX48" s="3"/>
      <c r="AY48" s="3"/>
      <c r="AZ48" s="3"/>
      <c r="BA48" s="3"/>
      <c r="BB48" s="3"/>
      <c r="BC48" s="2"/>
    </row>
    <row r="49" spans="1:55" ht="143.25" customHeight="1">
      <c r="A49" s="169" t="s">
        <v>230</v>
      </c>
      <c r="B49" s="170" t="s">
        <v>231</v>
      </c>
      <c r="C49" s="168" t="s">
        <v>232</v>
      </c>
      <c r="D49" s="37" t="s">
        <v>44</v>
      </c>
      <c r="E49" s="171" t="s">
        <v>233</v>
      </c>
      <c r="F49" s="171" t="s">
        <v>234</v>
      </c>
      <c r="G49" s="171"/>
      <c r="H49" s="171" t="s">
        <v>163</v>
      </c>
      <c r="I49" s="167"/>
      <c r="J49" s="167"/>
      <c r="K49" s="172"/>
      <c r="L49" s="172"/>
      <c r="M49" s="172"/>
      <c r="N49" s="172"/>
      <c r="O49" s="465" t="s">
        <v>28</v>
      </c>
      <c r="P49" s="464"/>
      <c r="Q49" s="464"/>
      <c r="R49" s="464"/>
      <c r="S49" s="464"/>
      <c r="T49" s="464"/>
      <c r="U49" s="464"/>
      <c r="V49" s="464"/>
      <c r="W49" s="29"/>
      <c r="X49" s="29"/>
      <c r="Y49" s="29">
        <v>104</v>
      </c>
      <c r="Z49" s="29">
        <v>208</v>
      </c>
      <c r="AA49" s="29">
        <v>572</v>
      </c>
      <c r="AB49" s="100">
        <v>728</v>
      </c>
      <c r="AC49" s="205">
        <v>0</v>
      </c>
      <c r="AD49" s="165">
        <v>0</v>
      </c>
      <c r="AE49" s="165">
        <v>2190240000</v>
      </c>
      <c r="AF49" s="165">
        <v>6489600000</v>
      </c>
      <c r="AG49" s="165">
        <v>14277120000</v>
      </c>
      <c r="AH49" s="166">
        <v>11072880000</v>
      </c>
      <c r="AI49" s="15" t="s">
        <v>235</v>
      </c>
      <c r="AJ49" s="2"/>
      <c r="AK49" s="2"/>
      <c r="AL49" s="2"/>
      <c r="AM49" s="2"/>
      <c r="AN49" s="2"/>
      <c r="AO49" s="3"/>
      <c r="AP49" s="3"/>
      <c r="AQ49" s="3"/>
      <c r="AR49" s="3"/>
      <c r="AS49" s="3"/>
      <c r="AT49" s="3"/>
      <c r="AU49" s="3"/>
      <c r="AV49" s="3"/>
      <c r="AW49" s="3"/>
      <c r="AX49" s="3"/>
      <c r="AY49" s="3"/>
      <c r="AZ49" s="3"/>
      <c r="BA49" s="3"/>
      <c r="BB49" s="3"/>
      <c r="BC49" s="2"/>
    </row>
    <row r="50" spans="1:55" ht="132" customHeight="1">
      <c r="A50" s="169" t="s">
        <v>236</v>
      </c>
      <c r="B50" s="173" t="s">
        <v>237</v>
      </c>
      <c r="C50" s="174" t="s">
        <v>238</v>
      </c>
      <c r="D50" s="51" t="s">
        <v>44</v>
      </c>
      <c r="E50" s="171" t="s">
        <v>239</v>
      </c>
      <c r="F50" s="171" t="s">
        <v>40</v>
      </c>
      <c r="G50" s="171"/>
      <c r="H50" s="171" t="s">
        <v>33</v>
      </c>
      <c r="I50" s="167"/>
      <c r="J50" s="167"/>
      <c r="K50" s="167"/>
      <c r="L50" s="167"/>
      <c r="M50" s="172"/>
      <c r="N50" s="172"/>
      <c r="O50" s="465" t="s">
        <v>28</v>
      </c>
      <c r="P50" s="464"/>
      <c r="Q50" s="464"/>
      <c r="R50" s="464"/>
      <c r="S50" s="464"/>
      <c r="T50" s="464"/>
      <c r="U50" s="464"/>
      <c r="V50" s="464"/>
      <c r="W50" s="29">
        <v>0</v>
      </c>
      <c r="X50" s="29">
        <v>0</v>
      </c>
      <c r="Y50" s="29">
        <v>0</v>
      </c>
      <c r="Z50" s="29">
        <v>0</v>
      </c>
      <c r="AA50" s="29">
        <v>1</v>
      </c>
      <c r="AB50" s="100">
        <v>2</v>
      </c>
      <c r="AC50" s="205">
        <v>0</v>
      </c>
      <c r="AD50" s="165">
        <v>0</v>
      </c>
      <c r="AE50" s="165">
        <v>0</v>
      </c>
      <c r="AF50" s="165">
        <v>0</v>
      </c>
      <c r="AG50" s="165">
        <v>422150000</v>
      </c>
      <c r="AH50" s="166">
        <v>861190000</v>
      </c>
      <c r="AI50" s="15" t="s">
        <v>240</v>
      </c>
      <c r="AJ50" s="2"/>
      <c r="AK50" s="2"/>
      <c r="AL50" s="2"/>
      <c r="AM50" s="2"/>
      <c r="AN50" s="2"/>
      <c r="AO50" s="3"/>
      <c r="AP50" s="3"/>
      <c r="AQ50" s="3"/>
      <c r="AR50" s="3"/>
      <c r="AS50" s="3"/>
      <c r="AT50" s="3"/>
      <c r="AU50" s="3"/>
      <c r="AV50" s="3"/>
      <c r="AW50" s="3"/>
      <c r="AX50" s="3"/>
      <c r="AY50" s="3"/>
      <c r="AZ50" s="3"/>
      <c r="BA50" s="3"/>
      <c r="BB50" s="3"/>
      <c r="BC50" s="2"/>
    </row>
    <row r="51" spans="1:55" ht="136.5" customHeight="1">
      <c r="A51" s="169" t="s">
        <v>241</v>
      </c>
      <c r="B51" s="162" t="s">
        <v>242</v>
      </c>
      <c r="C51" s="162" t="s">
        <v>243</v>
      </c>
      <c r="D51" s="37" t="s">
        <v>44</v>
      </c>
      <c r="E51" s="171" t="s">
        <v>244</v>
      </c>
      <c r="F51" s="171" t="s">
        <v>245</v>
      </c>
      <c r="G51" s="171"/>
      <c r="H51" s="171" t="s">
        <v>163</v>
      </c>
      <c r="I51" s="167"/>
      <c r="J51" s="172"/>
      <c r="K51" s="172"/>
      <c r="L51" s="167"/>
      <c r="M51" s="167"/>
      <c r="N51" s="167"/>
      <c r="O51" s="465" t="s">
        <v>28</v>
      </c>
      <c r="P51" s="464"/>
      <c r="Q51" s="464"/>
      <c r="R51" s="464"/>
      <c r="S51" s="464"/>
      <c r="T51" s="464"/>
      <c r="U51" s="464"/>
      <c r="V51" s="464"/>
      <c r="W51" s="29"/>
      <c r="X51" s="189"/>
      <c r="Y51" s="189" t="s">
        <v>34</v>
      </c>
      <c r="Z51" s="189"/>
      <c r="AA51" s="189"/>
      <c r="AB51" s="223"/>
      <c r="AC51" s="205">
        <v>0</v>
      </c>
      <c r="AD51" s="165">
        <v>117000000</v>
      </c>
      <c r="AE51" s="165">
        <v>117000000</v>
      </c>
      <c r="AF51" s="165">
        <v>0</v>
      </c>
      <c r="AG51" s="165">
        <v>0</v>
      </c>
      <c r="AH51" s="166">
        <v>0</v>
      </c>
      <c r="AI51" s="15" t="s">
        <v>246</v>
      </c>
      <c r="AJ51" s="2"/>
      <c r="AK51" s="2"/>
      <c r="AL51" s="2"/>
      <c r="AM51" s="2"/>
      <c r="AN51" s="2"/>
      <c r="AO51" s="3"/>
      <c r="AP51" s="3"/>
      <c r="AQ51" s="3"/>
      <c r="AR51" s="3"/>
      <c r="AS51" s="3"/>
      <c r="AT51" s="3"/>
      <c r="AU51" s="3"/>
      <c r="AV51" s="3"/>
      <c r="AW51" s="3"/>
      <c r="AX51" s="3"/>
      <c r="AY51" s="3"/>
      <c r="AZ51" s="3"/>
      <c r="BA51" s="3"/>
      <c r="BB51" s="3"/>
      <c r="BC51" s="2"/>
    </row>
    <row r="52" spans="1:55" ht="111.75" customHeight="1">
      <c r="A52" s="169" t="s">
        <v>247</v>
      </c>
      <c r="B52" s="161" t="s">
        <v>248</v>
      </c>
      <c r="C52" s="162" t="s">
        <v>249</v>
      </c>
      <c r="D52" s="51" t="s">
        <v>31</v>
      </c>
      <c r="E52" s="171" t="s">
        <v>250</v>
      </c>
      <c r="F52" s="171" t="s">
        <v>56</v>
      </c>
      <c r="G52" s="171" t="s">
        <v>251</v>
      </c>
      <c r="H52" s="171" t="s">
        <v>33</v>
      </c>
      <c r="I52" s="58"/>
      <c r="J52" s="58"/>
      <c r="K52" s="28"/>
      <c r="L52" s="28"/>
      <c r="M52" s="58"/>
      <c r="N52" s="58"/>
      <c r="O52" s="465" t="s">
        <v>28</v>
      </c>
      <c r="P52" s="464"/>
      <c r="Q52" s="464"/>
      <c r="R52" s="464"/>
      <c r="S52" s="464"/>
      <c r="T52" s="464"/>
      <c r="U52" s="464"/>
      <c r="V52" s="464"/>
      <c r="W52" s="29" t="s">
        <v>28</v>
      </c>
      <c r="X52" s="185">
        <v>-0.05</v>
      </c>
      <c r="Y52" s="185">
        <v>-0.04</v>
      </c>
      <c r="Z52" s="185">
        <v>-0.03</v>
      </c>
      <c r="AA52" s="185">
        <v>-2.5000000000000001E-2</v>
      </c>
      <c r="AB52" s="220">
        <v>-0.02</v>
      </c>
      <c r="AC52" s="205">
        <v>96600000</v>
      </c>
      <c r="AD52" s="165">
        <v>57960000</v>
      </c>
      <c r="AE52" s="165">
        <v>51520000</v>
      </c>
      <c r="AF52" s="165">
        <v>19320000</v>
      </c>
      <c r="AG52" s="165">
        <v>15000000</v>
      </c>
      <c r="AH52" s="166">
        <v>15000000</v>
      </c>
      <c r="AI52" s="17" t="s">
        <v>252</v>
      </c>
      <c r="AJ52" s="2"/>
      <c r="AK52" s="2"/>
      <c r="AL52" s="2"/>
      <c r="AM52" s="2"/>
      <c r="AN52" s="2"/>
      <c r="AO52" s="3"/>
      <c r="AP52" s="3"/>
      <c r="AQ52" s="3"/>
      <c r="AR52" s="3"/>
      <c r="AS52" s="3"/>
      <c r="AT52" s="3"/>
      <c r="AU52" s="3"/>
      <c r="AV52" s="3"/>
      <c r="AW52" s="3"/>
      <c r="AX52" s="3"/>
      <c r="AY52" s="3"/>
      <c r="AZ52" s="3"/>
      <c r="BA52" s="3"/>
      <c r="BB52" s="3"/>
      <c r="BC52" s="2"/>
    </row>
    <row r="53" spans="1:55" ht="183" customHeight="1">
      <c r="A53" s="169" t="s">
        <v>253</v>
      </c>
      <c r="B53" s="170" t="s">
        <v>254</v>
      </c>
      <c r="C53" s="168" t="s">
        <v>255</v>
      </c>
      <c r="D53" s="48" t="s">
        <v>44</v>
      </c>
      <c r="E53" s="171" t="s">
        <v>256</v>
      </c>
      <c r="F53" s="171" t="s">
        <v>40</v>
      </c>
      <c r="G53" s="171"/>
      <c r="H53" s="171" t="s">
        <v>257</v>
      </c>
      <c r="I53" s="28"/>
      <c r="J53" s="167"/>
      <c r="K53" s="172"/>
      <c r="L53" s="172"/>
      <c r="M53" s="172"/>
      <c r="N53" s="172"/>
      <c r="O53" s="465" t="s">
        <v>28</v>
      </c>
      <c r="P53" s="464"/>
      <c r="Q53" s="464"/>
      <c r="R53" s="464"/>
      <c r="S53" s="464"/>
      <c r="T53" s="464"/>
      <c r="U53" s="464"/>
      <c r="V53" s="464"/>
      <c r="W53" s="29"/>
      <c r="X53" s="29"/>
      <c r="Y53" s="29">
        <v>1</v>
      </c>
      <c r="Z53" s="29">
        <v>2</v>
      </c>
      <c r="AA53" s="29">
        <v>3</v>
      </c>
      <c r="AB53" s="100">
        <v>4</v>
      </c>
      <c r="AC53" s="205">
        <v>0</v>
      </c>
      <c r="AD53" s="165">
        <v>0</v>
      </c>
      <c r="AE53" s="165">
        <v>121730000</v>
      </c>
      <c r="AF53" s="165">
        <v>149000000</v>
      </c>
      <c r="AG53" s="165">
        <v>177310000</v>
      </c>
      <c r="AH53" s="166">
        <v>206690000</v>
      </c>
      <c r="AI53" s="20" t="s">
        <v>258</v>
      </c>
      <c r="AJ53" s="2"/>
      <c r="AK53" s="2"/>
      <c r="AL53" s="2"/>
      <c r="AM53" s="2"/>
      <c r="AN53" s="2"/>
      <c r="AO53" s="3"/>
      <c r="AP53" s="3"/>
      <c r="AQ53" s="3"/>
      <c r="AR53" s="3"/>
      <c r="AS53" s="3"/>
      <c r="AT53" s="3"/>
      <c r="AU53" s="3"/>
      <c r="AV53" s="3"/>
      <c r="AW53" s="3"/>
      <c r="AX53" s="3"/>
      <c r="AY53" s="3"/>
      <c r="AZ53" s="3"/>
      <c r="BA53" s="3"/>
      <c r="BB53" s="3"/>
      <c r="BC53" s="2"/>
    </row>
    <row r="54" spans="1:55" ht="165">
      <c r="A54" s="169" t="s">
        <v>474</v>
      </c>
      <c r="B54" s="170" t="s">
        <v>259</v>
      </c>
      <c r="C54" s="168" t="s">
        <v>260</v>
      </c>
      <c r="D54" s="51" t="s">
        <v>44</v>
      </c>
      <c r="E54" s="171" t="s">
        <v>261</v>
      </c>
      <c r="F54" s="171" t="s">
        <v>262</v>
      </c>
      <c r="G54" s="171" t="s">
        <v>263</v>
      </c>
      <c r="H54" s="171" t="s">
        <v>33</v>
      </c>
      <c r="I54" s="28"/>
      <c r="J54" s="28"/>
      <c r="K54" s="58"/>
      <c r="L54" s="58"/>
      <c r="M54" s="58"/>
      <c r="N54" s="58"/>
      <c r="O54" s="465" t="s">
        <v>28</v>
      </c>
      <c r="P54" s="464"/>
      <c r="Q54" s="464"/>
      <c r="R54" s="464"/>
      <c r="S54" s="464"/>
      <c r="T54" s="464"/>
      <c r="U54" s="464"/>
      <c r="V54" s="464"/>
      <c r="W54" s="189"/>
      <c r="X54" s="189"/>
      <c r="Y54" s="189"/>
      <c r="Z54" s="189"/>
      <c r="AA54" s="189">
        <v>0.05</v>
      </c>
      <c r="AB54" s="223">
        <v>0.1</v>
      </c>
      <c r="AC54" s="205">
        <v>0</v>
      </c>
      <c r="AD54" s="165">
        <v>0</v>
      </c>
      <c r="AE54" s="165">
        <v>60870000</v>
      </c>
      <c r="AF54" s="165">
        <v>86920000</v>
      </c>
      <c r="AG54" s="165">
        <v>50660000</v>
      </c>
      <c r="AH54" s="166">
        <v>116260000</v>
      </c>
      <c r="AI54" s="17" t="s">
        <v>264</v>
      </c>
      <c r="AJ54" s="2"/>
      <c r="AK54" s="2"/>
      <c r="AL54" s="2"/>
      <c r="AM54" s="2"/>
      <c r="AN54" s="2"/>
      <c r="AO54" s="3"/>
      <c r="AP54" s="3"/>
      <c r="AQ54" s="3"/>
      <c r="AR54" s="3"/>
      <c r="AS54" s="3"/>
      <c r="AT54" s="3"/>
      <c r="AU54" s="3"/>
      <c r="AV54" s="3"/>
      <c r="AW54" s="3"/>
      <c r="AX54" s="3"/>
      <c r="AY54" s="3"/>
      <c r="AZ54" s="3"/>
      <c r="BA54" s="3"/>
      <c r="BB54" s="3"/>
      <c r="BC54" s="2"/>
    </row>
    <row r="55" spans="1:55" ht="76.5" customHeight="1">
      <c r="A55" s="169" t="s">
        <v>265</v>
      </c>
      <c r="B55" s="161" t="s">
        <v>266</v>
      </c>
      <c r="C55" s="161"/>
      <c r="D55" s="51" t="s">
        <v>44</v>
      </c>
      <c r="E55" s="171" t="s">
        <v>267</v>
      </c>
      <c r="F55" s="171" t="s">
        <v>40</v>
      </c>
      <c r="G55" s="171"/>
      <c r="H55" s="171" t="s">
        <v>33</v>
      </c>
      <c r="I55" s="58"/>
      <c r="J55" s="58"/>
      <c r="K55" s="58"/>
      <c r="L55" s="58"/>
      <c r="M55" s="58"/>
      <c r="N55" s="58"/>
      <c r="O55" s="465" t="s">
        <v>28</v>
      </c>
      <c r="P55" s="464"/>
      <c r="Q55" s="464"/>
      <c r="R55" s="464"/>
      <c r="S55" s="464"/>
      <c r="T55" s="464"/>
      <c r="U55" s="464"/>
      <c r="V55" s="464"/>
      <c r="W55" s="189"/>
      <c r="X55" s="181">
        <v>2</v>
      </c>
      <c r="Y55" s="181">
        <v>2</v>
      </c>
      <c r="Z55" s="181">
        <v>2</v>
      </c>
      <c r="AA55" s="181">
        <v>2</v>
      </c>
      <c r="AB55" s="216">
        <v>2</v>
      </c>
      <c r="AC55" s="205"/>
      <c r="AD55" s="165">
        <v>0</v>
      </c>
      <c r="AE55" s="165">
        <v>0</v>
      </c>
      <c r="AF55" s="165">
        <v>0</v>
      </c>
      <c r="AG55" s="165">
        <v>0</v>
      </c>
      <c r="AH55" s="166">
        <v>0</v>
      </c>
      <c r="AI55" s="17" t="s">
        <v>35</v>
      </c>
      <c r="AJ55" s="2"/>
      <c r="AK55" s="2"/>
      <c r="AL55" s="2"/>
      <c r="AM55" s="2"/>
      <c r="AN55" s="2"/>
      <c r="AO55" s="3"/>
      <c r="AP55" s="3"/>
      <c r="AQ55" s="3"/>
      <c r="AR55" s="3"/>
      <c r="AS55" s="3"/>
      <c r="AT55" s="3"/>
      <c r="AU55" s="3"/>
      <c r="AV55" s="3"/>
      <c r="AW55" s="3"/>
      <c r="AX55" s="3"/>
      <c r="AY55" s="3"/>
      <c r="AZ55" s="3"/>
      <c r="BA55" s="3"/>
      <c r="BB55" s="3"/>
      <c r="BC55" s="2"/>
    </row>
    <row r="56" spans="1:55" ht="115.5">
      <c r="A56" s="119" t="s">
        <v>268</v>
      </c>
      <c r="B56" s="32" t="s">
        <v>269</v>
      </c>
      <c r="C56" s="32"/>
      <c r="D56" s="26"/>
      <c r="E56" s="32" t="s">
        <v>270</v>
      </c>
      <c r="F56" s="32" t="s">
        <v>16</v>
      </c>
      <c r="G56" s="32" t="s">
        <v>271</v>
      </c>
      <c r="H56" s="126"/>
      <c r="I56" s="61"/>
      <c r="J56" s="61"/>
      <c r="K56" s="61"/>
      <c r="L56" s="61"/>
      <c r="M56" s="61"/>
      <c r="N56" s="61"/>
      <c r="O56" s="177"/>
      <c r="P56" s="195">
        <v>-5.4322813881394705E-2</v>
      </c>
      <c r="Q56" s="195">
        <v>0.14979703491942353</v>
      </c>
      <c r="R56" s="195">
        <v>-1.1875208212882127E-2</v>
      </c>
      <c r="S56" s="195">
        <v>-0.12372584852292856</v>
      </c>
      <c r="T56" s="195">
        <v>-0.31844349469961586</v>
      </c>
      <c r="U56" s="195">
        <v>-1.2446372197631228E-2</v>
      </c>
      <c r="V56" s="195">
        <v>-2.8544243577544037E-3</v>
      </c>
      <c r="W56" s="195">
        <v>9.425070688031667E-4</v>
      </c>
      <c r="X56" s="195">
        <v>3.7348272642390157E-3</v>
      </c>
      <c r="Y56" s="195">
        <v>4.5662100456622667E-3</v>
      </c>
      <c r="Z56" s="195">
        <v>2.1897810218978186E-2</v>
      </c>
      <c r="AA56" s="195">
        <v>2.6339691189827263E-2</v>
      </c>
      <c r="AB56" s="230">
        <v>3.167420814479649E-2</v>
      </c>
      <c r="AC56" s="208">
        <f t="shared" ref="AC56:AH56" si="9">AC57+AC64+AC66</f>
        <v>117000000</v>
      </c>
      <c r="AD56" s="109">
        <f t="shared" si="9"/>
        <v>273000000</v>
      </c>
      <c r="AE56" s="109">
        <f t="shared" si="9"/>
        <v>317550000</v>
      </c>
      <c r="AF56" s="109">
        <f t="shared" si="9"/>
        <v>384310000</v>
      </c>
      <c r="AG56" s="109">
        <f t="shared" si="9"/>
        <v>902360000</v>
      </c>
      <c r="AH56" s="110">
        <f t="shared" si="9"/>
        <v>1371402581.3964801</v>
      </c>
      <c r="AI56" s="18"/>
      <c r="AJ56" s="2"/>
      <c r="AK56" s="2"/>
      <c r="AL56" s="2"/>
      <c r="AM56" s="2"/>
      <c r="AN56" s="2"/>
      <c r="AO56" s="3"/>
      <c r="AP56" s="3"/>
      <c r="AQ56" s="3"/>
      <c r="AR56" s="3"/>
      <c r="AS56" s="3"/>
      <c r="AT56" s="3"/>
      <c r="AU56" s="3"/>
      <c r="AV56" s="3"/>
      <c r="AW56" s="3"/>
      <c r="AX56" s="3"/>
      <c r="AY56" s="3"/>
      <c r="AZ56" s="3"/>
      <c r="BA56" s="3"/>
      <c r="BB56" s="3"/>
      <c r="BC56" s="2"/>
    </row>
    <row r="57" spans="1:55" ht="82.5">
      <c r="A57" s="122" t="s">
        <v>272</v>
      </c>
      <c r="B57" s="65" t="s">
        <v>273</v>
      </c>
      <c r="C57" s="65"/>
      <c r="D57" s="26"/>
      <c r="E57" s="65" t="s">
        <v>274</v>
      </c>
      <c r="F57" s="65" t="s">
        <v>16</v>
      </c>
      <c r="G57" s="65" t="s">
        <v>275</v>
      </c>
      <c r="H57" s="65"/>
      <c r="I57" s="73"/>
      <c r="J57" s="73"/>
      <c r="K57" s="73"/>
      <c r="L57" s="73"/>
      <c r="M57" s="73"/>
      <c r="N57" s="73"/>
      <c r="O57" s="196">
        <v>2.8703981293260066</v>
      </c>
      <c r="P57" s="196">
        <v>2.2241232821997179</v>
      </c>
      <c r="Q57" s="196">
        <v>2.0311056533819589</v>
      </c>
      <c r="R57" s="196">
        <v>1.5437881937702482</v>
      </c>
      <c r="S57" s="196">
        <v>1.4979466087575333</v>
      </c>
      <c r="T57" s="196">
        <v>2.8620357954381124</v>
      </c>
      <c r="U57" s="196">
        <v>6.2496522854960554</v>
      </c>
      <c r="V57" s="197">
        <v>4.9997218283968445</v>
      </c>
      <c r="W57" s="197">
        <v>2.9998330970381066</v>
      </c>
      <c r="X57" s="197">
        <v>3.212308738983269</v>
      </c>
      <c r="Y57" s="197">
        <v>3.4247843809284313</v>
      </c>
      <c r="Z57" s="197">
        <v>3.6372600228735936</v>
      </c>
      <c r="AA57" s="197">
        <v>3.849735664818756</v>
      </c>
      <c r="AB57" s="231">
        <v>4.0622113067639178</v>
      </c>
      <c r="AC57" s="207">
        <f t="shared" ref="AC57:AH57" si="10">SUM(AC58:AC63)</f>
        <v>117000000</v>
      </c>
      <c r="AD57" s="107">
        <f t="shared" si="10"/>
        <v>273000000</v>
      </c>
      <c r="AE57" s="107">
        <f t="shared" si="10"/>
        <v>205390000</v>
      </c>
      <c r="AF57" s="107">
        <f t="shared" si="10"/>
        <v>296640000</v>
      </c>
      <c r="AG57" s="107">
        <f t="shared" si="10"/>
        <v>589030000</v>
      </c>
      <c r="AH57" s="108">
        <f t="shared" si="10"/>
        <v>948350000</v>
      </c>
      <c r="AI57" s="21"/>
      <c r="AJ57" s="2"/>
      <c r="AK57" s="2"/>
      <c r="AL57" s="2"/>
      <c r="AM57" s="2"/>
      <c r="AN57" s="2"/>
      <c r="AO57" s="3"/>
      <c r="AP57" s="3"/>
      <c r="AQ57" s="3"/>
      <c r="AR57" s="3"/>
      <c r="AS57" s="3"/>
      <c r="AT57" s="3"/>
      <c r="AU57" s="3"/>
      <c r="AV57" s="3"/>
      <c r="AW57" s="3"/>
      <c r="AX57" s="3"/>
      <c r="AY57" s="3"/>
      <c r="AZ57" s="3"/>
      <c r="BA57" s="3"/>
      <c r="BB57" s="3"/>
      <c r="BC57" s="2"/>
    </row>
    <row r="58" spans="1:55" ht="94.5" customHeight="1">
      <c r="A58" s="169" t="s">
        <v>276</v>
      </c>
      <c r="B58" s="170" t="s">
        <v>277</v>
      </c>
      <c r="C58" s="392" t="s">
        <v>278</v>
      </c>
      <c r="D58" s="37" t="s">
        <v>44</v>
      </c>
      <c r="E58" s="171" t="s">
        <v>279</v>
      </c>
      <c r="F58" s="171" t="s">
        <v>40</v>
      </c>
      <c r="G58" s="171"/>
      <c r="H58" s="171" t="s">
        <v>257</v>
      </c>
      <c r="I58" s="58"/>
      <c r="J58" s="58"/>
      <c r="K58" s="58"/>
      <c r="L58" s="28"/>
      <c r="M58" s="28"/>
      <c r="N58" s="28"/>
      <c r="O58" s="465" t="s">
        <v>28</v>
      </c>
      <c r="P58" s="464"/>
      <c r="Q58" s="464"/>
      <c r="R58" s="464"/>
      <c r="S58" s="464"/>
      <c r="T58" s="464"/>
      <c r="U58" s="464"/>
      <c r="V58" s="464"/>
      <c r="W58" s="183">
        <v>0</v>
      </c>
      <c r="X58" s="183">
        <v>0</v>
      </c>
      <c r="Y58" s="183">
        <v>9.2025460799999994</v>
      </c>
      <c r="Z58" s="183">
        <v>17.1167357088</v>
      </c>
      <c r="AA58" s="183">
        <v>30.892284607242239</v>
      </c>
      <c r="AB58" s="218">
        <v>44.02150556532019</v>
      </c>
      <c r="AC58" s="205">
        <v>117000000</v>
      </c>
      <c r="AD58" s="165">
        <v>273000000</v>
      </c>
      <c r="AE58" s="165">
        <v>87190000</v>
      </c>
      <c r="AF58" s="165">
        <v>90740000</v>
      </c>
      <c r="AG58" s="165">
        <v>94430000</v>
      </c>
      <c r="AH58" s="166">
        <v>99550000</v>
      </c>
      <c r="AI58" s="16" t="s">
        <v>280</v>
      </c>
      <c r="AJ58" s="3"/>
      <c r="AK58" s="3"/>
      <c r="AL58" s="3"/>
      <c r="AM58" s="4"/>
      <c r="AN58" s="4"/>
      <c r="AO58" s="4"/>
      <c r="AP58" s="4"/>
      <c r="AQ58" s="4"/>
      <c r="AR58" s="4"/>
      <c r="AS58" s="4"/>
      <c r="AT58" s="4"/>
      <c r="AU58" s="4"/>
      <c r="AV58" s="4"/>
      <c r="AW58" s="4"/>
      <c r="AX58" s="4"/>
      <c r="AY58" s="4"/>
      <c r="AZ58" s="4"/>
      <c r="BA58" s="4"/>
      <c r="BB58" s="4"/>
      <c r="BC58" s="3"/>
    </row>
    <row r="59" spans="1:55" ht="100.5" customHeight="1">
      <c r="A59" s="169" t="s">
        <v>281</v>
      </c>
      <c r="B59" s="170" t="s">
        <v>282</v>
      </c>
      <c r="C59" s="401"/>
      <c r="D59" s="37" t="s">
        <v>44</v>
      </c>
      <c r="E59" s="171" t="s">
        <v>283</v>
      </c>
      <c r="F59" s="171" t="s">
        <v>40</v>
      </c>
      <c r="G59" s="171"/>
      <c r="H59" s="171" t="s">
        <v>33</v>
      </c>
      <c r="I59" s="28"/>
      <c r="J59" s="28"/>
      <c r="K59" s="58"/>
      <c r="L59" s="58"/>
      <c r="M59" s="58"/>
      <c r="N59" s="58"/>
      <c r="O59" s="29"/>
      <c r="P59" s="465" t="s">
        <v>28</v>
      </c>
      <c r="Q59" s="464"/>
      <c r="R59" s="464"/>
      <c r="S59" s="464"/>
      <c r="T59" s="464"/>
      <c r="U59" s="464"/>
      <c r="V59" s="464"/>
      <c r="W59" s="183"/>
      <c r="X59" s="183"/>
      <c r="Y59" s="183">
        <v>92.025460799999991</v>
      </c>
      <c r="Z59" s="183">
        <v>171.16735708799999</v>
      </c>
      <c r="AA59" s="183">
        <v>308.92284607242237</v>
      </c>
      <c r="AB59" s="218">
        <v>440.21505565320189</v>
      </c>
      <c r="AC59" s="205">
        <v>0</v>
      </c>
      <c r="AD59" s="165">
        <v>0</v>
      </c>
      <c r="AE59" s="165">
        <v>8200000</v>
      </c>
      <c r="AF59" s="165">
        <v>15900000</v>
      </c>
      <c r="AG59" s="165">
        <v>30100000</v>
      </c>
      <c r="AH59" s="166">
        <v>45000000</v>
      </c>
      <c r="AI59" s="16" t="s">
        <v>284</v>
      </c>
      <c r="AJ59" s="2"/>
      <c r="AK59" s="2"/>
      <c r="AL59" s="2"/>
      <c r="AM59" s="2"/>
      <c r="AN59" s="2"/>
      <c r="AO59" s="3"/>
      <c r="AP59" s="3"/>
      <c r="AQ59" s="3"/>
      <c r="AR59" s="3"/>
      <c r="AS59" s="3"/>
      <c r="AT59" s="3"/>
      <c r="AU59" s="3"/>
      <c r="AV59" s="3"/>
      <c r="AW59" s="3"/>
      <c r="AX59" s="3"/>
      <c r="AY59" s="3"/>
      <c r="AZ59" s="3"/>
      <c r="BA59" s="3"/>
      <c r="BB59" s="3"/>
      <c r="BC59" s="2"/>
    </row>
    <row r="60" spans="1:55" ht="112.5" customHeight="1">
      <c r="A60" s="169" t="s">
        <v>285</v>
      </c>
      <c r="B60" s="173" t="s">
        <v>286</v>
      </c>
      <c r="C60" s="173" t="s">
        <v>287</v>
      </c>
      <c r="D60" s="37" t="s">
        <v>44</v>
      </c>
      <c r="E60" s="171" t="s">
        <v>288</v>
      </c>
      <c r="F60" s="171" t="s">
        <v>40</v>
      </c>
      <c r="G60" s="171"/>
      <c r="H60" s="171" t="s">
        <v>33</v>
      </c>
      <c r="I60" s="28"/>
      <c r="J60" s="28"/>
      <c r="K60" s="28"/>
      <c r="L60" s="28"/>
      <c r="M60" s="58"/>
      <c r="N60" s="58"/>
      <c r="O60" s="29"/>
      <c r="P60" s="465" t="s">
        <v>28</v>
      </c>
      <c r="Q60" s="464"/>
      <c r="R60" s="464"/>
      <c r="S60" s="464"/>
      <c r="T60" s="464"/>
      <c r="U60" s="464"/>
      <c r="V60" s="464"/>
      <c r="W60" s="183"/>
      <c r="X60" s="183"/>
      <c r="Y60" s="183"/>
      <c r="Z60" s="183">
        <v>0</v>
      </c>
      <c r="AA60" s="183">
        <v>77.230711518105593</v>
      </c>
      <c r="AB60" s="218">
        <v>110.05376391330047</v>
      </c>
      <c r="AC60" s="205">
        <v>0</v>
      </c>
      <c r="AD60" s="165">
        <v>0</v>
      </c>
      <c r="AE60" s="165">
        <v>0</v>
      </c>
      <c r="AF60" s="165">
        <v>0</v>
      </c>
      <c r="AG60" s="165">
        <v>75100000</v>
      </c>
      <c r="AH60" s="166">
        <v>112400000</v>
      </c>
      <c r="AI60" s="16" t="s">
        <v>289</v>
      </c>
      <c r="AJ60" s="2"/>
      <c r="AK60" s="2"/>
      <c r="AL60" s="2"/>
      <c r="AM60" s="2"/>
      <c r="AN60" s="2"/>
      <c r="AO60" s="3"/>
      <c r="AP60" s="3"/>
      <c r="AQ60" s="3"/>
      <c r="AR60" s="3"/>
      <c r="AS60" s="3"/>
      <c r="AT60" s="3"/>
      <c r="AU60" s="3"/>
      <c r="AV60" s="3"/>
      <c r="AW60" s="3"/>
      <c r="AX60" s="3"/>
      <c r="AY60" s="3"/>
      <c r="AZ60" s="3"/>
      <c r="BA60" s="3"/>
      <c r="BB60" s="3"/>
      <c r="BC60" s="2"/>
    </row>
    <row r="61" spans="1:55" ht="231">
      <c r="A61" s="169" t="s">
        <v>290</v>
      </c>
      <c r="B61" s="173" t="s">
        <v>291</v>
      </c>
      <c r="C61" s="173"/>
      <c r="D61" s="37" t="s">
        <v>44</v>
      </c>
      <c r="E61" s="171" t="s">
        <v>292</v>
      </c>
      <c r="F61" s="171" t="s">
        <v>40</v>
      </c>
      <c r="G61" s="171"/>
      <c r="H61" s="171" t="s">
        <v>33</v>
      </c>
      <c r="I61" s="28"/>
      <c r="J61" s="28"/>
      <c r="K61" s="58"/>
      <c r="L61" s="58"/>
      <c r="M61" s="58"/>
      <c r="N61" s="58"/>
      <c r="O61" s="465" t="s">
        <v>28</v>
      </c>
      <c r="P61" s="464"/>
      <c r="Q61" s="464"/>
      <c r="R61" s="464"/>
      <c r="S61" s="464"/>
      <c r="T61" s="464"/>
      <c r="U61" s="464"/>
      <c r="V61" s="464"/>
      <c r="W61" s="29"/>
      <c r="X61" s="29"/>
      <c r="Y61" s="29"/>
      <c r="Z61" s="29"/>
      <c r="AA61" s="29">
        <v>10</v>
      </c>
      <c r="AB61" s="100">
        <v>20</v>
      </c>
      <c r="AC61" s="205">
        <v>0</v>
      </c>
      <c r="AD61" s="165">
        <v>0</v>
      </c>
      <c r="AE61" s="165">
        <v>0</v>
      </c>
      <c r="AF61" s="165">
        <v>0</v>
      </c>
      <c r="AG61" s="165">
        <v>99400000</v>
      </c>
      <c r="AH61" s="166">
        <v>281400000</v>
      </c>
      <c r="AI61" s="15" t="s">
        <v>293</v>
      </c>
      <c r="AJ61" s="2"/>
      <c r="AK61" s="2"/>
      <c r="AL61" s="2"/>
      <c r="AM61" s="2"/>
      <c r="AN61" s="2"/>
      <c r="AO61" s="3"/>
      <c r="AP61" s="3"/>
      <c r="AQ61" s="3"/>
      <c r="AR61" s="3"/>
      <c r="AS61" s="3"/>
      <c r="AT61" s="3"/>
      <c r="AU61" s="3"/>
      <c r="AV61" s="3"/>
      <c r="AW61" s="3"/>
      <c r="AX61" s="3"/>
      <c r="AY61" s="3"/>
      <c r="AZ61" s="3"/>
      <c r="BA61" s="3"/>
      <c r="BB61" s="3"/>
      <c r="BC61" s="2"/>
    </row>
    <row r="62" spans="1:55" ht="130.5" customHeight="1">
      <c r="A62" s="169" t="s">
        <v>294</v>
      </c>
      <c r="B62" s="168" t="s">
        <v>295</v>
      </c>
      <c r="C62" s="170" t="s">
        <v>296</v>
      </c>
      <c r="D62" s="37" t="s">
        <v>44</v>
      </c>
      <c r="E62" s="171" t="s">
        <v>297</v>
      </c>
      <c r="F62" s="171" t="s">
        <v>257</v>
      </c>
      <c r="G62" s="171"/>
      <c r="H62" s="171" t="s">
        <v>33</v>
      </c>
      <c r="I62" s="28"/>
      <c r="J62" s="28"/>
      <c r="K62" s="58"/>
      <c r="L62" s="58"/>
      <c r="M62" s="58"/>
      <c r="N62" s="58"/>
      <c r="O62" s="465" t="s">
        <v>28</v>
      </c>
      <c r="P62" s="464"/>
      <c r="Q62" s="464"/>
      <c r="R62" s="464"/>
      <c r="S62" s="464"/>
      <c r="T62" s="464"/>
      <c r="U62" s="464"/>
      <c r="V62" s="464"/>
      <c r="W62" s="29"/>
      <c r="X62" s="29"/>
      <c r="Y62" s="183">
        <v>30.675153600000002</v>
      </c>
      <c r="Z62" s="183">
        <v>51.350207126399994</v>
      </c>
      <c r="AA62" s="183">
        <v>77.230711518105593</v>
      </c>
      <c r="AB62" s="218">
        <v>110.05376391330047</v>
      </c>
      <c r="AC62" s="205">
        <v>0</v>
      </c>
      <c r="AD62" s="165">
        <v>0</v>
      </c>
      <c r="AE62" s="165">
        <v>110000000</v>
      </c>
      <c r="AF62" s="165">
        <v>190000000</v>
      </c>
      <c r="AG62" s="165">
        <v>290000000</v>
      </c>
      <c r="AH62" s="166">
        <v>410000000</v>
      </c>
      <c r="AI62" s="16" t="s">
        <v>298</v>
      </c>
      <c r="AJ62" s="2"/>
      <c r="AK62" s="2"/>
      <c r="AL62" s="2"/>
      <c r="AM62" s="2"/>
      <c r="AN62" s="2"/>
      <c r="AO62" s="3"/>
      <c r="AP62" s="3"/>
      <c r="AQ62" s="3"/>
      <c r="AR62" s="3"/>
      <c r="AS62" s="3"/>
      <c r="AT62" s="3"/>
      <c r="AU62" s="3"/>
      <c r="AV62" s="3"/>
      <c r="AW62" s="3"/>
      <c r="AX62" s="3"/>
      <c r="AY62" s="3"/>
      <c r="AZ62" s="3"/>
      <c r="BA62" s="3"/>
      <c r="BB62" s="3"/>
      <c r="BC62" s="2"/>
    </row>
    <row r="63" spans="1:55" ht="162.75" customHeight="1">
      <c r="A63" s="169" t="s">
        <v>299</v>
      </c>
      <c r="B63" s="170" t="s">
        <v>300</v>
      </c>
      <c r="C63" s="170" t="s">
        <v>199</v>
      </c>
      <c r="D63" s="37" t="s">
        <v>44</v>
      </c>
      <c r="E63" s="171" t="s">
        <v>301</v>
      </c>
      <c r="F63" s="171" t="s">
        <v>40</v>
      </c>
      <c r="G63" s="171"/>
      <c r="H63" s="171" t="s">
        <v>207</v>
      </c>
      <c r="I63" s="28"/>
      <c r="J63" s="28"/>
      <c r="K63" s="58"/>
      <c r="L63" s="58"/>
      <c r="M63" s="58"/>
      <c r="N63" s="58"/>
      <c r="O63" s="465" t="s">
        <v>28</v>
      </c>
      <c r="P63" s="464"/>
      <c r="Q63" s="464"/>
      <c r="R63" s="464"/>
      <c r="S63" s="464"/>
      <c r="T63" s="464"/>
      <c r="U63" s="464"/>
      <c r="V63" s="464"/>
      <c r="W63" s="183"/>
      <c r="X63" s="183"/>
      <c r="Y63" s="183">
        <v>141.72335600907027</v>
      </c>
      <c r="Z63" s="183">
        <v>324.01818614350492</v>
      </c>
      <c r="AA63" s="183">
        <v>486.03010374005021</v>
      </c>
      <c r="AB63" s="218">
        <v>809.97031282409353</v>
      </c>
      <c r="AC63" s="205"/>
      <c r="AD63" s="165"/>
      <c r="AE63" s="165"/>
      <c r="AF63" s="165"/>
      <c r="AG63" s="165"/>
      <c r="AH63" s="166"/>
      <c r="AI63" s="15" t="s">
        <v>203</v>
      </c>
      <c r="AJ63" s="2"/>
      <c r="AK63" s="2"/>
      <c r="AL63" s="2"/>
      <c r="AM63" s="2"/>
      <c r="AN63" s="2"/>
      <c r="AO63" s="3"/>
      <c r="AP63" s="3"/>
      <c r="AQ63" s="3"/>
      <c r="AR63" s="3"/>
      <c r="AS63" s="3"/>
      <c r="AT63" s="3"/>
      <c r="AU63" s="3"/>
      <c r="AV63" s="3"/>
      <c r="AW63" s="3"/>
      <c r="AX63" s="3"/>
      <c r="AY63" s="3"/>
      <c r="AZ63" s="3"/>
      <c r="BA63" s="3"/>
      <c r="BB63" s="3"/>
      <c r="BC63" s="2"/>
    </row>
    <row r="64" spans="1:55" ht="99">
      <c r="A64" s="119" t="s">
        <v>302</v>
      </c>
      <c r="B64" s="32" t="s">
        <v>303</v>
      </c>
      <c r="C64" s="32"/>
      <c r="D64" s="26"/>
      <c r="E64" s="32" t="s">
        <v>304</v>
      </c>
      <c r="F64" s="32" t="s">
        <v>16</v>
      </c>
      <c r="G64" s="44" t="s">
        <v>305</v>
      </c>
      <c r="H64" s="44"/>
      <c r="I64" s="45"/>
      <c r="J64" s="45"/>
      <c r="K64" s="45"/>
      <c r="L64" s="45"/>
      <c r="M64" s="45"/>
      <c r="N64" s="45"/>
      <c r="O64" s="409" t="s">
        <v>28</v>
      </c>
      <c r="P64" s="406"/>
      <c r="Q64" s="406"/>
      <c r="R64" s="406"/>
      <c r="S64" s="406"/>
      <c r="T64" s="406"/>
      <c r="U64" s="406"/>
      <c r="V64" s="406"/>
      <c r="W64" s="159">
        <v>0</v>
      </c>
      <c r="X64" s="159">
        <v>0</v>
      </c>
      <c r="Y64" s="159">
        <v>2</v>
      </c>
      <c r="Z64" s="159">
        <v>4</v>
      </c>
      <c r="AA64" s="159">
        <v>5</v>
      </c>
      <c r="AB64" s="232">
        <v>8</v>
      </c>
      <c r="AC64" s="206">
        <f t="shared" ref="AC64:AH64" si="11">SUM(AC65)</f>
        <v>0</v>
      </c>
      <c r="AD64" s="105">
        <f t="shared" si="11"/>
        <v>0</v>
      </c>
      <c r="AE64" s="105">
        <f t="shared" si="11"/>
        <v>0</v>
      </c>
      <c r="AF64" s="105">
        <f t="shared" si="11"/>
        <v>0</v>
      </c>
      <c r="AG64" s="105">
        <f t="shared" si="11"/>
        <v>184400000</v>
      </c>
      <c r="AH64" s="106">
        <f t="shared" si="11"/>
        <v>241830000</v>
      </c>
      <c r="AI64" s="13" t="s">
        <v>35</v>
      </c>
      <c r="AJ64" s="2"/>
      <c r="AK64" s="2"/>
      <c r="AL64" s="2"/>
      <c r="AM64" s="2"/>
      <c r="AN64" s="2"/>
      <c r="AO64" s="3"/>
      <c r="AP64" s="3"/>
      <c r="AQ64" s="3"/>
      <c r="AR64" s="3"/>
      <c r="AS64" s="3"/>
      <c r="AT64" s="3"/>
      <c r="AU64" s="3"/>
      <c r="AV64" s="3"/>
      <c r="AW64" s="3"/>
      <c r="AX64" s="3"/>
      <c r="AY64" s="3"/>
      <c r="AZ64" s="3"/>
      <c r="BA64" s="3"/>
      <c r="BB64" s="3"/>
      <c r="BC64" s="2"/>
    </row>
    <row r="65" spans="1:55" ht="150" customHeight="1">
      <c r="A65" s="169" t="s">
        <v>306</v>
      </c>
      <c r="B65" s="173" t="s">
        <v>307</v>
      </c>
      <c r="C65" s="174" t="s">
        <v>308</v>
      </c>
      <c r="D65" s="37" t="s">
        <v>44</v>
      </c>
      <c r="E65" s="171" t="s">
        <v>309</v>
      </c>
      <c r="F65" s="171" t="s">
        <v>257</v>
      </c>
      <c r="G65" s="171"/>
      <c r="H65" s="171" t="s">
        <v>33</v>
      </c>
      <c r="I65" s="28"/>
      <c r="J65" s="28"/>
      <c r="K65" s="28"/>
      <c r="L65" s="28"/>
      <c r="M65" s="58"/>
      <c r="N65" s="58"/>
      <c r="O65" s="465" t="s">
        <v>28</v>
      </c>
      <c r="P65" s="464"/>
      <c r="Q65" s="464"/>
      <c r="R65" s="464"/>
      <c r="S65" s="464"/>
      <c r="T65" s="464"/>
      <c r="U65" s="464"/>
      <c r="V65" s="464"/>
      <c r="W65" s="29"/>
      <c r="X65" s="29"/>
      <c r="Y65" s="29"/>
      <c r="Z65" s="29"/>
      <c r="AA65" s="29">
        <v>3</v>
      </c>
      <c r="AB65" s="100">
        <v>6</v>
      </c>
      <c r="AC65" s="205">
        <v>0</v>
      </c>
      <c r="AD65" s="165">
        <v>0</v>
      </c>
      <c r="AE65" s="165">
        <v>0</v>
      </c>
      <c r="AF65" s="165">
        <v>0</v>
      </c>
      <c r="AG65" s="165">
        <v>184400000</v>
      </c>
      <c r="AH65" s="166">
        <v>241830000</v>
      </c>
      <c r="AI65" s="16" t="s">
        <v>310</v>
      </c>
      <c r="AJ65" s="2"/>
      <c r="AK65" s="2"/>
      <c r="AL65" s="2"/>
      <c r="AM65" s="2"/>
      <c r="AN65" s="2"/>
      <c r="AO65" s="3"/>
      <c r="AP65" s="3"/>
      <c r="AQ65" s="3"/>
      <c r="AR65" s="3"/>
      <c r="AS65" s="3"/>
      <c r="AT65" s="3"/>
      <c r="AU65" s="3"/>
      <c r="AV65" s="3"/>
      <c r="AW65" s="3"/>
      <c r="AX65" s="3"/>
      <c r="AY65" s="3"/>
      <c r="AZ65" s="3"/>
      <c r="BA65" s="3"/>
      <c r="BB65" s="3"/>
      <c r="BC65" s="2"/>
    </row>
    <row r="66" spans="1:55" ht="65.25" customHeight="1">
      <c r="A66" s="119" t="s">
        <v>311</v>
      </c>
      <c r="B66" s="32" t="s">
        <v>312</v>
      </c>
      <c r="C66" s="32"/>
      <c r="D66" s="26"/>
      <c r="E66" s="32" t="s">
        <v>313</v>
      </c>
      <c r="F66" s="32" t="s">
        <v>52</v>
      </c>
      <c r="G66" s="32" t="s">
        <v>314</v>
      </c>
      <c r="H66" s="32"/>
      <c r="I66" s="33"/>
      <c r="J66" s="33"/>
      <c r="K66" s="33"/>
      <c r="L66" s="33"/>
      <c r="M66" s="33"/>
      <c r="N66" s="33"/>
      <c r="O66" s="409" t="s">
        <v>28</v>
      </c>
      <c r="P66" s="406"/>
      <c r="Q66" s="406"/>
      <c r="R66" s="406"/>
      <c r="S66" s="406"/>
      <c r="T66" s="406"/>
      <c r="U66" s="406"/>
      <c r="V66" s="406"/>
      <c r="W66" s="159" t="s">
        <v>28</v>
      </c>
      <c r="X66" s="194">
        <v>0.05</v>
      </c>
      <c r="Y66" s="194">
        <v>0.1</v>
      </c>
      <c r="Z66" s="194">
        <v>0.2</v>
      </c>
      <c r="AA66" s="194">
        <v>0.3</v>
      </c>
      <c r="AB66" s="229">
        <v>0.4</v>
      </c>
      <c r="AC66" s="206">
        <f t="shared" ref="AC66:AH66" si="12">SUM(AC67:AC71)</f>
        <v>0</v>
      </c>
      <c r="AD66" s="105">
        <f t="shared" si="12"/>
        <v>0</v>
      </c>
      <c r="AE66" s="105">
        <f t="shared" si="12"/>
        <v>112160000</v>
      </c>
      <c r="AF66" s="105">
        <f t="shared" si="12"/>
        <v>87670000</v>
      </c>
      <c r="AG66" s="105">
        <f t="shared" si="12"/>
        <v>128930000</v>
      </c>
      <c r="AH66" s="106">
        <f t="shared" si="12"/>
        <v>181222581.39648002</v>
      </c>
      <c r="AI66" s="22"/>
      <c r="AJ66" s="2"/>
      <c r="AK66" s="2"/>
      <c r="AL66" s="2"/>
      <c r="AM66" s="2"/>
      <c r="AN66" s="2"/>
      <c r="AO66" s="3"/>
      <c r="AP66" s="3"/>
      <c r="AQ66" s="3"/>
      <c r="AR66" s="3"/>
      <c r="AS66" s="3"/>
      <c r="AT66" s="3"/>
      <c r="AU66" s="3"/>
      <c r="AV66" s="3"/>
      <c r="AW66" s="3"/>
      <c r="AX66" s="3"/>
      <c r="AY66" s="3"/>
      <c r="AZ66" s="3"/>
      <c r="BA66" s="3"/>
      <c r="BB66" s="3"/>
      <c r="BC66" s="2"/>
    </row>
    <row r="67" spans="1:55" ht="119.25" customHeight="1">
      <c r="A67" s="390" t="s">
        <v>315</v>
      </c>
      <c r="B67" s="391" t="s">
        <v>316</v>
      </c>
      <c r="C67" s="392" t="s">
        <v>471</v>
      </c>
      <c r="D67" s="37" t="s">
        <v>44</v>
      </c>
      <c r="E67" s="171" t="s">
        <v>317</v>
      </c>
      <c r="F67" s="171" t="s">
        <v>318</v>
      </c>
      <c r="G67" s="171"/>
      <c r="H67" s="393" t="s">
        <v>319</v>
      </c>
      <c r="I67" s="394"/>
      <c r="J67" s="394"/>
      <c r="K67" s="395"/>
      <c r="L67" s="395"/>
      <c r="M67" s="395"/>
      <c r="N67" s="395"/>
      <c r="O67" s="465" t="s">
        <v>28</v>
      </c>
      <c r="P67" s="464"/>
      <c r="Q67" s="464"/>
      <c r="R67" s="464"/>
      <c r="S67" s="464"/>
      <c r="T67" s="464"/>
      <c r="U67" s="464"/>
      <c r="V67" s="464"/>
      <c r="W67" s="29"/>
      <c r="X67" s="29"/>
      <c r="Y67" s="29">
        <v>1</v>
      </c>
      <c r="Z67" s="29">
        <v>3</v>
      </c>
      <c r="AA67" s="29">
        <v>5</v>
      </c>
      <c r="AB67" s="100">
        <v>6</v>
      </c>
      <c r="AC67" s="466">
        <v>0</v>
      </c>
      <c r="AD67" s="388">
        <v>0</v>
      </c>
      <c r="AE67" s="388">
        <v>41950000</v>
      </c>
      <c r="AF67" s="388">
        <v>21400000</v>
      </c>
      <c r="AG67" s="388">
        <v>16370000</v>
      </c>
      <c r="AH67" s="389">
        <v>11130000</v>
      </c>
      <c r="AI67" s="17" t="s">
        <v>320</v>
      </c>
      <c r="AJ67" s="2"/>
      <c r="AK67" s="2"/>
      <c r="AL67" s="2"/>
      <c r="AM67" s="2"/>
      <c r="AN67" s="2"/>
      <c r="AO67" s="3"/>
      <c r="AP67" s="3"/>
      <c r="AQ67" s="3"/>
      <c r="AR67" s="3"/>
      <c r="AS67" s="3"/>
      <c r="AT67" s="3"/>
      <c r="AU67" s="3"/>
      <c r="AV67" s="3"/>
      <c r="AW67" s="3"/>
      <c r="AX67" s="3"/>
      <c r="AY67" s="3"/>
      <c r="AZ67" s="3"/>
      <c r="BA67" s="3"/>
      <c r="BB67" s="3"/>
      <c r="BC67" s="2"/>
    </row>
    <row r="68" spans="1:55" ht="75" hidden="1" customHeight="1">
      <c r="A68" s="390"/>
      <c r="B68" s="391"/>
      <c r="C68" s="392"/>
      <c r="D68" s="37"/>
      <c r="E68" s="171"/>
      <c r="F68" s="171"/>
      <c r="G68" s="171"/>
      <c r="H68" s="393"/>
      <c r="I68" s="394"/>
      <c r="J68" s="394"/>
      <c r="K68" s="395"/>
      <c r="L68" s="395"/>
      <c r="M68" s="395"/>
      <c r="N68" s="395"/>
      <c r="O68" s="29"/>
      <c r="P68" s="188"/>
      <c r="Q68" s="188"/>
      <c r="R68" s="188"/>
      <c r="S68" s="188"/>
      <c r="T68" s="188"/>
      <c r="U68" s="188"/>
      <c r="V68" s="188"/>
      <c r="W68" s="29"/>
      <c r="X68" s="29"/>
      <c r="Y68" s="29"/>
      <c r="Z68" s="29"/>
      <c r="AA68" s="29"/>
      <c r="AB68" s="100"/>
      <c r="AC68" s="466"/>
      <c r="AD68" s="388"/>
      <c r="AE68" s="388"/>
      <c r="AF68" s="388"/>
      <c r="AG68" s="388"/>
      <c r="AH68" s="389"/>
      <c r="AI68" s="17"/>
      <c r="AJ68" s="87"/>
      <c r="AK68" s="87"/>
      <c r="AL68" s="87"/>
      <c r="AM68" s="87"/>
      <c r="AN68" s="87"/>
      <c r="AO68" s="88"/>
      <c r="AP68" s="88"/>
      <c r="AQ68" s="88"/>
      <c r="AR68" s="88"/>
      <c r="AS68" s="88"/>
      <c r="AT68" s="88"/>
      <c r="AU68" s="88"/>
      <c r="AV68" s="88"/>
      <c r="AW68" s="88"/>
      <c r="AX68" s="88"/>
      <c r="AY68" s="88"/>
      <c r="AZ68" s="88"/>
      <c r="BA68" s="88"/>
      <c r="BB68" s="88"/>
      <c r="BC68" s="87"/>
    </row>
    <row r="69" spans="1:55" ht="174" customHeight="1">
      <c r="A69" s="169" t="s">
        <v>321</v>
      </c>
      <c r="B69" s="174" t="s">
        <v>322</v>
      </c>
      <c r="C69" s="174" t="s">
        <v>323</v>
      </c>
      <c r="D69" s="51" t="s">
        <v>44</v>
      </c>
      <c r="E69" s="171" t="s">
        <v>324</v>
      </c>
      <c r="F69" s="171" t="s">
        <v>318</v>
      </c>
      <c r="G69" s="171"/>
      <c r="H69" s="171" t="s">
        <v>319</v>
      </c>
      <c r="I69" s="167"/>
      <c r="J69" s="167"/>
      <c r="K69" s="167"/>
      <c r="L69" s="167"/>
      <c r="M69" s="172"/>
      <c r="N69" s="172"/>
      <c r="O69" s="465" t="s">
        <v>28</v>
      </c>
      <c r="P69" s="464"/>
      <c r="Q69" s="464"/>
      <c r="R69" s="464"/>
      <c r="S69" s="464"/>
      <c r="T69" s="464"/>
      <c r="U69" s="464"/>
      <c r="V69" s="464"/>
      <c r="W69" s="183"/>
      <c r="X69" s="183">
        <v>3</v>
      </c>
      <c r="Y69" s="183">
        <v>6</v>
      </c>
      <c r="Z69" s="183">
        <v>9</v>
      </c>
      <c r="AA69" s="183">
        <v>12</v>
      </c>
      <c r="AB69" s="218">
        <v>15</v>
      </c>
      <c r="AC69" s="205">
        <v>0</v>
      </c>
      <c r="AD69" s="165">
        <v>0</v>
      </c>
      <c r="AE69" s="165">
        <v>0</v>
      </c>
      <c r="AF69" s="165">
        <v>0</v>
      </c>
      <c r="AG69" s="165">
        <v>62850000</v>
      </c>
      <c r="AH69" s="166">
        <v>119392581.39648001</v>
      </c>
      <c r="AI69" s="15" t="s">
        <v>325</v>
      </c>
      <c r="AJ69" s="2"/>
      <c r="AK69" s="2"/>
      <c r="AL69" s="2"/>
      <c r="AM69" s="2"/>
      <c r="AN69" s="2"/>
      <c r="AO69" s="3"/>
      <c r="AP69" s="3"/>
      <c r="AQ69" s="3"/>
      <c r="AR69" s="3"/>
      <c r="AS69" s="3"/>
      <c r="AT69" s="3"/>
      <c r="AU69" s="3"/>
      <c r="AV69" s="3"/>
      <c r="AW69" s="3"/>
      <c r="AX69" s="3"/>
      <c r="AY69" s="3"/>
      <c r="AZ69" s="3"/>
      <c r="BA69" s="3"/>
      <c r="BB69" s="3"/>
      <c r="BC69" s="2"/>
    </row>
    <row r="70" spans="1:55" ht="97.5" customHeight="1">
      <c r="A70" s="169" t="s">
        <v>326</v>
      </c>
      <c r="B70" s="170" t="s">
        <v>327</v>
      </c>
      <c r="C70" s="168" t="s">
        <v>466</v>
      </c>
      <c r="D70" s="37" t="s">
        <v>44</v>
      </c>
      <c r="E70" s="171" t="s">
        <v>328</v>
      </c>
      <c r="F70" s="171" t="s">
        <v>318</v>
      </c>
      <c r="G70" s="171"/>
      <c r="H70" s="171" t="s">
        <v>33</v>
      </c>
      <c r="I70" s="28"/>
      <c r="J70" s="28"/>
      <c r="K70" s="58"/>
      <c r="L70" s="58"/>
      <c r="M70" s="58"/>
      <c r="N70" s="58"/>
      <c r="O70" s="465" t="s">
        <v>28</v>
      </c>
      <c r="P70" s="464"/>
      <c r="Q70" s="464"/>
      <c r="R70" s="464"/>
      <c r="S70" s="464"/>
      <c r="T70" s="464"/>
      <c r="U70" s="464"/>
      <c r="V70" s="464"/>
      <c r="W70" s="198">
        <v>0</v>
      </c>
      <c r="X70" s="198">
        <v>0</v>
      </c>
      <c r="Y70" s="198">
        <v>1290.0889716373101</v>
      </c>
      <c r="Z70" s="198">
        <v>2657.58328157286</v>
      </c>
      <c r="AA70" s="198">
        <v>6843.2769500500999</v>
      </c>
      <c r="AB70" s="233">
        <v>11277.72041368256</v>
      </c>
      <c r="AC70" s="205">
        <v>0</v>
      </c>
      <c r="AD70" s="165">
        <v>0</v>
      </c>
      <c r="AE70" s="165">
        <v>0</v>
      </c>
      <c r="AF70" s="165">
        <v>0</v>
      </c>
      <c r="AG70" s="165">
        <v>0</v>
      </c>
      <c r="AH70" s="166">
        <v>0</v>
      </c>
      <c r="AI70" s="16"/>
      <c r="AJ70" s="2"/>
      <c r="AK70" s="2"/>
      <c r="AL70" s="2"/>
      <c r="AM70" s="2"/>
      <c r="AN70" s="2"/>
      <c r="AO70" s="3"/>
      <c r="AP70" s="3"/>
      <c r="AQ70" s="3"/>
      <c r="AR70" s="3"/>
      <c r="AS70" s="3"/>
      <c r="AT70" s="3"/>
      <c r="AU70" s="3"/>
      <c r="AV70" s="3"/>
      <c r="AW70" s="3"/>
      <c r="AX70" s="3"/>
      <c r="AY70" s="3"/>
      <c r="AZ70" s="3"/>
      <c r="BA70" s="3"/>
      <c r="BB70" s="3"/>
      <c r="BC70" s="2"/>
    </row>
    <row r="71" spans="1:55" ht="165.75" customHeight="1">
      <c r="A71" s="169" t="s">
        <v>329</v>
      </c>
      <c r="B71" s="170" t="s">
        <v>330</v>
      </c>
      <c r="C71" s="168" t="s">
        <v>331</v>
      </c>
      <c r="D71" s="37" t="s">
        <v>44</v>
      </c>
      <c r="E71" s="171" t="s">
        <v>332</v>
      </c>
      <c r="F71" s="171" t="s">
        <v>318</v>
      </c>
      <c r="G71" s="171"/>
      <c r="H71" s="171" t="s">
        <v>333</v>
      </c>
      <c r="I71" s="28"/>
      <c r="J71" s="28"/>
      <c r="K71" s="58"/>
      <c r="L71" s="58"/>
      <c r="M71" s="58"/>
      <c r="N71" s="58"/>
      <c r="O71" s="29" t="s">
        <v>28</v>
      </c>
      <c r="P71" s="29" t="s">
        <v>28</v>
      </c>
      <c r="Q71" s="29" t="s">
        <v>28</v>
      </c>
      <c r="R71" s="29" t="s">
        <v>28</v>
      </c>
      <c r="S71" s="29" t="s">
        <v>28</v>
      </c>
      <c r="T71" s="29" t="s">
        <v>28</v>
      </c>
      <c r="U71" s="29" t="s">
        <v>28</v>
      </c>
      <c r="V71" s="29" t="s">
        <v>28</v>
      </c>
      <c r="W71" s="29" t="s">
        <v>28</v>
      </c>
      <c r="X71" s="29" t="s">
        <v>28</v>
      </c>
      <c r="Y71" s="29" t="s">
        <v>34</v>
      </c>
      <c r="Z71" s="29" t="s">
        <v>34</v>
      </c>
      <c r="AA71" s="29" t="s">
        <v>34</v>
      </c>
      <c r="AB71" s="100" t="s">
        <v>34</v>
      </c>
      <c r="AC71" s="205">
        <v>0</v>
      </c>
      <c r="AD71" s="165">
        <v>0</v>
      </c>
      <c r="AE71" s="165">
        <v>70210000</v>
      </c>
      <c r="AF71" s="165">
        <v>66270000</v>
      </c>
      <c r="AG71" s="165">
        <v>49710000</v>
      </c>
      <c r="AH71" s="166">
        <v>50700000</v>
      </c>
      <c r="AI71" s="16" t="s">
        <v>92</v>
      </c>
      <c r="AJ71" s="2"/>
      <c r="AK71" s="2"/>
      <c r="AL71" s="2"/>
      <c r="AM71" s="2"/>
      <c r="AN71" s="2"/>
      <c r="AO71" s="3"/>
      <c r="AP71" s="3"/>
      <c r="AQ71" s="3"/>
      <c r="AR71" s="3"/>
      <c r="AS71" s="3"/>
      <c r="AT71" s="3"/>
      <c r="AU71" s="3"/>
      <c r="AV71" s="3"/>
      <c r="AW71" s="3"/>
      <c r="AX71" s="3"/>
      <c r="AY71" s="3"/>
      <c r="AZ71" s="3"/>
      <c r="BA71" s="3"/>
      <c r="BB71" s="3"/>
      <c r="BC71" s="2"/>
    </row>
    <row r="72" spans="1:55" ht="56.25" customHeight="1">
      <c r="A72" s="119" t="s">
        <v>334</v>
      </c>
      <c r="B72" s="32" t="s">
        <v>335</v>
      </c>
      <c r="C72" s="32"/>
      <c r="D72" s="26"/>
      <c r="E72" s="32" t="s">
        <v>336</v>
      </c>
      <c r="F72" s="32" t="s">
        <v>84</v>
      </c>
      <c r="G72" s="32" t="s">
        <v>337</v>
      </c>
      <c r="H72" s="126"/>
      <c r="I72" s="61"/>
      <c r="J72" s="61"/>
      <c r="K72" s="61"/>
      <c r="L72" s="61"/>
      <c r="M72" s="61"/>
      <c r="N72" s="61"/>
      <c r="O72" s="199">
        <v>1127.7341768550825</v>
      </c>
      <c r="P72" s="199">
        <v>1217.3514636670479</v>
      </c>
      <c r="Q72" s="199">
        <v>1329.8702843012554</v>
      </c>
      <c r="R72" s="199">
        <v>1321.5512263074609</v>
      </c>
      <c r="S72" s="199">
        <v>1265.450384417833</v>
      </c>
      <c r="T72" s="199">
        <v>2313.7225550400876</v>
      </c>
      <c r="U72" s="199">
        <v>2462.7432293671268</v>
      </c>
      <c r="V72" s="199">
        <v>2752.0787376661119</v>
      </c>
      <c r="W72" s="199">
        <v>1853.0325160000002</v>
      </c>
      <c r="X72" s="199">
        <v>1500.7925002499996</v>
      </c>
      <c r="Y72" s="199">
        <v>1241.3725000099994</v>
      </c>
      <c r="Z72" s="199">
        <v>1024.5725</v>
      </c>
      <c r="AA72" s="199">
        <v>876.65</v>
      </c>
      <c r="AB72" s="234">
        <v>727.21249999999998</v>
      </c>
      <c r="AC72" s="208">
        <f t="shared" ref="AC72:AH72" si="13">AC74+AC85</f>
        <v>218000000</v>
      </c>
      <c r="AD72" s="109">
        <f t="shared" si="13"/>
        <v>281000000</v>
      </c>
      <c r="AE72" s="109">
        <f t="shared" si="13"/>
        <v>972080000</v>
      </c>
      <c r="AF72" s="109">
        <f t="shared" si="13"/>
        <v>1160080000</v>
      </c>
      <c r="AG72" s="109">
        <f t="shared" si="13"/>
        <v>2248000000</v>
      </c>
      <c r="AH72" s="110">
        <f t="shared" si="13"/>
        <v>2766030000</v>
      </c>
      <c r="AI72" s="18"/>
      <c r="AJ72" s="2"/>
      <c r="AK72" s="2"/>
      <c r="AL72" s="2"/>
      <c r="AM72" s="2"/>
      <c r="AN72" s="2"/>
      <c r="AO72" s="3"/>
      <c r="AP72" s="3"/>
      <c r="AQ72" s="3"/>
      <c r="AR72" s="3"/>
      <c r="AS72" s="3"/>
      <c r="AT72" s="3"/>
      <c r="AU72" s="3"/>
      <c r="AV72" s="3"/>
      <c r="AW72" s="3"/>
      <c r="AX72" s="3"/>
      <c r="AY72" s="3"/>
      <c r="AZ72" s="3"/>
      <c r="BA72" s="3"/>
      <c r="BB72" s="3"/>
      <c r="BC72" s="2"/>
    </row>
    <row r="73" spans="1:55" ht="16.5" hidden="1" customHeight="1">
      <c r="A73" s="119"/>
      <c r="B73" s="32"/>
      <c r="C73" s="32"/>
      <c r="D73" s="26"/>
      <c r="E73" s="32" t="s">
        <v>338</v>
      </c>
      <c r="F73" s="32" t="s">
        <v>16</v>
      </c>
      <c r="G73" s="32" t="s">
        <v>339</v>
      </c>
      <c r="H73" s="126"/>
      <c r="I73" s="61"/>
      <c r="J73" s="61"/>
      <c r="K73" s="61"/>
      <c r="L73" s="61"/>
      <c r="M73" s="61"/>
      <c r="N73" s="61"/>
      <c r="O73" s="159"/>
      <c r="P73" s="159">
        <v>19</v>
      </c>
      <c r="Q73" s="159">
        <v>-23</v>
      </c>
      <c r="R73" s="159">
        <v>-27</v>
      </c>
      <c r="S73" s="159">
        <v>-13</v>
      </c>
      <c r="T73" s="159">
        <v>-16</v>
      </c>
      <c r="U73" s="159">
        <v>-89</v>
      </c>
      <c r="V73" s="159" t="s">
        <v>28</v>
      </c>
      <c r="W73" s="159">
        <v>5</v>
      </c>
      <c r="X73" s="159">
        <v>10</v>
      </c>
      <c r="Y73" s="159">
        <v>15</v>
      </c>
      <c r="Z73" s="159">
        <v>30</v>
      </c>
      <c r="AA73" s="159">
        <v>40</v>
      </c>
      <c r="AB73" s="232">
        <v>50</v>
      </c>
      <c r="AC73" s="208"/>
      <c r="AD73" s="109"/>
      <c r="AE73" s="109"/>
      <c r="AF73" s="109"/>
      <c r="AG73" s="109"/>
      <c r="AH73" s="110"/>
      <c r="AI73" s="23"/>
      <c r="AJ73" s="2"/>
      <c r="AK73" s="2"/>
      <c r="AL73" s="2"/>
      <c r="AM73" s="2"/>
      <c r="AN73" s="2"/>
      <c r="AO73" s="3"/>
      <c r="AP73" s="3"/>
      <c r="AQ73" s="3"/>
      <c r="AR73" s="3"/>
      <c r="AS73" s="3"/>
      <c r="AT73" s="3"/>
      <c r="AU73" s="3"/>
      <c r="AV73" s="3"/>
      <c r="AW73" s="3"/>
      <c r="AX73" s="3"/>
      <c r="AY73" s="3"/>
      <c r="AZ73" s="3"/>
      <c r="BA73" s="3"/>
      <c r="BB73" s="3"/>
      <c r="BC73" s="2"/>
    </row>
    <row r="74" spans="1:55" ht="99.75" customHeight="1">
      <c r="A74" s="122" t="s">
        <v>340</v>
      </c>
      <c r="B74" s="65" t="s">
        <v>341</v>
      </c>
      <c r="C74" s="65"/>
      <c r="D74" s="26"/>
      <c r="E74" s="65" t="s">
        <v>342</v>
      </c>
      <c r="F74" s="65" t="s">
        <v>84</v>
      </c>
      <c r="G74" s="65" t="s">
        <v>343</v>
      </c>
      <c r="H74" s="65"/>
      <c r="I74" s="73"/>
      <c r="J74" s="73"/>
      <c r="K74" s="73"/>
      <c r="L74" s="73"/>
      <c r="M74" s="73"/>
      <c r="N74" s="73"/>
      <c r="O74" s="200">
        <v>0.44461733170934048</v>
      </c>
      <c r="P74" s="200">
        <v>0.46069403131369907</v>
      </c>
      <c r="Q74" s="200">
        <v>0.42323996694612465</v>
      </c>
      <c r="R74" s="200">
        <v>0.4142719882482217</v>
      </c>
      <c r="S74" s="200">
        <v>0.38246151255686434</v>
      </c>
      <c r="T74" s="200">
        <v>0.3342840204144768</v>
      </c>
      <c r="U74" s="200">
        <v>0.46941602540911609</v>
      </c>
      <c r="V74" s="200">
        <v>0.69060643903392471</v>
      </c>
      <c r="W74" s="200">
        <v>0.54350000000000009</v>
      </c>
      <c r="X74" s="200">
        <v>0.54200000000000015</v>
      </c>
      <c r="Y74" s="200">
        <v>0.56200000000000017</v>
      </c>
      <c r="Z74" s="200">
        <v>0.5920000000000003</v>
      </c>
      <c r="AA74" s="200">
        <v>0.61900000000000022</v>
      </c>
      <c r="AB74" s="235">
        <v>0.62000000000000011</v>
      </c>
      <c r="AC74" s="207">
        <f t="shared" ref="AC74:AH74" si="14">SUM(AC75:AC84)</f>
        <v>213000000</v>
      </c>
      <c r="AD74" s="107">
        <f t="shared" si="14"/>
        <v>265000000</v>
      </c>
      <c r="AE74" s="107">
        <f t="shared" si="14"/>
        <v>647080000</v>
      </c>
      <c r="AF74" s="107">
        <f t="shared" si="14"/>
        <v>871080000</v>
      </c>
      <c r="AG74" s="107">
        <f t="shared" si="14"/>
        <v>1247000000</v>
      </c>
      <c r="AH74" s="108">
        <f t="shared" si="14"/>
        <v>1684870000</v>
      </c>
      <c r="AI74" s="21"/>
      <c r="AJ74" s="2"/>
      <c r="AK74" s="2"/>
      <c r="AL74" s="2"/>
      <c r="AM74" s="2"/>
      <c r="AN74" s="2"/>
      <c r="AO74" s="3"/>
      <c r="AP74" s="3"/>
      <c r="AQ74" s="3"/>
      <c r="AR74" s="3"/>
      <c r="AS74" s="3"/>
      <c r="AT74" s="3"/>
      <c r="AU74" s="3"/>
      <c r="AV74" s="3"/>
      <c r="AW74" s="3"/>
      <c r="AX74" s="3"/>
      <c r="AY74" s="3"/>
      <c r="AZ74" s="3"/>
      <c r="BA74" s="3"/>
      <c r="BB74" s="3"/>
      <c r="BC74" s="2"/>
    </row>
    <row r="75" spans="1:55" ht="115.5" customHeight="1">
      <c r="A75" s="169" t="s">
        <v>344</v>
      </c>
      <c r="B75" s="161" t="s">
        <v>345</v>
      </c>
      <c r="C75" s="162" t="s">
        <v>346</v>
      </c>
      <c r="D75" s="37" t="s">
        <v>44</v>
      </c>
      <c r="E75" s="171" t="s">
        <v>347</v>
      </c>
      <c r="F75" s="171" t="s">
        <v>40</v>
      </c>
      <c r="G75" s="171"/>
      <c r="H75" s="171" t="s">
        <v>33</v>
      </c>
      <c r="I75" s="79"/>
      <c r="J75" s="79"/>
      <c r="K75" s="79"/>
      <c r="L75" s="79"/>
      <c r="M75" s="79"/>
      <c r="N75" s="79"/>
      <c r="O75" s="465" t="s">
        <v>28</v>
      </c>
      <c r="P75" s="464"/>
      <c r="Q75" s="464"/>
      <c r="R75" s="464"/>
      <c r="S75" s="464"/>
      <c r="T75" s="464"/>
      <c r="U75" s="464"/>
      <c r="V75" s="464"/>
      <c r="W75" s="183">
        <v>100</v>
      </c>
      <c r="X75" s="183">
        <v>150</v>
      </c>
      <c r="Y75" s="183">
        <v>166.66666666666669</v>
      </c>
      <c r="Z75" s="183">
        <v>200</v>
      </c>
      <c r="AA75" s="183">
        <v>230</v>
      </c>
      <c r="AB75" s="218">
        <v>250</v>
      </c>
      <c r="AC75" s="205">
        <v>160000000</v>
      </c>
      <c r="AD75" s="165">
        <v>200000000</v>
      </c>
      <c r="AE75" s="165">
        <v>210000000</v>
      </c>
      <c r="AF75" s="165">
        <v>231000000</v>
      </c>
      <c r="AG75" s="165">
        <v>250000000</v>
      </c>
      <c r="AH75" s="166">
        <v>262000000</v>
      </c>
      <c r="AI75" s="15" t="s">
        <v>348</v>
      </c>
      <c r="AJ75" s="2"/>
      <c r="AK75" s="2"/>
      <c r="AL75" s="2"/>
      <c r="AM75" s="2"/>
      <c r="AN75" s="2"/>
      <c r="AO75" s="3"/>
      <c r="AP75" s="3"/>
      <c r="AQ75" s="3"/>
      <c r="AR75" s="3"/>
      <c r="AS75" s="3"/>
      <c r="AT75" s="3"/>
      <c r="AU75" s="3"/>
      <c r="AV75" s="3"/>
      <c r="AW75" s="3"/>
      <c r="AX75" s="3"/>
      <c r="AY75" s="3"/>
      <c r="AZ75" s="3"/>
      <c r="BA75" s="3"/>
      <c r="BB75" s="3"/>
      <c r="BC75" s="2"/>
    </row>
    <row r="76" spans="1:55" ht="186.75" customHeight="1">
      <c r="A76" s="169" t="s">
        <v>349</v>
      </c>
      <c r="B76" s="161" t="s">
        <v>350</v>
      </c>
      <c r="C76" s="161"/>
      <c r="D76" s="37" t="s">
        <v>31</v>
      </c>
      <c r="E76" s="171" t="s">
        <v>351</v>
      </c>
      <c r="F76" s="171" t="s">
        <v>257</v>
      </c>
      <c r="G76" s="171"/>
      <c r="H76" s="171" t="s">
        <v>33</v>
      </c>
      <c r="I76" s="172"/>
      <c r="J76" s="172"/>
      <c r="K76" s="172"/>
      <c r="L76" s="172"/>
      <c r="M76" s="172"/>
      <c r="N76" s="172"/>
      <c r="O76" s="465" t="s">
        <v>28</v>
      </c>
      <c r="P76" s="464"/>
      <c r="Q76" s="464"/>
      <c r="R76" s="464"/>
      <c r="S76" s="464"/>
      <c r="T76" s="464"/>
      <c r="U76" s="464"/>
      <c r="V76" s="464"/>
      <c r="W76" s="183">
        <v>2.8274400000000002</v>
      </c>
      <c r="X76" s="183">
        <v>4.9968576000000002</v>
      </c>
      <c r="Y76" s="183">
        <v>8.1595908575999996</v>
      </c>
      <c r="Z76" s="183">
        <v>11.502446396313598</v>
      </c>
      <c r="AA76" s="183">
        <v>15.446142303621119</v>
      </c>
      <c r="AB76" s="218">
        <v>20.205871054481968</v>
      </c>
      <c r="AC76" s="205">
        <v>14000000</v>
      </c>
      <c r="AD76" s="165">
        <v>16000000</v>
      </c>
      <c r="AE76" s="165">
        <v>19000000</v>
      </c>
      <c r="AF76" s="165">
        <v>23000000</v>
      </c>
      <c r="AG76" s="165">
        <v>26000000</v>
      </c>
      <c r="AH76" s="166">
        <v>29000000</v>
      </c>
      <c r="AI76" s="15" t="s">
        <v>352</v>
      </c>
      <c r="AJ76" s="2"/>
      <c r="AK76" s="2"/>
      <c r="AL76" s="2"/>
      <c r="AM76" s="2"/>
      <c r="AN76" s="2"/>
      <c r="AO76" s="3"/>
      <c r="AP76" s="3"/>
      <c r="AQ76" s="3"/>
      <c r="AR76" s="3"/>
      <c r="AS76" s="3"/>
      <c r="AT76" s="3"/>
      <c r="AU76" s="3"/>
      <c r="AV76" s="3"/>
      <c r="AW76" s="3"/>
      <c r="AX76" s="3"/>
      <c r="AY76" s="3"/>
      <c r="AZ76" s="3"/>
      <c r="BA76" s="3"/>
      <c r="BB76" s="3"/>
      <c r="BC76" s="2"/>
    </row>
    <row r="77" spans="1:55" ht="120" customHeight="1">
      <c r="A77" s="390" t="s">
        <v>353</v>
      </c>
      <c r="B77" s="399" t="s">
        <v>354</v>
      </c>
      <c r="C77" s="400" t="s">
        <v>467</v>
      </c>
      <c r="D77" s="37" t="s">
        <v>44</v>
      </c>
      <c r="E77" s="171" t="s">
        <v>355</v>
      </c>
      <c r="F77" s="171" t="s">
        <v>257</v>
      </c>
      <c r="G77" s="171" t="s">
        <v>356</v>
      </c>
      <c r="H77" s="393" t="s">
        <v>33</v>
      </c>
      <c r="I77" s="394"/>
      <c r="J77" s="394"/>
      <c r="K77" s="394"/>
      <c r="L77" s="394"/>
      <c r="M77" s="395"/>
      <c r="N77" s="395"/>
      <c r="O77" s="465" t="s">
        <v>28</v>
      </c>
      <c r="P77" s="464"/>
      <c r="Q77" s="464"/>
      <c r="R77" s="464"/>
      <c r="S77" s="464"/>
      <c r="T77" s="464"/>
      <c r="U77" s="464"/>
      <c r="V77" s="464"/>
      <c r="W77" s="189"/>
      <c r="X77" s="189"/>
      <c r="Y77" s="189"/>
      <c r="Z77" s="189"/>
      <c r="AA77" s="189">
        <v>0.38</v>
      </c>
      <c r="AB77" s="223">
        <v>0.45</v>
      </c>
      <c r="AC77" s="466">
        <v>0</v>
      </c>
      <c r="AD77" s="388">
        <v>0</v>
      </c>
      <c r="AE77" s="388">
        <v>0</v>
      </c>
      <c r="AF77" s="388">
        <v>0</v>
      </c>
      <c r="AG77" s="388">
        <v>159000000</v>
      </c>
      <c r="AH77" s="389">
        <v>180000000</v>
      </c>
      <c r="AI77" s="16" t="s">
        <v>357</v>
      </c>
      <c r="AJ77" s="2"/>
      <c r="AK77" s="2"/>
      <c r="AL77" s="2"/>
      <c r="AM77" s="2"/>
      <c r="AN77" s="2"/>
      <c r="AO77" s="3"/>
      <c r="AP77" s="3"/>
      <c r="AQ77" s="3"/>
      <c r="AR77" s="3"/>
      <c r="AS77" s="3"/>
      <c r="AT77" s="3"/>
      <c r="AU77" s="3"/>
      <c r="AV77" s="3"/>
      <c r="AW77" s="3"/>
      <c r="AX77" s="3"/>
      <c r="AY77" s="3"/>
      <c r="AZ77" s="3"/>
      <c r="BA77" s="3"/>
      <c r="BB77" s="3"/>
      <c r="BC77" s="2"/>
    </row>
    <row r="78" spans="1:55" ht="81" hidden="1" customHeight="1">
      <c r="A78" s="390"/>
      <c r="B78" s="399"/>
      <c r="C78" s="400"/>
      <c r="D78" s="37"/>
      <c r="E78" s="171"/>
      <c r="F78" s="171"/>
      <c r="G78" s="171"/>
      <c r="H78" s="393"/>
      <c r="I78" s="394"/>
      <c r="J78" s="394"/>
      <c r="K78" s="394"/>
      <c r="L78" s="394"/>
      <c r="M78" s="395"/>
      <c r="N78" s="395"/>
      <c r="O78" s="29"/>
      <c r="P78" s="188"/>
      <c r="Q78" s="188"/>
      <c r="R78" s="188"/>
      <c r="S78" s="188"/>
      <c r="T78" s="188"/>
      <c r="U78" s="188"/>
      <c r="V78" s="188"/>
      <c r="W78" s="189"/>
      <c r="X78" s="189"/>
      <c r="Y78" s="189"/>
      <c r="Z78" s="189"/>
      <c r="AA78" s="189"/>
      <c r="AB78" s="223"/>
      <c r="AC78" s="466"/>
      <c r="AD78" s="388"/>
      <c r="AE78" s="388"/>
      <c r="AF78" s="388"/>
      <c r="AG78" s="388"/>
      <c r="AH78" s="389"/>
      <c r="AI78" s="16"/>
      <c r="AJ78" s="87"/>
      <c r="AK78" s="87"/>
      <c r="AL78" s="87"/>
      <c r="AM78" s="87"/>
      <c r="AN78" s="87"/>
      <c r="AO78" s="88"/>
      <c r="AP78" s="88"/>
      <c r="AQ78" s="88"/>
      <c r="AR78" s="88"/>
      <c r="AS78" s="88"/>
      <c r="AT78" s="88"/>
      <c r="AU78" s="88"/>
      <c r="AV78" s="88"/>
      <c r="AW78" s="88"/>
      <c r="AX78" s="88"/>
      <c r="AY78" s="88"/>
      <c r="AZ78" s="88"/>
      <c r="BA78" s="88"/>
      <c r="BB78" s="88"/>
      <c r="BC78" s="87"/>
    </row>
    <row r="79" spans="1:55" ht="110.25" customHeight="1">
      <c r="A79" s="390" t="s">
        <v>358</v>
      </c>
      <c r="B79" s="397" t="s">
        <v>359</v>
      </c>
      <c r="C79" s="398" t="s">
        <v>468</v>
      </c>
      <c r="D79" s="37" t="s">
        <v>31</v>
      </c>
      <c r="E79" s="171" t="s">
        <v>360</v>
      </c>
      <c r="F79" s="171" t="s">
        <v>40</v>
      </c>
      <c r="G79" s="171"/>
      <c r="H79" s="393" t="s">
        <v>33</v>
      </c>
      <c r="I79" s="395"/>
      <c r="J79" s="395"/>
      <c r="K79" s="395"/>
      <c r="L79" s="395"/>
      <c r="M79" s="395"/>
      <c r="N79" s="395"/>
      <c r="O79" s="465" t="s">
        <v>28</v>
      </c>
      <c r="P79" s="464"/>
      <c r="Q79" s="464"/>
      <c r="R79" s="464"/>
      <c r="S79" s="464"/>
      <c r="T79" s="464"/>
      <c r="U79" s="464"/>
      <c r="V79" s="464"/>
      <c r="W79" s="183">
        <v>12.852000000000002</v>
      </c>
      <c r="X79" s="183">
        <v>27.760320000000004</v>
      </c>
      <c r="Y79" s="183">
        <v>46.012730399999995</v>
      </c>
      <c r="Z79" s="183">
        <v>68.466942835200001</v>
      </c>
      <c r="AA79" s="183">
        <v>86.884550457868798</v>
      </c>
      <c r="AB79" s="218">
        <v>110.05376391330047</v>
      </c>
      <c r="AC79" s="466">
        <v>39000000</v>
      </c>
      <c r="AD79" s="388">
        <v>49000000</v>
      </c>
      <c r="AE79" s="388">
        <v>52000000</v>
      </c>
      <c r="AF79" s="388">
        <v>59000000</v>
      </c>
      <c r="AG79" s="388">
        <v>77900000</v>
      </c>
      <c r="AH79" s="389">
        <v>102600000</v>
      </c>
      <c r="AI79" s="15" t="s">
        <v>361</v>
      </c>
      <c r="AJ79" s="2"/>
      <c r="AK79" s="2"/>
      <c r="AL79" s="2"/>
      <c r="AM79" s="2"/>
      <c r="AN79" s="2"/>
      <c r="AO79" s="3"/>
      <c r="AP79" s="3"/>
      <c r="AQ79" s="3"/>
      <c r="AR79" s="3"/>
      <c r="AS79" s="3"/>
      <c r="AT79" s="3"/>
      <c r="AU79" s="3"/>
      <c r="AV79" s="3"/>
      <c r="AW79" s="3"/>
      <c r="AX79" s="3"/>
      <c r="AY79" s="3"/>
      <c r="AZ79" s="3"/>
      <c r="BA79" s="3"/>
      <c r="BB79" s="3"/>
      <c r="BC79" s="2"/>
    </row>
    <row r="80" spans="1:55" ht="183.75" hidden="1" customHeight="1">
      <c r="A80" s="390"/>
      <c r="B80" s="397"/>
      <c r="C80" s="398"/>
      <c r="D80" s="37"/>
      <c r="E80" s="171"/>
      <c r="F80" s="171"/>
      <c r="G80" s="171"/>
      <c r="H80" s="393"/>
      <c r="I80" s="395"/>
      <c r="J80" s="395"/>
      <c r="K80" s="395"/>
      <c r="L80" s="395"/>
      <c r="M80" s="395"/>
      <c r="N80" s="395"/>
      <c r="O80" s="29"/>
      <c r="P80" s="188"/>
      <c r="Q80" s="188"/>
      <c r="R80" s="188"/>
      <c r="S80" s="188"/>
      <c r="T80" s="188"/>
      <c r="U80" s="188"/>
      <c r="V80" s="188"/>
      <c r="W80" s="183"/>
      <c r="X80" s="183"/>
      <c r="Y80" s="183"/>
      <c r="Z80" s="183"/>
      <c r="AA80" s="183"/>
      <c r="AB80" s="218"/>
      <c r="AC80" s="466"/>
      <c r="AD80" s="388"/>
      <c r="AE80" s="388"/>
      <c r="AF80" s="388"/>
      <c r="AG80" s="388"/>
      <c r="AH80" s="389"/>
      <c r="AI80" s="15"/>
      <c r="AJ80" s="87"/>
      <c r="AK80" s="87"/>
      <c r="AL80" s="87"/>
      <c r="AM80" s="87"/>
      <c r="AN80" s="87"/>
      <c r="AO80" s="88"/>
      <c r="AP80" s="88"/>
      <c r="AQ80" s="88"/>
      <c r="AR80" s="88"/>
      <c r="AS80" s="88"/>
      <c r="AT80" s="88"/>
      <c r="AU80" s="88"/>
      <c r="AV80" s="88"/>
      <c r="AW80" s="88"/>
      <c r="AX80" s="88"/>
      <c r="AY80" s="88"/>
      <c r="AZ80" s="88"/>
      <c r="BA80" s="88"/>
      <c r="BB80" s="88"/>
      <c r="BC80" s="87"/>
    </row>
    <row r="81" spans="1:55" ht="56.25" customHeight="1">
      <c r="A81" s="169" t="s">
        <v>358</v>
      </c>
      <c r="B81" s="161" t="s">
        <v>362</v>
      </c>
      <c r="C81" s="161"/>
      <c r="D81" s="51" t="s">
        <v>31</v>
      </c>
      <c r="E81" s="171" t="s">
        <v>363</v>
      </c>
      <c r="F81" s="171" t="s">
        <v>40</v>
      </c>
      <c r="G81" s="171"/>
      <c r="H81" s="171" t="s">
        <v>33</v>
      </c>
      <c r="I81" s="58"/>
      <c r="J81" s="58"/>
      <c r="K81" s="58"/>
      <c r="L81" s="58"/>
      <c r="M81" s="58"/>
      <c r="N81" s="58"/>
      <c r="O81" s="29" t="s">
        <v>28</v>
      </c>
      <c r="P81" s="29" t="s">
        <v>28</v>
      </c>
      <c r="Q81" s="29" t="s">
        <v>28</v>
      </c>
      <c r="R81" s="29" t="s">
        <v>28</v>
      </c>
      <c r="S81" s="29" t="s">
        <v>28</v>
      </c>
      <c r="T81" s="29" t="s">
        <v>28</v>
      </c>
      <c r="U81" s="29" t="s">
        <v>28</v>
      </c>
      <c r="V81" s="29" t="s">
        <v>28</v>
      </c>
      <c r="W81" s="29" t="s">
        <v>34</v>
      </c>
      <c r="X81" s="29" t="s">
        <v>34</v>
      </c>
      <c r="Y81" s="29" t="s">
        <v>34</v>
      </c>
      <c r="Z81" s="29" t="s">
        <v>34</v>
      </c>
      <c r="AA81" s="29" t="s">
        <v>34</v>
      </c>
      <c r="AB81" s="100" t="s">
        <v>34</v>
      </c>
      <c r="AC81" s="205">
        <v>0</v>
      </c>
      <c r="AD81" s="165">
        <v>0</v>
      </c>
      <c r="AE81" s="165">
        <v>0</v>
      </c>
      <c r="AF81" s="165">
        <v>0</v>
      </c>
      <c r="AG81" s="165">
        <v>0</v>
      </c>
      <c r="AH81" s="166">
        <v>0</v>
      </c>
      <c r="AI81" s="24" t="s">
        <v>35</v>
      </c>
      <c r="AJ81" s="2"/>
      <c r="AK81" s="2"/>
      <c r="AL81" s="2"/>
      <c r="AM81" s="2"/>
      <c r="AN81" s="2"/>
      <c r="AO81" s="3"/>
      <c r="AP81" s="3"/>
      <c r="AQ81" s="3"/>
      <c r="AR81" s="3"/>
      <c r="AS81" s="3"/>
      <c r="AT81" s="3"/>
      <c r="AU81" s="3"/>
      <c r="AV81" s="3"/>
      <c r="AW81" s="3"/>
      <c r="AX81" s="3"/>
      <c r="AY81" s="3"/>
      <c r="AZ81" s="3"/>
      <c r="BA81" s="3"/>
      <c r="BB81" s="3"/>
      <c r="BC81" s="2"/>
    </row>
    <row r="82" spans="1:55" ht="229.5" customHeight="1">
      <c r="A82" s="169" t="s">
        <v>364</v>
      </c>
      <c r="B82" s="170" t="s">
        <v>365</v>
      </c>
      <c r="C82" s="170"/>
      <c r="D82" s="51" t="s">
        <v>31</v>
      </c>
      <c r="E82" s="171" t="s">
        <v>366</v>
      </c>
      <c r="F82" s="171" t="s">
        <v>40</v>
      </c>
      <c r="G82" s="171"/>
      <c r="H82" s="171" t="s">
        <v>33</v>
      </c>
      <c r="I82" s="167"/>
      <c r="J82" s="167"/>
      <c r="K82" s="172"/>
      <c r="L82" s="172"/>
      <c r="M82" s="172"/>
      <c r="N82" s="172"/>
      <c r="O82" s="465" t="s">
        <v>28</v>
      </c>
      <c r="P82" s="464"/>
      <c r="Q82" s="464"/>
      <c r="R82" s="464"/>
      <c r="S82" s="464"/>
      <c r="T82" s="464"/>
      <c r="U82" s="464"/>
      <c r="V82" s="464"/>
      <c r="W82" s="183"/>
      <c r="X82" s="183"/>
      <c r="Y82" s="183">
        <v>18.405092159999999</v>
      </c>
      <c r="Z82" s="183">
        <v>61.620248551679992</v>
      </c>
      <c r="AA82" s="183">
        <v>123.56913842896896</v>
      </c>
      <c r="AB82" s="218">
        <v>220.10752782660094</v>
      </c>
      <c r="AC82" s="205">
        <v>0</v>
      </c>
      <c r="AD82" s="165">
        <v>0</v>
      </c>
      <c r="AE82" s="165">
        <v>366080000</v>
      </c>
      <c r="AF82" s="165">
        <v>558080000</v>
      </c>
      <c r="AG82" s="165">
        <v>650600000</v>
      </c>
      <c r="AH82" s="166">
        <v>944270000</v>
      </c>
      <c r="AI82" s="15" t="s">
        <v>367</v>
      </c>
      <c r="AJ82" s="2"/>
      <c r="AK82" s="2"/>
      <c r="AL82" s="2"/>
      <c r="AM82" s="2"/>
      <c r="AN82" s="2"/>
      <c r="AO82" s="3"/>
      <c r="AP82" s="3"/>
      <c r="AQ82" s="3"/>
      <c r="AR82" s="3"/>
      <c r="AS82" s="3"/>
      <c r="AT82" s="3"/>
      <c r="AU82" s="3"/>
      <c r="AV82" s="3"/>
      <c r="AW82" s="3"/>
      <c r="AX82" s="3"/>
      <c r="AY82" s="3"/>
      <c r="AZ82" s="3"/>
      <c r="BA82" s="3"/>
      <c r="BB82" s="3"/>
      <c r="BC82" s="2"/>
    </row>
    <row r="83" spans="1:55" ht="129" customHeight="1">
      <c r="A83" s="169" t="s">
        <v>368</v>
      </c>
      <c r="B83" s="174" t="s">
        <v>369</v>
      </c>
      <c r="C83" s="174" t="s">
        <v>370</v>
      </c>
      <c r="D83" s="37" t="s">
        <v>31</v>
      </c>
      <c r="E83" s="171" t="s">
        <v>371</v>
      </c>
      <c r="F83" s="171" t="s">
        <v>257</v>
      </c>
      <c r="G83" s="171"/>
      <c r="H83" s="171" t="s">
        <v>33</v>
      </c>
      <c r="I83" s="167"/>
      <c r="J83" s="167"/>
      <c r="K83" s="167"/>
      <c r="L83" s="167"/>
      <c r="M83" s="172"/>
      <c r="N83" s="172"/>
      <c r="O83" s="465" t="s">
        <v>28</v>
      </c>
      <c r="P83" s="464"/>
      <c r="Q83" s="464"/>
      <c r="R83" s="464"/>
      <c r="S83" s="464"/>
      <c r="T83" s="464"/>
      <c r="U83" s="464"/>
      <c r="V83" s="464"/>
      <c r="W83" s="29">
        <v>0</v>
      </c>
      <c r="X83" s="29">
        <v>0</v>
      </c>
      <c r="Y83" s="29">
        <v>0</v>
      </c>
      <c r="Z83" s="29">
        <v>0</v>
      </c>
      <c r="AA83" s="29">
        <v>5</v>
      </c>
      <c r="AB83" s="100">
        <v>10</v>
      </c>
      <c r="AC83" s="205">
        <v>0</v>
      </c>
      <c r="AD83" s="165">
        <v>0</v>
      </c>
      <c r="AE83" s="165">
        <v>0</v>
      </c>
      <c r="AF83" s="165">
        <v>0</v>
      </c>
      <c r="AG83" s="165">
        <v>25000000</v>
      </c>
      <c r="AH83" s="166">
        <v>50000000</v>
      </c>
      <c r="AI83" s="16" t="s">
        <v>372</v>
      </c>
      <c r="AJ83" s="2"/>
      <c r="AK83" s="2"/>
      <c r="AL83" s="2"/>
      <c r="AM83" s="2"/>
      <c r="AN83" s="2"/>
      <c r="AO83" s="3"/>
      <c r="AP83" s="3"/>
      <c r="AQ83" s="3"/>
      <c r="AR83" s="3"/>
      <c r="AS83" s="3"/>
      <c r="AT83" s="3"/>
      <c r="AU83" s="3"/>
      <c r="AV83" s="3"/>
      <c r="AW83" s="3"/>
      <c r="AX83" s="3"/>
      <c r="AY83" s="3"/>
      <c r="AZ83" s="3"/>
      <c r="BA83" s="3"/>
      <c r="BB83" s="3"/>
      <c r="BC83" s="2"/>
    </row>
    <row r="84" spans="1:55" ht="120" customHeight="1">
      <c r="A84" s="169" t="s">
        <v>373</v>
      </c>
      <c r="B84" s="174" t="s">
        <v>374</v>
      </c>
      <c r="C84" s="174" t="s">
        <v>375</v>
      </c>
      <c r="D84" s="37" t="s">
        <v>31</v>
      </c>
      <c r="E84" s="171" t="s">
        <v>376</v>
      </c>
      <c r="F84" s="171" t="s">
        <v>40</v>
      </c>
      <c r="G84" s="171"/>
      <c r="H84" s="171" t="s">
        <v>33</v>
      </c>
      <c r="I84" s="28"/>
      <c r="J84" s="28"/>
      <c r="K84" s="28"/>
      <c r="L84" s="28"/>
      <c r="M84" s="58"/>
      <c r="N84" s="58"/>
      <c r="O84" s="465" t="s">
        <v>28</v>
      </c>
      <c r="P84" s="464"/>
      <c r="Q84" s="464"/>
      <c r="R84" s="464"/>
      <c r="S84" s="464"/>
      <c r="T84" s="464"/>
      <c r="U84" s="464"/>
      <c r="V84" s="464"/>
      <c r="W84" s="183">
        <v>0</v>
      </c>
      <c r="X84" s="183">
        <v>0</v>
      </c>
      <c r="Y84" s="183">
        <v>0</v>
      </c>
      <c r="Z84" s="183">
        <v>0</v>
      </c>
      <c r="AA84" s="183">
        <v>1</v>
      </c>
      <c r="AB84" s="218">
        <v>2</v>
      </c>
      <c r="AC84" s="205">
        <v>0</v>
      </c>
      <c r="AD84" s="165">
        <v>0</v>
      </c>
      <c r="AE84" s="165">
        <v>0</v>
      </c>
      <c r="AF84" s="165">
        <v>0</v>
      </c>
      <c r="AG84" s="165">
        <v>58500000</v>
      </c>
      <c r="AH84" s="166">
        <v>117000000</v>
      </c>
      <c r="AI84" s="16" t="s">
        <v>377</v>
      </c>
      <c r="AJ84" s="2"/>
      <c r="AK84" s="2"/>
      <c r="AL84" s="2"/>
      <c r="AM84" s="2"/>
      <c r="AN84" s="2"/>
      <c r="AO84" s="3"/>
      <c r="AP84" s="3"/>
      <c r="AQ84" s="3"/>
      <c r="AR84" s="3"/>
      <c r="AS84" s="3"/>
      <c r="AT84" s="3"/>
      <c r="AU84" s="3"/>
      <c r="AV84" s="3"/>
      <c r="AW84" s="3"/>
      <c r="AX84" s="3"/>
      <c r="AY84" s="3"/>
      <c r="AZ84" s="3"/>
      <c r="BA84" s="3"/>
      <c r="BB84" s="3"/>
      <c r="BC84" s="2"/>
    </row>
    <row r="85" spans="1:55" ht="54.75" customHeight="1">
      <c r="A85" s="122" t="s">
        <v>378</v>
      </c>
      <c r="B85" s="65" t="s">
        <v>379</v>
      </c>
      <c r="C85" s="65"/>
      <c r="D85" s="26"/>
      <c r="E85" s="65" t="s">
        <v>380</v>
      </c>
      <c r="F85" s="65" t="s">
        <v>381</v>
      </c>
      <c r="G85" s="65" t="s">
        <v>382</v>
      </c>
      <c r="H85" s="65"/>
      <c r="I85" s="64"/>
      <c r="J85" s="64"/>
      <c r="K85" s="64"/>
      <c r="L85" s="64"/>
      <c r="M85" s="64"/>
      <c r="N85" s="64"/>
      <c r="O85" s="405" t="s">
        <v>28</v>
      </c>
      <c r="P85" s="406"/>
      <c r="Q85" s="406"/>
      <c r="R85" s="406"/>
      <c r="S85" s="406"/>
      <c r="T85" s="406"/>
      <c r="U85" s="406"/>
      <c r="V85" s="406"/>
      <c r="W85" s="156"/>
      <c r="X85" s="156"/>
      <c r="Y85" s="156"/>
      <c r="Z85" s="156"/>
      <c r="AA85" s="156"/>
      <c r="AB85" s="236"/>
      <c r="AC85" s="207">
        <f t="shared" ref="AC85:AH85" si="15">SUM(AC86:AC92)</f>
        <v>5000000</v>
      </c>
      <c r="AD85" s="107">
        <f t="shared" si="15"/>
        <v>16000000</v>
      </c>
      <c r="AE85" s="107">
        <f t="shared" si="15"/>
        <v>325000000</v>
      </c>
      <c r="AF85" s="107">
        <f t="shared" si="15"/>
        <v>289000000</v>
      </c>
      <c r="AG85" s="107">
        <f t="shared" si="15"/>
        <v>1001000000</v>
      </c>
      <c r="AH85" s="108">
        <f t="shared" si="15"/>
        <v>1081160000</v>
      </c>
      <c r="AI85" s="21"/>
      <c r="AJ85" s="2"/>
      <c r="AK85" s="2"/>
      <c r="AL85" s="2"/>
      <c r="AM85" s="2"/>
      <c r="AN85" s="2"/>
      <c r="AO85" s="3"/>
      <c r="AP85" s="3"/>
      <c r="AQ85" s="3"/>
      <c r="AR85" s="3"/>
      <c r="AS85" s="3"/>
      <c r="AT85" s="3"/>
      <c r="AU85" s="3"/>
      <c r="AV85" s="3"/>
      <c r="AW85" s="3"/>
      <c r="AX85" s="3"/>
      <c r="AY85" s="3"/>
      <c r="AZ85" s="3"/>
      <c r="BA85" s="3"/>
      <c r="BB85" s="3"/>
      <c r="BC85" s="2"/>
    </row>
    <row r="86" spans="1:55" ht="106.5" customHeight="1">
      <c r="A86" s="169" t="s">
        <v>383</v>
      </c>
      <c r="B86" s="162" t="s">
        <v>384</v>
      </c>
      <c r="C86" s="161"/>
      <c r="D86" s="37" t="s">
        <v>44</v>
      </c>
      <c r="E86" s="171" t="s">
        <v>385</v>
      </c>
      <c r="F86" s="171"/>
      <c r="G86" s="171"/>
      <c r="H86" s="171" t="s">
        <v>33</v>
      </c>
      <c r="I86" s="58"/>
      <c r="J86" s="58"/>
      <c r="K86" s="58"/>
      <c r="L86" s="58"/>
      <c r="M86" s="58"/>
      <c r="N86" s="58"/>
      <c r="O86" s="467" t="s">
        <v>28</v>
      </c>
      <c r="P86" s="464"/>
      <c r="Q86" s="464"/>
      <c r="R86" s="464"/>
      <c r="S86" s="464"/>
      <c r="T86" s="464"/>
      <c r="U86" s="464"/>
      <c r="V86" s="464"/>
      <c r="W86" s="29" t="s">
        <v>28</v>
      </c>
      <c r="X86" s="29" t="s">
        <v>28</v>
      </c>
      <c r="Y86" s="29" t="s">
        <v>34</v>
      </c>
      <c r="Z86" s="29" t="s">
        <v>34</v>
      </c>
      <c r="AA86" s="29" t="s">
        <v>34</v>
      </c>
      <c r="AB86" s="100" t="s">
        <v>34</v>
      </c>
      <c r="AC86" s="205">
        <v>5000000</v>
      </c>
      <c r="AD86" s="165">
        <v>16000000</v>
      </c>
      <c r="AE86" s="165">
        <v>0</v>
      </c>
      <c r="AF86" s="165">
        <v>0</v>
      </c>
      <c r="AG86" s="165">
        <v>0</v>
      </c>
      <c r="AH86" s="166">
        <v>0</v>
      </c>
      <c r="AI86" s="16" t="s">
        <v>386</v>
      </c>
      <c r="AJ86" s="2"/>
      <c r="AK86" s="2"/>
      <c r="AL86" s="2"/>
      <c r="AM86" s="2"/>
      <c r="AN86" s="2"/>
      <c r="AO86" s="3"/>
      <c r="AP86" s="3"/>
      <c r="AQ86" s="3"/>
      <c r="AR86" s="3"/>
      <c r="AS86" s="3"/>
      <c r="AT86" s="3"/>
      <c r="AU86" s="3"/>
      <c r="AV86" s="3"/>
      <c r="AW86" s="3"/>
      <c r="AX86" s="3"/>
      <c r="AY86" s="3"/>
      <c r="AZ86" s="3"/>
      <c r="BA86" s="3"/>
      <c r="BB86" s="3"/>
      <c r="BC86" s="2"/>
    </row>
    <row r="87" spans="1:55" ht="159" customHeight="1">
      <c r="A87" s="390" t="s">
        <v>387</v>
      </c>
      <c r="B87" s="391" t="s">
        <v>388</v>
      </c>
      <c r="C87" s="392" t="s">
        <v>389</v>
      </c>
      <c r="D87" s="37" t="s">
        <v>44</v>
      </c>
      <c r="E87" s="171" t="s">
        <v>390</v>
      </c>
      <c r="F87" s="171"/>
      <c r="G87" s="171"/>
      <c r="H87" s="393" t="s">
        <v>33</v>
      </c>
      <c r="I87" s="394"/>
      <c r="J87" s="394"/>
      <c r="K87" s="395"/>
      <c r="L87" s="395"/>
      <c r="M87" s="395"/>
      <c r="N87" s="395"/>
      <c r="O87" s="29" t="s">
        <v>28</v>
      </c>
      <c r="P87" s="29" t="s">
        <v>28</v>
      </c>
      <c r="Q87" s="29" t="s">
        <v>28</v>
      </c>
      <c r="R87" s="29" t="s">
        <v>28</v>
      </c>
      <c r="S87" s="29" t="s">
        <v>28</v>
      </c>
      <c r="T87" s="29" t="s">
        <v>28</v>
      </c>
      <c r="U87" s="29" t="s">
        <v>28</v>
      </c>
      <c r="V87" s="29" t="s">
        <v>28</v>
      </c>
      <c r="W87" s="29" t="s">
        <v>28</v>
      </c>
      <c r="X87" s="29" t="s">
        <v>28</v>
      </c>
      <c r="Y87" s="29" t="s">
        <v>28</v>
      </c>
      <c r="Z87" s="29" t="s">
        <v>34</v>
      </c>
      <c r="AA87" s="29" t="s">
        <v>34</v>
      </c>
      <c r="AB87" s="100" t="s">
        <v>34</v>
      </c>
      <c r="AC87" s="466">
        <v>0</v>
      </c>
      <c r="AD87" s="388">
        <v>0</v>
      </c>
      <c r="AE87" s="388">
        <v>200000000</v>
      </c>
      <c r="AF87" s="388">
        <v>150000000</v>
      </c>
      <c r="AG87" s="388">
        <v>150000000</v>
      </c>
      <c r="AH87" s="389">
        <v>150000000</v>
      </c>
      <c r="AI87" s="16" t="s">
        <v>391</v>
      </c>
      <c r="AJ87" s="2"/>
      <c r="AK87" s="2"/>
      <c r="AL87" s="2"/>
      <c r="AM87" s="2"/>
      <c r="AN87" s="2"/>
      <c r="AO87" s="3"/>
      <c r="AP87" s="3"/>
      <c r="AQ87" s="3"/>
      <c r="AR87" s="3"/>
      <c r="AS87" s="3"/>
      <c r="AT87" s="3"/>
      <c r="AU87" s="3"/>
      <c r="AV87" s="3"/>
      <c r="AW87" s="3"/>
      <c r="AX87" s="3"/>
      <c r="AY87" s="3"/>
      <c r="AZ87" s="3"/>
      <c r="BA87" s="3"/>
      <c r="BB87" s="3"/>
      <c r="BC87" s="2"/>
    </row>
    <row r="88" spans="1:55" ht="26.25" hidden="1" customHeight="1">
      <c r="A88" s="390"/>
      <c r="B88" s="391"/>
      <c r="C88" s="392"/>
      <c r="D88" s="37"/>
      <c r="E88" s="171"/>
      <c r="F88" s="171"/>
      <c r="G88" s="171"/>
      <c r="H88" s="393"/>
      <c r="I88" s="394"/>
      <c r="J88" s="394"/>
      <c r="K88" s="395"/>
      <c r="L88" s="395"/>
      <c r="M88" s="395"/>
      <c r="N88" s="395"/>
      <c r="O88" s="29"/>
      <c r="P88" s="29"/>
      <c r="Q88" s="29"/>
      <c r="R88" s="29"/>
      <c r="S88" s="29"/>
      <c r="T88" s="29"/>
      <c r="U88" s="29"/>
      <c r="V88" s="29"/>
      <c r="W88" s="29"/>
      <c r="X88" s="29"/>
      <c r="Y88" s="29"/>
      <c r="Z88" s="29"/>
      <c r="AA88" s="29"/>
      <c r="AB88" s="100"/>
      <c r="AC88" s="466"/>
      <c r="AD88" s="388"/>
      <c r="AE88" s="388"/>
      <c r="AF88" s="388"/>
      <c r="AG88" s="388"/>
      <c r="AH88" s="389"/>
      <c r="AI88" s="16"/>
      <c r="AJ88" s="87"/>
      <c r="AK88" s="87"/>
      <c r="AL88" s="87"/>
      <c r="AM88" s="87"/>
      <c r="AN88" s="87"/>
      <c r="AO88" s="88"/>
      <c r="AP88" s="88"/>
      <c r="AQ88" s="88"/>
      <c r="AR88" s="88"/>
      <c r="AS88" s="88"/>
      <c r="AT88" s="88"/>
      <c r="AU88" s="88"/>
      <c r="AV88" s="88"/>
      <c r="AW88" s="88"/>
      <c r="AX88" s="88"/>
      <c r="AY88" s="88"/>
      <c r="AZ88" s="88"/>
      <c r="BA88" s="88"/>
      <c r="BB88" s="88"/>
      <c r="BC88" s="87"/>
    </row>
    <row r="89" spans="1:55" ht="132">
      <c r="A89" s="169" t="s">
        <v>392</v>
      </c>
      <c r="B89" s="168" t="s">
        <v>393</v>
      </c>
      <c r="C89" s="170"/>
      <c r="D89" s="51" t="s">
        <v>31</v>
      </c>
      <c r="E89" s="171" t="s">
        <v>394</v>
      </c>
      <c r="F89" s="171" t="s">
        <v>257</v>
      </c>
      <c r="G89" s="171" t="s">
        <v>395</v>
      </c>
      <c r="H89" s="171" t="s">
        <v>33</v>
      </c>
      <c r="I89" s="167"/>
      <c r="J89" s="167"/>
      <c r="K89" s="172"/>
      <c r="L89" s="172"/>
      <c r="M89" s="172"/>
      <c r="N89" s="172"/>
      <c r="O89" s="465" t="s">
        <v>28</v>
      </c>
      <c r="P89" s="464"/>
      <c r="Q89" s="464"/>
      <c r="R89" s="464"/>
      <c r="S89" s="464"/>
      <c r="T89" s="464"/>
      <c r="U89" s="464"/>
      <c r="V89" s="464"/>
      <c r="W89" s="185"/>
      <c r="X89" s="185"/>
      <c r="Y89" s="185">
        <v>0.1</v>
      </c>
      <c r="Z89" s="185">
        <v>0.2</v>
      </c>
      <c r="AA89" s="185">
        <v>0.4</v>
      </c>
      <c r="AB89" s="220">
        <v>0.5</v>
      </c>
      <c r="AC89" s="205">
        <v>0</v>
      </c>
      <c r="AD89" s="165">
        <v>0</v>
      </c>
      <c r="AE89" s="165">
        <v>125000000</v>
      </c>
      <c r="AF89" s="165">
        <v>139000000</v>
      </c>
      <c r="AG89" s="165">
        <v>147000000</v>
      </c>
      <c r="AH89" s="166">
        <v>157000000</v>
      </c>
      <c r="AI89" s="20" t="s">
        <v>396</v>
      </c>
      <c r="AJ89" s="2"/>
      <c r="AK89" s="2"/>
      <c r="AL89" s="2"/>
      <c r="AM89" s="2"/>
      <c r="AN89" s="2"/>
      <c r="AO89" s="3"/>
      <c r="AP89" s="3"/>
      <c r="AQ89" s="3"/>
      <c r="AR89" s="3"/>
      <c r="AS89" s="3"/>
      <c r="AT89" s="3"/>
      <c r="AU89" s="3"/>
      <c r="AV89" s="3"/>
      <c r="AW89" s="3"/>
      <c r="AX89" s="3"/>
      <c r="AY89" s="3"/>
      <c r="AZ89" s="3"/>
      <c r="BA89" s="3"/>
      <c r="BB89" s="3"/>
      <c r="BC89" s="2"/>
    </row>
    <row r="90" spans="1:55" ht="117.75" customHeight="1">
      <c r="A90" s="169" t="s">
        <v>397</v>
      </c>
      <c r="B90" s="174" t="s">
        <v>472</v>
      </c>
      <c r="C90" s="173"/>
      <c r="D90" s="37" t="s">
        <v>44</v>
      </c>
      <c r="E90" s="171" t="s">
        <v>398</v>
      </c>
      <c r="F90" s="171" t="s">
        <v>40</v>
      </c>
      <c r="G90" s="171"/>
      <c r="H90" s="171" t="s">
        <v>33</v>
      </c>
      <c r="I90" s="167"/>
      <c r="J90" s="172"/>
      <c r="K90" s="172"/>
      <c r="L90" s="167"/>
      <c r="M90" s="167"/>
      <c r="N90" s="167"/>
      <c r="O90" s="465" t="s">
        <v>28</v>
      </c>
      <c r="P90" s="464"/>
      <c r="Q90" s="464"/>
      <c r="R90" s="464"/>
      <c r="S90" s="464"/>
      <c r="T90" s="464"/>
      <c r="U90" s="464"/>
      <c r="V90" s="464"/>
      <c r="W90" s="29"/>
      <c r="X90" s="29"/>
      <c r="Y90" s="29"/>
      <c r="Z90" s="29"/>
      <c r="AA90" s="29">
        <v>2</v>
      </c>
      <c r="AB90" s="100">
        <v>4</v>
      </c>
      <c r="AC90" s="205">
        <v>0</v>
      </c>
      <c r="AD90" s="165">
        <v>0</v>
      </c>
      <c r="AE90" s="165">
        <v>0</v>
      </c>
      <c r="AF90" s="165">
        <v>0</v>
      </c>
      <c r="AG90" s="165">
        <v>704000000</v>
      </c>
      <c r="AH90" s="166">
        <v>774160000.00000012</v>
      </c>
      <c r="AI90" s="20" t="s">
        <v>399</v>
      </c>
      <c r="AJ90" s="3"/>
      <c r="AK90" s="3"/>
      <c r="AL90" s="3"/>
      <c r="AM90" s="4"/>
      <c r="AN90" s="4"/>
      <c r="AO90" s="4"/>
      <c r="AP90" s="4"/>
      <c r="AQ90" s="4"/>
      <c r="AR90" s="4"/>
      <c r="AS90" s="4"/>
      <c r="AT90" s="4"/>
      <c r="AU90" s="4"/>
      <c r="AV90" s="4"/>
      <c r="AW90" s="4"/>
      <c r="AX90" s="4"/>
      <c r="AY90" s="4"/>
      <c r="AZ90" s="4"/>
      <c r="BA90" s="4"/>
      <c r="BB90" s="4"/>
      <c r="BC90" s="3"/>
    </row>
    <row r="91" spans="1:55" ht="16.5" hidden="1" customHeight="1">
      <c r="A91" s="169"/>
      <c r="B91" s="173"/>
      <c r="C91" s="173"/>
      <c r="D91" s="37"/>
      <c r="E91" s="171" t="s">
        <v>400</v>
      </c>
      <c r="F91" s="171" t="s">
        <v>40</v>
      </c>
      <c r="G91" s="171" t="s">
        <v>401</v>
      </c>
      <c r="H91" s="171"/>
      <c r="I91" s="167"/>
      <c r="J91" s="172"/>
      <c r="K91" s="172"/>
      <c r="L91" s="167"/>
      <c r="M91" s="167"/>
      <c r="N91" s="167"/>
      <c r="O91" s="465" t="s">
        <v>28</v>
      </c>
      <c r="P91" s="464"/>
      <c r="Q91" s="464"/>
      <c r="R91" s="464"/>
      <c r="S91" s="464"/>
      <c r="T91" s="464"/>
      <c r="U91" s="464"/>
      <c r="V91" s="464"/>
      <c r="W91" s="185"/>
      <c r="X91" s="185"/>
      <c r="Y91" s="185"/>
      <c r="Z91" s="185"/>
      <c r="AA91" s="185">
        <v>0.3</v>
      </c>
      <c r="AB91" s="220">
        <v>0.5</v>
      </c>
      <c r="AC91" s="205"/>
      <c r="AD91" s="165"/>
      <c r="AE91" s="165"/>
      <c r="AF91" s="165"/>
      <c r="AG91" s="165"/>
      <c r="AH91" s="166"/>
      <c r="AI91" s="20"/>
      <c r="AJ91" s="3"/>
      <c r="AK91" s="3"/>
      <c r="AL91" s="3"/>
      <c r="AM91" s="4"/>
      <c r="AN91" s="4"/>
      <c r="AO91" s="4"/>
      <c r="AP91" s="4"/>
      <c r="AQ91" s="4"/>
      <c r="AR91" s="4"/>
      <c r="AS91" s="4"/>
      <c r="AT91" s="4"/>
      <c r="AU91" s="4"/>
      <c r="AV91" s="4"/>
      <c r="AW91" s="4"/>
      <c r="AX91" s="4"/>
      <c r="AY91" s="4"/>
      <c r="AZ91" s="4"/>
      <c r="BA91" s="4"/>
      <c r="BB91" s="4"/>
      <c r="BC91" s="3"/>
    </row>
    <row r="92" spans="1:55" ht="16.5" hidden="1" customHeight="1">
      <c r="A92" s="169"/>
      <c r="B92" s="173"/>
      <c r="C92" s="173"/>
      <c r="D92" s="37"/>
      <c r="E92" s="171" t="s">
        <v>402</v>
      </c>
      <c r="F92" s="171" t="s">
        <v>403</v>
      </c>
      <c r="G92" s="171" t="s">
        <v>404</v>
      </c>
      <c r="H92" s="171"/>
      <c r="I92" s="167"/>
      <c r="J92" s="172"/>
      <c r="K92" s="172"/>
      <c r="L92" s="167"/>
      <c r="M92" s="167"/>
      <c r="N92" s="167"/>
      <c r="O92" s="465" t="s">
        <v>28</v>
      </c>
      <c r="P92" s="464"/>
      <c r="Q92" s="464"/>
      <c r="R92" s="464"/>
      <c r="S92" s="464"/>
      <c r="T92" s="464"/>
      <c r="U92" s="464"/>
      <c r="V92" s="464"/>
      <c r="W92" s="29"/>
      <c r="X92" s="29"/>
      <c r="Y92" s="29"/>
      <c r="Z92" s="29"/>
      <c r="AA92" s="29">
        <v>1.5</v>
      </c>
      <c r="AB92" s="100">
        <v>2.5</v>
      </c>
      <c r="AC92" s="205"/>
      <c r="AD92" s="165"/>
      <c r="AE92" s="165"/>
      <c r="AF92" s="165"/>
      <c r="AG92" s="165"/>
      <c r="AH92" s="166"/>
      <c r="AI92" s="20"/>
      <c r="AJ92" s="3"/>
      <c r="AK92" s="3"/>
      <c r="AL92" s="3"/>
      <c r="AM92" s="4"/>
      <c r="AN92" s="4"/>
      <c r="AO92" s="4"/>
      <c r="AP92" s="4"/>
      <c r="AQ92" s="4"/>
      <c r="AR92" s="4"/>
      <c r="AS92" s="4"/>
      <c r="AT92" s="4"/>
      <c r="AU92" s="4"/>
      <c r="AV92" s="4"/>
      <c r="AW92" s="4"/>
      <c r="AX92" s="4"/>
      <c r="AY92" s="4"/>
      <c r="AZ92" s="4"/>
      <c r="BA92" s="4"/>
      <c r="BB92" s="4"/>
      <c r="BC92" s="3"/>
    </row>
    <row r="93" spans="1:55" ht="82.5">
      <c r="A93" s="119" t="s">
        <v>405</v>
      </c>
      <c r="B93" s="32" t="s">
        <v>406</v>
      </c>
      <c r="C93" s="32"/>
      <c r="D93" s="26"/>
      <c r="E93" s="32" t="s">
        <v>407</v>
      </c>
      <c r="F93" s="32" t="s">
        <v>408</v>
      </c>
      <c r="G93" s="32" t="s">
        <v>409</v>
      </c>
      <c r="H93" s="126"/>
      <c r="I93" s="61"/>
      <c r="J93" s="61"/>
      <c r="K93" s="61"/>
      <c r="L93" s="61"/>
      <c r="M93" s="61"/>
      <c r="N93" s="61"/>
      <c r="O93" s="177"/>
      <c r="P93" s="177"/>
      <c r="Q93" s="177"/>
      <c r="R93" s="177"/>
      <c r="S93" s="177"/>
      <c r="T93" s="177"/>
      <c r="U93" s="177">
        <v>1.4058355437665788</v>
      </c>
      <c r="V93" s="177"/>
      <c r="W93" s="177"/>
      <c r="X93" s="190">
        <v>0.21594271931283598</v>
      </c>
      <c r="Y93" s="190">
        <v>0.41372795864307987</v>
      </c>
      <c r="Z93" s="190">
        <v>1.3865054228994096</v>
      </c>
      <c r="AA93" s="190">
        <v>2.3366017927229388</v>
      </c>
      <c r="AB93" s="237">
        <v>6.6450692321191731</v>
      </c>
      <c r="AC93" s="208">
        <f t="shared" ref="AC93:AH93" si="16">AC94+AC97+AC103</f>
        <v>270000000</v>
      </c>
      <c r="AD93" s="109">
        <f t="shared" si="16"/>
        <v>342000000</v>
      </c>
      <c r="AE93" s="109">
        <f t="shared" si="16"/>
        <v>1782860000</v>
      </c>
      <c r="AF93" s="109">
        <f t="shared" si="16"/>
        <v>3060700000</v>
      </c>
      <c r="AG93" s="109">
        <f t="shared" si="16"/>
        <v>18905700000</v>
      </c>
      <c r="AH93" s="110">
        <f t="shared" si="16"/>
        <v>20926806000</v>
      </c>
      <c r="AI93" s="18"/>
      <c r="AJ93" s="2"/>
      <c r="AK93" s="2"/>
      <c r="AL93" s="2"/>
      <c r="AM93" s="2"/>
      <c r="AN93" s="2"/>
      <c r="AO93" s="3"/>
      <c r="AP93" s="3"/>
      <c r="AQ93" s="3"/>
      <c r="AR93" s="3"/>
      <c r="AS93" s="3"/>
      <c r="AT93" s="3"/>
      <c r="AU93" s="3"/>
      <c r="AV93" s="3"/>
      <c r="AW93" s="3"/>
      <c r="AX93" s="3"/>
      <c r="AY93" s="3"/>
      <c r="AZ93" s="3"/>
      <c r="BA93" s="3"/>
      <c r="BB93" s="3"/>
      <c r="BC93" s="2"/>
    </row>
    <row r="94" spans="1:55" ht="66">
      <c r="A94" s="122" t="s">
        <v>410</v>
      </c>
      <c r="B94" s="65" t="s">
        <v>411</v>
      </c>
      <c r="C94" s="65"/>
      <c r="D94" s="26"/>
      <c r="E94" s="65" t="s">
        <v>412</v>
      </c>
      <c r="F94" s="65" t="s">
        <v>408</v>
      </c>
      <c r="G94" s="65" t="s">
        <v>413</v>
      </c>
      <c r="H94" s="127"/>
      <c r="I94" s="66"/>
      <c r="J94" s="66"/>
      <c r="K94" s="66"/>
      <c r="L94" s="66"/>
      <c r="M94" s="66"/>
      <c r="N94" s="66"/>
      <c r="O94" s="405" t="s">
        <v>28</v>
      </c>
      <c r="P94" s="406"/>
      <c r="Q94" s="406"/>
      <c r="R94" s="406"/>
      <c r="S94" s="406"/>
      <c r="T94" s="406"/>
      <c r="U94" s="406"/>
      <c r="V94" s="406"/>
      <c r="W94" s="201">
        <v>0</v>
      </c>
      <c r="X94" s="201">
        <v>0.05</v>
      </c>
      <c r="Y94" s="201">
        <v>0.1</v>
      </c>
      <c r="Z94" s="201">
        <v>0.05</v>
      </c>
      <c r="AA94" s="201">
        <v>0.05</v>
      </c>
      <c r="AB94" s="238">
        <v>0.05</v>
      </c>
      <c r="AC94" s="209">
        <f t="shared" ref="AC94:AH94" si="17">SUM(AC95)</f>
        <v>250000000</v>
      </c>
      <c r="AD94" s="111">
        <f t="shared" si="17"/>
        <v>270000000</v>
      </c>
      <c r="AE94" s="111">
        <f t="shared" si="17"/>
        <v>330000000</v>
      </c>
      <c r="AF94" s="111">
        <f t="shared" si="17"/>
        <v>360000000</v>
      </c>
      <c r="AG94" s="111">
        <f t="shared" si="17"/>
        <v>400000000</v>
      </c>
      <c r="AH94" s="112">
        <f t="shared" si="17"/>
        <v>440000000</v>
      </c>
      <c r="AI94" s="19"/>
      <c r="AJ94" s="2"/>
      <c r="AK94" s="2"/>
      <c r="AL94" s="2"/>
      <c r="AM94" s="2"/>
      <c r="AN94" s="2"/>
      <c r="AO94" s="3"/>
      <c r="AP94" s="3"/>
      <c r="AQ94" s="3"/>
      <c r="AR94" s="3"/>
      <c r="AS94" s="3"/>
      <c r="AT94" s="3"/>
      <c r="AU94" s="3"/>
      <c r="AV94" s="3"/>
      <c r="AW94" s="3"/>
      <c r="AX94" s="3"/>
      <c r="AY94" s="3"/>
      <c r="AZ94" s="3"/>
      <c r="BA94" s="3"/>
      <c r="BB94" s="3"/>
      <c r="BC94" s="2"/>
    </row>
    <row r="95" spans="1:55" ht="69.75" customHeight="1">
      <c r="A95" s="169" t="s">
        <v>414</v>
      </c>
      <c r="B95" s="161" t="s">
        <v>415</v>
      </c>
      <c r="C95" s="161"/>
      <c r="D95" s="37" t="s">
        <v>44</v>
      </c>
      <c r="E95" s="171" t="s">
        <v>416</v>
      </c>
      <c r="F95" s="171" t="s">
        <v>40</v>
      </c>
      <c r="G95" s="27"/>
      <c r="H95" s="128" t="s">
        <v>33</v>
      </c>
      <c r="I95" s="82"/>
      <c r="J95" s="82"/>
      <c r="K95" s="82"/>
      <c r="L95" s="82"/>
      <c r="M95" s="82"/>
      <c r="N95" s="82"/>
      <c r="O95" s="463" t="s">
        <v>28</v>
      </c>
      <c r="P95" s="464"/>
      <c r="Q95" s="464"/>
      <c r="R95" s="464"/>
      <c r="S95" s="464"/>
      <c r="T95" s="464"/>
      <c r="U95" s="464"/>
      <c r="V95" s="464"/>
      <c r="W95" s="202"/>
      <c r="X95" s="202"/>
      <c r="Y95" s="202">
        <v>61.350307200000003</v>
      </c>
      <c r="Z95" s="202">
        <v>119.81714996159998</v>
      </c>
      <c r="AA95" s="202">
        <v>173.7691009157376</v>
      </c>
      <c r="AB95" s="239">
        <v>242.11828060926106</v>
      </c>
      <c r="AC95" s="210">
        <v>250000000</v>
      </c>
      <c r="AD95" s="113">
        <v>270000000</v>
      </c>
      <c r="AE95" s="113">
        <v>330000000</v>
      </c>
      <c r="AF95" s="113">
        <v>360000000</v>
      </c>
      <c r="AG95" s="115">
        <v>400000000</v>
      </c>
      <c r="AH95" s="114">
        <v>440000000</v>
      </c>
      <c r="AI95" s="15" t="s">
        <v>417</v>
      </c>
      <c r="AJ95" s="2"/>
      <c r="AK95" s="2"/>
      <c r="AL95" s="2"/>
      <c r="AM95" s="2"/>
      <c r="AN95" s="2"/>
      <c r="AO95" s="3"/>
      <c r="AP95" s="3"/>
      <c r="AQ95" s="3"/>
      <c r="AR95" s="3"/>
      <c r="AS95" s="3"/>
      <c r="AT95" s="3"/>
      <c r="AU95" s="3"/>
      <c r="AV95" s="3"/>
      <c r="AW95" s="3"/>
      <c r="AX95" s="3"/>
      <c r="AY95" s="3"/>
      <c r="AZ95" s="3"/>
      <c r="BA95" s="3"/>
      <c r="BB95" s="3"/>
      <c r="BC95" s="2"/>
    </row>
    <row r="96" spans="1:55" ht="16.5" hidden="1" customHeight="1">
      <c r="A96" s="169"/>
      <c r="B96" s="161"/>
      <c r="C96" s="161"/>
      <c r="D96" s="37"/>
      <c r="E96" s="163" t="s">
        <v>418</v>
      </c>
      <c r="F96" s="171" t="s">
        <v>26</v>
      </c>
      <c r="G96" s="171" t="s">
        <v>419</v>
      </c>
      <c r="H96" s="128"/>
      <c r="I96" s="82"/>
      <c r="J96" s="82"/>
      <c r="K96" s="82"/>
      <c r="L96" s="82"/>
      <c r="M96" s="82"/>
      <c r="N96" s="82"/>
      <c r="O96" s="463" t="s">
        <v>28</v>
      </c>
      <c r="P96" s="464"/>
      <c r="Q96" s="464"/>
      <c r="R96" s="464"/>
      <c r="S96" s="464"/>
      <c r="T96" s="464"/>
      <c r="U96" s="464"/>
      <c r="V96" s="464"/>
      <c r="W96" s="192"/>
      <c r="X96" s="192"/>
      <c r="Y96" s="192">
        <v>0.2</v>
      </c>
      <c r="Z96" s="192">
        <v>0.3</v>
      </c>
      <c r="AA96" s="192">
        <v>0.4</v>
      </c>
      <c r="AB96" s="226">
        <v>0.5</v>
      </c>
      <c r="AC96" s="210"/>
      <c r="AD96" s="113"/>
      <c r="AE96" s="113"/>
      <c r="AF96" s="113"/>
      <c r="AG96" s="115"/>
      <c r="AH96" s="114"/>
      <c r="AI96" s="15"/>
      <c r="AJ96" s="2"/>
      <c r="AK96" s="2"/>
      <c r="AL96" s="2"/>
      <c r="AM96" s="2"/>
      <c r="AN96" s="2"/>
      <c r="AO96" s="3"/>
      <c r="AP96" s="3"/>
      <c r="AQ96" s="3"/>
      <c r="AR96" s="3"/>
      <c r="AS96" s="3"/>
      <c r="AT96" s="3"/>
      <c r="AU96" s="3"/>
      <c r="AV96" s="3"/>
      <c r="AW96" s="3"/>
      <c r="AX96" s="3"/>
      <c r="AY96" s="3"/>
      <c r="AZ96" s="3"/>
      <c r="BA96" s="3"/>
      <c r="BB96" s="3"/>
      <c r="BC96" s="2"/>
    </row>
    <row r="97" spans="1:55" ht="58.5" customHeight="1">
      <c r="A97" s="122" t="s">
        <v>420</v>
      </c>
      <c r="B97" s="65" t="s">
        <v>421</v>
      </c>
      <c r="C97" s="65"/>
      <c r="D97" s="26"/>
      <c r="E97" s="65" t="s">
        <v>422</v>
      </c>
      <c r="F97" s="65" t="s">
        <v>423</v>
      </c>
      <c r="G97" s="65"/>
      <c r="H97" s="127"/>
      <c r="I97" s="66"/>
      <c r="J97" s="66"/>
      <c r="K97" s="66"/>
      <c r="L97" s="66"/>
      <c r="M97" s="66"/>
      <c r="N97" s="66"/>
      <c r="O97" s="405" t="s">
        <v>28</v>
      </c>
      <c r="P97" s="406"/>
      <c r="Q97" s="406"/>
      <c r="R97" s="406"/>
      <c r="S97" s="406"/>
      <c r="T97" s="406"/>
      <c r="U97" s="406"/>
      <c r="V97" s="406"/>
      <c r="W97" s="203">
        <v>25.704000000000004</v>
      </c>
      <c r="X97" s="203">
        <v>55.520640000000007</v>
      </c>
      <c r="Y97" s="203">
        <v>92.025460799999991</v>
      </c>
      <c r="Z97" s="203">
        <v>136.9338856704</v>
      </c>
      <c r="AA97" s="203">
        <v>193.07677879526398</v>
      </c>
      <c r="AB97" s="240">
        <v>264.1290333919211</v>
      </c>
      <c r="AC97" s="209">
        <f t="shared" ref="AC97:AH97" si="18">SUM(AC98:AC102)</f>
        <v>0</v>
      </c>
      <c r="AD97" s="111">
        <f t="shared" si="18"/>
        <v>0</v>
      </c>
      <c r="AE97" s="111">
        <f t="shared" si="18"/>
        <v>1220860000</v>
      </c>
      <c r="AF97" s="111">
        <f t="shared" si="18"/>
        <v>2388700000</v>
      </c>
      <c r="AG97" s="111">
        <f t="shared" si="18"/>
        <v>18078900000</v>
      </c>
      <c r="AH97" s="112">
        <f t="shared" si="18"/>
        <v>19911606000</v>
      </c>
      <c r="AI97" s="16"/>
      <c r="AJ97" s="2"/>
      <c r="AK97" s="2"/>
      <c r="AL97" s="2"/>
      <c r="AM97" s="2"/>
      <c r="AN97" s="2"/>
      <c r="AO97" s="3"/>
      <c r="AP97" s="3"/>
      <c r="AQ97" s="3"/>
      <c r="AR97" s="3"/>
      <c r="AS97" s="3"/>
      <c r="AT97" s="3"/>
      <c r="AU97" s="3"/>
      <c r="AV97" s="3"/>
      <c r="AW97" s="3"/>
      <c r="AX97" s="3"/>
      <c r="AY97" s="3"/>
      <c r="AZ97" s="3"/>
      <c r="BA97" s="3"/>
      <c r="BB97" s="3"/>
      <c r="BC97" s="2"/>
    </row>
    <row r="98" spans="1:55" ht="99" customHeight="1">
      <c r="A98" s="169" t="s">
        <v>424</v>
      </c>
      <c r="B98" s="170" t="s">
        <v>425</v>
      </c>
      <c r="C98" s="168" t="s">
        <v>426</v>
      </c>
      <c r="D98" s="37" t="s">
        <v>44</v>
      </c>
      <c r="E98" s="171" t="s">
        <v>427</v>
      </c>
      <c r="F98" s="171" t="s">
        <v>428</v>
      </c>
      <c r="G98" s="171" t="s">
        <v>429</v>
      </c>
      <c r="H98" s="128" t="s">
        <v>430</v>
      </c>
      <c r="I98" s="67"/>
      <c r="J98" s="67"/>
      <c r="K98" s="68"/>
      <c r="L98" s="68"/>
      <c r="M98" s="68"/>
      <c r="N98" s="68"/>
      <c r="O98" s="463" t="s">
        <v>28</v>
      </c>
      <c r="P98" s="464"/>
      <c r="Q98" s="464"/>
      <c r="R98" s="464"/>
      <c r="S98" s="464"/>
      <c r="T98" s="464"/>
      <c r="U98" s="464"/>
      <c r="V98" s="464"/>
      <c r="W98" s="193"/>
      <c r="X98" s="193"/>
      <c r="Y98" s="193">
        <v>5.0000000000000001E-3</v>
      </c>
      <c r="Z98" s="193">
        <v>0.01</v>
      </c>
      <c r="AA98" s="193">
        <v>0.02</v>
      </c>
      <c r="AB98" s="227">
        <v>0.03</v>
      </c>
      <c r="AC98" s="210">
        <v>0</v>
      </c>
      <c r="AD98" s="113">
        <v>0</v>
      </c>
      <c r="AE98" s="113">
        <v>175430000</v>
      </c>
      <c r="AF98" s="113">
        <v>334350000</v>
      </c>
      <c r="AG98" s="113">
        <v>542220000</v>
      </c>
      <c r="AH98" s="114">
        <v>901930000</v>
      </c>
      <c r="AI98" s="16" t="s">
        <v>431</v>
      </c>
      <c r="AJ98" s="2"/>
      <c r="AK98" s="2"/>
      <c r="AL98" s="2"/>
      <c r="AM98" s="2"/>
      <c r="AN98" s="2"/>
      <c r="AO98" s="3"/>
      <c r="AP98" s="3"/>
      <c r="AQ98" s="3"/>
      <c r="AR98" s="3"/>
      <c r="AS98" s="3"/>
      <c r="AT98" s="3"/>
      <c r="AU98" s="3"/>
      <c r="AV98" s="3"/>
      <c r="AW98" s="3"/>
      <c r="AX98" s="3"/>
      <c r="AY98" s="3"/>
      <c r="AZ98" s="3"/>
      <c r="BA98" s="3"/>
      <c r="BB98" s="3"/>
      <c r="BC98" s="2"/>
    </row>
    <row r="99" spans="1:55" ht="121.5" customHeight="1">
      <c r="A99" s="169" t="s">
        <v>432</v>
      </c>
      <c r="B99" s="170" t="s">
        <v>433</v>
      </c>
      <c r="C99" s="170" t="s">
        <v>434</v>
      </c>
      <c r="D99" s="37" t="s">
        <v>44</v>
      </c>
      <c r="E99" s="171" t="s">
        <v>435</v>
      </c>
      <c r="F99" s="171" t="s">
        <v>428</v>
      </c>
      <c r="G99" s="171" t="s">
        <v>436</v>
      </c>
      <c r="H99" s="128" t="s">
        <v>33</v>
      </c>
      <c r="I99" s="67"/>
      <c r="J99" s="67"/>
      <c r="K99" s="68"/>
      <c r="L99" s="68"/>
      <c r="M99" s="68"/>
      <c r="N99" s="68"/>
      <c r="O99" s="463" t="s">
        <v>28</v>
      </c>
      <c r="P99" s="464"/>
      <c r="Q99" s="464"/>
      <c r="R99" s="464"/>
      <c r="S99" s="464"/>
      <c r="T99" s="464"/>
      <c r="U99" s="464"/>
      <c r="V99" s="464"/>
      <c r="W99" s="193"/>
      <c r="X99" s="193"/>
      <c r="Y99" s="193">
        <v>5.0000000000000001E-3</v>
      </c>
      <c r="Z99" s="193">
        <v>0.01</v>
      </c>
      <c r="AA99" s="193">
        <v>1.4999999999999999E-2</v>
      </c>
      <c r="AB99" s="227">
        <v>0.02</v>
      </c>
      <c r="AC99" s="210">
        <v>0</v>
      </c>
      <c r="AD99" s="113">
        <v>0</v>
      </c>
      <c r="AE99" s="113">
        <v>760000000</v>
      </c>
      <c r="AF99" s="113">
        <v>1450000000</v>
      </c>
      <c r="AG99" s="113">
        <v>2360000000</v>
      </c>
      <c r="AH99" s="114">
        <v>3000000000</v>
      </c>
      <c r="AI99" s="16" t="s">
        <v>437</v>
      </c>
      <c r="AJ99" s="2"/>
      <c r="AK99" s="2"/>
      <c r="AL99" s="2"/>
      <c r="AM99" s="2"/>
      <c r="AN99" s="2"/>
      <c r="AO99" s="3"/>
      <c r="AP99" s="3"/>
      <c r="AQ99" s="3"/>
      <c r="AR99" s="3"/>
      <c r="AS99" s="3"/>
      <c r="AT99" s="3"/>
      <c r="AU99" s="3"/>
      <c r="AV99" s="3"/>
      <c r="AW99" s="3"/>
      <c r="AX99" s="3"/>
      <c r="AY99" s="3"/>
      <c r="AZ99" s="3"/>
      <c r="BA99" s="3"/>
      <c r="BB99" s="3"/>
      <c r="BC99" s="2"/>
    </row>
    <row r="100" spans="1:55" ht="157.5" customHeight="1">
      <c r="A100" s="169" t="s">
        <v>438</v>
      </c>
      <c r="B100" s="170" t="s">
        <v>439</v>
      </c>
      <c r="C100" s="170" t="s">
        <v>440</v>
      </c>
      <c r="D100" s="37" t="s">
        <v>44</v>
      </c>
      <c r="E100" s="171" t="s">
        <v>435</v>
      </c>
      <c r="F100" s="171" t="s">
        <v>428</v>
      </c>
      <c r="G100" s="171" t="s">
        <v>436</v>
      </c>
      <c r="H100" s="128" t="s">
        <v>33</v>
      </c>
      <c r="I100" s="28"/>
      <c r="J100" s="28"/>
      <c r="K100" s="58"/>
      <c r="L100" s="58"/>
      <c r="M100" s="58"/>
      <c r="N100" s="58"/>
      <c r="O100" s="465" t="s">
        <v>28</v>
      </c>
      <c r="P100" s="464"/>
      <c r="Q100" s="464"/>
      <c r="R100" s="464"/>
      <c r="S100" s="464"/>
      <c r="T100" s="464"/>
      <c r="U100" s="464"/>
      <c r="V100" s="464"/>
      <c r="W100" s="185"/>
      <c r="X100" s="185"/>
      <c r="Y100" s="185">
        <v>3.0000000000000001E-3</v>
      </c>
      <c r="Z100" s="185">
        <v>5.0000000000000001E-3</v>
      </c>
      <c r="AA100" s="185">
        <v>8.0000000000000002E-3</v>
      </c>
      <c r="AB100" s="220">
        <v>1.2E-2</v>
      </c>
      <c r="AC100" s="205">
        <v>0</v>
      </c>
      <c r="AD100" s="165">
        <v>0</v>
      </c>
      <c r="AE100" s="165">
        <v>175430000</v>
      </c>
      <c r="AF100" s="165">
        <v>334350000</v>
      </c>
      <c r="AG100" s="165">
        <v>542220000</v>
      </c>
      <c r="AH100" s="166">
        <v>901930000</v>
      </c>
      <c r="AI100" s="16" t="s">
        <v>441</v>
      </c>
      <c r="AJ100" s="2"/>
      <c r="AK100" s="2"/>
      <c r="AL100" s="2"/>
      <c r="AM100" s="2"/>
      <c r="AN100" s="2"/>
      <c r="AO100" s="3"/>
      <c r="AP100" s="3"/>
      <c r="AQ100" s="3"/>
      <c r="AR100" s="3"/>
      <c r="AS100" s="3"/>
      <c r="AT100" s="3"/>
      <c r="AU100" s="3"/>
      <c r="AV100" s="3"/>
      <c r="AW100" s="3"/>
      <c r="AX100" s="3"/>
      <c r="AY100" s="3"/>
      <c r="AZ100" s="3"/>
      <c r="BA100" s="3"/>
      <c r="BB100" s="3"/>
      <c r="BC100" s="2"/>
    </row>
    <row r="101" spans="1:55" ht="204" customHeight="1">
      <c r="A101" s="169" t="s">
        <v>442</v>
      </c>
      <c r="B101" s="174" t="s">
        <v>443</v>
      </c>
      <c r="C101" s="174" t="s">
        <v>444</v>
      </c>
      <c r="D101" s="37" t="s">
        <v>44</v>
      </c>
      <c r="E101" s="171" t="s">
        <v>445</v>
      </c>
      <c r="F101" s="171" t="s">
        <v>40</v>
      </c>
      <c r="G101" s="171"/>
      <c r="H101" s="128" t="s">
        <v>33</v>
      </c>
      <c r="I101" s="167"/>
      <c r="J101" s="167"/>
      <c r="K101" s="167"/>
      <c r="L101" s="167"/>
      <c r="M101" s="172"/>
      <c r="N101" s="172"/>
      <c r="O101" s="465" t="s">
        <v>28</v>
      </c>
      <c r="P101" s="464"/>
      <c r="Q101" s="464"/>
      <c r="R101" s="464"/>
      <c r="S101" s="464"/>
      <c r="T101" s="464"/>
      <c r="U101" s="464"/>
      <c r="V101" s="464"/>
      <c r="W101" s="183"/>
      <c r="X101" s="183"/>
      <c r="Y101" s="183"/>
      <c r="Z101" s="183"/>
      <c r="AA101" s="183">
        <v>1</v>
      </c>
      <c r="AB101" s="218">
        <v>2</v>
      </c>
      <c r="AC101" s="205">
        <v>0</v>
      </c>
      <c r="AD101" s="165">
        <v>0</v>
      </c>
      <c r="AE101" s="165">
        <v>0</v>
      </c>
      <c r="AF101" s="165">
        <v>0</v>
      </c>
      <c r="AG101" s="165">
        <v>1500000000</v>
      </c>
      <c r="AH101" s="166">
        <v>1500000000</v>
      </c>
      <c r="AI101" s="15" t="s">
        <v>446</v>
      </c>
      <c r="AJ101" s="2"/>
      <c r="AK101" s="2"/>
      <c r="AL101" s="2"/>
      <c r="AM101" s="2"/>
      <c r="AN101" s="2"/>
      <c r="AO101" s="3"/>
      <c r="AP101" s="3"/>
      <c r="AQ101" s="3"/>
      <c r="AR101" s="3"/>
      <c r="AS101" s="3"/>
      <c r="AT101" s="3"/>
      <c r="AU101" s="3"/>
      <c r="AV101" s="3"/>
      <c r="AW101" s="3"/>
      <c r="AX101" s="3"/>
      <c r="AY101" s="3"/>
      <c r="AZ101" s="3"/>
      <c r="BA101" s="3"/>
      <c r="BB101" s="3"/>
      <c r="BC101" s="2"/>
    </row>
    <row r="102" spans="1:55" ht="142.5" customHeight="1">
      <c r="A102" s="169" t="s">
        <v>447</v>
      </c>
      <c r="B102" s="170" t="s">
        <v>448</v>
      </c>
      <c r="C102" s="170" t="s">
        <v>449</v>
      </c>
      <c r="D102" s="37" t="s">
        <v>44</v>
      </c>
      <c r="E102" s="163" t="s">
        <v>450</v>
      </c>
      <c r="F102" s="171" t="s">
        <v>451</v>
      </c>
      <c r="G102" s="171"/>
      <c r="H102" s="128" t="s">
        <v>452</v>
      </c>
      <c r="I102" s="167"/>
      <c r="J102" s="167"/>
      <c r="K102" s="172"/>
      <c r="L102" s="172"/>
      <c r="M102" s="172"/>
      <c r="N102" s="172"/>
      <c r="O102" s="465" t="s">
        <v>28</v>
      </c>
      <c r="P102" s="464"/>
      <c r="Q102" s="464"/>
      <c r="R102" s="464"/>
      <c r="S102" s="464"/>
      <c r="T102" s="464"/>
      <c r="U102" s="464"/>
      <c r="V102" s="464"/>
      <c r="W102" s="183"/>
      <c r="X102" s="183"/>
      <c r="Y102" s="183">
        <v>9.2025460799999994</v>
      </c>
      <c r="Z102" s="183">
        <v>20.540082850559997</v>
      </c>
      <c r="AA102" s="183">
        <v>34.753820183147518</v>
      </c>
      <c r="AB102" s="218">
        <v>48.423656121852211</v>
      </c>
      <c r="AC102" s="205">
        <v>0</v>
      </c>
      <c r="AD102" s="165">
        <v>0</v>
      </c>
      <c r="AE102" s="165">
        <v>110000000</v>
      </c>
      <c r="AF102" s="165">
        <v>270000000</v>
      </c>
      <c r="AG102" s="165">
        <v>13134460000</v>
      </c>
      <c r="AH102" s="166">
        <v>13607746000</v>
      </c>
      <c r="AI102" s="15" t="s">
        <v>453</v>
      </c>
      <c r="AJ102" s="2"/>
      <c r="AK102" s="2"/>
      <c r="AL102" s="2"/>
      <c r="AM102" s="2"/>
      <c r="AN102" s="2"/>
      <c r="AO102" s="3"/>
      <c r="AP102" s="3"/>
      <c r="AQ102" s="3"/>
      <c r="AR102" s="3"/>
      <c r="AS102" s="3"/>
      <c r="AT102" s="3"/>
      <c r="AU102" s="3"/>
      <c r="AV102" s="3"/>
      <c r="AW102" s="3"/>
      <c r="AX102" s="3"/>
      <c r="AY102" s="3"/>
      <c r="AZ102" s="3"/>
      <c r="BA102" s="3"/>
      <c r="BB102" s="3"/>
      <c r="BC102" s="2"/>
    </row>
    <row r="103" spans="1:55" ht="99">
      <c r="A103" s="119" t="s">
        <v>454</v>
      </c>
      <c r="B103" s="32" t="s">
        <v>455</v>
      </c>
      <c r="C103" s="32"/>
      <c r="D103" s="26"/>
      <c r="E103" s="32" t="s">
        <v>456</v>
      </c>
      <c r="F103" s="32" t="s">
        <v>101</v>
      </c>
      <c r="G103" s="32"/>
      <c r="H103" s="32"/>
      <c r="I103" s="33"/>
      <c r="J103" s="33"/>
      <c r="K103" s="33"/>
      <c r="L103" s="33"/>
      <c r="M103" s="33"/>
      <c r="N103" s="33"/>
      <c r="O103" s="409" t="s">
        <v>28</v>
      </c>
      <c r="P103" s="406"/>
      <c r="Q103" s="406"/>
      <c r="R103" s="406"/>
      <c r="S103" s="406"/>
      <c r="T103" s="406"/>
      <c r="U103" s="406"/>
      <c r="V103" s="406"/>
      <c r="W103" s="194">
        <v>0.02</v>
      </c>
      <c r="X103" s="194">
        <v>0.04</v>
      </c>
      <c r="Y103" s="194">
        <v>7.0000000000000007E-2</v>
      </c>
      <c r="Z103" s="194">
        <v>0.1</v>
      </c>
      <c r="AA103" s="194">
        <v>0.15</v>
      </c>
      <c r="AB103" s="229">
        <v>0.2</v>
      </c>
      <c r="AC103" s="206">
        <f t="shared" ref="AC103:AH103" si="19">SUM(AC104:AC105)</f>
        <v>20000000</v>
      </c>
      <c r="AD103" s="105">
        <f t="shared" si="19"/>
        <v>72000000</v>
      </c>
      <c r="AE103" s="105">
        <f t="shared" si="19"/>
        <v>232000000</v>
      </c>
      <c r="AF103" s="105">
        <f t="shared" si="19"/>
        <v>312000000</v>
      </c>
      <c r="AG103" s="105">
        <f t="shared" si="19"/>
        <v>426800000</v>
      </c>
      <c r="AH103" s="106">
        <f t="shared" si="19"/>
        <v>575200000</v>
      </c>
      <c r="AI103" s="13"/>
      <c r="AJ103" s="2"/>
      <c r="AK103" s="2"/>
      <c r="AL103" s="2"/>
      <c r="AM103" s="2"/>
      <c r="AN103" s="2"/>
      <c r="AO103" s="3"/>
      <c r="AP103" s="3"/>
      <c r="AQ103" s="3"/>
      <c r="AR103" s="3"/>
      <c r="AS103" s="3"/>
      <c r="AT103" s="3"/>
      <c r="AU103" s="3"/>
      <c r="AV103" s="3"/>
      <c r="AW103" s="3"/>
      <c r="AX103" s="3"/>
      <c r="AY103" s="3"/>
      <c r="AZ103" s="3"/>
      <c r="BA103" s="3"/>
      <c r="BB103" s="3"/>
      <c r="BC103" s="2"/>
    </row>
    <row r="104" spans="1:55" ht="67.5" customHeight="1">
      <c r="A104" s="169" t="s">
        <v>457</v>
      </c>
      <c r="B104" s="161" t="s">
        <v>458</v>
      </c>
      <c r="C104" s="161"/>
      <c r="D104" s="37" t="s">
        <v>31</v>
      </c>
      <c r="E104" s="171" t="s">
        <v>459</v>
      </c>
      <c r="F104" s="171"/>
      <c r="G104" s="171"/>
      <c r="H104" s="171" t="s">
        <v>67</v>
      </c>
      <c r="I104" s="172"/>
      <c r="J104" s="172"/>
      <c r="K104" s="172"/>
      <c r="L104" s="172"/>
      <c r="M104" s="172"/>
      <c r="N104" s="172"/>
      <c r="O104" s="29" t="s">
        <v>28</v>
      </c>
      <c r="P104" s="29" t="s">
        <v>28</v>
      </c>
      <c r="Q104" s="29" t="s">
        <v>28</v>
      </c>
      <c r="R104" s="29" t="s">
        <v>28</v>
      </c>
      <c r="S104" s="29" t="s">
        <v>28</v>
      </c>
      <c r="T104" s="29" t="s">
        <v>28</v>
      </c>
      <c r="U104" s="29" t="s">
        <v>28</v>
      </c>
      <c r="V104" s="29" t="s">
        <v>28</v>
      </c>
      <c r="W104" s="29" t="s">
        <v>28</v>
      </c>
      <c r="X104" s="29" t="s">
        <v>34</v>
      </c>
      <c r="Y104" s="29" t="s">
        <v>34</v>
      </c>
      <c r="Z104" s="29" t="s">
        <v>34</v>
      </c>
      <c r="AA104" s="29" t="s">
        <v>34</v>
      </c>
      <c r="AB104" s="100" t="s">
        <v>34</v>
      </c>
      <c r="AC104" s="205">
        <v>20000000</v>
      </c>
      <c r="AD104" s="165">
        <v>72000000</v>
      </c>
      <c r="AE104" s="165">
        <v>216000000</v>
      </c>
      <c r="AF104" s="165">
        <v>288000000</v>
      </c>
      <c r="AG104" s="165">
        <v>396000000</v>
      </c>
      <c r="AH104" s="166">
        <v>540000000</v>
      </c>
      <c r="AI104" s="15" t="s">
        <v>460</v>
      </c>
      <c r="AJ104" s="2"/>
      <c r="AK104" s="2"/>
      <c r="AL104" s="2"/>
      <c r="AM104" s="2"/>
      <c r="AN104" s="2"/>
      <c r="AO104" s="3"/>
      <c r="AP104" s="3"/>
      <c r="AQ104" s="3"/>
      <c r="AR104" s="3"/>
      <c r="AS104" s="3"/>
      <c r="AT104" s="3"/>
      <c r="AU104" s="3"/>
      <c r="AV104" s="3"/>
      <c r="AW104" s="3"/>
      <c r="AX104" s="3"/>
      <c r="AY104" s="3"/>
      <c r="AZ104" s="3"/>
      <c r="BA104" s="3"/>
      <c r="BB104" s="3"/>
      <c r="BC104" s="2"/>
    </row>
    <row r="105" spans="1:55" ht="88.5" customHeight="1" thickBot="1">
      <c r="A105" s="155" t="s">
        <v>461</v>
      </c>
      <c r="B105" s="123" t="s">
        <v>462</v>
      </c>
      <c r="C105" s="123"/>
      <c r="D105" s="101" t="s">
        <v>31</v>
      </c>
      <c r="E105" s="131" t="s">
        <v>463</v>
      </c>
      <c r="F105" s="131" t="s">
        <v>464</v>
      </c>
      <c r="G105" s="131"/>
      <c r="H105" s="131" t="s">
        <v>67</v>
      </c>
      <c r="I105" s="175"/>
      <c r="J105" s="175"/>
      <c r="K105" s="103"/>
      <c r="L105" s="103"/>
      <c r="M105" s="103"/>
      <c r="N105" s="103"/>
      <c r="O105" s="461" t="s">
        <v>28</v>
      </c>
      <c r="P105" s="462"/>
      <c r="Q105" s="462"/>
      <c r="R105" s="462"/>
      <c r="S105" s="462"/>
      <c r="T105" s="462"/>
      <c r="U105" s="462"/>
      <c r="V105" s="462"/>
      <c r="W105" s="180"/>
      <c r="X105" s="180"/>
      <c r="Y105" s="180">
        <v>4</v>
      </c>
      <c r="Z105" s="180">
        <v>6</v>
      </c>
      <c r="AA105" s="180">
        <v>7</v>
      </c>
      <c r="AB105" s="241">
        <v>8</v>
      </c>
      <c r="AC105" s="211">
        <v>0</v>
      </c>
      <c r="AD105" s="116">
        <v>0</v>
      </c>
      <c r="AE105" s="116">
        <v>16000000</v>
      </c>
      <c r="AF105" s="116">
        <v>24000000</v>
      </c>
      <c r="AG105" s="116">
        <v>30800000</v>
      </c>
      <c r="AH105" s="117">
        <v>35200000</v>
      </c>
      <c r="AI105" s="15" t="s">
        <v>465</v>
      </c>
      <c r="AJ105" s="2"/>
      <c r="AK105" s="2"/>
      <c r="AL105" s="2"/>
      <c r="AM105" s="2"/>
      <c r="AN105" s="2"/>
      <c r="AO105" s="3"/>
      <c r="AP105" s="3"/>
      <c r="AQ105" s="3"/>
      <c r="AR105" s="3"/>
      <c r="AS105" s="3"/>
      <c r="AT105" s="3"/>
      <c r="AU105" s="3"/>
      <c r="AV105" s="3"/>
      <c r="AW105" s="3"/>
      <c r="AX105" s="3"/>
      <c r="AY105" s="3"/>
      <c r="AZ105" s="3"/>
      <c r="BA105" s="3"/>
      <c r="BB105" s="3"/>
      <c r="BC105" s="2"/>
    </row>
  </sheetData>
  <autoFilter ref="A5:AI105"/>
  <mergeCells count="158">
    <mergeCell ref="O9:V9"/>
    <mergeCell ref="O10:V10"/>
    <mergeCell ref="O11:V11"/>
    <mergeCell ref="O12:V12"/>
    <mergeCell ref="O13:V13"/>
    <mergeCell ref="O14:V14"/>
    <mergeCell ref="A1:AH1"/>
    <mergeCell ref="A2:AH2"/>
    <mergeCell ref="A3:AH3"/>
    <mergeCell ref="A4:AH4"/>
    <mergeCell ref="I5:N5"/>
    <mergeCell ref="O5:V5"/>
    <mergeCell ref="W5:AB5"/>
    <mergeCell ref="AC5:AH5"/>
    <mergeCell ref="O16:V16"/>
    <mergeCell ref="O17:V17"/>
    <mergeCell ref="O21:V21"/>
    <mergeCell ref="O22:V22"/>
    <mergeCell ref="O25:V25"/>
    <mergeCell ref="A26:A27"/>
    <mergeCell ref="B26:B27"/>
    <mergeCell ref="C26:C27"/>
    <mergeCell ref="H26:H27"/>
    <mergeCell ref="I26:I27"/>
    <mergeCell ref="AC26:AC27"/>
    <mergeCell ref="AD26:AD27"/>
    <mergeCell ref="AE26:AE27"/>
    <mergeCell ref="AF26:AF27"/>
    <mergeCell ref="AG26:AG27"/>
    <mergeCell ref="AH26:AH27"/>
    <mergeCell ref="J26:J27"/>
    <mergeCell ref="K26:K27"/>
    <mergeCell ref="L26:L27"/>
    <mergeCell ref="M26:M27"/>
    <mergeCell ref="N26:N27"/>
    <mergeCell ref="O26:V26"/>
    <mergeCell ref="O36:V36"/>
    <mergeCell ref="O37:V37"/>
    <mergeCell ref="O39:V39"/>
    <mergeCell ref="O40:V40"/>
    <mergeCell ref="O41:V41"/>
    <mergeCell ref="O42:V42"/>
    <mergeCell ref="O28:V28"/>
    <mergeCell ref="O29:V29"/>
    <mergeCell ref="O30:V30"/>
    <mergeCell ref="O31:V31"/>
    <mergeCell ref="O34:V34"/>
    <mergeCell ref="O35:V35"/>
    <mergeCell ref="C58:C59"/>
    <mergeCell ref="O58:V58"/>
    <mergeCell ref="P59:V59"/>
    <mergeCell ref="O43:V43"/>
    <mergeCell ref="O47:V47"/>
    <mergeCell ref="O49:V49"/>
    <mergeCell ref="O50:V50"/>
    <mergeCell ref="O51:V51"/>
    <mergeCell ref="O52:V52"/>
    <mergeCell ref="P60:V60"/>
    <mergeCell ref="O61:V61"/>
    <mergeCell ref="O62:V62"/>
    <mergeCell ref="O63:V63"/>
    <mergeCell ref="O64:V64"/>
    <mergeCell ref="O65:V65"/>
    <mergeCell ref="O53:V53"/>
    <mergeCell ref="O54:V54"/>
    <mergeCell ref="O55:V55"/>
    <mergeCell ref="O66:V66"/>
    <mergeCell ref="A67:A68"/>
    <mergeCell ref="B67:B68"/>
    <mergeCell ref="C67:C68"/>
    <mergeCell ref="H67:H68"/>
    <mergeCell ref="I67:I68"/>
    <mergeCell ref="J67:J68"/>
    <mergeCell ref="K67:K68"/>
    <mergeCell ref="L67:L68"/>
    <mergeCell ref="M67:M68"/>
    <mergeCell ref="AG67:AG68"/>
    <mergeCell ref="AH67:AH68"/>
    <mergeCell ref="O69:V69"/>
    <mergeCell ref="O70:V70"/>
    <mergeCell ref="O75:V75"/>
    <mergeCell ref="O76:V76"/>
    <mergeCell ref="N67:N68"/>
    <mergeCell ref="O67:V67"/>
    <mergeCell ref="AC67:AC68"/>
    <mergeCell ref="AD67:AD68"/>
    <mergeCell ref="AE67:AE68"/>
    <mergeCell ref="AF67:AF68"/>
    <mergeCell ref="AD77:AD78"/>
    <mergeCell ref="AE77:AE78"/>
    <mergeCell ref="AF77:AF78"/>
    <mergeCell ref="AG77:AG78"/>
    <mergeCell ref="AH77:AH78"/>
    <mergeCell ref="A79:A80"/>
    <mergeCell ref="B79:B80"/>
    <mergeCell ref="C79:C80"/>
    <mergeCell ref="H79:H80"/>
    <mergeCell ref="I79:I80"/>
    <mergeCell ref="K77:K78"/>
    <mergeCell ref="L77:L78"/>
    <mergeCell ref="M77:M78"/>
    <mergeCell ref="N77:N78"/>
    <mergeCell ref="O77:V77"/>
    <mergeCell ref="AC77:AC78"/>
    <mergeCell ref="A77:A78"/>
    <mergeCell ref="B77:B78"/>
    <mergeCell ref="C77:C78"/>
    <mergeCell ref="H77:H78"/>
    <mergeCell ref="I77:I78"/>
    <mergeCell ref="J77:J78"/>
    <mergeCell ref="AC79:AC80"/>
    <mergeCell ref="AD79:AD80"/>
    <mergeCell ref="AE79:AE80"/>
    <mergeCell ref="AF79:AF80"/>
    <mergeCell ref="AG79:AG80"/>
    <mergeCell ref="AH79:AH80"/>
    <mergeCell ref="J79:J80"/>
    <mergeCell ref="K79:K80"/>
    <mergeCell ref="L79:L80"/>
    <mergeCell ref="M79:M80"/>
    <mergeCell ref="N79:N80"/>
    <mergeCell ref="O79:V79"/>
    <mergeCell ref="O82:V82"/>
    <mergeCell ref="O83:V83"/>
    <mergeCell ref="O84:V84"/>
    <mergeCell ref="O85:V85"/>
    <mergeCell ref="O86:V86"/>
    <mergeCell ref="A87:A88"/>
    <mergeCell ref="B87:B88"/>
    <mergeCell ref="C87:C88"/>
    <mergeCell ref="H87:H88"/>
    <mergeCell ref="I87:I88"/>
    <mergeCell ref="AD87:AD88"/>
    <mergeCell ref="AE87:AE88"/>
    <mergeCell ref="AF87:AF88"/>
    <mergeCell ref="AG87:AG88"/>
    <mergeCell ref="AH87:AH88"/>
    <mergeCell ref="O89:V89"/>
    <mergeCell ref="J87:J88"/>
    <mergeCell ref="K87:K88"/>
    <mergeCell ref="L87:L88"/>
    <mergeCell ref="M87:M88"/>
    <mergeCell ref="N87:N88"/>
    <mergeCell ref="AC87:AC88"/>
    <mergeCell ref="O103:V103"/>
    <mergeCell ref="O105:V105"/>
    <mergeCell ref="O97:V97"/>
    <mergeCell ref="O98:V98"/>
    <mergeCell ref="O99:V99"/>
    <mergeCell ref="O100:V100"/>
    <mergeCell ref="O101:V101"/>
    <mergeCell ref="O102:V102"/>
    <mergeCell ref="O90:V90"/>
    <mergeCell ref="O91:V91"/>
    <mergeCell ref="O92:V92"/>
    <mergeCell ref="O94:V94"/>
    <mergeCell ref="O95:V95"/>
    <mergeCell ref="O96:V96"/>
  </mergeCells>
  <printOptions verticalCentered="1" gridLines="1"/>
  <pageMargins left="0.7" right="0.7" top="0.75" bottom="0.75" header="0" footer="0"/>
  <pageSetup paperSize="9" scale="55" orientation="landscape" r:id="rId1"/>
  <rowBreaks count="14" manualBreakCount="14">
    <brk id="11" max="34" man="1"/>
    <brk id="17" max="34" man="1"/>
    <brk id="24" max="34" man="1"/>
    <brk id="31" max="34" man="1"/>
    <brk id="38" max="34" man="1"/>
    <brk id="44" max="34" man="1"/>
    <brk id="50" max="34" man="1"/>
    <brk id="55" max="34" man="1"/>
    <brk id="61" max="34" man="1"/>
    <brk id="67" max="34" man="1"/>
    <brk id="75" max="34" man="1"/>
    <brk id="82" max="34" man="1"/>
    <brk id="89" max="34" man="1"/>
    <brk id="100" max="3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Միջոցառումների ծրագիր</vt:lpstr>
      <vt:lpstr>Աղյուսակ 1․</vt:lpstr>
      <vt:lpstr>Աղյուսակ 1</vt:lpstr>
      <vt:lpstr>'Աղյուսակ 1'!Print_Area</vt:lpstr>
      <vt:lpstr>'Աղյուսակ 1․'!Print_Area</vt:lpstr>
      <vt:lpstr>'Միջոցառումների ծրագիր'!Print_Area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Narine A. Haroyan</dc:creator>
  <cp:lastModifiedBy>Narek Apujanyan</cp:lastModifiedBy>
  <cp:lastPrinted>2025-07-31T05:22:38Z</cp:lastPrinted>
  <dcterms:created xsi:type="dcterms:W3CDTF">2015-06-05T18:17:20Z</dcterms:created>
  <dcterms:modified xsi:type="dcterms:W3CDTF">2025-07-31T05:30:03Z</dcterms:modified>
</cp:coreProperties>
</file>