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2025\06Hunis\Mied naxagic\attachments_1176856\"/>
    </mc:Choice>
  </mc:AlternateContent>
  <bookViews>
    <workbookView xWindow="0" yWindow="0" windowWidth="28800" windowHeight="12180" activeTab="3"/>
  </bookViews>
  <sheets>
    <sheet name="1" sheetId="19" r:id="rId1"/>
    <sheet name="2" sheetId="15" r:id="rId2"/>
    <sheet name="3" sheetId="17" r:id="rId3"/>
    <sheet name="4" sheetId="7" r:id="rId4"/>
  </sheets>
  <definedNames>
    <definedName name="_xlnm.Print_Area" localSheetId="1">'2'!$A$1:$H$52</definedName>
  </definedNames>
  <calcPr calcId="162913"/>
</workbook>
</file>

<file path=xl/calcChain.xml><?xml version="1.0" encoding="utf-8"?>
<calcChain xmlns="http://schemas.openxmlformats.org/spreadsheetml/2006/main">
  <c r="C13" i="17" l="1"/>
  <c r="F21" i="15"/>
  <c r="G48" i="15" l="1"/>
  <c r="H49" i="15"/>
  <c r="G49" i="15"/>
  <c r="G50" i="15"/>
  <c r="G51" i="15"/>
  <c r="F23" i="17"/>
  <c r="F15" i="17" l="1"/>
  <c r="H19" i="7"/>
  <c r="J21" i="17"/>
  <c r="J23" i="7" s="1"/>
  <c r="K21" i="17"/>
  <c r="K23" i="7" s="1"/>
  <c r="J11" i="17"/>
  <c r="J13" i="7" s="1"/>
  <c r="K11" i="17"/>
  <c r="K13" i="7" s="1"/>
  <c r="J14" i="17"/>
  <c r="J16" i="7" s="1"/>
  <c r="J15" i="7" s="1"/>
  <c r="J14" i="7" s="1"/>
  <c r="K14" i="17"/>
  <c r="K16" i="7" s="1"/>
  <c r="K15" i="7" s="1"/>
  <c r="K14" i="7" s="1"/>
  <c r="G11" i="15"/>
  <c r="H11" i="15"/>
  <c r="G31" i="15"/>
  <c r="H31" i="15"/>
  <c r="G42" i="15"/>
  <c r="H42" i="15"/>
  <c r="G52" i="15"/>
  <c r="H52" i="15"/>
  <c r="J13" i="17" l="1"/>
  <c r="K13" i="17"/>
  <c r="H27" i="7" l="1"/>
  <c r="F17" i="7"/>
  <c r="K22" i="7"/>
  <c r="J22" i="7"/>
  <c r="J22" i="17"/>
  <c r="K22" i="17"/>
  <c r="G24" i="17"/>
  <c r="G26" i="7" s="1"/>
  <c r="F25" i="7"/>
  <c r="E22" i="17"/>
  <c r="E24" i="7" s="1"/>
  <c r="C21" i="17"/>
  <c r="C23" i="7" s="1"/>
  <c r="J20" i="17" l="1"/>
  <c r="J24" i="7"/>
  <c r="K20" i="17"/>
  <c r="K24" i="7"/>
  <c r="D22" i="17" l="1"/>
  <c r="D24" i="7" s="1"/>
  <c r="B21" i="17"/>
  <c r="B23" i="7" s="1"/>
  <c r="A20" i="17"/>
  <c r="A22" i="7" s="1"/>
  <c r="B13" i="17"/>
  <c r="B15" i="7" s="1"/>
  <c r="A12" i="17"/>
  <c r="A14" i="7" s="1"/>
  <c r="G16" i="17"/>
  <c r="G18" i="7" s="1"/>
  <c r="E14" i="17"/>
  <c r="E16" i="7" s="1"/>
  <c r="D14" i="17"/>
  <c r="D16" i="7" s="1"/>
  <c r="C15" i="7"/>
  <c r="F23" i="15"/>
  <c r="D21" i="15"/>
  <c r="H30" i="15"/>
  <c r="H29" i="15" s="1"/>
  <c r="H28" i="15" s="1"/>
  <c r="H27" i="15" s="1"/>
  <c r="H25" i="15" s="1"/>
  <c r="H23" i="15" s="1"/>
  <c r="H21" i="15" s="1"/>
  <c r="H19" i="15" s="1"/>
  <c r="H17" i="15" s="1"/>
  <c r="H15" i="15" s="1"/>
  <c r="H13" i="15" s="1"/>
  <c r="G30" i="15"/>
  <c r="G29" i="15" s="1"/>
  <c r="G28" i="15" s="1"/>
  <c r="G27" i="15" s="1"/>
  <c r="G25" i="15" s="1"/>
  <c r="G23" i="15" s="1"/>
  <c r="G21" i="15" s="1"/>
  <c r="G19" i="15" s="1"/>
  <c r="G17" i="15" s="1"/>
  <c r="G15" i="15" s="1"/>
  <c r="G13" i="15" s="1"/>
  <c r="G12" i="19" l="1"/>
  <c r="H12" i="19"/>
  <c r="G14" i="19" l="1"/>
  <c r="H14" i="19"/>
  <c r="H51" i="15" l="1"/>
  <c r="G46" i="15" l="1"/>
  <c r="G44" i="15" s="1"/>
  <c r="G40" i="15" s="1"/>
  <c r="G38" i="15" s="1"/>
  <c r="G36" i="15" s="1"/>
  <c r="G34" i="15" s="1"/>
  <c r="G32" i="15" s="1"/>
  <c r="H48" i="15"/>
  <c r="H46" i="15" s="1"/>
  <c r="H44" i="15" s="1"/>
  <c r="H40" i="15" s="1"/>
  <c r="H38" i="15" s="1"/>
  <c r="H36" i="15" s="1"/>
  <c r="H34" i="15" s="1"/>
  <c r="H32" i="15" s="1"/>
  <c r="H50" i="15"/>
  <c r="H11" i="19"/>
  <c r="K12" i="17" s="1"/>
  <c r="G11" i="19"/>
  <c r="J12" i="17" s="1"/>
</calcChain>
</file>

<file path=xl/sharedStrings.xml><?xml version="1.0" encoding="utf-8"?>
<sst xmlns="http://schemas.openxmlformats.org/spreadsheetml/2006/main" count="148" uniqueCount="99">
  <si>
    <t>Միջոցառում</t>
  </si>
  <si>
    <t>ԸՆԴԱՄԵՆԸ</t>
  </si>
  <si>
    <t>___________  ___-ի N _______     որոշման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</si>
  <si>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</si>
  <si>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</si>
  <si>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</si>
  <si>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</si>
  <si>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</si>
  <si>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</si>
  <si>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</si>
  <si>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</si>
  <si>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</si>
  <si>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</si>
  <si>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այդ թվում`</t>
  </si>
  <si>
    <t xml:space="preserve"> Տարի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</si>
  <si>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հատկացումների գլխավոր կարգադրիչների անվանումները</t>
  </si>
  <si>
    <t>Ցուցանիշների փոփոխությունը (ավելացումները նշված են դրական նշանով,իսկ նվազեցումները՝ փակագծերում)</t>
  </si>
  <si>
    <t>Ծրագիր</t>
  </si>
  <si>
    <t xml:space="preserve">ՀՀ կառավարության 2025 թվականի </t>
  </si>
  <si>
    <t xml:space="preserve"> Ինն ամիս</t>
  </si>
  <si>
    <t xml:space="preserve">ՀՀ կառավարության 2025թվականի </t>
  </si>
  <si>
    <t xml:space="preserve">հազար դրամներով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</si>
  <si>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</si>
  <si>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</si>
  <si>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</si>
  <si>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</si>
  <si>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Ցուցանիշների փոփոխությունը
 (ավելացումները նշված են դրական նշանով, իսկ նվազեցումները՝ փակագծերում)</t>
  </si>
  <si>
    <t>Ծառայությունների մատուցում</t>
  </si>
  <si>
    <t>հազար դրամներով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</si>
  <si>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</si>
  <si>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</si>
  <si>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</si>
  <si>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</si>
  <si>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</si>
  <si>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>Ցուցանիշների փոփոխությունը(ավելացումները նշված են դրական նշանով,իսկ նվազեցումները՝ փակագծերում)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</si>
  <si>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</si>
  <si>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</si>
  <si>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</si>
  <si>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</si>
  <si>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Ինն ամիս </t>
  </si>
  <si>
    <t xml:space="preserve"> Տարի </t>
  </si>
  <si>
    <t xml:space="preserve"> ԸՆԴԱՄԵՆԸ </t>
  </si>
  <si>
    <t xml:space="preserve"> ԲՍԿ </t>
  </si>
  <si>
    <t xml:space="preserve">Դասիչը </t>
  </si>
  <si>
    <t xml:space="preserve">Անվանումը </t>
  </si>
  <si>
    <t xml:space="preserve">Նկարագրությունը </t>
  </si>
  <si>
    <t xml:space="preserve">ՀՀ վարչապետի աշխատակազմ </t>
  </si>
  <si>
    <t xml:space="preserve"> ԸՆԹԱՑԻԿ ԾԱԽՍԵՐ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</si>
  <si>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</si>
  <si>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</si>
  <si>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</si>
  <si>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</si>
  <si>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</si>
  <si>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</si>
  <si>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</si>
  <si>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1223 - 12003</t>
  </si>
  <si>
    <t>1,084,825.25 ԱՄՆ դոլարին համարժեք դրամ</t>
  </si>
  <si>
    <t>Տրանսֆերտների տրամադրում</t>
  </si>
  <si>
    <t>Միջազգային դատարաններում, միջազգային արբիտրաժներում և այլ միջազգային ատյաններում ՀՀ վերաբերյալ գործընթացներում մասնակցություն, դրանց կողմից ընդունված վճիռների և որոշումների կատարման ապահովում</t>
  </si>
  <si>
    <t>ՀՀ շահերի ներկայացում և պաշտպանություն , ՀՀ վերաբերյալ վճռի կամ որոշման կատարման գործընթացի ապահովում</t>
  </si>
  <si>
    <t>Արբիտրաժային և այլ վեճերի շրջանակներում միջազգային արբիտրաժների և այլ միջազգային ատյանների կողմից ընդունված վճիռների և որոշումների կատարման ապահովում</t>
  </si>
  <si>
    <t xml:space="preserve"> ԸՆԴԱՄԵՆԸ ԾԱԽՍԵՐ </t>
  </si>
  <si>
    <t>այդ թվում`</t>
  </si>
  <si>
    <t xml:space="preserve"> ՀՀ վարչապետի աշխատակազմ</t>
  </si>
  <si>
    <t xml:space="preserve"> 01</t>
  </si>
  <si>
    <t xml:space="preserve"> ՀՀ կառավարություն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</si>
  <si>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</si>
  <si>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</si>
  <si>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</si>
  <si>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</si>
  <si>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</si>
  <si>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ԱՅԼ  ԾԱԽՍԵՐ</t>
  </si>
  <si>
    <t xml:space="preserve"> Կառավարման մարմինների գործունեության հետևանքով առաջացած վնասների  կամ վնասվածքների վերականգնում</t>
  </si>
  <si>
    <t xml:space="preserve"> - Կառավարման մարմինների գործունեության հետևանքով առաջացած վնասվածքների կամ վնասների վերականգնում</t>
  </si>
  <si>
    <t>Ծառայությունը մատուցողի անվանումը` ՀՀ կառավարություն</t>
  </si>
  <si>
    <t>Հավելված N 2</t>
  </si>
  <si>
    <t>«ՀԱՅԱՍՏԱՆԻ  ՀԱՆՐԱՊԵՏՈՒԹՅԱՆ 2025 ԹՎԱԿԱՆԻ ՊԵՏԱԿԱՆ ԲՅՈՒՋԵԻ ՄԱՍԻՆ» ՀԱՅԱՍՏԱՆԻ ՀԱՆՐԱՊԵՏՈՒԹՅԱՆ
 ՕՐԵՆՔԻ N 1 ՀԱՎԵԼՎԱԾԻ N 2 ԱՂՅՈՒՍԱԿՈՒՄ ԿԱՏԱՐՎՈՂ ՎԵՐԱԲԱՇԽՈՒՄԸ, ԼՐԱՑՈՒՄԸ ԵՎ ՀԱՅԱՍՏԱՆԻ ՀԱՆՐԱՊԵՏՈՒԹՅԱՆ ԿԱՌԱՎԱՐՈՒԹՅԱՆ 2024 ԹՎԱԿԱՆԻ ԴԵԿՏԵՄԲԵՐԻ 27-Ի N 2060-Ն ՈՐՈՇՄԱՆ N 5 ՀԱՎԵԼՎԱԾԻ N 1 ԱՂՅՈՒՍԱԿՈՒՄ 
ԿԱՏԱՐՎՈՂ ՓՈՓՈԽՈՒԹՅՈՒՆՆԵՐԸ ԵՎ ԼՐԱՑՈՒՄՆԵՐԸ</t>
  </si>
  <si>
    <t>ՀԱՅԱՍՏԱՆԻ ՀԱՆՐԱՊԵՏՈՒԹՅԱՆ ԿԱՌԱՎԱՐՈՒԹՅԱՆ 2024 ԹՎԱԿԱՆԻ ԴԵԿՏԵՄԲԵՐԻ 27-Ի N 2060-Ն ՈՐՈՇՄԱՆ
NN 3 ԵՎ 4 ՀԱՎԵԼՎԱԾՆԵՐՈՒՄ ԿԱՏԱՐՎՈՂ ՓՈՓՈԽՈՒԹՅՈՒՆՆԵՐԸ ԵՎ ԼՐԱՑՈՒՄՆԵՐԸ</t>
  </si>
  <si>
    <t>ՀԱՅԱՍՏԱՆԻ ՀԱՆՐԱՊԵՏՈՒԹՅԱՆ ԿԱՌԱՎԱՐՈՒԹՅԱՆ 2024 ԹՎԱԿԱՆԻ ԴԵԿՏԵՄԲԵՐԻ 27-Ի N 2060-Ն ՈՐՈՇՄԱՆ
N 9 ՀԱՎԵԼՎԱԾՈՒՄ ԿԱՏԱՐՎՈՂ ՓՈՓՈԽՈՒԹՅՈՒՆՆԵՐԸ ԵՎ ԼՐԱՑՈՒՄՆԵՐԸ</t>
  </si>
  <si>
    <t>ՀԱՅԱՍՏԱՆԻ ՀԱՆՐԱՊԵՏՈՒԹՅԱՆ ԿԱՌԱՎԱՐՈՒԹՅԱՆ 2024 ԹՎԱԿԱՆԻ ԴԵԿՏԵՄԲԵՐԻ 27-Ի N 2060-Ն ՈՐՈՇՄԱՆ
N 9.1 ՀԱՎԵԼՎԱԾՈՒՄ ԿԱՏԱՐՎՈՂ ՓՈՓՈԽՈՒԹՅՈՒՆՆԵՐԸ ԵՎ ԼՐԱՑՈՒՄՆԵՐԸ</t>
  </si>
  <si>
    <t>(1,084,825.25 ԱՄՆ դոլարին համարժեք դրամ)</t>
  </si>
  <si>
    <t>Ծրագրային դասիչը</t>
  </si>
  <si>
    <t xml:space="preserve"> Իրավական պաշտպանություն</t>
  </si>
  <si>
    <t>02</t>
  </si>
  <si>
    <t xml:space="preserve"> Դատական գործունեություն և իրավական պաշտպանություն</t>
  </si>
  <si>
    <t>03</t>
  </si>
  <si>
    <t xml:space="preserve"> ՀԱՍԱՐԱԿԱԿԱՆ ԿԱՐԳ,  ԱՆՎՏԱՆԳՈՒԹՅՈՒՆ ԵՎ ԴԱՏԱԿԱՆ ԳՈՐԾՈՒՆԵՈՒԹՅՈՒՆ</t>
  </si>
  <si>
    <t xml:space="preserve"> Շահառուների ընտրության չափորոշիչները`  Միջազգային արբիտրաժների և այլ միջազգային ատյանների կողմից ընդունված վճիռների և որոշումների հիման վրա ՀՀ շահերի պաշտպանության համար ներգրավված իրավախորհրդատուներ</t>
  </si>
  <si>
    <t>Հավելված N 1</t>
  </si>
  <si>
    <t xml:space="preserve"> Շենքերի և շինությունների կապիտալ վերանորոգում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</si>
  <si>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</si>
  <si>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</si>
  <si>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</si>
  <si>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Հավելված N  3</t>
  </si>
  <si>
    <t>Հավելված N 4</t>
  </si>
  <si>
    <t>Միջազգային արբիտրաժների և այլ միջազգային ատյանների կողմից ընդունված վճիռների, որոշումների քանակ</t>
  </si>
  <si>
    <t>Ներգրավված իրավախորհրդատու ընկերությունների քանակ</t>
  </si>
  <si>
    <t>Միջազգային արբիտրաժների և այլ միջազգային ատյանների կողմից ընդունված վճիռների և որոշումների հիման վրա ՀՀ շահերի պաշտպանության համար ներգրավված իրավախորհրդատուների վճարների և ծախսերի փոխհատուցում</t>
  </si>
  <si>
    <t>Միջազգային դատարաններում, միջազգային արբիտրաժներում և այլ միջազգային ատյաններում ՀՀ շահերի ներկայացում և պաշտպանություն, դրանց կողմից ընդունված վճիռների և որոշումների կատարման ապահովում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</si>
</sst>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_-* #,##0.00\ _ _-;\-* #,##0.00\ _ _-;_-* &quot;-&quot;??\ _ _-;_-@_-"/>
    <numFmt numFmtId="165" formatCode="_(* #,##0.0_);_(* \(#,##0.0\);_(* &quot;-&quot;??_);_(@_)"/>
    <numFmt numFmtId="166" formatCode="##,##0.0;\(##,##0.0\);\-"/>
    <numFmt numFmtId="167" formatCode="_-* #,##0.00_р_._-;\-* #,##0.00_р_._-;_-* &quot;-&quot;??_р_._-;_-@_-"/>
  </numFmts>
  <fonts count="31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sz val="10"/>
      <color theme="1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0"/>
      <name val="Arial"/>
      <family val="2"/>
      <charset val="204"/>
    </font>
    <font>
      <sz val="10"/>
      <name val="Arial Unicode"/>
      <family val="2"/>
    </font>
    <font>
      <sz val="10"/>
      <color rgb="FF000000"/>
      <name val="Times New Roman"/>
      <family val="1"/>
      <charset val="204"/>
    </font>
    <font>
      <b/>
      <sz val="8"/>
      <name val="GHEA Grapalat"/>
      <family val="2"/>
    </font>
    <font>
      <b/>
      <sz val="10"/>
      <color theme="1"/>
      <name val="GHEA Grapalat"/>
      <family val="3"/>
    </font>
    <font>
      <i/>
      <sz val="10"/>
      <name val="GHEA Grapalat"/>
      <family val="3"/>
    </font>
    <font>
      <b/>
      <sz val="10"/>
      <name val="GHEA Grapalat"/>
      <family val="3"/>
    </font>
    <font>
      <b/>
      <sz val="11"/>
      <name val="GHEA Grapalat"/>
      <family val="2"/>
    </font>
    <font>
      <sz val="11"/>
      <color rgb="FF000000"/>
      <name val="Times New Roman"/>
      <family val="1"/>
    </font>
    <font>
      <sz val="11"/>
      <name val="GHEA Grapalat"/>
      <family val="2"/>
    </font>
    <font>
      <sz val="11"/>
      <color rgb="FF000000"/>
      <name val="Arial Armenian"/>
      <family val="2"/>
    </font>
    <font>
      <sz val="11"/>
      <color rgb="FF000000"/>
      <name val="GHEA Grapalat"/>
      <family val="3"/>
    </font>
    <font>
      <sz val="11"/>
      <name val="GHEA Grapalat"/>
      <family val="3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0"/>
      </right>
      <top style="thin">
        <color indexed="64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64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0" fontId="6" fillId="0" borderId="0"/>
    <xf numFmtId="43" fontId="7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166" fontId="13" fillId="0" borderId="0" applyFill="0" applyBorder="0" applyProtection="0">
      <alignment horizontal="right" vertical="top"/>
    </xf>
    <xf numFmtId="0" fontId="7" fillId="0" borderId="0"/>
    <xf numFmtId="0" fontId="5" fillId="0" borderId="0"/>
    <xf numFmtId="167" fontId="14" fillId="0" borderId="0" applyFont="0" applyFill="0" applyBorder="0" applyAlignment="0" applyProtection="0"/>
    <xf numFmtId="0" fontId="14" fillId="0" borderId="0"/>
    <xf numFmtId="0" fontId="13" fillId="0" borderId="0">
      <alignment horizontal="left" vertical="top" wrapText="1"/>
    </xf>
    <xf numFmtId="0" fontId="7" fillId="0" borderId="0"/>
    <xf numFmtId="0" fontId="15" fillId="0" borderId="0"/>
    <xf numFmtId="0" fontId="7" fillId="0" borderId="0"/>
    <xf numFmtId="0" fontId="16" fillId="0" borderId="0"/>
    <xf numFmtId="43" fontId="6" fillId="0" borderId="0" applyFont="0" applyFill="0" applyBorder="0" applyAlignment="0" applyProtection="0"/>
    <xf numFmtId="0" fontId="6" fillId="0" borderId="0"/>
    <xf numFmtId="0" fontId="4" fillId="0" borderId="0"/>
    <xf numFmtId="0" fontId="7" fillId="0" borderId="0"/>
    <xf numFmtId="164" fontId="7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6" fontId="17" fillId="0" borderId="0" applyFill="0" applyBorder="0" applyProtection="0">
      <alignment horizontal="right" vertical="top"/>
    </xf>
    <xf numFmtId="43" fontId="7" fillId="0" borderId="0" applyFont="0" applyFill="0" applyBorder="0" applyAlignment="0" applyProtection="0"/>
    <xf numFmtId="0" fontId="1" fillId="0" borderId="0"/>
  </cellStyleXfs>
  <cellXfs count="144">
    <xf numFmtId="0" fontId="0" fillId="0" borderId="0" xfId="0" applyFill="1" applyBorder="1" applyAlignment="1">
      <alignment horizontal="left" vertical="top"/>
    </xf>
    <xf numFmtId="0" fontId="11" fillId="0" borderId="0" xfId="0" applyFont="1"/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Alignment="1">
      <alignment horizontal="left" vertical="top" wrapText="1"/>
    </xf>
    <xf numFmtId="0" fontId="11" fillId="2" borderId="0" xfId="0" applyFont="1" applyFill="1"/>
    <xf numFmtId="165" fontId="8" fillId="0" borderId="0" xfId="5" applyNumberFormat="1" applyFont="1" applyAlignment="1">
      <alignment horizontal="right" vertical="center"/>
    </xf>
    <xf numFmtId="0" fontId="11" fillId="0" borderId="5" xfId="0" applyFont="1" applyFill="1" applyBorder="1" applyAlignment="1">
      <alignment horizontal="center" vertical="top" wrapText="1"/>
    </xf>
    <xf numFmtId="0" fontId="11" fillId="0" borderId="5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left" vertical="top" wrapText="1"/>
    </xf>
    <xf numFmtId="0" fontId="18" fillId="2" borderId="0" xfId="0" applyFont="1" applyFill="1" applyAlignment="1">
      <alignment horizontal="left" vertical="top" wrapText="1"/>
    </xf>
    <xf numFmtId="0" fontId="8" fillId="0" borderId="9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165" fontId="11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>
      <alignment horizontal="right" vertical="top"/>
    </xf>
    <xf numFmtId="165" fontId="10" fillId="0" borderId="0" xfId="0" applyNumberFormat="1" applyFont="1" applyFill="1" applyBorder="1" applyAlignment="1">
      <alignment horizontal="right" vertical="top"/>
    </xf>
    <xf numFmtId="0" fontId="11" fillId="2" borderId="0" xfId="0" applyFont="1" applyFill="1" applyBorder="1" applyAlignment="1">
      <alignment horizontal="left" vertical="top"/>
    </xf>
    <xf numFmtId="0" fontId="19" fillId="0" borderId="0" xfId="0" applyFont="1" applyAlignment="1">
      <alignment horizontal="right" vertical="center"/>
    </xf>
    <xf numFmtId="0" fontId="18" fillId="0" borderId="0" xfId="0" applyFont="1" applyFill="1" applyAlignment="1">
      <alignment horizontal="center" wrapText="1"/>
    </xf>
    <xf numFmtId="0" fontId="8" fillId="2" borderId="0" xfId="0" applyFont="1" applyFill="1" applyAlignment="1">
      <alignment horizontal="left" vertical="top" wrapText="1"/>
    </xf>
    <xf numFmtId="0" fontId="18" fillId="0" borderId="0" xfId="0" applyFont="1" applyFill="1" applyAlignment="1">
      <alignment horizontal="right" wrapText="1"/>
    </xf>
    <xf numFmtId="0" fontId="11" fillId="0" borderId="0" xfId="0" applyFont="1" applyFill="1" applyAlignment="1">
      <alignment horizontal="right"/>
    </xf>
    <xf numFmtId="0" fontId="11" fillId="0" borderId="0" xfId="0" applyFont="1" applyAlignment="1">
      <alignment horizontal="right"/>
    </xf>
    <xf numFmtId="0" fontId="20" fillId="0" borderId="0" xfId="0" applyFont="1" applyAlignment="1">
      <alignment horizontal="left" vertical="top" wrapText="1"/>
    </xf>
    <xf numFmtId="0" fontId="18" fillId="2" borderId="0" xfId="0" applyFont="1" applyFill="1" applyAlignment="1">
      <alignment horizontal="center" wrapText="1"/>
    </xf>
    <xf numFmtId="0" fontId="18" fillId="2" borderId="0" xfId="0" applyFont="1" applyFill="1" applyAlignment="1">
      <alignment horizontal="center" wrapText="1"/>
    </xf>
    <xf numFmtId="165" fontId="8" fillId="2" borderId="0" xfId="5" applyNumberFormat="1" applyFont="1" applyFill="1" applyAlignment="1">
      <alignment horizontal="right" vertical="center"/>
    </xf>
    <xf numFmtId="165" fontId="11" fillId="2" borderId="0" xfId="0" applyNumberFormat="1" applyFont="1" applyFill="1" applyAlignment="1">
      <alignment horizontal="right"/>
    </xf>
    <xf numFmtId="0" fontId="11" fillId="2" borderId="0" xfId="0" applyFont="1" applyFill="1" applyAlignment="1">
      <alignment horizontal="right"/>
    </xf>
    <xf numFmtId="0" fontId="19" fillId="2" borderId="0" xfId="0" applyFont="1" applyFill="1" applyAlignment="1">
      <alignment horizontal="right" vertical="center"/>
    </xf>
    <xf numFmtId="0" fontId="8" fillId="2" borderId="9" xfId="0" applyFont="1" applyFill="1" applyBorder="1" applyAlignment="1">
      <alignment horizontal="center" vertical="center" wrapText="1"/>
    </xf>
    <xf numFmtId="166" fontId="20" fillId="2" borderId="0" xfId="29" applyNumberFormat="1" applyFont="1" applyFill="1" applyAlignment="1">
      <alignment horizontal="right" vertical="top"/>
    </xf>
    <xf numFmtId="0" fontId="11" fillId="0" borderId="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top" wrapText="1"/>
    </xf>
    <xf numFmtId="0" fontId="22" fillId="0" borderId="0" xfId="0" applyFont="1" applyAlignment="1">
      <alignment horizontal="left" vertical="top" wrapText="1"/>
    </xf>
    <xf numFmtId="0" fontId="23" fillId="0" borderId="9" xfId="0" applyFont="1" applyBorder="1" applyAlignment="1">
      <alignment horizontal="left" vertical="top" wrapText="1"/>
    </xf>
    <xf numFmtId="0" fontId="21" fillId="0" borderId="9" xfId="0" applyFont="1" applyBorder="1" applyAlignment="1">
      <alignment horizontal="center" vertical="top" wrapText="1"/>
    </xf>
    <xf numFmtId="0" fontId="21" fillId="0" borderId="9" xfId="0" applyFont="1" applyBorder="1" applyAlignment="1">
      <alignment horizontal="left" vertical="top" wrapText="1"/>
    </xf>
    <xf numFmtId="0" fontId="23" fillId="0" borderId="9" xfId="0" applyFont="1" applyBorder="1" applyAlignment="1">
      <alignment horizontal="center" vertical="top" wrapText="1"/>
    </xf>
    <xf numFmtId="0" fontId="24" fillId="0" borderId="0" xfId="0" applyFont="1" applyFill="1" applyBorder="1" applyAlignment="1">
      <alignment horizontal="left" vertical="top"/>
    </xf>
    <xf numFmtId="0" fontId="25" fillId="0" borderId="0" xfId="0" applyFont="1" applyFill="1" applyBorder="1" applyAlignment="1">
      <alignment horizontal="left" vertical="top"/>
    </xf>
    <xf numFmtId="0" fontId="25" fillId="0" borderId="0" xfId="0" applyFont="1" applyFill="1" applyBorder="1" applyAlignment="1">
      <alignment horizontal="center" vertical="top"/>
    </xf>
    <xf numFmtId="165" fontId="26" fillId="0" borderId="0" xfId="3" applyNumberFormat="1" applyFont="1" applyAlignment="1">
      <alignment horizontal="right" vertical="center"/>
    </xf>
    <xf numFmtId="0" fontId="27" fillId="0" borderId="0" xfId="0" applyFont="1" applyFill="1" applyAlignment="1">
      <alignment horizontal="right"/>
    </xf>
    <xf numFmtId="0" fontId="27" fillId="0" borderId="0" xfId="0" applyFont="1" applyFill="1" applyAlignment="1">
      <alignment horizontal="right" vertical="center"/>
    </xf>
    <xf numFmtId="0" fontId="28" fillId="0" borderId="0" xfId="0" applyFont="1" applyFill="1" applyAlignment="1">
      <alignment wrapText="1"/>
    </xf>
    <xf numFmtId="0" fontId="28" fillId="0" borderId="0" xfId="0" applyFont="1" applyFill="1" applyAlignment="1">
      <alignment horizontal="center" wrapText="1"/>
    </xf>
    <xf numFmtId="0" fontId="23" fillId="0" borderId="0" xfId="0" applyFont="1" applyAlignment="1">
      <alignment horizontal="left" vertical="top" wrapText="1"/>
    </xf>
    <xf numFmtId="0" fontId="21" fillId="0" borderId="9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left" vertical="center" wrapText="1"/>
    </xf>
    <xf numFmtId="0" fontId="24" fillId="0" borderId="0" xfId="0" applyFont="1" applyFill="1" applyBorder="1" applyAlignment="1">
      <alignment horizontal="center" vertical="top"/>
    </xf>
    <xf numFmtId="166" fontId="21" fillId="0" borderId="9" xfId="29" applyNumberFormat="1" applyFont="1" applyBorder="1" applyAlignment="1">
      <alignment horizontal="right" vertical="top" wrapText="1"/>
    </xf>
    <xf numFmtId="0" fontId="20" fillId="0" borderId="0" xfId="0" applyFont="1" applyAlignment="1">
      <alignment horizontal="left" vertical="top" wrapText="1"/>
    </xf>
    <xf numFmtId="0" fontId="20" fillId="2" borderId="0" xfId="0" applyFont="1" applyFill="1" applyAlignment="1">
      <alignment horizontal="left" vertical="top" wrapText="1"/>
    </xf>
    <xf numFmtId="0" fontId="21" fillId="0" borderId="11" xfId="0" applyFont="1" applyBorder="1" applyAlignment="1">
      <alignment horizontal="center" vertical="center" wrapText="1"/>
    </xf>
    <xf numFmtId="0" fontId="26" fillId="2" borderId="9" xfId="18" applyFont="1" applyFill="1" applyBorder="1" applyAlignment="1">
      <alignment horizontal="center" vertical="center" wrapText="1"/>
    </xf>
    <xf numFmtId="0" fontId="30" fillId="0" borderId="9" xfId="0" applyFont="1" applyBorder="1" applyAlignment="1">
      <alignment horizontal="left" vertical="top" wrapText="1"/>
    </xf>
    <xf numFmtId="166" fontId="30" fillId="2" borderId="9" xfId="11" applyFont="1" applyFill="1" applyBorder="1" applyAlignment="1">
      <alignment horizontal="center" vertical="center"/>
    </xf>
    <xf numFmtId="0" fontId="26" fillId="2" borderId="0" xfId="18" applyFont="1" applyFill="1" applyAlignment="1">
      <alignment horizontal="left" vertical="top" wrapText="1"/>
    </xf>
    <xf numFmtId="0" fontId="26" fillId="2" borderId="9" xfId="18" applyFont="1" applyFill="1" applyBorder="1" applyAlignment="1">
      <alignment horizontal="center" vertical="top" wrapText="1"/>
    </xf>
    <xf numFmtId="0" fontId="30" fillId="2" borderId="10" xfId="0" applyFont="1" applyFill="1" applyBorder="1" applyAlignment="1">
      <alignment horizontal="left" vertical="top" wrapText="1"/>
    </xf>
    <xf numFmtId="166" fontId="26" fillId="2" borderId="9" xfId="11" applyFont="1" applyFill="1" applyBorder="1" applyAlignment="1">
      <alignment horizontal="center" vertical="center" wrapText="1"/>
    </xf>
    <xf numFmtId="0" fontId="26" fillId="2" borderId="9" xfId="18" applyFont="1" applyFill="1" applyBorder="1" applyAlignment="1">
      <alignment horizontal="left" vertical="top" wrapText="1"/>
    </xf>
    <xf numFmtId="0" fontId="26" fillId="0" borderId="9" xfId="0" applyFont="1" applyBorder="1" applyAlignment="1">
      <alignment horizontal="left" vertical="top" wrapText="1"/>
    </xf>
    <xf numFmtId="166" fontId="26" fillId="2" borderId="9" xfId="11" applyFont="1" applyFill="1" applyBorder="1" applyAlignment="1">
      <alignment horizontal="right" vertical="center" wrapText="1"/>
    </xf>
    <xf numFmtId="0" fontId="30" fillId="0" borderId="13" xfId="0" applyFont="1" applyBorder="1" applyAlignment="1">
      <alignment horizontal="left" vertical="top" wrapText="1"/>
    </xf>
    <xf numFmtId="0" fontId="30" fillId="0" borderId="14" xfId="0" applyFont="1" applyBorder="1" applyAlignment="1">
      <alignment horizontal="left" vertical="top" wrapText="1"/>
    </xf>
    <xf numFmtId="0" fontId="26" fillId="0" borderId="14" xfId="0" applyFont="1" applyBorder="1" applyAlignment="1">
      <alignment horizontal="left" vertical="top" wrapText="1"/>
    </xf>
    <xf numFmtId="0" fontId="30" fillId="0" borderId="15" xfId="0" applyFont="1" applyBorder="1" applyAlignment="1">
      <alignment horizontal="left" vertical="top" wrapText="1"/>
    </xf>
    <xf numFmtId="0" fontId="27" fillId="0" borderId="0" xfId="0" applyFont="1"/>
    <xf numFmtId="0" fontId="30" fillId="0" borderId="16" xfId="0" applyFont="1" applyBorder="1" applyAlignment="1">
      <alignment horizontal="left" vertical="top" wrapText="1"/>
    </xf>
    <xf numFmtId="0" fontId="30" fillId="0" borderId="17" xfId="0" applyFont="1" applyBorder="1" applyAlignment="1">
      <alignment horizontal="left" vertical="top" wrapText="1"/>
    </xf>
    <xf numFmtId="0" fontId="26" fillId="0" borderId="18" xfId="0" applyFont="1" applyBorder="1" applyAlignment="1">
      <alignment horizontal="left" vertical="top" wrapText="1"/>
    </xf>
    <xf numFmtId="0" fontId="26" fillId="0" borderId="19" xfId="0" applyFont="1" applyBorder="1" applyAlignment="1">
      <alignment horizontal="left" vertical="top" wrapText="1"/>
    </xf>
    <xf numFmtId="0" fontId="26" fillId="2" borderId="9" xfId="0" applyFont="1" applyFill="1" applyBorder="1" applyAlignment="1">
      <alignment vertical="top" wrapText="1"/>
    </xf>
    <xf numFmtId="0" fontId="30" fillId="0" borderId="21" xfId="0" applyFont="1" applyBorder="1" applyAlignment="1">
      <alignment horizontal="left" vertical="top" wrapText="1"/>
    </xf>
    <xf numFmtId="0" fontId="26" fillId="0" borderId="22" xfId="0" applyFont="1" applyBorder="1" applyAlignment="1">
      <alignment horizontal="left" vertical="top" wrapText="1"/>
    </xf>
    <xf numFmtId="0" fontId="26" fillId="0" borderId="23" xfId="0" applyFont="1" applyBorder="1" applyAlignment="1">
      <alignment horizontal="left" vertical="top" wrapText="1"/>
    </xf>
    <xf numFmtId="0" fontId="30" fillId="0" borderId="24" xfId="0" applyFont="1" applyBorder="1" applyAlignment="1">
      <alignment horizontal="left" vertical="top" wrapText="1"/>
    </xf>
    <xf numFmtId="0" fontId="26" fillId="0" borderId="24" xfId="0" applyFont="1" applyBorder="1" applyAlignment="1">
      <alignment horizontal="left" vertical="top" wrapText="1"/>
    </xf>
    <xf numFmtId="0" fontId="26" fillId="2" borderId="24" xfId="0" applyFont="1" applyFill="1" applyBorder="1" applyAlignment="1">
      <alignment vertical="top" wrapText="1"/>
    </xf>
    <xf numFmtId="0" fontId="26" fillId="2" borderId="15" xfId="0" applyFont="1" applyFill="1" applyBorder="1" applyAlignment="1">
      <alignment vertical="top" wrapText="1"/>
    </xf>
    <xf numFmtId="0" fontId="30" fillId="0" borderId="25" xfId="0" applyFont="1" applyBorder="1" applyAlignment="1">
      <alignment horizontal="left" vertical="top" wrapText="1"/>
    </xf>
    <xf numFmtId="166" fontId="26" fillId="2" borderId="15" xfId="22" applyNumberFormat="1" applyFont="1" applyFill="1" applyBorder="1" applyAlignment="1">
      <alignment vertical="top" wrapText="1"/>
    </xf>
    <xf numFmtId="0" fontId="26" fillId="0" borderId="25" xfId="0" applyFont="1" applyBorder="1" applyAlignment="1">
      <alignment horizontal="left" vertical="top" wrapText="1"/>
    </xf>
    <xf numFmtId="0" fontId="26" fillId="0" borderId="15" xfId="0" applyFont="1" applyBorder="1" applyAlignment="1">
      <alignment horizontal="left" vertical="top" wrapText="1"/>
    </xf>
    <xf numFmtId="0" fontId="29" fillId="0" borderId="15" xfId="0" applyFont="1" applyBorder="1" applyAlignment="1">
      <alignment horizontal="left" vertical="top" wrapText="1"/>
    </xf>
    <xf numFmtId="0" fontId="26" fillId="0" borderId="21" xfId="22" applyFont="1" applyBorder="1" applyAlignment="1">
      <alignment horizontal="left" vertical="top" wrapText="1"/>
    </xf>
    <xf numFmtId="0" fontId="26" fillId="0" borderId="24" xfId="22" applyFont="1" applyBorder="1" applyAlignment="1">
      <alignment horizontal="left" vertical="top" wrapText="1"/>
    </xf>
    <xf numFmtId="0" fontId="26" fillId="0" borderId="21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66" fontId="23" fillId="0" borderId="9" xfId="11" applyNumberFormat="1" applyFont="1" applyBorder="1" applyAlignment="1">
      <alignment horizontal="right" vertical="top" wrapText="1"/>
    </xf>
    <xf numFmtId="166" fontId="26" fillId="2" borderId="15" xfId="29" applyNumberFormat="1" applyFont="1" applyFill="1" applyBorder="1" applyAlignment="1">
      <alignment vertical="top" wrapText="1"/>
    </xf>
    <xf numFmtId="166" fontId="26" fillId="2" borderId="24" xfId="29" applyNumberFormat="1" applyFont="1" applyFill="1" applyBorder="1" applyAlignment="1">
      <alignment vertical="top" wrapText="1"/>
    </xf>
    <xf numFmtId="165" fontId="26" fillId="2" borderId="15" xfId="3" applyNumberFormat="1" applyFont="1" applyFill="1" applyBorder="1" applyAlignment="1">
      <alignment vertical="center" wrapText="1"/>
    </xf>
    <xf numFmtId="166" fontId="30" fillId="0" borderId="9" xfId="29" applyFont="1" applyBorder="1" applyAlignment="1">
      <alignment horizontal="right" vertical="top" wrapText="1"/>
    </xf>
    <xf numFmtId="165" fontId="11" fillId="0" borderId="9" xfId="3" applyNumberFormat="1" applyFont="1" applyBorder="1" applyAlignment="1">
      <alignment horizontal="right" wrapText="1"/>
    </xf>
    <xf numFmtId="166" fontId="20" fillId="0" borderId="0" xfId="29" applyNumberFormat="1" applyFont="1" applyAlignment="1">
      <alignment horizontal="right" vertical="top" wrapText="1"/>
    </xf>
    <xf numFmtId="166" fontId="20" fillId="2" borderId="0" xfId="29" applyNumberFormat="1" applyFont="1" applyFill="1" applyAlignment="1">
      <alignment horizontal="right" vertical="top" wrapText="1"/>
    </xf>
    <xf numFmtId="0" fontId="20" fillId="2" borderId="0" xfId="0" applyFont="1" applyFill="1" applyAlignment="1">
      <alignment horizontal="left" vertical="top" wrapText="1"/>
    </xf>
    <xf numFmtId="0" fontId="20" fillId="0" borderId="0" xfId="0" applyFont="1" applyFill="1" applyAlignment="1">
      <alignment horizontal="center" vertical="top" wrapText="1"/>
    </xf>
    <xf numFmtId="0" fontId="21" fillId="0" borderId="9" xfId="0" applyFont="1" applyBorder="1" applyAlignment="1">
      <alignment horizontal="left" vertical="top" wrapText="1"/>
    </xf>
    <xf numFmtId="0" fontId="28" fillId="0" borderId="0" xfId="0" applyFont="1" applyFill="1" applyAlignment="1">
      <alignment horizontal="center" vertical="center" wrapText="1"/>
    </xf>
    <xf numFmtId="0" fontId="29" fillId="0" borderId="12" xfId="0" applyFont="1" applyBorder="1" applyAlignment="1">
      <alignment horizontal="center" vertical="top"/>
    </xf>
    <xf numFmtId="0" fontId="21" fillId="0" borderId="9" xfId="0" applyFont="1" applyBorder="1" applyAlignment="1">
      <alignment horizontal="center" vertical="center" wrapText="1"/>
    </xf>
    <xf numFmtId="0" fontId="21" fillId="0" borderId="27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30" fillId="0" borderId="20" xfId="0" applyFont="1" applyBorder="1" applyAlignment="1">
      <alignment horizontal="center" vertical="top" wrapText="1"/>
    </xf>
    <xf numFmtId="0" fontId="30" fillId="0" borderId="3" xfId="0" applyFont="1" applyBorder="1" applyAlignment="1">
      <alignment horizontal="center" vertical="top" wrapText="1"/>
    </xf>
    <xf numFmtId="0" fontId="30" fillId="0" borderId="2" xfId="0" applyFont="1" applyBorder="1" applyAlignment="1">
      <alignment horizontal="center" vertical="top" wrapText="1"/>
    </xf>
    <xf numFmtId="0" fontId="30" fillId="0" borderId="11" xfId="0" applyFont="1" applyBorder="1" applyAlignment="1">
      <alignment horizontal="center" vertical="top" wrapText="1"/>
    </xf>
    <xf numFmtId="0" fontId="8" fillId="0" borderId="20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26" fillId="0" borderId="20" xfId="0" applyFont="1" applyBorder="1" applyAlignment="1">
      <alignment horizontal="center" vertical="top" wrapText="1"/>
    </xf>
    <xf numFmtId="0" fontId="26" fillId="0" borderId="3" xfId="0" applyFont="1" applyBorder="1" applyAlignment="1">
      <alignment horizontal="center" vertical="top" wrapText="1"/>
    </xf>
    <xf numFmtId="0" fontId="26" fillId="0" borderId="2" xfId="0" applyFont="1" applyBorder="1" applyAlignment="1">
      <alignment horizontal="center" vertical="top" wrapText="1"/>
    </xf>
    <xf numFmtId="0" fontId="30" fillId="0" borderId="26" xfId="0" applyFont="1" applyBorder="1" applyAlignment="1">
      <alignment horizontal="center" vertical="top" wrapText="1"/>
    </xf>
    <xf numFmtId="0" fontId="18" fillId="0" borderId="0" xfId="0" applyFont="1" applyFill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top" wrapText="1"/>
    </xf>
    <xf numFmtId="0" fontId="11" fillId="0" borderId="7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horizontal="right" wrapText="1"/>
    </xf>
    <xf numFmtId="0" fontId="11" fillId="0" borderId="27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49" fontId="30" fillId="0" borderId="11" xfId="0" applyNumberFormat="1" applyFont="1" applyBorder="1" applyAlignment="1">
      <alignment horizontal="center" vertical="top" wrapText="1"/>
    </xf>
    <xf numFmtId="49" fontId="30" fillId="0" borderId="3" xfId="0" applyNumberFormat="1" applyFont="1" applyBorder="1" applyAlignment="1">
      <alignment horizontal="center" vertical="top" wrapText="1"/>
    </xf>
    <xf numFmtId="49" fontId="30" fillId="0" borderId="2" xfId="0" applyNumberFormat="1" applyFont="1" applyBorder="1" applyAlignment="1">
      <alignment horizontal="center" vertical="top" wrapText="1"/>
    </xf>
    <xf numFmtId="0" fontId="26" fillId="0" borderId="11" xfId="0" applyFont="1" applyBorder="1" applyAlignment="1">
      <alignment horizontal="center" vertical="top" wrapText="1"/>
    </xf>
    <xf numFmtId="0" fontId="20" fillId="2" borderId="0" xfId="0" applyFont="1" applyFill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20" fillId="0" borderId="0" xfId="0" applyFont="1" applyAlignment="1">
      <alignment horizontal="left" vertical="top"/>
    </xf>
    <xf numFmtId="0" fontId="18" fillId="2" borderId="0" xfId="0" applyFont="1" applyFill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8" fillId="2" borderId="0" xfId="0" applyFont="1" applyFill="1" applyAlignment="1">
      <alignment horizont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</cellXfs>
  <cellStyles count="32">
    <cellStyle name="Comma" xfId="3" builtinId="3"/>
    <cellStyle name="Comma 15" xfId="30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 5 2" xfId="21"/>
    <cellStyle name="Comma 6" xfId="25"/>
    <cellStyle name="Comma 8" xfId="27"/>
    <cellStyle name="Normal" xfId="0" builtinId="0"/>
    <cellStyle name="Normal 11" xfId="17"/>
    <cellStyle name="Normal 12" xfId="19"/>
    <cellStyle name="Normal 14" xfId="28"/>
    <cellStyle name="Normal 2" xfId="1"/>
    <cellStyle name="Normal 3" xfId="10"/>
    <cellStyle name="Normal 3 2" xfId="22"/>
    <cellStyle name="Normal 4" xfId="13"/>
    <cellStyle name="Normal 4 2" xfId="23"/>
    <cellStyle name="Normal 5" xfId="24"/>
    <cellStyle name="Normal 5 2" xfId="15"/>
    <cellStyle name="Normal 6" xfId="20"/>
    <cellStyle name="Normal 7 2" xfId="31"/>
    <cellStyle name="Normal 8" xfId="16"/>
    <cellStyle name="Normal 8 2" xfId="18"/>
    <cellStyle name="SN_241" xfId="11"/>
    <cellStyle name="SN_b" xfId="29"/>
    <cellStyle name="Обычный 2" xfId="12"/>
    <cellStyle name="Финансовый 2" xfId="26"/>
    <cellStyle name="Финансовый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view="pageBreakPreview" topLeftCell="A4" zoomScale="60" zoomScaleNormal="80" workbookViewId="0">
      <selection activeCell="D13" sqref="D13"/>
    </sheetView>
  </sheetViews>
  <sheetFormatPr defaultColWidth="58.1640625" defaultRowHeight="14.25" x14ac:dyDescent="0.2"/>
  <cols>
    <col min="1" max="1" width="14.83203125" style="39" customWidth="1"/>
    <col min="2" max="2" width="19.5" style="39" customWidth="1"/>
    <col min="3" max="3" width="19.5" style="52" customWidth="1"/>
    <col min="4" max="4" width="70.6640625" style="39" customWidth="1"/>
    <col min="5" max="5" width="78.83203125" style="39" customWidth="1"/>
    <col min="6" max="6" width="58.1640625" style="39"/>
    <col min="7" max="8" width="21.83203125" style="39" customWidth="1"/>
    <col min="9" max="16384" width="58.1640625" style="39"/>
  </cols>
  <sheetData>
    <row r="1" spans="1:8" ht="16.5" x14ac:dyDescent="0.2">
      <c r="B1" s="40"/>
      <c r="C1" s="41"/>
      <c r="D1" s="40"/>
      <c r="E1" s="40"/>
      <c r="F1" s="40"/>
      <c r="G1" s="40"/>
    </row>
    <row r="2" spans="1:8" ht="21.75" customHeight="1" x14ac:dyDescent="0.2">
      <c r="B2" s="40"/>
      <c r="C2" s="41"/>
      <c r="D2" s="40"/>
      <c r="E2" s="40"/>
      <c r="F2" s="40"/>
      <c r="G2" s="42"/>
      <c r="H2" s="42" t="s">
        <v>88</v>
      </c>
    </row>
    <row r="3" spans="1:8" ht="16.5" customHeight="1" x14ac:dyDescent="0.3">
      <c r="B3" s="40"/>
      <c r="C3" s="41"/>
      <c r="D3" s="40"/>
      <c r="E3" s="40"/>
      <c r="F3" s="40"/>
      <c r="G3" s="43"/>
      <c r="H3" s="43" t="s">
        <v>18</v>
      </c>
    </row>
    <row r="4" spans="1:8" ht="45.75" customHeight="1" x14ac:dyDescent="0.2">
      <c r="B4" s="40"/>
      <c r="C4" s="41"/>
      <c r="D4" s="40"/>
      <c r="E4" s="40"/>
      <c r="F4" s="40"/>
      <c r="G4" s="44"/>
      <c r="H4" s="44" t="s">
        <v>2</v>
      </c>
    </row>
    <row r="5" spans="1:8" ht="61.5" customHeight="1" x14ac:dyDescent="0.2">
      <c r="A5" s="105" t="s">
        <v>76</v>
      </c>
      <c r="B5" s="105"/>
      <c r="C5" s="105"/>
      <c r="D5" s="105"/>
      <c r="E5" s="105"/>
      <c r="F5" s="105"/>
      <c r="G5" s="105"/>
      <c r="H5" s="105"/>
    </row>
    <row r="6" spans="1:8" ht="36.75" customHeight="1" x14ac:dyDescent="0.3">
      <c r="B6" s="45"/>
      <c r="C6" s="46"/>
      <c r="D6" s="45"/>
      <c r="E6" s="45"/>
      <c r="F6" s="45"/>
      <c r="G6" s="45"/>
    </row>
    <row r="7" spans="1:8" ht="16.5" x14ac:dyDescent="0.2">
      <c r="B7" s="40"/>
      <c r="C7" s="41"/>
      <c r="D7" s="40"/>
      <c r="E7" s="40"/>
      <c r="F7" s="40"/>
      <c r="G7" s="106" t="s">
        <v>21</v>
      </c>
      <c r="H7" s="106"/>
    </row>
    <row r="8" spans="1:8" s="47" customFormat="1" ht="78" customHeight="1" x14ac:dyDescent="0.2">
      <c r="A8" s="107" t="s">
        <v>22</v>
      </c>
      <c r="B8" s="107" t="s">
        <v>7</v>
      </c>
      <c r="C8" s="107"/>
      <c r="D8" s="107" t="s">
        <v>23</v>
      </c>
      <c r="E8" s="107" t="s">
        <v>24</v>
      </c>
      <c r="F8" s="107" t="s">
        <v>25</v>
      </c>
      <c r="G8" s="108" t="s">
        <v>26</v>
      </c>
      <c r="H8" s="109"/>
    </row>
    <row r="9" spans="1:8" s="47" customFormat="1" ht="32.25" customHeight="1" x14ac:dyDescent="0.2">
      <c r="A9" s="107"/>
      <c r="B9" s="48" t="s">
        <v>17</v>
      </c>
      <c r="C9" s="48" t="s">
        <v>0</v>
      </c>
      <c r="D9" s="107"/>
      <c r="E9" s="107"/>
      <c r="F9" s="107"/>
      <c r="G9" s="56" t="s">
        <v>19</v>
      </c>
      <c r="H9" s="56" t="s">
        <v>14</v>
      </c>
    </row>
    <row r="10" spans="1:8" s="34" customFormat="1" ht="53.25" customHeight="1" x14ac:dyDescent="0.2">
      <c r="A10" s="104" t="s">
        <v>1</v>
      </c>
      <c r="B10" s="104"/>
      <c r="C10" s="104"/>
      <c r="D10" s="104"/>
      <c r="E10" s="104"/>
      <c r="F10" s="104"/>
      <c r="G10" s="53">
        <v>0</v>
      </c>
      <c r="H10" s="53">
        <v>0</v>
      </c>
    </row>
    <row r="11" spans="1:8" s="34" customFormat="1" ht="52.5" customHeight="1" x14ac:dyDescent="0.2">
      <c r="A11" s="104" t="s">
        <v>46</v>
      </c>
      <c r="B11" s="104"/>
      <c r="C11" s="104"/>
      <c r="D11" s="104"/>
      <c r="E11" s="104"/>
      <c r="F11" s="104"/>
      <c r="G11" s="53" t="str">
        <f t="shared" ref="G11:H11" si="0">+G12</f>
        <v>1,084,825.25 ԱՄՆ դոլարին համարժեք դրամ</v>
      </c>
      <c r="H11" s="53" t="str">
        <f t="shared" si="0"/>
        <v>1,084,825.25 ԱՄՆ դոլարին համարժեք դրամ</v>
      </c>
    </row>
    <row r="12" spans="1:8" s="34" customFormat="1" ht="87" customHeight="1" x14ac:dyDescent="0.2">
      <c r="A12" s="35"/>
      <c r="B12" s="49">
        <v>1223</v>
      </c>
      <c r="C12" s="50"/>
      <c r="D12" s="37" t="s">
        <v>98</v>
      </c>
      <c r="E12" s="37" t="s">
        <v>58</v>
      </c>
      <c r="F12" s="37" t="s">
        <v>59</v>
      </c>
      <c r="G12" s="53" t="str">
        <f t="shared" ref="G12:H12" si="1">G13</f>
        <v>1,084,825.25 ԱՄՆ դոլարին համարժեք դրամ</v>
      </c>
      <c r="H12" s="53" t="str">
        <f t="shared" si="1"/>
        <v>1,084,825.25 ԱՄՆ դոլարին համարժեք դրամ</v>
      </c>
    </row>
    <row r="13" spans="1:8" s="34" customFormat="1" ht="87" customHeight="1" x14ac:dyDescent="0.2">
      <c r="A13" s="35"/>
      <c r="B13" s="49"/>
      <c r="C13" s="50" t="s">
        <v>55</v>
      </c>
      <c r="D13" s="51" t="s">
        <v>60</v>
      </c>
      <c r="E13" s="51" t="s">
        <v>97</v>
      </c>
      <c r="F13" s="51" t="s">
        <v>57</v>
      </c>
      <c r="G13" s="53" t="s">
        <v>56</v>
      </c>
      <c r="H13" s="53" t="s">
        <v>56</v>
      </c>
    </row>
    <row r="14" spans="1:8" s="34" customFormat="1" ht="70.5" customHeight="1" x14ac:dyDescent="0.2">
      <c r="A14" s="104" t="s">
        <v>48</v>
      </c>
      <c r="B14" s="104"/>
      <c r="C14" s="104"/>
      <c r="D14" s="104"/>
      <c r="E14" s="104"/>
      <c r="F14" s="104"/>
      <c r="G14" s="53" t="str">
        <f t="shared" ref="G14:H14" si="2">+G15</f>
        <v>(1,084,825.25 ԱՄՆ դոլարին համարժեք դրամ)</v>
      </c>
      <c r="H14" s="53" t="str">
        <f t="shared" si="2"/>
        <v>(1,084,825.25 ԱՄՆ դոլարին համարժեք դրամ)</v>
      </c>
    </row>
    <row r="15" spans="1:8" s="34" customFormat="1" ht="66" x14ac:dyDescent="0.2">
      <c r="A15" s="35"/>
      <c r="B15" s="36" t="s">
        <v>49</v>
      </c>
      <c r="C15" s="35"/>
      <c r="D15" s="37" t="s">
        <v>50</v>
      </c>
      <c r="E15" s="37" t="s">
        <v>51</v>
      </c>
      <c r="F15" s="37" t="s">
        <v>52</v>
      </c>
      <c r="G15" s="53" t="s">
        <v>80</v>
      </c>
      <c r="H15" s="53" t="s">
        <v>80</v>
      </c>
    </row>
    <row r="16" spans="1:8" s="34" customFormat="1" ht="84.75" customHeight="1" x14ac:dyDescent="0.2">
      <c r="A16" s="35"/>
      <c r="B16" s="35"/>
      <c r="C16" s="38" t="s">
        <v>53</v>
      </c>
      <c r="D16" s="35" t="s">
        <v>50</v>
      </c>
      <c r="E16" s="35" t="s">
        <v>54</v>
      </c>
      <c r="F16" s="35" t="s">
        <v>27</v>
      </c>
      <c r="G16" s="94" t="s">
        <v>80</v>
      </c>
      <c r="H16" s="94" t="s">
        <v>80</v>
      </c>
    </row>
    <row r="17" ht="16.5" customHeight="1" x14ac:dyDescent="0.2"/>
  </sheetData>
  <mergeCells count="11">
    <mergeCell ref="A14:F14"/>
    <mergeCell ref="A11:F11"/>
    <mergeCell ref="A5:H5"/>
    <mergeCell ref="G7:H7"/>
    <mergeCell ref="A8:A9"/>
    <mergeCell ref="B8:C8"/>
    <mergeCell ref="D8:D9"/>
    <mergeCell ref="E8:E9"/>
    <mergeCell ref="F8:F9"/>
    <mergeCell ref="A10:F10"/>
    <mergeCell ref="G8:H8"/>
  </mergeCells>
  <pageMargins left="0" right="0" top="0.75" bottom="0.75" header="0.3" footer="0.3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2"/>
  <sheetViews>
    <sheetView view="pageBreakPreview" topLeftCell="A19" zoomScale="91" zoomScaleNormal="100" zoomScaleSheetLayoutView="91" workbookViewId="0">
      <selection activeCell="F31" sqref="F31"/>
    </sheetView>
  </sheetViews>
  <sheetFormatPr defaultColWidth="9.33203125" defaultRowHeight="12.75" x14ac:dyDescent="0.2"/>
  <cols>
    <col min="1" max="1" width="7.83203125" style="3" customWidth="1"/>
    <col min="2" max="2" width="7.33203125" style="3" customWidth="1"/>
    <col min="3" max="3" width="8.83203125" style="3" customWidth="1"/>
    <col min="4" max="4" width="9.1640625" style="3" customWidth="1"/>
    <col min="5" max="5" width="14.33203125" style="3" customWidth="1"/>
    <col min="6" max="6" width="83.33203125" style="3" customWidth="1"/>
    <col min="7" max="7" width="21.5" style="14" customWidth="1"/>
    <col min="8" max="8" width="23.83203125" style="15" customWidth="1"/>
    <col min="9" max="9" width="14" style="3" bestFit="1" customWidth="1"/>
    <col min="10" max="10" width="15.5" style="3" bestFit="1" customWidth="1"/>
    <col min="11" max="11" width="15" style="3" bestFit="1" customWidth="1"/>
    <col min="12" max="12" width="14" style="3" bestFit="1" customWidth="1"/>
    <col min="13" max="13" width="14.33203125" style="3" bestFit="1" customWidth="1"/>
    <col min="14" max="14" width="13.1640625" style="3" customWidth="1"/>
    <col min="15" max="15" width="9.33203125" style="3"/>
    <col min="16" max="16" width="12.6640625" style="3" bestFit="1" customWidth="1"/>
    <col min="17" max="16384" width="9.33203125" style="3"/>
  </cols>
  <sheetData>
    <row r="1" spans="1:8" ht="23.25" customHeight="1" x14ac:dyDescent="0.2">
      <c r="A1" s="2"/>
      <c r="B1" s="2"/>
      <c r="C1" s="2"/>
      <c r="D1" s="2"/>
      <c r="E1" s="2"/>
      <c r="H1" s="6" t="s">
        <v>75</v>
      </c>
    </row>
    <row r="2" spans="1:8" ht="14.45" customHeight="1" x14ac:dyDescent="0.25">
      <c r="E2" s="2"/>
      <c r="H2" s="13" t="s">
        <v>18</v>
      </c>
    </row>
    <row r="3" spans="1:8" ht="14.45" customHeight="1" x14ac:dyDescent="0.25">
      <c r="E3" s="2"/>
      <c r="H3" s="13" t="s">
        <v>2</v>
      </c>
    </row>
    <row r="4" spans="1:8" ht="14.45" customHeight="1" x14ac:dyDescent="0.2">
      <c r="E4" s="2"/>
    </row>
    <row r="5" spans="1:8" ht="14.45" customHeight="1" x14ac:dyDescent="0.2">
      <c r="A5" s="2"/>
      <c r="B5" s="2"/>
      <c r="C5" s="2"/>
      <c r="D5" s="2"/>
      <c r="E5" s="2"/>
    </row>
    <row r="6" spans="1:8" ht="39.75" customHeight="1" x14ac:dyDescent="0.2">
      <c r="A6" s="121" t="s">
        <v>77</v>
      </c>
      <c r="B6" s="121"/>
      <c r="C6" s="121"/>
      <c r="D6" s="121"/>
      <c r="E6" s="121"/>
      <c r="F6" s="121"/>
      <c r="G6" s="121"/>
      <c r="H6" s="121"/>
    </row>
    <row r="7" spans="1:8" ht="35.25" customHeight="1" x14ac:dyDescent="0.25">
      <c r="A7" s="18"/>
      <c r="B7" s="18"/>
      <c r="C7" s="18"/>
      <c r="D7" s="18"/>
      <c r="E7" s="18"/>
      <c r="F7" s="18"/>
      <c r="G7" s="20"/>
      <c r="H7" s="20"/>
    </row>
    <row r="8" spans="1:8" ht="14.45" customHeight="1" x14ac:dyDescent="0.25">
      <c r="A8" s="2"/>
      <c r="B8" s="2"/>
      <c r="C8" s="2"/>
      <c r="D8" s="2"/>
      <c r="G8" s="126" t="s">
        <v>28</v>
      </c>
      <c r="H8" s="126"/>
    </row>
    <row r="9" spans="1:8" s="4" customFormat="1" ht="65.25" customHeight="1" x14ac:dyDescent="0.2">
      <c r="A9" s="123" t="s">
        <v>6</v>
      </c>
      <c r="B9" s="124"/>
      <c r="C9" s="125"/>
      <c r="D9" s="122" t="s">
        <v>81</v>
      </c>
      <c r="E9" s="122"/>
      <c r="F9" s="122" t="s">
        <v>15</v>
      </c>
      <c r="G9" s="127" t="s">
        <v>16</v>
      </c>
      <c r="H9" s="128"/>
    </row>
    <row r="10" spans="1:8" s="4" customFormat="1" ht="40.5" x14ac:dyDescent="0.2">
      <c r="A10" s="7" t="s">
        <v>8</v>
      </c>
      <c r="B10" s="8" t="s">
        <v>9</v>
      </c>
      <c r="C10" s="7" t="s">
        <v>10</v>
      </c>
      <c r="D10" s="32" t="s">
        <v>11</v>
      </c>
      <c r="E10" s="32" t="s">
        <v>12</v>
      </c>
      <c r="F10" s="122"/>
      <c r="G10" s="92" t="s">
        <v>19</v>
      </c>
      <c r="H10" s="93" t="s">
        <v>14</v>
      </c>
    </row>
    <row r="11" spans="1:8" s="60" customFormat="1" ht="16.5" x14ac:dyDescent="0.2">
      <c r="A11" s="57"/>
      <c r="B11" s="57"/>
      <c r="C11" s="57"/>
      <c r="D11" s="57"/>
      <c r="E11" s="57"/>
      <c r="F11" s="58" t="s">
        <v>61</v>
      </c>
      <c r="G11" s="59">
        <f>'1'!G10</f>
        <v>0</v>
      </c>
      <c r="H11" s="59">
        <f>'1'!H10</f>
        <v>0</v>
      </c>
    </row>
    <row r="12" spans="1:8" s="60" customFormat="1" ht="21" customHeight="1" x14ac:dyDescent="0.2">
      <c r="A12" s="61"/>
      <c r="B12" s="61"/>
      <c r="C12" s="61"/>
      <c r="D12" s="61"/>
      <c r="E12" s="61"/>
      <c r="F12" s="51" t="s">
        <v>62</v>
      </c>
      <c r="G12" s="62"/>
      <c r="H12" s="63"/>
    </row>
    <row r="13" spans="1:8" s="60" customFormat="1" ht="66" x14ac:dyDescent="0.2">
      <c r="A13" s="64"/>
      <c r="B13" s="64"/>
      <c r="C13" s="64"/>
      <c r="D13" s="64"/>
      <c r="E13" s="64"/>
      <c r="F13" s="58" t="s">
        <v>63</v>
      </c>
      <c r="G13" s="98" t="str">
        <f t="shared" ref="G13:H13" si="0">G15</f>
        <v>1,084,825.25 ԱՄՆ դոլարին համարժեք դրամ</v>
      </c>
      <c r="H13" s="98" t="str">
        <f t="shared" si="0"/>
        <v>1,084,825.25 ԱՄՆ դոլարին համարժեք դրամ</v>
      </c>
    </row>
    <row r="14" spans="1:8" s="60" customFormat="1" ht="16.5" x14ac:dyDescent="0.2">
      <c r="A14" s="64"/>
      <c r="B14" s="64"/>
      <c r="C14" s="64"/>
      <c r="D14" s="64"/>
      <c r="E14" s="64"/>
      <c r="F14" s="65" t="s">
        <v>62</v>
      </c>
      <c r="G14" s="63"/>
      <c r="H14" s="63"/>
    </row>
    <row r="15" spans="1:8" s="60" customFormat="1" ht="21.75" customHeight="1" x14ac:dyDescent="0.2">
      <c r="A15" s="129" t="s">
        <v>85</v>
      </c>
      <c r="B15" s="50"/>
      <c r="C15" s="50"/>
      <c r="D15" s="50"/>
      <c r="E15" s="50"/>
      <c r="F15" s="58" t="s">
        <v>86</v>
      </c>
      <c r="G15" s="98" t="str">
        <f t="shared" ref="G15:H15" si="1">G17</f>
        <v>1,084,825.25 ԱՄՆ դոլարին համարժեք դրամ</v>
      </c>
      <c r="H15" s="98" t="str">
        <f t="shared" si="1"/>
        <v>1,084,825.25 ԱՄՆ դոլարին համարժեք դրամ</v>
      </c>
    </row>
    <row r="16" spans="1:8" s="60" customFormat="1" ht="16.5" x14ac:dyDescent="0.2">
      <c r="A16" s="130"/>
      <c r="B16" s="50"/>
      <c r="C16" s="50"/>
      <c r="D16" s="50"/>
      <c r="E16" s="50"/>
      <c r="F16" s="65" t="s">
        <v>13</v>
      </c>
      <c r="G16" s="65"/>
      <c r="H16" s="65"/>
    </row>
    <row r="17" spans="1:8" s="60" customFormat="1" ht="66" x14ac:dyDescent="0.2">
      <c r="A17" s="130"/>
      <c r="B17" s="129" t="s">
        <v>85</v>
      </c>
      <c r="C17" s="50"/>
      <c r="D17" s="50"/>
      <c r="E17" s="50"/>
      <c r="F17" s="58" t="s">
        <v>84</v>
      </c>
      <c r="G17" s="98" t="str">
        <f t="shared" ref="G17:H17" si="2">G19</f>
        <v>1,084,825.25 ԱՄՆ դոլարին համարժեք դրամ</v>
      </c>
      <c r="H17" s="98" t="str">
        <f t="shared" si="2"/>
        <v>1,084,825.25 ԱՄՆ դոլարին համարժեք դրամ</v>
      </c>
    </row>
    <row r="18" spans="1:8" s="60" customFormat="1" ht="16.5" x14ac:dyDescent="0.2">
      <c r="A18" s="130"/>
      <c r="B18" s="130"/>
      <c r="C18" s="50"/>
      <c r="D18" s="50"/>
      <c r="E18" s="50"/>
      <c r="F18" s="65" t="s">
        <v>13</v>
      </c>
      <c r="G18" s="65"/>
      <c r="H18" s="65"/>
    </row>
    <row r="19" spans="1:8" s="60" customFormat="1" ht="61.5" customHeight="1" x14ac:dyDescent="0.2">
      <c r="A19" s="130"/>
      <c r="B19" s="130"/>
      <c r="C19" s="129" t="s">
        <v>83</v>
      </c>
      <c r="D19" s="50"/>
      <c r="E19" s="50"/>
      <c r="F19" s="58" t="s">
        <v>82</v>
      </c>
      <c r="G19" s="98" t="str">
        <f t="shared" ref="G19:H19" si="3">G21</f>
        <v>1,084,825.25 ԱՄՆ դոլարին համարժեք դրամ</v>
      </c>
      <c r="H19" s="98" t="str">
        <f t="shared" si="3"/>
        <v>1,084,825.25 ԱՄՆ դոլարին համարժեք դրամ</v>
      </c>
    </row>
    <row r="20" spans="1:8" s="60" customFormat="1" ht="16.5" x14ac:dyDescent="0.2">
      <c r="A20" s="130"/>
      <c r="B20" s="130"/>
      <c r="C20" s="130"/>
      <c r="D20" s="50"/>
      <c r="E20" s="50"/>
      <c r="F20" s="65" t="s">
        <v>13</v>
      </c>
      <c r="G20" s="65"/>
      <c r="H20" s="65"/>
    </row>
    <row r="21" spans="1:8" s="60" customFormat="1" ht="80.25" customHeight="1" x14ac:dyDescent="0.2">
      <c r="A21" s="130"/>
      <c r="B21" s="130"/>
      <c r="C21" s="130"/>
      <c r="D21" s="132">
        <f>'1'!B12</f>
        <v>1223</v>
      </c>
      <c r="E21" s="50"/>
      <c r="F21" s="65" t="str">
        <f>'1'!D12</f>
        <v>Միջազգային դատարաններում, միջազգային արբիտրաժներում և այլ միջազգային ատյաններում ՀՀ շահերի ներկայացում և պաշտպանություն, դրանց կողմից ընդունված վճիռների և որոշումների կատարման ապահովում</v>
      </c>
      <c r="G21" s="98" t="str">
        <f t="shared" ref="G21:H21" si="4">G23</f>
        <v>1,084,825.25 ԱՄՆ դոլարին համարժեք դրամ</v>
      </c>
      <c r="H21" s="98" t="str">
        <f t="shared" si="4"/>
        <v>1,084,825.25 ԱՄՆ դոլարին համարժեք դրամ</v>
      </c>
    </row>
    <row r="22" spans="1:8" s="60" customFormat="1" ht="16.5" x14ac:dyDescent="0.2">
      <c r="A22" s="130"/>
      <c r="B22" s="130"/>
      <c r="C22" s="130"/>
      <c r="D22" s="118"/>
      <c r="E22" s="50"/>
      <c r="F22" s="65" t="s">
        <v>62</v>
      </c>
      <c r="G22" s="63"/>
      <c r="H22" s="63"/>
    </row>
    <row r="23" spans="1:8" s="60" customFormat="1" ht="54" customHeight="1" x14ac:dyDescent="0.2">
      <c r="A23" s="130"/>
      <c r="B23" s="130"/>
      <c r="C23" s="130"/>
      <c r="D23" s="118"/>
      <c r="E23" s="132">
        <v>12003</v>
      </c>
      <c r="F23" s="65" t="str">
        <f>'1'!D13</f>
        <v>Արբիտրաժային և այլ վեճերի շրջանակներում միջազգային արբիտրաժների և այլ միջազգային ատյանների կողմից ընդունված վճիռների և որոշումների կատարման ապահովում</v>
      </c>
      <c r="G23" s="66" t="str">
        <f t="shared" ref="G23:H23" si="5">G25</f>
        <v>1,084,825.25 ԱՄՆ դոլարին համարժեք դրամ</v>
      </c>
      <c r="H23" s="66" t="str">
        <f t="shared" si="5"/>
        <v>1,084,825.25 ԱՄՆ դոլարին համարժեք դրամ</v>
      </c>
    </row>
    <row r="24" spans="1:8" s="60" customFormat="1" ht="16.5" x14ac:dyDescent="0.2">
      <c r="A24" s="130"/>
      <c r="B24" s="130"/>
      <c r="C24" s="130"/>
      <c r="D24" s="118"/>
      <c r="E24" s="118"/>
      <c r="F24" s="87" t="s">
        <v>3</v>
      </c>
      <c r="G24" s="66"/>
      <c r="H24" s="66"/>
    </row>
    <row r="25" spans="1:8" s="60" customFormat="1" ht="45.75" customHeight="1" x14ac:dyDescent="0.2">
      <c r="A25" s="130"/>
      <c r="B25" s="130"/>
      <c r="C25" s="130"/>
      <c r="D25" s="118"/>
      <c r="E25" s="118"/>
      <c r="F25" s="88" t="s">
        <v>63</v>
      </c>
      <c r="G25" s="66" t="str">
        <f t="shared" ref="G25:H25" si="6">G27</f>
        <v>1,084,825.25 ԱՄՆ դոլարին համարժեք դրամ</v>
      </c>
      <c r="H25" s="66" t="str">
        <f t="shared" si="6"/>
        <v>1,084,825.25 ԱՄՆ դոլարին համարժեք դրամ</v>
      </c>
    </row>
    <row r="26" spans="1:8" s="60" customFormat="1" ht="33" x14ac:dyDescent="0.2">
      <c r="A26" s="130"/>
      <c r="B26" s="130"/>
      <c r="C26" s="130"/>
      <c r="D26" s="118"/>
      <c r="E26" s="118"/>
      <c r="F26" s="87" t="s">
        <v>4</v>
      </c>
      <c r="G26" s="66"/>
      <c r="H26" s="66"/>
    </row>
    <row r="27" spans="1:8" s="60" customFormat="1" ht="31.5" customHeight="1" x14ac:dyDescent="0.2">
      <c r="A27" s="130"/>
      <c r="B27" s="130"/>
      <c r="C27" s="130"/>
      <c r="D27" s="118"/>
      <c r="E27" s="118"/>
      <c r="F27" s="87" t="s">
        <v>5</v>
      </c>
      <c r="G27" s="66" t="str">
        <f t="shared" ref="G27:H30" si="7">G28</f>
        <v>1,084,825.25 ԱՄՆ դոլարին համարժեք դրամ</v>
      </c>
      <c r="H27" s="66" t="str">
        <f t="shared" si="7"/>
        <v>1,084,825.25 ԱՄՆ դոլարին համարժեք դրամ</v>
      </c>
    </row>
    <row r="28" spans="1:8" s="60" customFormat="1" ht="31.5" customHeight="1" x14ac:dyDescent="0.2">
      <c r="A28" s="130"/>
      <c r="B28" s="130"/>
      <c r="C28" s="130"/>
      <c r="D28" s="118"/>
      <c r="E28" s="118"/>
      <c r="F28" s="87" t="s">
        <v>47</v>
      </c>
      <c r="G28" s="66" t="str">
        <f t="shared" si="7"/>
        <v>1,084,825.25 ԱՄՆ դոլարին համարժեք դրամ</v>
      </c>
      <c r="H28" s="66" t="str">
        <f t="shared" si="7"/>
        <v>1,084,825.25 ԱՄՆ դոլարին համարժեք դրամ</v>
      </c>
    </row>
    <row r="29" spans="1:8" s="60" customFormat="1" ht="31.5" customHeight="1" x14ac:dyDescent="0.2">
      <c r="A29" s="130"/>
      <c r="B29" s="130"/>
      <c r="C29" s="130"/>
      <c r="D29" s="118"/>
      <c r="E29" s="118"/>
      <c r="F29" s="87" t="s">
        <v>71</v>
      </c>
      <c r="G29" s="66" t="str">
        <f t="shared" si="7"/>
        <v>1,084,825.25 ԱՄՆ դոլարին համարժեք դրամ</v>
      </c>
      <c r="H29" s="66" t="str">
        <f t="shared" si="7"/>
        <v>1,084,825.25 ԱՄՆ դոլարին համարժեք դրամ</v>
      </c>
    </row>
    <row r="30" spans="1:8" s="60" customFormat="1" ht="31.5" customHeight="1" x14ac:dyDescent="0.2">
      <c r="A30" s="130"/>
      <c r="B30" s="130"/>
      <c r="C30" s="130"/>
      <c r="D30" s="118"/>
      <c r="E30" s="118"/>
      <c r="F30" s="87" t="s">
        <v>72</v>
      </c>
      <c r="G30" s="66" t="str">
        <f t="shared" si="7"/>
        <v>1,084,825.25 ԱՄՆ դոլարին համարժեք դրամ</v>
      </c>
      <c r="H30" s="66" t="str">
        <f t="shared" si="7"/>
        <v>1,084,825.25 ԱՄՆ դոլարին համարժեք դրամ</v>
      </c>
    </row>
    <row r="31" spans="1:8" s="60" customFormat="1" ht="49.5" x14ac:dyDescent="0.2">
      <c r="A31" s="131"/>
      <c r="B31" s="131"/>
      <c r="C31" s="131"/>
      <c r="D31" s="119"/>
      <c r="E31" s="119"/>
      <c r="F31" s="87" t="s">
        <v>73</v>
      </c>
      <c r="G31" s="66" t="str">
        <f>'1'!G13</f>
        <v>1,084,825.25 ԱՄՆ դոլարին համարժեք դրամ</v>
      </c>
      <c r="H31" s="66" t="str">
        <f>'1'!H13</f>
        <v>1,084,825.25 ԱՄՆ դոլարին համարժեք դրամ</v>
      </c>
    </row>
    <row r="32" spans="1:8" s="60" customFormat="1" ht="66" x14ac:dyDescent="0.2">
      <c r="A32" s="64"/>
      <c r="B32" s="64"/>
      <c r="C32" s="64"/>
      <c r="D32" s="64"/>
      <c r="E32" s="64"/>
      <c r="F32" s="58" t="s">
        <v>65</v>
      </c>
      <c r="G32" s="98" t="str">
        <f t="shared" ref="G32:H32" si="8">G34</f>
        <v>(1,084,825.25 ԱՄՆ դոլարին համարժեք դրամ)</v>
      </c>
      <c r="H32" s="98" t="str">
        <f t="shared" si="8"/>
        <v>(1,084,825.25 ԱՄՆ դոլարին համարժեք դրամ)</v>
      </c>
    </row>
    <row r="33" spans="1:8" s="60" customFormat="1" ht="16.5" x14ac:dyDescent="0.2">
      <c r="A33" s="64"/>
      <c r="B33" s="64"/>
      <c r="C33" s="64"/>
      <c r="D33" s="64"/>
      <c r="E33" s="64"/>
      <c r="F33" s="65" t="s">
        <v>62</v>
      </c>
      <c r="G33" s="63"/>
      <c r="H33" s="63"/>
    </row>
    <row r="34" spans="1:8" s="71" customFormat="1" ht="66" x14ac:dyDescent="0.3">
      <c r="A34" s="113" t="s">
        <v>66</v>
      </c>
      <c r="B34" s="67"/>
      <c r="C34" s="68"/>
      <c r="D34" s="69"/>
      <c r="E34" s="69"/>
      <c r="F34" s="70" t="s">
        <v>67</v>
      </c>
      <c r="G34" s="95" t="str">
        <f t="shared" ref="G34:H34" si="9">G36</f>
        <v>(1,084,825.25 ԱՄՆ դոլարին համարժեք դրամ)</v>
      </c>
      <c r="H34" s="95" t="str">
        <f t="shared" si="9"/>
        <v>(1,084,825.25 ԱՄՆ դոլարին համարժեք դրամ)</v>
      </c>
    </row>
    <row r="35" spans="1:8" s="71" customFormat="1" ht="16.5" x14ac:dyDescent="0.3">
      <c r="A35" s="111"/>
      <c r="B35" s="72"/>
      <c r="C35" s="73"/>
      <c r="D35" s="74"/>
      <c r="E35" s="74"/>
      <c r="F35" s="75" t="s">
        <v>13</v>
      </c>
      <c r="G35" s="76"/>
      <c r="H35" s="76"/>
    </row>
    <row r="36" spans="1:8" s="71" customFormat="1" ht="53.25" customHeight="1" x14ac:dyDescent="0.3">
      <c r="A36" s="111"/>
      <c r="B36" s="110" t="s">
        <v>64</v>
      </c>
      <c r="C36" s="77"/>
      <c r="D36" s="78"/>
      <c r="E36" s="79"/>
      <c r="F36" s="80" t="s">
        <v>68</v>
      </c>
      <c r="G36" s="96" t="str">
        <f t="shared" ref="G36:H36" si="10">G38</f>
        <v>(1,084,825.25 ԱՄՆ դոլարին համարժեք դրամ)</v>
      </c>
      <c r="H36" s="96" t="str">
        <f t="shared" si="10"/>
        <v>(1,084,825.25 ԱՄՆ դոլարին համարժեք դրամ)</v>
      </c>
    </row>
    <row r="37" spans="1:8" s="71" customFormat="1" ht="16.5" x14ac:dyDescent="0.3">
      <c r="A37" s="111"/>
      <c r="B37" s="111"/>
      <c r="C37" s="77"/>
      <c r="D37" s="78"/>
      <c r="E37" s="79"/>
      <c r="F37" s="81" t="s">
        <v>13</v>
      </c>
      <c r="G37" s="82"/>
      <c r="H37" s="82"/>
    </row>
    <row r="38" spans="1:8" s="71" customFormat="1" ht="48" customHeight="1" x14ac:dyDescent="0.3">
      <c r="A38" s="111"/>
      <c r="B38" s="111"/>
      <c r="C38" s="120" t="s">
        <v>64</v>
      </c>
      <c r="D38" s="78"/>
      <c r="E38" s="79"/>
      <c r="F38" s="70" t="s">
        <v>69</v>
      </c>
      <c r="G38" s="95" t="str">
        <f t="shared" ref="G38:H38" si="11">G40</f>
        <v>(1,084,825.25 ԱՄՆ դոլարին համարժեք դրամ)</v>
      </c>
      <c r="H38" s="95" t="str">
        <f t="shared" si="11"/>
        <v>(1,084,825.25 ԱՄՆ դոլարին համարժեք դրամ)</v>
      </c>
    </row>
    <row r="39" spans="1:8" s="71" customFormat="1" ht="16.5" x14ac:dyDescent="0.3">
      <c r="A39" s="111"/>
      <c r="B39" s="111"/>
      <c r="C39" s="111"/>
      <c r="D39" s="78"/>
      <c r="E39" s="79"/>
      <c r="F39" s="75" t="s">
        <v>13</v>
      </c>
      <c r="G39" s="83"/>
      <c r="H39" s="83"/>
    </row>
    <row r="40" spans="1:8" s="71" customFormat="1" ht="56.25" customHeight="1" x14ac:dyDescent="0.3">
      <c r="A40" s="111"/>
      <c r="B40" s="111"/>
      <c r="C40" s="111"/>
      <c r="D40" s="89"/>
      <c r="E40" s="90"/>
      <c r="F40" s="84" t="s">
        <v>65</v>
      </c>
      <c r="G40" s="85" t="str">
        <f t="shared" ref="G40:H40" si="12">G42</f>
        <v>(1,084,825.25 ԱՄՆ դոլարին համարժեք դրամ)</v>
      </c>
      <c r="H40" s="85" t="str">
        <f t="shared" si="12"/>
        <v>(1,084,825.25 ԱՄՆ դոլարին համարժեք դրամ)</v>
      </c>
    </row>
    <row r="41" spans="1:8" s="71" customFormat="1" ht="16.5" x14ac:dyDescent="0.3">
      <c r="A41" s="111"/>
      <c r="B41" s="111"/>
      <c r="C41" s="111"/>
      <c r="D41" s="89"/>
      <c r="E41" s="90"/>
      <c r="F41" s="86" t="s">
        <v>13</v>
      </c>
      <c r="G41" s="83"/>
      <c r="H41" s="83"/>
    </row>
    <row r="42" spans="1:8" s="71" customFormat="1" ht="54.75" customHeight="1" x14ac:dyDescent="0.3">
      <c r="A42" s="111"/>
      <c r="B42" s="111"/>
      <c r="C42" s="111"/>
      <c r="D42" s="117" t="s">
        <v>70</v>
      </c>
      <c r="E42" s="91"/>
      <c r="F42" s="86" t="s">
        <v>69</v>
      </c>
      <c r="G42" s="97" t="str">
        <f>'1'!G15</f>
        <v>(1,084,825.25 ԱՄՆ դոլարին համարժեք դրամ)</v>
      </c>
      <c r="H42" s="97" t="str">
        <f>'1'!H15</f>
        <v>(1,084,825.25 ԱՄՆ դոլարին համարժեք դրամ)</v>
      </c>
    </row>
    <row r="43" spans="1:8" s="71" customFormat="1" ht="18" customHeight="1" x14ac:dyDescent="0.3">
      <c r="A43" s="111"/>
      <c r="B43" s="111"/>
      <c r="C43" s="111"/>
      <c r="D43" s="118"/>
      <c r="E43" s="91"/>
      <c r="F43" s="86" t="s">
        <v>13</v>
      </c>
      <c r="G43" s="83"/>
      <c r="H43" s="83"/>
    </row>
    <row r="44" spans="1:8" s="10" customFormat="1" ht="40.5" x14ac:dyDescent="0.25">
      <c r="A44" s="111"/>
      <c r="B44" s="111"/>
      <c r="C44" s="111"/>
      <c r="D44" s="118"/>
      <c r="E44" s="114">
        <v>11001</v>
      </c>
      <c r="F44" s="87" t="s">
        <v>69</v>
      </c>
      <c r="G44" s="99" t="str">
        <f>+G46</f>
        <v>(1,084,825.25 ԱՄՆ դոլարին համարժեք դրամ)</v>
      </c>
      <c r="H44" s="99" t="str">
        <f>+H46</f>
        <v>(1,084,825.25 ԱՄՆ դոլարին համարժեք դրամ)</v>
      </c>
    </row>
    <row r="45" spans="1:8" s="9" customFormat="1" ht="17.25" customHeight="1" x14ac:dyDescent="0.25">
      <c r="A45" s="111"/>
      <c r="B45" s="111"/>
      <c r="C45" s="111"/>
      <c r="D45" s="118"/>
      <c r="E45" s="115"/>
      <c r="F45" s="87" t="s">
        <v>3</v>
      </c>
      <c r="G45" s="99"/>
      <c r="H45" s="99"/>
    </row>
    <row r="46" spans="1:8" s="9" customFormat="1" ht="40.5" x14ac:dyDescent="0.25">
      <c r="A46" s="111"/>
      <c r="B46" s="111"/>
      <c r="C46" s="111"/>
      <c r="D46" s="118"/>
      <c r="E46" s="115"/>
      <c r="F46" s="88" t="s">
        <v>65</v>
      </c>
      <c r="G46" s="99" t="str">
        <f>+G48</f>
        <v>(1,084,825.25 ԱՄՆ դոլարին համարժեք դրամ)</v>
      </c>
      <c r="H46" s="99" t="str">
        <f t="shared" ref="H46" si="13">+H48</f>
        <v>(1,084,825.25 ԱՄՆ դոլարին համարժեք դրամ)</v>
      </c>
    </row>
    <row r="47" spans="1:8" s="9" customFormat="1" ht="21" customHeight="1" x14ac:dyDescent="0.25">
      <c r="A47" s="111"/>
      <c r="B47" s="111"/>
      <c r="C47" s="111"/>
      <c r="D47" s="118"/>
      <c r="E47" s="115"/>
      <c r="F47" s="87" t="s">
        <v>4</v>
      </c>
      <c r="G47" s="99"/>
      <c r="H47" s="99"/>
    </row>
    <row r="48" spans="1:8" s="9" customFormat="1" ht="63.75" customHeight="1" x14ac:dyDescent="0.25">
      <c r="A48" s="111"/>
      <c r="B48" s="111"/>
      <c r="C48" s="111"/>
      <c r="D48" s="118"/>
      <c r="E48" s="115"/>
      <c r="F48" s="87" t="s">
        <v>5</v>
      </c>
      <c r="G48" s="99" t="str">
        <f>G49</f>
        <v>(1,084,825.25 ԱՄՆ դոլարին համարժեք դրամ)</v>
      </c>
      <c r="H48" s="99" t="str">
        <f t="shared" ref="H48" si="14">H49</f>
        <v>(1,084,825.25 ԱՄՆ դոլարին համարժեք դրամ)</v>
      </c>
    </row>
    <row r="49" spans="1:8" s="9" customFormat="1" ht="60" customHeight="1" x14ac:dyDescent="0.25">
      <c r="A49" s="111"/>
      <c r="B49" s="111"/>
      <c r="C49" s="111"/>
      <c r="D49" s="118"/>
      <c r="E49" s="115"/>
      <c r="F49" s="65" t="s">
        <v>90</v>
      </c>
      <c r="G49" s="99" t="str">
        <f>G50</f>
        <v>(1,084,825.25 ԱՄՆ դոլարին համարժեք դրամ)</v>
      </c>
      <c r="H49" s="99" t="str">
        <f>H50</f>
        <v>(1,084,825.25 ԱՄՆ դոլարին համարժեք դրամ)</v>
      </c>
    </row>
    <row r="50" spans="1:8" s="9" customFormat="1" ht="57" customHeight="1" x14ac:dyDescent="0.25">
      <c r="A50" s="111"/>
      <c r="B50" s="111"/>
      <c r="C50" s="111"/>
      <c r="D50" s="118"/>
      <c r="E50" s="115"/>
      <c r="F50" s="65" t="s">
        <v>91</v>
      </c>
      <c r="G50" s="99" t="str">
        <f>G51</f>
        <v>(1,084,825.25 ԱՄՆ դոլարին համարժեք դրամ)</v>
      </c>
      <c r="H50" s="99" t="str">
        <f>H51</f>
        <v>(1,084,825.25 ԱՄՆ դոլարին համարժեք դրամ)</v>
      </c>
    </row>
    <row r="51" spans="1:8" s="9" customFormat="1" ht="58.5" customHeight="1" x14ac:dyDescent="0.25">
      <c r="A51" s="111"/>
      <c r="B51" s="111"/>
      <c r="C51" s="111"/>
      <c r="D51" s="118"/>
      <c r="E51" s="115"/>
      <c r="F51" s="65" t="s">
        <v>92</v>
      </c>
      <c r="G51" s="99" t="str">
        <f>G52</f>
        <v>(1,084,825.25 ԱՄՆ դոլարին համարժեք դրամ)</v>
      </c>
      <c r="H51" s="99" t="str">
        <f>H52</f>
        <v>(1,084,825.25 ԱՄՆ դոլարին համարժեք դրամ)</v>
      </c>
    </row>
    <row r="52" spans="1:8" s="9" customFormat="1" ht="51.75" customHeight="1" x14ac:dyDescent="0.25">
      <c r="A52" s="112"/>
      <c r="B52" s="112"/>
      <c r="C52" s="112"/>
      <c r="D52" s="119"/>
      <c r="E52" s="116"/>
      <c r="F52" s="87" t="s">
        <v>89</v>
      </c>
      <c r="G52" s="99" t="str">
        <f>'1'!G16</f>
        <v>(1,084,825.25 ԱՄՆ դոլարին համարժեք դրամ)</v>
      </c>
      <c r="H52" s="99" t="str">
        <f>'1'!H16</f>
        <v>(1,084,825.25 ԱՄՆ դոլարին համարժեք դրամ)</v>
      </c>
    </row>
  </sheetData>
  <mergeCells count="16">
    <mergeCell ref="A15:A31"/>
    <mergeCell ref="B17:B31"/>
    <mergeCell ref="C19:C31"/>
    <mergeCell ref="D21:D31"/>
    <mergeCell ref="E23:E31"/>
    <mergeCell ref="A6:H6"/>
    <mergeCell ref="F9:F10"/>
    <mergeCell ref="A9:C9"/>
    <mergeCell ref="D9:E9"/>
    <mergeCell ref="G8:H8"/>
    <mergeCell ref="G9:H9"/>
    <mergeCell ref="B36:B52"/>
    <mergeCell ref="A34:A52"/>
    <mergeCell ref="E44:E52"/>
    <mergeCell ref="D42:D52"/>
    <mergeCell ref="C38:C52"/>
  </mergeCells>
  <pageMargins left="0.39370078740157499" right="0.23622047244094499" top="0.47244094488188998" bottom="0.511811023622047" header="0.31496062992126" footer="0.31496062992126"/>
  <pageSetup paperSize="9" scale="89" firstPageNumber="1233" fitToHeight="100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view="pageBreakPreview" zoomScaleNormal="100" zoomScaleSheetLayoutView="100" workbookViewId="0">
      <selection sqref="A1:K25"/>
    </sheetView>
  </sheetViews>
  <sheetFormatPr defaultColWidth="10.6640625" defaultRowHeight="13.5" x14ac:dyDescent="0.25"/>
  <cols>
    <col min="1" max="1" width="9.5" style="1" customWidth="1"/>
    <col min="2" max="2" width="11.33203125" style="1" customWidth="1"/>
    <col min="3" max="3" width="11.5" style="1" customWidth="1"/>
    <col min="4" max="4" width="16.83203125" style="1" customWidth="1"/>
    <col min="5" max="5" width="13.83203125" style="1" customWidth="1"/>
    <col min="6" max="6" width="16.6640625" style="1" customWidth="1"/>
    <col min="7" max="7" width="14.33203125" style="1" customWidth="1"/>
    <col min="8" max="8" width="17.1640625" style="1" customWidth="1"/>
    <col min="9" max="9" width="40.33203125" style="1" customWidth="1"/>
    <col min="10" max="11" width="22.6640625" style="1" customWidth="1"/>
    <col min="12" max="16384" width="10.6640625" style="1"/>
  </cols>
  <sheetData>
    <row r="1" spans="1:11" x14ac:dyDescent="0.25">
      <c r="C1" s="6"/>
      <c r="D1" s="6"/>
      <c r="E1" s="6"/>
      <c r="K1" s="6" t="s">
        <v>93</v>
      </c>
    </row>
    <row r="2" spans="1:11" ht="17.25" customHeight="1" x14ac:dyDescent="0.25">
      <c r="C2" s="13"/>
      <c r="D2" s="13"/>
      <c r="E2" s="13"/>
      <c r="K2" s="13" t="s">
        <v>20</v>
      </c>
    </row>
    <row r="3" spans="1:11" x14ac:dyDescent="0.25">
      <c r="C3" s="13"/>
      <c r="D3" s="13"/>
      <c r="E3" s="13"/>
      <c r="K3" s="13" t="s">
        <v>2</v>
      </c>
    </row>
    <row r="4" spans="1:11" x14ac:dyDescent="0.25">
      <c r="B4" s="21"/>
      <c r="C4" s="21"/>
      <c r="D4" s="21"/>
      <c r="E4" s="21"/>
      <c r="F4" s="21"/>
    </row>
    <row r="5" spans="1:11" ht="24.75" customHeight="1" x14ac:dyDescent="0.25">
      <c r="A5" s="136" t="s">
        <v>78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</row>
    <row r="6" spans="1:11" ht="14.25" x14ac:dyDescent="0.25">
      <c r="A6" s="24"/>
      <c r="B6" s="24"/>
      <c r="C6" s="24"/>
      <c r="D6" s="24"/>
      <c r="E6" s="24"/>
      <c r="F6" s="24"/>
    </row>
    <row r="7" spans="1:11" ht="12.75" customHeight="1" x14ac:dyDescent="0.25">
      <c r="A7" s="24"/>
      <c r="B7" s="24"/>
      <c r="C7" s="22"/>
      <c r="D7" s="22"/>
      <c r="E7" s="22"/>
      <c r="F7" s="22"/>
    </row>
    <row r="8" spans="1:11" x14ac:dyDescent="0.25">
      <c r="K8" s="17" t="s">
        <v>28</v>
      </c>
    </row>
    <row r="9" spans="1:11" s="12" customFormat="1" ht="68.25" customHeight="1" x14ac:dyDescent="0.2">
      <c r="A9" s="137" t="s">
        <v>29</v>
      </c>
      <c r="B9" s="137" t="s">
        <v>30</v>
      </c>
      <c r="C9" s="137"/>
      <c r="D9" s="137" t="s">
        <v>31</v>
      </c>
      <c r="E9" s="137"/>
      <c r="F9" s="137"/>
      <c r="G9" s="137"/>
      <c r="H9" s="137" t="s">
        <v>32</v>
      </c>
      <c r="I9" s="137" t="s">
        <v>33</v>
      </c>
      <c r="J9" s="138" t="s">
        <v>34</v>
      </c>
      <c r="K9" s="139"/>
    </row>
    <row r="10" spans="1:11" s="12" customFormat="1" ht="101.25" customHeight="1" x14ac:dyDescent="0.2">
      <c r="A10" s="137"/>
      <c r="B10" s="11" t="s">
        <v>35</v>
      </c>
      <c r="C10" s="11" t="s">
        <v>36</v>
      </c>
      <c r="D10" s="11" t="s">
        <v>35</v>
      </c>
      <c r="E10" s="11" t="s">
        <v>36</v>
      </c>
      <c r="F10" s="11" t="s">
        <v>37</v>
      </c>
      <c r="G10" s="11" t="s">
        <v>38</v>
      </c>
      <c r="H10" s="137"/>
      <c r="I10" s="137"/>
      <c r="J10" s="11" t="s">
        <v>39</v>
      </c>
      <c r="K10" s="11" t="s">
        <v>40</v>
      </c>
    </row>
    <row r="11" spans="1:11" s="12" customFormat="1" ht="30" customHeight="1" x14ac:dyDescent="0.2">
      <c r="A11" s="135" t="s">
        <v>41</v>
      </c>
      <c r="B11" s="135"/>
      <c r="C11" s="135"/>
      <c r="D11" s="135"/>
      <c r="E11" s="135"/>
      <c r="F11" s="135"/>
      <c r="G11" s="135"/>
      <c r="H11" s="135"/>
      <c r="I11" s="135"/>
      <c r="J11" s="100">
        <f>'1'!G10</f>
        <v>0</v>
      </c>
      <c r="K11" s="100">
        <f>'1'!H10</f>
        <v>0</v>
      </c>
    </row>
    <row r="12" spans="1:11" s="12" customFormat="1" ht="51" customHeight="1" x14ac:dyDescent="0.2">
      <c r="A12" s="135" t="str">
        <f>'1'!A11:F11</f>
        <v xml:space="preserve">ՀՀ վարչապետի աշխատակազմ </v>
      </c>
      <c r="B12" s="135"/>
      <c r="C12" s="135"/>
      <c r="D12" s="135"/>
      <c r="E12" s="135"/>
      <c r="F12" s="135"/>
      <c r="G12" s="135"/>
      <c r="H12" s="135"/>
      <c r="I12" s="135"/>
      <c r="J12" s="100" t="str">
        <f>'1'!G11</f>
        <v>1,084,825.25 ԱՄՆ դոլարին համարժեք դրամ</v>
      </c>
      <c r="K12" s="100" t="str">
        <f>'1'!H11</f>
        <v>1,084,825.25 ԱՄՆ դոլարին համարժեք դրամ</v>
      </c>
    </row>
    <row r="13" spans="1:11" s="12" customFormat="1" ht="49.5" customHeight="1" x14ac:dyDescent="0.2">
      <c r="B13" s="33">
        <f>'1'!B12</f>
        <v>1223</v>
      </c>
      <c r="C13" s="134" t="str">
        <f>'1'!D12</f>
        <v>Միջազգային դատարաններում, միջազգային արբիտրաժներում և այլ միջազգային ատյաններում ՀՀ շահերի ներկայացում և պաշտպանություն, դրանց կողմից ընդունված վճիռների և որոշումների կատարման ապահովում</v>
      </c>
      <c r="D13" s="134"/>
      <c r="E13" s="134"/>
      <c r="F13" s="134"/>
      <c r="G13" s="134"/>
      <c r="H13" s="134"/>
      <c r="I13" s="134"/>
      <c r="J13" s="100" t="str">
        <f t="shared" ref="J13:K13" si="0">J14</f>
        <v>1,084,825.25 ԱՄՆ դոլարին համարժեք դրամ</v>
      </c>
      <c r="K13" s="100" t="str">
        <f t="shared" si="0"/>
        <v>1,084,825.25 ԱՄՆ դոլարին համարժեք դրամ</v>
      </c>
    </row>
    <row r="14" spans="1:11" s="12" customFormat="1" ht="52.5" customHeight="1" x14ac:dyDescent="0.2">
      <c r="D14" s="33" t="str">
        <f>'1'!C13</f>
        <v>1223 - 12003</v>
      </c>
      <c r="E14" s="134" t="str">
        <f>'1'!D13</f>
        <v>Արբիտրաժային և այլ վեճերի շրջանակներում միջազգային արբիտրաժների և այլ միջազգային ատյանների կողմից ընդունված վճիռների և որոշումների կատարման ապահովում</v>
      </c>
      <c r="F14" s="134"/>
      <c r="G14" s="134"/>
      <c r="H14" s="134"/>
      <c r="I14" s="134"/>
      <c r="J14" s="100" t="str">
        <f>'1'!G13</f>
        <v>1,084,825.25 ԱՄՆ դոլարին համարժեք դրամ</v>
      </c>
      <c r="K14" s="100" t="str">
        <f>'1'!H13</f>
        <v>1,084,825.25 ԱՄՆ դոլարին համարժեք դրամ</v>
      </c>
    </row>
    <row r="15" spans="1:11" s="12" customFormat="1" ht="30" customHeight="1" x14ac:dyDescent="0.2">
      <c r="F15" s="134" t="str">
        <f>'1'!E13</f>
        <v>Միջազգային արբիտրաժների և այլ միջազգային ատյանների կողմից ընդունված վճիռների և որոշումների հիման վրա ՀՀ շահերի պաշտպանության համար ներգրավված իրավախորհրդատուների վճարների և ծախսերի փոխհատուցում</v>
      </c>
      <c r="G15" s="134"/>
      <c r="H15" s="134"/>
      <c r="I15" s="134"/>
      <c r="J15" s="134"/>
      <c r="K15" s="134"/>
    </row>
    <row r="16" spans="1:11" s="12" customFormat="1" ht="30" customHeight="1" x14ac:dyDescent="0.2">
      <c r="G16" s="134" t="str">
        <f>'1'!F13</f>
        <v>Տրանսֆերտների տրամադրում</v>
      </c>
      <c r="H16" s="134"/>
      <c r="I16" s="134"/>
      <c r="J16" s="134"/>
      <c r="K16" s="134"/>
    </row>
    <row r="17" spans="1:12" s="12" customFormat="1" ht="44.25" customHeight="1" x14ac:dyDescent="0.2">
      <c r="H17" s="133" t="s">
        <v>87</v>
      </c>
      <c r="I17" s="133"/>
      <c r="J17" s="133"/>
      <c r="K17" s="133"/>
    </row>
    <row r="18" spans="1:12" s="19" customFormat="1" ht="67.5" customHeight="1" x14ac:dyDescent="0.2">
      <c r="H18" s="55"/>
      <c r="I18" s="102" t="s">
        <v>95</v>
      </c>
      <c r="J18" s="103"/>
      <c r="K18" s="103">
        <v>1</v>
      </c>
    </row>
    <row r="19" spans="1:12" s="19" customFormat="1" ht="51.75" customHeight="1" x14ac:dyDescent="0.2">
      <c r="H19" s="55"/>
      <c r="I19" s="102" t="s">
        <v>96</v>
      </c>
      <c r="J19" s="103"/>
      <c r="K19" s="103">
        <v>1</v>
      </c>
    </row>
    <row r="20" spans="1:12" s="12" customFormat="1" ht="54.75" customHeight="1" x14ac:dyDescent="0.2">
      <c r="A20" s="135" t="str">
        <f>'1'!A14:F14</f>
        <v>ՀՀ կառավարություն</v>
      </c>
      <c r="B20" s="135"/>
      <c r="C20" s="135"/>
      <c r="D20" s="135"/>
      <c r="E20" s="135"/>
      <c r="F20" s="135"/>
      <c r="G20" s="135"/>
      <c r="H20" s="135"/>
      <c r="I20" s="135"/>
      <c r="J20" s="100" t="str">
        <f t="shared" ref="J20:K20" si="1">J21</f>
        <v>(1,084,825.25 ԱՄՆ դոլարին համարժեք դրամ)</v>
      </c>
      <c r="K20" s="100" t="str">
        <f t="shared" si="1"/>
        <v>(1,084,825.25 ԱՄՆ դոլարին համարժեք դրամ)</v>
      </c>
    </row>
    <row r="21" spans="1:12" s="12" customFormat="1" ht="46.5" customHeight="1" x14ac:dyDescent="0.2">
      <c r="B21" s="23" t="str">
        <f>'1'!B15</f>
        <v>1139</v>
      </c>
      <c r="C21" s="134" t="str">
        <f>'1'!D15</f>
        <v>ՀՀ կառավարության պահուստային ֆոնդ</v>
      </c>
      <c r="D21" s="134"/>
      <c r="E21" s="134"/>
      <c r="F21" s="134"/>
      <c r="G21" s="134"/>
      <c r="H21" s="134"/>
      <c r="I21" s="134"/>
      <c r="J21" s="100" t="str">
        <f>'1'!G15</f>
        <v>(1,084,825.25 ԱՄՆ դոլարին համարժեք դրամ)</v>
      </c>
      <c r="K21" s="100" t="str">
        <f>'1'!H15</f>
        <v>(1,084,825.25 ԱՄՆ դոլարին համարժեք դրամ)</v>
      </c>
    </row>
    <row r="22" spans="1:12" s="19" customFormat="1" ht="65.25" customHeight="1" x14ac:dyDescent="0.2">
      <c r="D22" s="55" t="str">
        <f>'1'!C16</f>
        <v>1139 - 11001</v>
      </c>
      <c r="E22" s="133" t="str">
        <f>'1'!D16</f>
        <v>ՀՀ կառավարության պահուստային ֆոնդ</v>
      </c>
      <c r="F22" s="133"/>
      <c r="G22" s="133"/>
      <c r="H22" s="133"/>
      <c r="I22" s="133"/>
      <c r="J22" s="101" t="str">
        <f>'1'!G16</f>
        <v>(1,084,825.25 ԱՄՆ դոլարին համարժեք դրամ)</v>
      </c>
      <c r="K22" s="101" t="str">
        <f>'1'!H16</f>
        <v>(1,084,825.25 ԱՄՆ դոլարին համարժեք դրամ)</v>
      </c>
      <c r="L22" s="31"/>
    </row>
    <row r="23" spans="1:12" s="19" customFormat="1" ht="37.5" customHeight="1" x14ac:dyDescent="0.2">
      <c r="F23" s="133" t="str">
        <f>'1'!E16</f>
        <v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v>
      </c>
      <c r="G23" s="133"/>
      <c r="H23" s="133"/>
      <c r="I23" s="133"/>
      <c r="J23" s="133"/>
      <c r="K23" s="133"/>
    </row>
    <row r="24" spans="1:12" s="19" customFormat="1" ht="37.5" customHeight="1" x14ac:dyDescent="0.2">
      <c r="G24" s="133" t="str">
        <f>'1'!F16</f>
        <v>Ծառայությունների մատուցում</v>
      </c>
      <c r="H24" s="133"/>
      <c r="I24" s="133"/>
      <c r="J24" s="133"/>
      <c r="K24" s="133"/>
    </row>
    <row r="25" spans="1:12" s="19" customFormat="1" ht="18.75" customHeight="1" x14ac:dyDescent="0.2">
      <c r="H25" s="133" t="s">
        <v>74</v>
      </c>
      <c r="I25" s="133"/>
      <c r="J25" s="133"/>
      <c r="K25" s="133"/>
    </row>
  </sheetData>
  <mergeCells count="20">
    <mergeCell ref="G16:K16"/>
    <mergeCell ref="H17:K17"/>
    <mergeCell ref="A20:I20"/>
    <mergeCell ref="A5:K5"/>
    <mergeCell ref="A9:A10"/>
    <mergeCell ref="B9:C9"/>
    <mergeCell ref="D9:G9"/>
    <mergeCell ref="H9:H10"/>
    <mergeCell ref="I9:I10"/>
    <mergeCell ref="J9:K9"/>
    <mergeCell ref="A11:I11"/>
    <mergeCell ref="A12:I12"/>
    <mergeCell ref="C13:I13"/>
    <mergeCell ref="E14:I14"/>
    <mergeCell ref="F15:K15"/>
    <mergeCell ref="E22:I22"/>
    <mergeCell ref="F23:K23"/>
    <mergeCell ref="G24:K24"/>
    <mergeCell ref="H25:K25"/>
    <mergeCell ref="C21:I21"/>
  </mergeCells>
  <pageMargins left="0.2" right="0" top="0.75" bottom="0.75" header="0.3" footer="0.3"/>
  <pageSetup paperSize="9" scale="6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topLeftCell="A9" zoomScaleNormal="100" zoomScaleSheetLayoutView="100" workbookViewId="0">
      <selection sqref="A1:K27"/>
    </sheetView>
  </sheetViews>
  <sheetFormatPr defaultColWidth="10.6640625" defaultRowHeight="13.5" x14ac:dyDescent="0.25"/>
  <cols>
    <col min="1" max="1" width="8.1640625" style="5" customWidth="1"/>
    <col min="2" max="2" width="12.5" style="5" customWidth="1"/>
    <col min="3" max="3" width="9.6640625" style="5" customWidth="1"/>
    <col min="4" max="4" width="18.5" style="5" customWidth="1"/>
    <col min="5" max="5" width="16.6640625" style="5" customWidth="1"/>
    <col min="6" max="6" width="15" style="5" customWidth="1"/>
    <col min="7" max="7" width="14.83203125" style="5" customWidth="1"/>
    <col min="8" max="8" width="17" style="5" customWidth="1"/>
    <col min="9" max="9" width="41" style="5" customWidth="1"/>
    <col min="10" max="11" width="20.83203125" style="5" customWidth="1"/>
    <col min="12" max="16384" width="10.6640625" style="5"/>
  </cols>
  <sheetData>
    <row r="1" spans="1:11" x14ac:dyDescent="0.25">
      <c r="C1" s="26"/>
      <c r="D1" s="26"/>
      <c r="E1" s="26"/>
      <c r="K1" s="26" t="s">
        <v>94</v>
      </c>
    </row>
    <row r="2" spans="1:11" x14ac:dyDescent="0.25">
      <c r="C2" s="27"/>
      <c r="D2" s="27"/>
      <c r="E2" s="27"/>
      <c r="K2" s="27" t="s">
        <v>18</v>
      </c>
    </row>
    <row r="3" spans="1:11" x14ac:dyDescent="0.25">
      <c r="C3" s="27"/>
      <c r="D3" s="27"/>
      <c r="E3" s="27"/>
      <c r="K3" s="27" t="s">
        <v>2</v>
      </c>
    </row>
    <row r="4" spans="1:11" x14ac:dyDescent="0.25">
      <c r="C4" s="27"/>
      <c r="D4" s="27"/>
      <c r="E4" s="27"/>
      <c r="F4" s="27"/>
    </row>
    <row r="5" spans="1:11" x14ac:dyDescent="0.25">
      <c r="C5" s="27"/>
      <c r="D5" s="27"/>
      <c r="E5" s="27"/>
      <c r="F5" s="27"/>
    </row>
    <row r="6" spans="1:11" ht="45" customHeight="1" x14ac:dyDescent="0.25">
      <c r="A6" s="140" t="s">
        <v>79</v>
      </c>
      <c r="B6" s="140"/>
      <c r="C6" s="140"/>
      <c r="D6" s="140"/>
      <c r="E6" s="140"/>
      <c r="F6" s="140"/>
      <c r="G6" s="140"/>
      <c r="H6" s="140"/>
      <c r="I6" s="140"/>
      <c r="J6" s="140"/>
      <c r="K6" s="140"/>
    </row>
    <row r="7" spans="1:11" ht="14.25" x14ac:dyDescent="0.25">
      <c r="A7" s="25"/>
      <c r="B7" s="25"/>
      <c r="C7" s="25"/>
      <c r="D7" s="25"/>
      <c r="E7" s="25"/>
      <c r="F7" s="25"/>
    </row>
    <row r="8" spans="1:11" x14ac:dyDescent="0.25">
      <c r="A8" s="16"/>
      <c r="B8" s="16"/>
      <c r="C8" s="28"/>
      <c r="D8" s="28"/>
      <c r="E8" s="28"/>
      <c r="F8" s="28"/>
    </row>
    <row r="9" spans="1:11" ht="12.75" customHeight="1" x14ac:dyDescent="0.25">
      <c r="A9" s="25"/>
      <c r="B9" s="25"/>
      <c r="C9" s="25"/>
      <c r="D9" s="25"/>
      <c r="E9" s="25"/>
      <c r="F9" s="25"/>
    </row>
    <row r="10" spans="1:11" x14ac:dyDescent="0.25">
      <c r="K10" s="29" t="s">
        <v>28</v>
      </c>
    </row>
    <row r="11" spans="1:11" s="19" customFormat="1" ht="60" customHeight="1" x14ac:dyDescent="0.2">
      <c r="A11" s="141" t="s">
        <v>42</v>
      </c>
      <c r="B11" s="141" t="s">
        <v>30</v>
      </c>
      <c r="C11" s="141"/>
      <c r="D11" s="141" t="s">
        <v>31</v>
      </c>
      <c r="E11" s="141"/>
      <c r="F11" s="141"/>
      <c r="G11" s="141"/>
      <c r="H11" s="141" t="s">
        <v>32</v>
      </c>
      <c r="I11" s="141" t="s">
        <v>33</v>
      </c>
      <c r="J11" s="142" t="s">
        <v>34</v>
      </c>
      <c r="K11" s="143"/>
    </row>
    <row r="12" spans="1:11" s="19" customFormat="1" ht="42.75" customHeight="1" x14ac:dyDescent="0.2">
      <c r="A12" s="141"/>
      <c r="B12" s="30" t="s">
        <v>43</v>
      </c>
      <c r="C12" s="30" t="s">
        <v>44</v>
      </c>
      <c r="D12" s="30" t="s">
        <v>35</v>
      </c>
      <c r="E12" s="30" t="s">
        <v>44</v>
      </c>
      <c r="F12" s="30" t="s">
        <v>45</v>
      </c>
      <c r="G12" s="30" t="s">
        <v>38</v>
      </c>
      <c r="H12" s="141"/>
      <c r="I12" s="141"/>
      <c r="J12" s="30" t="s">
        <v>39</v>
      </c>
      <c r="K12" s="30" t="s">
        <v>40</v>
      </c>
    </row>
    <row r="13" spans="1:11" s="12" customFormat="1" ht="30" customHeight="1" x14ac:dyDescent="0.2">
      <c r="A13" s="135" t="s">
        <v>41</v>
      </c>
      <c r="B13" s="135"/>
      <c r="C13" s="135"/>
      <c r="D13" s="135"/>
      <c r="E13" s="135"/>
      <c r="F13" s="135"/>
      <c r="G13" s="135"/>
      <c r="H13" s="135"/>
      <c r="I13" s="135"/>
      <c r="J13" s="100">
        <f>'3'!J11</f>
        <v>0</v>
      </c>
      <c r="K13" s="100">
        <f>'3'!K11</f>
        <v>0</v>
      </c>
    </row>
    <row r="14" spans="1:11" s="12" customFormat="1" ht="48" customHeight="1" x14ac:dyDescent="0.2">
      <c r="A14" s="135" t="str">
        <f>'3'!A12:I12</f>
        <v xml:space="preserve">ՀՀ վարչապետի աշխատակազմ </v>
      </c>
      <c r="B14" s="135"/>
      <c r="C14" s="135"/>
      <c r="D14" s="135"/>
      <c r="E14" s="135"/>
      <c r="F14" s="135"/>
      <c r="G14" s="135"/>
      <c r="H14" s="135"/>
      <c r="I14" s="135"/>
      <c r="J14" s="100" t="str">
        <f t="shared" ref="J14:K15" si="0">J15</f>
        <v>1,084,825.25 ԱՄՆ դոլարին համարժեք դրամ</v>
      </c>
      <c r="K14" s="100" t="str">
        <f t="shared" si="0"/>
        <v>1,084,825.25 ԱՄՆ դոլարին համարժեք դրամ</v>
      </c>
    </row>
    <row r="15" spans="1:11" s="12" customFormat="1" ht="51" customHeight="1" x14ac:dyDescent="0.2">
      <c r="B15" s="54">
        <f>'3'!B13</f>
        <v>1223</v>
      </c>
      <c r="C15" s="134" t="str">
        <f>'3'!C13:I13</f>
        <v>Միջազգային դատարաններում, միջազգային արբիտրաժներում և այլ միջազգային ատյաններում ՀՀ շահերի ներկայացում և պաշտպանություն, դրանց կողմից ընդունված վճիռների և որոշումների կատարման ապահովում</v>
      </c>
      <c r="D15" s="134"/>
      <c r="E15" s="134"/>
      <c r="F15" s="134"/>
      <c r="G15" s="134"/>
      <c r="H15" s="134"/>
      <c r="I15" s="134"/>
      <c r="J15" s="100" t="str">
        <f t="shared" si="0"/>
        <v>1,084,825.25 ԱՄՆ դոլարին համարժեք դրամ</v>
      </c>
      <c r="K15" s="100" t="str">
        <f t="shared" si="0"/>
        <v>1,084,825.25 ԱՄՆ դոլարին համարժեք դրամ</v>
      </c>
    </row>
    <row r="16" spans="1:11" s="12" customFormat="1" ht="30" customHeight="1" x14ac:dyDescent="0.2">
      <c r="D16" s="54" t="str">
        <f>'3'!D14</f>
        <v>1223 - 12003</v>
      </c>
      <c r="E16" s="134" t="str">
        <f>'3'!E14:I14</f>
        <v>Արբիտրաժային և այլ վեճերի շրջանակներում միջազգային արբիտրաժների և այլ միջազգային ատյանների կողմից ընդունված վճիռների և որոշումների կատարման ապահովում</v>
      </c>
      <c r="F16" s="134"/>
      <c r="G16" s="134"/>
      <c r="H16" s="134"/>
      <c r="I16" s="134"/>
      <c r="J16" s="100" t="str">
        <f>'3'!J14</f>
        <v>1,084,825.25 ԱՄՆ դոլարին համարժեք դրամ</v>
      </c>
      <c r="K16" s="100" t="str">
        <f>'3'!K14</f>
        <v>1,084,825.25 ԱՄՆ դոլարին համարժեք դրամ</v>
      </c>
    </row>
    <row r="17" spans="1:12" s="12" customFormat="1" ht="30" customHeight="1" x14ac:dyDescent="0.2">
      <c r="F17" s="134" t="str">
        <f>'3'!F15:K15</f>
        <v>Միջազգային արբիտրաժների և այլ միջազգային ատյանների կողմից ընդունված վճիռների և որոշումների հիման վրա ՀՀ շահերի պաշտպանության համար ներգրավված իրավախորհրդատուների վճարների և ծախսերի փոխհատուցում</v>
      </c>
      <c r="G17" s="134"/>
      <c r="H17" s="134"/>
      <c r="I17" s="134"/>
      <c r="J17" s="134"/>
      <c r="K17" s="134"/>
    </row>
    <row r="18" spans="1:12" s="12" customFormat="1" ht="30" customHeight="1" x14ac:dyDescent="0.2">
      <c r="G18" s="134" t="str">
        <f>'3'!G16:K16</f>
        <v>Տրանսֆերտների տրամադրում</v>
      </c>
      <c r="H18" s="134"/>
      <c r="I18" s="134"/>
      <c r="J18" s="134"/>
      <c r="K18" s="134"/>
    </row>
    <row r="19" spans="1:12" s="12" customFormat="1" ht="28.5" customHeight="1" x14ac:dyDescent="0.2">
      <c r="H19" s="133" t="str">
        <f>'3'!H17:K17</f>
        <v xml:space="preserve"> Շահառուների ընտրության չափորոշիչները`  Միջազգային արբիտրաժների և այլ միջազգային ատյանների կողմից ընդունված վճիռների և որոշումների հիման վրա ՀՀ շահերի պաշտպանության համար ներգրավված իրավախորհրդատուներ</v>
      </c>
      <c r="I19" s="133"/>
      <c r="J19" s="133"/>
      <c r="K19" s="133"/>
    </row>
    <row r="20" spans="1:12" s="19" customFormat="1" ht="69" customHeight="1" x14ac:dyDescent="0.2">
      <c r="H20" s="55"/>
      <c r="I20" s="102" t="s">
        <v>95</v>
      </c>
      <c r="J20" s="103"/>
      <c r="K20" s="103">
        <v>1</v>
      </c>
    </row>
    <row r="21" spans="1:12" s="19" customFormat="1" ht="53.25" customHeight="1" x14ac:dyDescent="0.2">
      <c r="H21" s="55"/>
      <c r="I21" s="102" t="s">
        <v>96</v>
      </c>
      <c r="J21" s="103"/>
      <c r="K21" s="103">
        <v>1</v>
      </c>
    </row>
    <row r="22" spans="1:12" s="12" customFormat="1" ht="46.5" customHeight="1" x14ac:dyDescent="0.2">
      <c r="A22" s="135" t="str">
        <f>'3'!A20:I20</f>
        <v>ՀՀ կառավարություն</v>
      </c>
      <c r="B22" s="135"/>
      <c r="C22" s="135"/>
      <c r="D22" s="135"/>
      <c r="E22" s="135"/>
      <c r="F22" s="135"/>
      <c r="G22" s="135"/>
      <c r="H22" s="135"/>
      <c r="I22" s="135"/>
      <c r="J22" s="100" t="str">
        <f t="shared" ref="J22:K22" si="1">J23</f>
        <v>(1,084,825.25 ԱՄՆ դոլարին համարժեք դրամ)</v>
      </c>
      <c r="K22" s="100" t="str">
        <f t="shared" si="1"/>
        <v>(1,084,825.25 ԱՄՆ դոլարին համարժեք դրամ)</v>
      </c>
    </row>
    <row r="23" spans="1:12" s="12" customFormat="1" ht="51" customHeight="1" x14ac:dyDescent="0.2">
      <c r="B23" s="54" t="str">
        <f>'3'!B21</f>
        <v>1139</v>
      </c>
      <c r="C23" s="134" t="str">
        <f>'3'!C21:I21</f>
        <v>ՀՀ կառավարության պահուստային ֆոնդ</v>
      </c>
      <c r="D23" s="134"/>
      <c r="E23" s="134"/>
      <c r="F23" s="134"/>
      <c r="G23" s="134"/>
      <c r="H23" s="134"/>
      <c r="I23" s="134"/>
      <c r="J23" s="100" t="str">
        <f>'3'!J21</f>
        <v>(1,084,825.25 ԱՄՆ դոլարին համարժեք դրամ)</v>
      </c>
      <c r="K23" s="100" t="str">
        <f>'3'!K21</f>
        <v>(1,084,825.25 ԱՄՆ դոլարին համարժեք դրամ)</v>
      </c>
    </row>
    <row r="24" spans="1:12" s="19" customFormat="1" ht="49.5" customHeight="1" x14ac:dyDescent="0.2">
      <c r="D24" s="55" t="str">
        <f>'3'!D22</f>
        <v>1139 - 11001</v>
      </c>
      <c r="E24" s="133" t="str">
        <f>'3'!E22:I22</f>
        <v>ՀՀ կառավարության պահուստային ֆոնդ</v>
      </c>
      <c r="F24" s="133"/>
      <c r="G24" s="133"/>
      <c r="H24" s="133"/>
      <c r="I24" s="133"/>
      <c r="J24" s="101" t="str">
        <f>'3'!J22</f>
        <v>(1,084,825.25 ԱՄՆ դոլարին համարժեք դրամ)</v>
      </c>
      <c r="K24" s="101" t="str">
        <f>'3'!K22</f>
        <v>(1,084,825.25 ԱՄՆ դոլարին համարժեք դրամ)</v>
      </c>
      <c r="L24" s="31"/>
    </row>
    <row r="25" spans="1:12" s="19" customFormat="1" ht="39.75" customHeight="1" x14ac:dyDescent="0.2">
      <c r="F25" s="133" t="str">
        <f>'3'!F23:K23</f>
        <v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v>
      </c>
      <c r="G25" s="133"/>
      <c r="H25" s="133"/>
      <c r="I25" s="133"/>
      <c r="J25" s="133"/>
      <c r="K25" s="133"/>
    </row>
    <row r="26" spans="1:12" s="19" customFormat="1" ht="37.5" customHeight="1" x14ac:dyDescent="0.2">
      <c r="G26" s="133" t="str">
        <f>'3'!G24:K24</f>
        <v>Ծառայությունների մատուցում</v>
      </c>
      <c r="H26" s="133"/>
      <c r="I26" s="133"/>
      <c r="J26" s="133"/>
      <c r="K26" s="133"/>
    </row>
    <row r="27" spans="1:12" s="19" customFormat="1" ht="18.75" customHeight="1" x14ac:dyDescent="0.2">
      <c r="H27" s="133" t="str">
        <f>'3'!H25:K25</f>
        <v>Ծառայությունը մատուցողի անվանումը` ՀՀ կառավարություն</v>
      </c>
      <c r="I27" s="133"/>
      <c r="J27" s="133"/>
      <c r="K27" s="133"/>
    </row>
  </sheetData>
  <mergeCells count="20">
    <mergeCell ref="A22:I22"/>
    <mergeCell ref="C23:I23"/>
    <mergeCell ref="H27:K27"/>
    <mergeCell ref="E24:I24"/>
    <mergeCell ref="F25:K25"/>
    <mergeCell ref="G26:K26"/>
    <mergeCell ref="A6:K6"/>
    <mergeCell ref="A11:A12"/>
    <mergeCell ref="B11:C11"/>
    <mergeCell ref="D11:G11"/>
    <mergeCell ref="H11:H12"/>
    <mergeCell ref="I11:I12"/>
    <mergeCell ref="J11:K11"/>
    <mergeCell ref="G18:K18"/>
    <mergeCell ref="H19:K19"/>
    <mergeCell ref="A13:I13"/>
    <mergeCell ref="A14:I14"/>
    <mergeCell ref="C15:I15"/>
    <mergeCell ref="E16:I16"/>
    <mergeCell ref="F17:K17"/>
  </mergeCells>
  <pageMargins left="0.393700787" right="0" top="0.47244094488188998" bottom="0.511811023622047" header="0.31496062992126" footer="0.31496062992126"/>
  <pageSetup paperSize="9" scale="70" firstPageNumber="1233" orientation="landscape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https:/mul2-mud.gov.am/tasks/771626/oneclick?token=c3e67c2bd9583d85b9d98859892984ab</cp:keywords>
  <cp:lastModifiedBy>Susanna Arzumanyan</cp:lastModifiedBy>
  <cp:lastPrinted>2025-07-03T07:51:41Z</cp:lastPrinted>
  <dcterms:created xsi:type="dcterms:W3CDTF">2018-09-30T11:43:43Z</dcterms:created>
  <dcterms:modified xsi:type="dcterms:W3CDTF">2025-07-03T08:31:19Z</dcterms:modified>
</cp:coreProperties>
</file>