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80" tabRatio="917"/>
  </bookViews>
  <sheets>
    <sheet name="Havelvats 1 " sheetId="37" r:id="rId1"/>
    <sheet name="Havelvats 2" sheetId="38" r:id="rId2"/>
    <sheet name="Havelvats 3" sheetId="36" r:id="rId3"/>
    <sheet name="Havelvats 4" sheetId="39" r:id="rId4"/>
    <sheet name="Havelvats 5" sheetId="41" r:id="rId5"/>
  </sheets>
  <externalReferences>
    <externalReference r:id="rId6"/>
    <externalReference r:id="rId7"/>
    <externalReference r:id="rId8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0">'Havelvats 1 '!$A$1:$I$16</definedName>
    <definedName name="_xlnm.Print_Area" localSheetId="1">'Havelvats 2'!$A$1:$I$85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K9" i="41" l="1"/>
  <c r="L9" i="41"/>
  <c r="J9" i="41"/>
  <c r="K10" i="41"/>
  <c r="L10" i="41"/>
  <c r="J10" i="41"/>
  <c r="K15" i="41"/>
  <c r="L15" i="41"/>
  <c r="J15" i="41"/>
  <c r="K16" i="41"/>
  <c r="L16" i="41"/>
  <c r="J16" i="41"/>
  <c r="K36" i="41"/>
  <c r="L36" i="41"/>
  <c r="J36" i="41"/>
  <c r="K29" i="41"/>
  <c r="L29" i="41"/>
  <c r="J29" i="41"/>
  <c r="K30" i="41"/>
  <c r="L30" i="41"/>
  <c r="J30" i="41"/>
  <c r="K31" i="41"/>
  <c r="L31" i="41"/>
  <c r="J31" i="41"/>
  <c r="K22" i="41"/>
  <c r="L22" i="41"/>
  <c r="J22" i="41"/>
  <c r="K37" i="41"/>
  <c r="L37" i="41"/>
  <c r="J37" i="41"/>
  <c r="K38" i="41"/>
  <c r="L38" i="41"/>
  <c r="J38" i="41"/>
  <c r="K23" i="41"/>
  <c r="L23" i="41"/>
  <c r="J23" i="41"/>
  <c r="K24" i="41"/>
  <c r="L24" i="41"/>
  <c r="J24" i="41"/>
  <c r="K17" i="41"/>
  <c r="L17" i="41"/>
  <c r="J17" i="41"/>
  <c r="N52" i="41"/>
  <c r="N51" i="41"/>
  <c r="N50" i="41"/>
  <c r="L49" i="41"/>
  <c r="N49" i="41" s="1"/>
  <c r="K49" i="41"/>
  <c r="J49" i="41"/>
  <c r="N48" i="41"/>
  <c r="N47" i="41"/>
  <c r="N46" i="41"/>
  <c r="L45" i="41"/>
  <c r="N45" i="41" s="1"/>
  <c r="K45" i="41"/>
  <c r="J45" i="41"/>
  <c r="G19" i="41"/>
  <c r="H28" i="38"/>
  <c r="I28" i="38"/>
  <c r="G28" i="38"/>
  <c r="I35" i="38"/>
  <c r="H35" i="38"/>
  <c r="G35" i="38"/>
  <c r="G34" i="38" s="1"/>
  <c r="G33" i="38" s="1"/>
  <c r="G32" i="38" s="1"/>
  <c r="G30" i="38" s="1"/>
  <c r="I34" i="38"/>
  <c r="H34" i="38"/>
  <c r="H33" i="38" s="1"/>
  <c r="H32" i="38" s="1"/>
  <c r="H30" i="38" s="1"/>
  <c r="I33" i="38"/>
  <c r="I32" i="38" s="1"/>
  <c r="I30" i="38" s="1"/>
  <c r="I42" i="38"/>
  <c r="I41" i="38" s="1"/>
  <c r="I40" i="38" s="1"/>
  <c r="I39" i="38" s="1"/>
  <c r="I37" i="38" s="1"/>
  <c r="H42" i="38"/>
  <c r="H41" i="38" s="1"/>
  <c r="H40" i="38" s="1"/>
  <c r="H39" i="38" s="1"/>
  <c r="H37" i="38" s="1"/>
  <c r="G42" i="38"/>
  <c r="G41" i="38" s="1"/>
  <c r="G40" i="38" s="1"/>
  <c r="G39" i="38" s="1"/>
  <c r="G37" i="38" s="1"/>
  <c r="I49" i="38"/>
  <c r="I48" i="38" s="1"/>
  <c r="I47" i="38" s="1"/>
  <c r="I46" i="38" s="1"/>
  <c r="I44" i="38" s="1"/>
  <c r="H49" i="38"/>
  <c r="H48" i="38" s="1"/>
  <c r="H47" i="38" s="1"/>
  <c r="H46" i="38" s="1"/>
  <c r="H44" i="38" s="1"/>
  <c r="G49" i="38"/>
  <c r="G48" i="38" s="1"/>
  <c r="G47" i="38" s="1"/>
  <c r="G46" i="38" s="1"/>
  <c r="G44" i="38" s="1"/>
  <c r="K15" i="39"/>
  <c r="J15" i="39"/>
  <c r="K10" i="39"/>
  <c r="K9" i="39" s="1"/>
  <c r="K8" i="39" s="1"/>
  <c r="L10" i="39"/>
  <c r="J10" i="39"/>
  <c r="J9" i="39" s="1"/>
  <c r="J8" i="39" s="1"/>
  <c r="G15" i="36"/>
  <c r="G14" i="36" s="1"/>
  <c r="H15" i="37"/>
  <c r="H13" i="37" s="1"/>
  <c r="I15" i="37"/>
  <c r="I13" i="37" s="1"/>
  <c r="G15" i="37"/>
  <c r="G13" i="37" s="1"/>
  <c r="H11" i="37"/>
  <c r="I11" i="37"/>
  <c r="L15" i="39" s="1"/>
  <c r="G11" i="37"/>
  <c r="G17" i="39"/>
  <c r="J8" i="41" l="1"/>
  <c r="J7" i="41" s="1"/>
  <c r="K44" i="41"/>
  <c r="K43" i="41" s="1"/>
  <c r="J44" i="41"/>
  <c r="J43" i="41" s="1"/>
  <c r="K8" i="41"/>
  <c r="K7" i="41" s="1"/>
  <c r="L8" i="41"/>
  <c r="L7" i="41" s="1"/>
  <c r="L44" i="41"/>
  <c r="L9" i="39"/>
  <c r="L8" i="39" s="1"/>
  <c r="H26" i="38"/>
  <c r="H25" i="38" s="1"/>
  <c r="H24" i="38" s="1"/>
  <c r="H23" i="38" s="1"/>
  <c r="H21" i="38" s="1"/>
  <c r="H19" i="38" s="1"/>
  <c r="H17" i="38" s="1"/>
  <c r="I26" i="38"/>
  <c r="I25" i="38" s="1"/>
  <c r="I24" i="38" s="1"/>
  <c r="I23" i="38" s="1"/>
  <c r="I21" i="38" s="1"/>
  <c r="I19" i="38" s="1"/>
  <c r="I17" i="38" s="1"/>
  <c r="G26" i="38"/>
  <c r="G25" i="38" s="1"/>
  <c r="G24" i="38" s="1"/>
  <c r="G23" i="38" s="1"/>
  <c r="G21" i="38" s="1"/>
  <c r="G19" i="38" s="1"/>
  <c r="G17" i="38" s="1"/>
  <c r="N44" i="41" l="1"/>
  <c r="L43" i="41"/>
  <c r="F17" i="38"/>
  <c r="N43" i="41" l="1"/>
  <c r="H9" i="37"/>
  <c r="H8" i="37" s="1"/>
  <c r="H7" i="37" s="1"/>
  <c r="I9" i="37"/>
  <c r="I8" i="37" s="1"/>
  <c r="I7" i="37" s="1"/>
  <c r="G9" i="37"/>
  <c r="G8" i="37" s="1"/>
  <c r="G7" i="37" s="1"/>
  <c r="N29" i="39"/>
  <c r="N28" i="39"/>
  <c r="N27" i="39"/>
  <c r="N25" i="39"/>
  <c r="N24" i="39"/>
  <c r="N23" i="39"/>
  <c r="I84" i="38"/>
  <c r="I83" i="38" s="1"/>
  <c r="I82" i="38" s="1"/>
  <c r="I80" i="38" s="1"/>
  <c r="I78" i="38" s="1"/>
  <c r="L26" i="39" s="1"/>
  <c r="N26" i="39" s="1"/>
  <c r="H84" i="38"/>
  <c r="H83" i="38" s="1"/>
  <c r="H82" i="38" s="1"/>
  <c r="H80" i="38" s="1"/>
  <c r="H78" i="38" s="1"/>
  <c r="K26" i="39" s="1"/>
  <c r="G84" i="38"/>
  <c r="G83" i="38" s="1"/>
  <c r="G82" i="38" s="1"/>
  <c r="G80" i="38" s="1"/>
  <c r="G78" i="38" s="1"/>
  <c r="J26" i="39" s="1"/>
  <c r="I76" i="38"/>
  <c r="I75" i="38" s="1"/>
  <c r="I74" i="38" s="1"/>
  <c r="I72" i="38" s="1"/>
  <c r="I70" i="38" s="1"/>
  <c r="H76" i="38"/>
  <c r="H75" i="38" s="1"/>
  <c r="H74" i="38" s="1"/>
  <c r="H72" i="38" s="1"/>
  <c r="H70" i="38" s="1"/>
  <c r="G76" i="38"/>
  <c r="G75" i="38" s="1"/>
  <c r="G74" i="38" s="1"/>
  <c r="G72" i="38" s="1"/>
  <c r="G70" i="38" s="1"/>
  <c r="H56" i="38"/>
  <c r="H55" i="38" s="1"/>
  <c r="H54" i="38" s="1"/>
  <c r="H53" i="38" s="1"/>
  <c r="G56" i="38"/>
  <c r="G55" i="38" s="1"/>
  <c r="G54" i="38" s="1"/>
  <c r="G53" i="38" s="1"/>
  <c r="F28" i="38"/>
  <c r="I56" i="38" l="1"/>
  <c r="I55" i="38" s="1"/>
  <c r="I54" i="38" s="1"/>
  <c r="I53" i="38" s="1"/>
  <c r="I51" i="38" s="1"/>
  <c r="G51" i="38"/>
  <c r="G15" i="38"/>
  <c r="H51" i="38"/>
  <c r="H15" i="38"/>
  <c r="I68" i="38"/>
  <c r="I66" i="38" s="1"/>
  <c r="I64" i="38" s="1"/>
  <c r="I62" i="38" s="1"/>
  <c r="I60" i="38" s="1"/>
  <c r="I58" i="38" s="1"/>
  <c r="L22" i="39"/>
  <c r="J22" i="39"/>
  <c r="J21" i="39" s="1"/>
  <c r="J20" i="39" s="1"/>
  <c r="J7" i="39" s="1"/>
  <c r="G68" i="38"/>
  <c r="G66" i="38" s="1"/>
  <c r="G64" i="38" s="1"/>
  <c r="G62" i="38" s="1"/>
  <c r="G60" i="38" s="1"/>
  <c r="G58" i="38" s="1"/>
  <c r="K22" i="39"/>
  <c r="K21" i="39" s="1"/>
  <c r="K20" i="39" s="1"/>
  <c r="K7" i="39" s="1"/>
  <c r="H68" i="38"/>
  <c r="H66" i="38" s="1"/>
  <c r="H64" i="38" s="1"/>
  <c r="H62" i="38" s="1"/>
  <c r="H60" i="38" s="1"/>
  <c r="H58" i="38" s="1"/>
  <c r="I15" i="38" l="1"/>
  <c r="I13" i="38" s="1"/>
  <c r="I11" i="38" s="1"/>
  <c r="H13" i="38"/>
  <c r="H11" i="38" s="1"/>
  <c r="H9" i="38" s="1"/>
  <c r="H7" i="38" s="1"/>
  <c r="G13" i="38"/>
  <c r="G11" i="38" s="1"/>
  <c r="L21" i="39"/>
  <c r="N22" i="39"/>
  <c r="G9" i="38" l="1"/>
  <c r="G7" i="38" s="1"/>
  <c r="I9" i="38"/>
  <c r="I7" i="38" s="1"/>
  <c r="N21" i="39"/>
  <c r="L20" i="39"/>
  <c r="L7" i="39" s="1"/>
  <c r="N20" i="39" l="1"/>
  <c r="G13" i="36" l="1"/>
  <c r="G12" i="36" s="1"/>
  <c r="G11" i="36" s="1"/>
</calcChain>
</file>

<file path=xl/sharedStrings.xml><?xml version="1.0" encoding="utf-8"?>
<sst xmlns="http://schemas.openxmlformats.org/spreadsheetml/2006/main" count="287" uniqueCount="125">
  <si>
    <t>Միջոցառում</t>
  </si>
  <si>
    <t>Ընդամենը</t>
  </si>
  <si>
    <t>Ծրագիր</t>
  </si>
  <si>
    <t xml:space="preserve"> հազար դրամներով</t>
  </si>
  <si>
    <t>ՀՀ էկոնոմիկայի նախարարություն</t>
  </si>
  <si>
    <t>Տարի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</si>
  <si>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</si>
  <si>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</si>
  <si>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</si>
  <si>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</si>
  <si>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</si>
  <si>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 xml:space="preserve"> Անասնաբուժական ծառայություններ</t>
  </si>
  <si>
    <t>Մթերատվության բարձրացման փորձնական ծրագրի շրջանակներում կովերի արհեստական սերմնավորման միջոցառումների իրականացում</t>
  </si>
  <si>
    <t>«Գյուղատնտեսական ծառայությունների կենտրոն» ՊՈԱԿ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</si>
  <si>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</si>
  <si>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</si>
  <si>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</si>
  <si>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</si>
  <si>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</si>
  <si>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</si>
  <si>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</si>
  <si>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</si>
  <si>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 xml:space="preserve"> Առաջին կիսամյակ</t>
  </si>
  <si>
    <t xml:space="preserve"> Ինն ամիս</t>
  </si>
  <si>
    <t xml:space="preserve"> Տարի</t>
  </si>
  <si>
    <t>ԸՆԴԱՄԵՆԸ</t>
  </si>
  <si>
    <t>Տրանսֆերտների տրամադրում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</si>
  <si>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</si>
  <si>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</si>
  <si>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</si>
  <si>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</si>
  <si>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</si>
  <si>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</si>
  <si>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</si>
  <si>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</si>
  <si>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</si>
  <si>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</si>
  <si>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</si>
  <si>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</si>
  <si>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>Դաս</t>
  </si>
  <si>
    <t>ԸՆԴԱՄԵՆԸ ԾԱԽՍԵՐ</t>
  </si>
  <si>
    <t xml:space="preserve"> այդ թվում`</t>
  </si>
  <si>
    <t xml:space="preserve"> ՀՀ էկոնոմիկայի նախարարություն</t>
  </si>
  <si>
    <t xml:space="preserve"> 04</t>
  </si>
  <si>
    <t xml:space="preserve"> ՏՆՏԵՍԱԿԱՆ ՀԱՐԱԲԵՐՈՒԹՅՈՒՆՆԵՐ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</si>
  <si>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</si>
  <si>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</si>
  <si>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</si>
  <si>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</si>
  <si>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</si>
  <si>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</si>
  <si>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</si>
  <si>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</si>
  <si>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ՍՈՒԲՍԻԴԻԱՆԵՐ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</si>
  <si>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</si>
  <si>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</si>
  <si>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</si>
  <si>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ՀՀ կառավարություն</t>
  </si>
  <si>
    <t>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</si>
  <si>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</si>
  <si>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</si>
  <si>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</si>
  <si>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</si>
  <si>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</si>
  <si>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</si>
  <si>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</si>
  <si>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</si>
  <si>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</si>
  <si>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</si>
  <si>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</si>
  <si>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</si>
  <si>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</si>
  <si>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</si>
  <si>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</si>
  <si>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</si>
  <si>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</si>
  <si>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</si>
  <si>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</si>
  <si>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էկոնոմիկայի նախարարություն </t>
  </si>
  <si>
    <t xml:space="preserve"> Ծառայությունների մատուցում </t>
  </si>
  <si>
    <t/>
  </si>
  <si>
    <t xml:space="preserve"> Ծառայությունը մատուցողի անվանումը` Մասնագիտացված կազմակերպություններ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</si>
  <si>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</si>
  <si>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</si>
  <si>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</si>
  <si>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</si>
  <si>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</si>
  <si>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</si>
  <si>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«ՀԱՅԱՍՏԱՆԻ ՀԱՆՐԱՊԵՏՈՒԹՅԱՆ 2025 ԹՎԱԿԱՆԻ ՊԵՏԱԿԱՆ ԲՅՈՒՋԵԻ ՄԱՍԻՆ» ՕՐԵՆՔԻ N 1 ՀԱՎԵԼՎԱԾԻ N 2 ԱՂՅՈՒՍԱԿՈՒՄ ԿԱՏԱՐՎՈՂ ՎԵՐԱԲԱՇԽՈՒՄԸ ԵՎ ԼՐԱՑՈՒՄԸ, ՀԱՅԱՍՏԱՆԻ ՀԱՆՐԱՊԵՏՈՒԹՅԱՆ ԿԱՌԱՎԱՐՈՒԹՅԱՆ 2024 ԹՎԱԿԱՆԻ ԴԵԿՏԵՄԲԵՐԻ 27-Ի N 2060-Ն ՈՐՈՇՄԱՆ N 5 ՀԱՎԵԼՎԱԾԻ  N 1 ԱՂՅՈՒՍԱԿՈՒՄ ԿԱՏԱՐՎՈՂ ՓՈՓՈԽՈՒԹՅՈՒՆԸ ԵՎ ԼՐԱՑՈՒՄԸ</t>
  </si>
  <si>
    <t>Անասնաբուժական ծառայություններ</t>
  </si>
  <si>
    <t>Անասնահամաճարակային կայուն ֆոնի ապահովում</t>
  </si>
  <si>
    <t>Գյուղատնտեսական կենդանիների վարակամերժության ապահովում</t>
  </si>
  <si>
    <t>1116 - 11006</t>
  </si>
  <si>
    <t>Արհեստական սերմնավորման միջոցով հանրապետությունում անասնագլխաքանակի ավելացում և տոհմային հատկանիշների բարելավում</t>
  </si>
  <si>
    <t>1116 - 12001</t>
  </si>
  <si>
    <t xml:space="preserve"> Մթերատվության բարձրացման փորձնական ծրագրի շրջանակներում կովերի արհեստական սերմնավորման միջոցառումների իրականացում</t>
  </si>
  <si>
    <t xml:space="preserve"> 1116 </t>
  </si>
  <si>
    <t xml:space="preserve"> Անասնաբուժական ծառայություններ </t>
  </si>
  <si>
    <t xml:space="preserve"> 1116 - 11006 </t>
  </si>
  <si>
    <t xml:space="preserve"> Արհեստական սերմնավորման միջոցով հանրապետությունում անասնագլխաքանակի ավելացում և տոհմային հատկանիշների բարելավում </t>
  </si>
  <si>
    <t>Սերմնավորված կովեր, գլուխ</t>
  </si>
  <si>
    <t xml:space="preserve"> 1116 - 12001</t>
  </si>
  <si>
    <t>Հավելված 3</t>
  </si>
  <si>
    <t>Ցուցանիշների փոփոխությունները (նվազեցումները նշված են փակագծերում)</t>
  </si>
  <si>
    <t>ՀԱՅԱՍՏԱՆԻ ՀԱՆՐԱՊԵՏՈՒԹՅԱՆ ԿԱՌԱՎԱՐՈՒԹՅԱՆ 2024 ԹՎԱԿԱՆԻ ԴԵԿՏԵՄԲԵՐԻ 27-Ի N 2060-Ն ՈՐՈՇՄԱՆ N 5 ՀԱՎԵԼՎԱԾԻ 7 ԱՂՅՈՒՍԱԿՈՒՄ ԿԱՏԱՐՎՈՂ ՓՈՓՈԽՈՒԹՅՈՒՆԸ</t>
  </si>
  <si>
    <t xml:space="preserve"> ՀՀ Արագածոտնի  մարզպետի աշխատակազմ</t>
  </si>
  <si>
    <t xml:space="preserve"> ՀՀ Գեղարքունիքի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</si>
  <si>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</si>
  <si>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</si>
  <si>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 xml:space="preserve"> ՀՀ Արագածոտնի  մարզպետի աշխատակազմ </t>
  </si>
  <si>
    <t xml:space="preserve"> ՀՀ Գեղարքունիքի մարզպետի աշխատակազմ </t>
  </si>
  <si>
    <t xml:space="preserve"> ՀՀ Շիրակի մարզպետի աշխատակազմ </t>
  </si>
  <si>
    <t xml:space="preserve"> ՀՀ Սյունիքի մարզպետի աշխատակազմ </t>
  </si>
  <si>
    <t xml:space="preserve"> Շահառուների ընտրության չափորոշիչները` ՀՀ կառավարության 2024 թվականի օգոստոսի 22-ի N 1392-Լ որոշմամբ հաստատված ծրագրի չափանիշները բավարարող շահառուներ </t>
  </si>
  <si>
    <t xml:space="preserve"> - Սուբսիդիաներ ոչ պետական ոչ ֆինանսական կազմակերպություններին</t>
  </si>
  <si>
    <t xml:space="preserve"> Սուբսիդիաներ ոչ պետական կազմակերպություններին</t>
  </si>
  <si>
    <t xml:space="preserve"> ԲԳԿ </t>
  </si>
  <si>
    <t>ԲՍԿ</t>
  </si>
  <si>
    <t>ՀԱՅԱՍՏԱՆԻ ՀԱՆՐԱՊԵՏՈՒԹՅԱՆ ԿԱՌԱՎԱՐՈՒԹՅԱՆ 2024 ԹՎԱԿԱՆԻ ԴԵԿՏԵՄԲԵՐԻ 27-Ի  N 2060-Ն  ՈՐՈՇՄԱՆ N 9.1 ՀԱՎԵԼՎԱԾՈՒՄ  ԿԱՏԱՐՎՈՂ ՓՈՓՈԽՈՒԹՅՈՒՆՆԵՐԸ ԵՎ ԼՐԱՑՈՒՄՆԵՐԸ</t>
  </si>
  <si>
    <t>Հավելված 1
ՀՀ կառավարության 2025 թվականի
____________ի  N _____-Ն որոշման</t>
  </si>
  <si>
    <t>Հավելված 2
ՀՀ կառավարության 2025 թվականի
____________ի  N _____-Ն որոշման</t>
  </si>
  <si>
    <t>Հավելված 4
ՀՀ կառավարության 2025 թվականի
____________ի  N _____-Ն որոշման</t>
  </si>
  <si>
    <t>Հավելված 5
ՀՀ կառավարության 2025 թվականի
____________ի  N _____-Ն որոշման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</si>
  <si>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</si>
  <si>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NN 3 ԵՎ 4 ՀԱՎԵԼՎԱԾՆԵՐՈՒՄ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</si>
</sst>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0_);\(0\)"/>
  </numFmts>
  <fonts count="1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2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sz val="12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b/>
      <sz val="8"/>
      <name val="GHEA Grapalat"/>
      <family val="2"/>
    </font>
    <font>
      <sz val="11"/>
      <color theme="1"/>
      <name val="GHEA Grapalat"/>
      <family val="3"/>
    </font>
    <font>
      <sz val="11"/>
      <color theme="0"/>
      <name val="GHEA Grapalat"/>
      <family val="3"/>
    </font>
    <font>
      <b/>
      <sz val="9"/>
      <name val="GHEA Grapalat"/>
      <family val="2"/>
    </font>
    <font>
      <b/>
      <sz val="10"/>
      <color theme="1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26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8" fillId="0" borderId="0" applyFont="0" applyFill="0" applyBorder="0" applyAlignment="0" applyProtection="0">
      <alignment horizontal="left" vertical="top" wrapText="1"/>
    </xf>
    <xf numFmtId="165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1" applyNumberFormat="0" applyAlignment="0" applyProtection="0"/>
    <xf numFmtId="0" fontId="36" fillId="27" borderId="19" applyNumberFormat="0" applyAlignment="0" applyProtection="0"/>
    <xf numFmtId="0" fontId="49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1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5" applyNumberFormat="0" applyFill="0" applyAlignment="0" applyProtection="0"/>
    <xf numFmtId="0" fontId="57" fillId="0" borderId="21" applyNumberFormat="0" applyFill="0" applyAlignment="0" applyProtection="0"/>
    <xf numFmtId="0" fontId="30" fillId="0" borderId="16" applyNumberFormat="0" applyFill="0" applyAlignment="0" applyProtection="0"/>
    <xf numFmtId="0" fontId="58" fillId="0" borderId="22" applyNumberFormat="0" applyFill="0" applyAlignment="0" applyProtection="0"/>
    <xf numFmtId="0" fontId="31" fillId="0" borderId="17" applyNumberFormat="0" applyFill="0" applyAlignment="0" applyProtection="0"/>
    <xf numFmtId="0" fontId="59" fillId="0" borderId="23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1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8" applyNumberFormat="0" applyFill="0" applyAlignment="0" applyProtection="0"/>
    <xf numFmtId="0" fontId="68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4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80" fillId="0" borderId="26">
      <protection locked="0"/>
    </xf>
    <xf numFmtId="170" fontId="81" fillId="64" borderId="26"/>
    <xf numFmtId="0" fontId="2" fillId="0" borderId="0"/>
    <xf numFmtId="0" fontId="6" fillId="0" borderId="0"/>
    <xf numFmtId="0" fontId="25" fillId="0" borderId="0"/>
    <xf numFmtId="0" fontId="78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4" fillId="0" borderId="25" applyNumberFormat="0" applyFill="0" applyAlignment="0" applyProtection="0"/>
    <xf numFmtId="0" fontId="74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8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1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4" fillId="0" borderId="31" applyNumberFormat="0" applyFill="0" applyAlignment="0" applyProtection="0"/>
    <xf numFmtId="0" fontId="74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1" fillId="57" borderId="30" applyNumberFormat="0" applyAlignment="0" applyProtection="0"/>
    <xf numFmtId="0" fontId="48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8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6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6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6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6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6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6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6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6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6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6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6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6" fillId="44" borderId="0" applyNumberFormat="0" applyBorder="0" applyAlignment="0" applyProtection="0"/>
    <xf numFmtId="0" fontId="87" fillId="31" borderId="0" applyNumberFormat="0" applyBorder="0" applyAlignment="0" applyProtection="0"/>
    <xf numFmtId="0" fontId="87" fillId="34" borderId="0" applyNumberFormat="0" applyBorder="0" applyAlignment="0" applyProtection="0"/>
    <xf numFmtId="0" fontId="87" fillId="72" borderId="0" applyNumberFormat="0" applyBorder="0" applyAlignment="0" applyProtection="0"/>
    <xf numFmtId="0" fontId="87" fillId="74" borderId="0" applyNumberFormat="0" applyBorder="0" applyAlignment="0" applyProtection="0"/>
    <xf numFmtId="0" fontId="87" fillId="41" borderId="0" applyNumberFormat="0" applyBorder="0" applyAlignment="0" applyProtection="0"/>
    <xf numFmtId="0" fontId="87" fillId="75" borderId="0" applyNumberFormat="0" applyBorder="0" applyAlignment="0" applyProtection="0"/>
    <xf numFmtId="0" fontId="87" fillId="29" borderId="0" applyNumberFormat="0" applyBorder="0" applyAlignment="0" applyProtection="0"/>
    <xf numFmtId="0" fontId="87" fillId="29" borderId="0" applyNumberFormat="0" applyBorder="0" applyAlignment="0" applyProtection="0"/>
    <xf numFmtId="0" fontId="87" fillId="29" borderId="0" applyNumberFormat="0" applyBorder="0" applyAlignment="0" applyProtection="0"/>
    <xf numFmtId="0" fontId="87" fillId="29" borderId="0" applyNumberFormat="0" applyBorder="0" applyAlignment="0" applyProtection="0"/>
    <xf numFmtId="0" fontId="87" fillId="32" borderId="0" applyNumberFormat="0" applyBorder="0" applyAlignment="0" applyProtection="0"/>
    <xf numFmtId="0" fontId="87" fillId="32" borderId="0" applyNumberFormat="0" applyBorder="0" applyAlignment="0" applyProtection="0"/>
    <xf numFmtId="0" fontId="87" fillId="32" borderId="0" applyNumberFormat="0" applyBorder="0" applyAlignment="0" applyProtection="0"/>
    <xf numFmtId="0" fontId="87" fillId="32" borderId="0" applyNumberFormat="0" applyBorder="0" applyAlignment="0" applyProtection="0"/>
    <xf numFmtId="0" fontId="87" fillId="35" borderId="0" applyNumberFormat="0" applyBorder="0" applyAlignment="0" applyProtection="0"/>
    <xf numFmtId="0" fontId="87" fillId="35" borderId="0" applyNumberFormat="0" applyBorder="0" applyAlignment="0" applyProtection="0"/>
    <xf numFmtId="0" fontId="87" fillId="35" borderId="0" applyNumberFormat="0" applyBorder="0" applyAlignment="0" applyProtection="0"/>
    <xf numFmtId="0" fontId="87" fillId="35" borderId="0" applyNumberFormat="0" applyBorder="0" applyAlignment="0" applyProtection="0"/>
    <xf numFmtId="0" fontId="87" fillId="36" borderId="0" applyNumberFormat="0" applyBorder="0" applyAlignment="0" applyProtection="0"/>
    <xf numFmtId="0" fontId="87" fillId="36" borderId="0" applyNumberFormat="0" applyBorder="0" applyAlignment="0" applyProtection="0"/>
    <xf numFmtId="0" fontId="87" fillId="36" borderId="0" applyNumberFormat="0" applyBorder="0" applyAlignment="0" applyProtection="0"/>
    <xf numFmtId="0" fontId="87" fillId="36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42" borderId="0" applyNumberFormat="0" applyBorder="0" applyAlignment="0" applyProtection="0"/>
    <xf numFmtId="0" fontId="88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48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89" fillId="67" borderId="32" applyNumberFormat="0" applyAlignment="0" applyProtection="0"/>
    <xf numFmtId="0" fontId="90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92" fillId="25" borderId="0" applyNumberFormat="0" applyBorder="0" applyAlignment="0" applyProtection="0"/>
    <xf numFmtId="0" fontId="93" fillId="0" borderId="15" applyNumberFormat="0" applyFill="0" applyAlignment="0" applyProtection="0"/>
    <xf numFmtId="0" fontId="94" fillId="0" borderId="16" applyNumberFormat="0" applyFill="0" applyAlignment="0" applyProtection="0"/>
    <xf numFmtId="0" fontId="95" fillId="0" borderId="17" applyNumberFormat="0" applyFill="0" applyAlignment="0" applyProtection="0"/>
    <xf numFmtId="0" fontId="95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61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6" fillId="66" borderId="32" applyNumberFormat="0" applyAlignment="0" applyProtection="0"/>
    <xf numFmtId="0" fontId="97" fillId="0" borderId="18" applyNumberFormat="0" applyFill="0" applyAlignment="0" applyProtection="0"/>
    <xf numFmtId="0" fontId="98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9" fillId="0" borderId="0"/>
    <xf numFmtId="0" fontId="99" fillId="0" borderId="0"/>
    <xf numFmtId="0" fontId="86" fillId="0" borderId="0"/>
    <xf numFmtId="0" fontId="6" fillId="0" borderId="0"/>
    <xf numFmtId="0" fontId="2" fillId="0" borderId="0"/>
    <xf numFmtId="0" fontId="28" fillId="0" borderId="0">
      <alignment horizontal="left" vertical="top" wrapText="1"/>
    </xf>
    <xf numFmtId="0" fontId="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8" fillId="0" borderId="0">
      <alignment horizontal="left" vertical="top" wrapText="1"/>
    </xf>
    <xf numFmtId="0" fontId="100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6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74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1" fillId="67" borderId="33" applyNumberFormat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3" fillId="0" borderId="34" applyNumberFormat="0" applyFill="0" applyAlignment="0" applyProtection="0"/>
    <xf numFmtId="0" fontId="104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08" fillId="0" borderId="0"/>
    <xf numFmtId="0" fontId="2" fillId="0" borderId="0"/>
    <xf numFmtId="0" fontId="2" fillId="0" borderId="0"/>
    <xf numFmtId="168" fontId="109" fillId="0" borderId="0" applyFill="0" applyBorder="0" applyProtection="0">
      <alignment horizontal="right" vertical="top"/>
    </xf>
    <xf numFmtId="0" fontId="110" fillId="0" borderId="0" applyNumberFormat="0" applyFill="0" applyBorder="0" applyAlignment="0" applyProtection="0"/>
    <xf numFmtId="0" fontId="29" fillId="0" borderId="15" applyNumberFormat="0" applyFill="0" applyAlignment="0" applyProtection="0"/>
    <xf numFmtId="0" fontId="30" fillId="0" borderId="16" applyNumberFormat="0" applyFill="0" applyAlignment="0" applyProtection="0"/>
    <xf numFmtId="0" fontId="31" fillId="0" borderId="17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111" fillId="2" borderId="0" applyNumberFormat="0" applyBorder="0" applyAlignment="0" applyProtection="0"/>
    <xf numFmtId="0" fontId="112" fillId="66" borderId="32" applyNumberFormat="0" applyAlignment="0" applyProtection="0"/>
    <xf numFmtId="0" fontId="113" fillId="67" borderId="33" applyNumberFormat="0" applyAlignment="0" applyProtection="0"/>
    <xf numFmtId="0" fontId="114" fillId="67" borderId="32" applyNumberFormat="0" applyAlignment="0" applyProtection="0"/>
    <xf numFmtId="0" fontId="35" fillId="0" borderId="18" applyNumberFormat="0" applyFill="0" applyAlignment="0" applyProtection="0"/>
    <xf numFmtId="0" fontId="36" fillId="27" borderId="19" applyNumberFormat="0" applyAlignment="0" applyProtection="0"/>
    <xf numFmtId="0" fontId="37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8" fillId="0" borderId="0" applyNumberFormat="0" applyFill="0" applyBorder="0" applyAlignment="0" applyProtection="0"/>
    <xf numFmtId="0" fontId="115" fillId="0" borderId="34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8" fillId="0" borderId="0">
      <alignment horizontal="left" vertical="top" wrapText="1"/>
    </xf>
    <xf numFmtId="0" fontId="39" fillId="72" borderId="0" applyNumberFormat="0" applyBorder="0" applyAlignment="0" applyProtection="0"/>
    <xf numFmtId="0" fontId="39" fillId="7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169" fontId="7" fillId="0" borderId="0" applyFont="0" applyFill="0" applyBorder="0" applyAlignment="0" applyProtection="0"/>
    <xf numFmtId="0" fontId="28" fillId="0" borderId="0">
      <alignment horizontal="left" vertical="top" wrapText="1"/>
    </xf>
    <xf numFmtId="0" fontId="11" fillId="21" borderId="45" applyNumberFormat="0" applyAlignment="0" applyProtection="0"/>
    <xf numFmtId="0" fontId="28" fillId="0" borderId="0">
      <alignment horizontal="left" vertical="top" wrapText="1"/>
    </xf>
    <xf numFmtId="0" fontId="23" fillId="0" borderId="48" applyNumberFormat="0" applyFill="0" applyAlignment="0" applyProtection="0"/>
    <xf numFmtId="0" fontId="28" fillId="0" borderId="0">
      <alignment horizontal="left" vertical="top" wrapText="1"/>
    </xf>
    <xf numFmtId="0" fontId="21" fillId="21" borderId="47" applyNumberFormat="0" applyAlignment="0" applyProtection="0"/>
    <xf numFmtId="0" fontId="3" fillId="24" borderId="46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8" fillId="11" borderId="45" applyNumberFormat="0" applyAlignment="0" applyProtection="0"/>
    <xf numFmtId="0" fontId="7" fillId="0" borderId="0"/>
    <xf numFmtId="43" fontId="120" fillId="0" borderId="0" applyFont="0" applyFill="0" applyBorder="0" applyAlignment="0" applyProtection="0"/>
    <xf numFmtId="0" fontId="2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43" fontId="2" fillId="0" borderId="0" applyFont="0" applyFill="0" applyBorder="0" applyAlignment="0" applyProtection="0"/>
    <xf numFmtId="168" fontId="124" fillId="0" borderId="0" applyFill="0" applyBorder="0" applyProtection="0">
      <alignment horizontal="right" vertical="top"/>
    </xf>
    <xf numFmtId="168" fontId="127" fillId="0" borderId="0" applyFill="0" applyBorder="0" applyProtection="0">
      <alignment horizontal="right" vertical="top"/>
    </xf>
  </cellStyleXfs>
  <cellXfs count="152">
    <xf numFmtId="0" fontId="0" fillId="0" borderId="0" xfId="0"/>
    <xf numFmtId="0" fontId="116" fillId="0" borderId="0" xfId="3243" applyFont="1">
      <alignment horizontal="left" vertical="top" wrapText="1"/>
    </xf>
    <xf numFmtId="172" fontId="83" fillId="65" borderId="1" xfId="1039" applyNumberFormat="1" applyFont="1" applyFill="1" applyBorder="1" applyAlignment="1">
      <alignment horizontal="center" vertical="center"/>
    </xf>
    <xf numFmtId="0" fontId="84" fillId="0" borderId="1" xfId="1477" applyFont="1" applyBorder="1" applyAlignment="1">
      <alignment horizontal="center" vertical="center" wrapText="1"/>
    </xf>
    <xf numFmtId="0" fontId="117" fillId="0" borderId="0" xfId="1477" applyFont="1"/>
    <xf numFmtId="0" fontId="105" fillId="0" borderId="43" xfId="1477" applyFont="1" applyBorder="1" applyAlignment="1">
      <alignment horizontal="center" vertical="center" wrapText="1"/>
    </xf>
    <xf numFmtId="172" fontId="83" fillId="65" borderId="1" xfId="3244" applyNumberFormat="1" applyFont="1" applyFill="1" applyBorder="1" applyAlignment="1">
      <alignment horizontal="center" vertical="center"/>
    </xf>
    <xf numFmtId="1" fontId="119" fillId="0" borderId="44" xfId="1477" applyNumberFormat="1" applyFont="1" applyBorder="1" applyAlignment="1">
      <alignment horizontal="center" vertical="center"/>
    </xf>
    <xf numFmtId="1" fontId="119" fillId="0" borderId="40" xfId="1477" applyNumberFormat="1" applyFont="1" applyBorder="1" applyAlignment="1">
      <alignment horizontal="center" vertical="center"/>
    </xf>
    <xf numFmtId="173" fontId="84" fillId="0" borderId="1" xfId="1477" applyNumberFormat="1" applyFont="1" applyBorder="1" applyAlignment="1">
      <alignment horizontal="center" vertical="center" wrapText="1"/>
    </xf>
    <xf numFmtId="0" fontId="82" fillId="0" borderId="0" xfId="1477" applyFont="1" applyAlignment="1">
      <alignment horizontal="center" vertical="center"/>
    </xf>
    <xf numFmtId="0" fontId="82" fillId="0" borderId="0" xfId="1477" applyFont="1" applyAlignment="1">
      <alignment vertical="center"/>
    </xf>
    <xf numFmtId="0" fontId="82" fillId="0" borderId="0" xfId="1477" applyFont="1" applyAlignment="1">
      <alignment horizontal="right"/>
    </xf>
    <xf numFmtId="0" fontId="82" fillId="0" borderId="0" xfId="1477" applyFont="1"/>
    <xf numFmtId="0" fontId="82" fillId="0" borderId="1" xfId="1477" applyFont="1" applyBorder="1" applyAlignment="1">
      <alignment horizontal="center" vertical="center" wrapText="1"/>
    </xf>
    <xf numFmtId="0" fontId="82" fillId="65" borderId="0" xfId="0" applyFont="1" applyFill="1"/>
    <xf numFmtId="0" fontId="82" fillId="65" borderId="0" xfId="0" applyFont="1" applyFill="1" applyAlignment="1">
      <alignment horizontal="left" vertical="center"/>
    </xf>
    <xf numFmtId="172" fontId="82" fillId="65" borderId="0" xfId="3264" applyNumberFormat="1" applyFont="1" applyFill="1"/>
    <xf numFmtId="0" fontId="84" fillId="65" borderId="0" xfId="0" applyFont="1" applyFill="1" applyAlignment="1">
      <alignment horizontal="center" vertical="center" wrapText="1"/>
    </xf>
    <xf numFmtId="0" fontId="82" fillId="65" borderId="50" xfId="0" applyFont="1" applyFill="1" applyBorder="1" applyAlignment="1">
      <alignment horizontal="right" wrapText="1"/>
    </xf>
    <xf numFmtId="0" fontId="83" fillId="65" borderId="49" xfId="0" applyFont="1" applyFill="1" applyBorder="1" applyAlignment="1">
      <alignment horizontal="center" vertical="center" wrapText="1"/>
    </xf>
    <xf numFmtId="172" fontId="83" fillId="65" borderId="49" xfId="3264" applyNumberFormat="1" applyFont="1" applyFill="1" applyBorder="1" applyAlignment="1">
      <alignment horizontal="center" vertical="center" wrapText="1"/>
    </xf>
    <xf numFmtId="172" fontId="83" fillId="65" borderId="49" xfId="3264" applyNumberFormat="1" applyFont="1" applyFill="1" applyBorder="1" applyAlignment="1">
      <alignment horizontal="right" vertical="top"/>
    </xf>
    <xf numFmtId="172" fontId="83" fillId="65" borderId="49" xfId="3264" applyNumberFormat="1" applyFont="1" applyFill="1" applyBorder="1" applyAlignment="1">
      <alignment horizontal="right" vertical="center"/>
    </xf>
    <xf numFmtId="0" fontId="121" fillId="65" borderId="0" xfId="0" applyFont="1" applyFill="1" applyAlignment="1">
      <alignment horizontal="left" vertical="top" wrapText="1"/>
    </xf>
    <xf numFmtId="0" fontId="121" fillId="65" borderId="49" xfId="0" applyFont="1" applyFill="1" applyBorder="1" applyAlignment="1">
      <alignment horizontal="left" vertical="center" wrapText="1"/>
    </xf>
    <xf numFmtId="0" fontId="121" fillId="65" borderId="49" xfId="0" applyFont="1" applyFill="1" applyBorder="1" applyAlignment="1">
      <alignment horizontal="center" vertical="center" wrapText="1"/>
    </xf>
    <xf numFmtId="172" fontId="121" fillId="65" borderId="49" xfId="3264" applyNumberFormat="1" applyFont="1" applyFill="1" applyBorder="1" applyAlignment="1">
      <alignment horizontal="right" vertical="top"/>
    </xf>
    <xf numFmtId="0" fontId="82" fillId="0" borderId="0" xfId="0" applyFont="1" applyAlignment="1">
      <alignment horizontal="left" vertical="top" wrapText="1"/>
    </xf>
    <xf numFmtId="0" fontId="83" fillId="0" borderId="0" xfId="0" applyFont="1" applyAlignment="1">
      <alignment vertical="top" wrapText="1"/>
    </xf>
    <xf numFmtId="0" fontId="121" fillId="0" borderId="0" xfId="0" applyFont="1" applyAlignment="1">
      <alignment vertical="center" wrapText="1"/>
    </xf>
    <xf numFmtId="0" fontId="84" fillId="0" borderId="49" xfId="0" applyFont="1" applyBorder="1" applyAlignment="1">
      <alignment vertical="center" textRotation="90" wrapText="1"/>
    </xf>
    <xf numFmtId="0" fontId="83" fillId="0" borderId="49" xfId="0" applyFont="1" applyBorder="1" applyAlignment="1">
      <alignment horizontal="center" vertical="center" wrapText="1"/>
    </xf>
    <xf numFmtId="0" fontId="83" fillId="0" borderId="49" xfId="0" applyFont="1" applyBorder="1" applyAlignment="1">
      <alignment horizontal="left" vertical="center" wrapText="1"/>
    </xf>
    <xf numFmtId="168" fontId="83" fillId="0" borderId="49" xfId="3265" applyFont="1" applyFill="1" applyBorder="1">
      <alignment horizontal="right" vertical="top"/>
    </xf>
    <xf numFmtId="168" fontId="83" fillId="65" borderId="49" xfId="3265" applyFont="1" applyFill="1" applyBorder="1">
      <alignment horizontal="right" vertical="top"/>
    </xf>
    <xf numFmtId="0" fontId="121" fillId="0" borderId="49" xfId="0" applyFont="1" applyBorder="1" applyAlignment="1">
      <alignment horizontal="left" vertical="center" wrapText="1"/>
    </xf>
    <xf numFmtId="0" fontId="83" fillId="0" borderId="49" xfId="0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121" fillId="0" borderId="49" xfId="0" applyFont="1" applyBorder="1" applyAlignment="1">
      <alignment horizontal="left" vertical="top" wrapText="1"/>
    </xf>
    <xf numFmtId="168" fontId="83" fillId="0" borderId="49" xfId="3265" applyFont="1" applyBorder="1">
      <alignment horizontal="right" vertical="top"/>
    </xf>
    <xf numFmtId="0" fontId="121" fillId="0" borderId="0" xfId="0" applyFont="1" applyAlignment="1">
      <alignment horizontal="left" vertical="top" wrapText="1"/>
    </xf>
    <xf numFmtId="0" fontId="83" fillId="0" borderId="0" xfId="0" applyFont="1" applyAlignment="1">
      <alignment horizontal="left" vertical="top" wrapText="1"/>
    </xf>
    <xf numFmtId="168" fontId="121" fillId="0" borderId="49" xfId="3265" applyFont="1" applyFill="1" applyBorder="1">
      <alignment horizontal="right" vertical="top"/>
    </xf>
    <xf numFmtId="168" fontId="121" fillId="65" borderId="49" xfId="3265" applyFont="1" applyFill="1" applyBorder="1">
      <alignment horizontal="right" vertical="top"/>
    </xf>
    <xf numFmtId="0" fontId="105" fillId="0" borderId="49" xfId="0" applyFont="1" applyBorder="1" applyAlignment="1">
      <alignment horizontal="left" vertical="top" wrapText="1"/>
    </xf>
    <xf numFmtId="168" fontId="83" fillId="0" borderId="49" xfId="71" applyFont="1" applyFill="1" applyBorder="1">
      <alignment horizontal="right" vertical="top"/>
    </xf>
    <xf numFmtId="168" fontId="83" fillId="0" borderId="49" xfId="71" applyFont="1" applyBorder="1">
      <alignment horizontal="right" vertical="top"/>
    </xf>
    <xf numFmtId="0" fontId="125" fillId="0" borderId="0" xfId="0" applyFont="1" applyAlignment="1">
      <alignment horizontal="left" vertical="top" wrapText="1"/>
    </xf>
    <xf numFmtId="0" fontId="126" fillId="0" borderId="0" xfId="0" applyFont="1" applyAlignment="1">
      <alignment horizontal="left" vertical="top" wrapText="1"/>
    </xf>
    <xf numFmtId="0" fontId="125" fillId="0" borderId="0" xfId="0" applyFont="1"/>
    <xf numFmtId="0" fontId="126" fillId="0" borderId="0" xfId="0" applyFont="1"/>
    <xf numFmtId="0" fontId="106" fillId="0" borderId="0" xfId="0" applyFont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0" fontId="122" fillId="0" borderId="49" xfId="0" applyFont="1" applyBorder="1" applyAlignment="1">
      <alignment horizontal="left" vertical="top" wrapText="1"/>
    </xf>
    <xf numFmtId="172" fontId="83" fillId="0" borderId="49" xfId="3264" applyNumberFormat="1" applyFont="1" applyFill="1" applyBorder="1" applyAlignment="1">
      <alignment horizontal="right" vertical="top"/>
    </xf>
    <xf numFmtId="43" fontId="82" fillId="0" borderId="0" xfId="0" applyNumberFormat="1" applyFont="1"/>
    <xf numFmtId="0" fontId="82" fillId="0" borderId="0" xfId="0" applyFont="1"/>
    <xf numFmtId="0" fontId="122" fillId="0" borderId="49" xfId="0" applyFont="1" applyBorder="1" applyAlignment="1">
      <alignment horizontal="center" vertical="top" wrapText="1"/>
    </xf>
    <xf numFmtId="0" fontId="123" fillId="0" borderId="49" xfId="0" applyFont="1" applyBorder="1" applyAlignment="1">
      <alignment horizontal="left" vertical="top" wrapText="1"/>
    </xf>
    <xf numFmtId="172" fontId="83" fillId="0" borderId="49" xfId="3264" applyNumberFormat="1" applyFont="1" applyBorder="1" applyAlignment="1">
      <alignment horizontal="right" vertical="center" wrapText="1"/>
    </xf>
    <xf numFmtId="172" fontId="83" fillId="0" borderId="49" xfId="3264" applyNumberFormat="1" applyFont="1" applyBorder="1" applyAlignment="1">
      <alignment horizontal="right" vertical="top" wrapText="1"/>
    </xf>
    <xf numFmtId="43" fontId="83" fillId="0" borderId="49" xfId="3264" applyFont="1" applyBorder="1" applyAlignment="1">
      <alignment horizontal="right" vertical="center" wrapText="1"/>
    </xf>
    <xf numFmtId="0" fontId="83" fillId="0" borderId="0" xfId="0" applyFont="1" applyAlignment="1">
      <alignment horizontal="center" vertical="center" wrapText="1"/>
    </xf>
    <xf numFmtId="0" fontId="83" fillId="0" borderId="49" xfId="0" applyFont="1" applyBorder="1" applyAlignment="1">
      <alignment horizontal="center" vertical="center" wrapText="1"/>
    </xf>
    <xf numFmtId="0" fontId="121" fillId="0" borderId="54" xfId="0" applyFont="1" applyBorder="1" applyAlignment="1">
      <alignment horizontal="center" vertical="center" wrapText="1"/>
    </xf>
    <xf numFmtId="0" fontId="84" fillId="0" borderId="1" xfId="1477" applyFont="1" applyBorder="1" applyAlignment="1">
      <alignment horizontal="center" vertical="center" wrapText="1"/>
    </xf>
    <xf numFmtId="0" fontId="128" fillId="0" borderId="0" xfId="1477" applyFont="1" applyAlignment="1">
      <alignment horizontal="right"/>
    </xf>
    <xf numFmtId="0" fontId="84" fillId="0" borderId="1" xfId="0" applyFont="1" applyBorder="1" applyAlignment="1">
      <alignment horizontal="center" vertical="center" wrapText="1"/>
    </xf>
    <xf numFmtId="0" fontId="83" fillId="0" borderId="1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 wrapText="1"/>
    </xf>
    <xf numFmtId="0" fontId="121" fillId="0" borderId="1" xfId="0" applyFont="1" applyBorder="1" applyAlignment="1">
      <alignment horizontal="center" vertical="center"/>
    </xf>
    <xf numFmtId="0" fontId="121" fillId="0" borderId="1" xfId="0" applyFont="1" applyBorder="1" applyAlignment="1">
      <alignment vertical="center" wrapText="1"/>
    </xf>
    <xf numFmtId="0" fontId="105" fillId="0" borderId="49" xfId="0" applyFont="1" applyBorder="1" applyAlignment="1">
      <alignment horizontal="left" vertical="center" wrapText="1"/>
    </xf>
    <xf numFmtId="168" fontId="121" fillId="0" borderId="49" xfId="71" applyFont="1" applyFill="1" applyBorder="1" applyAlignment="1">
      <alignment horizontal="right" vertical="center"/>
    </xf>
    <xf numFmtId="0" fontId="116" fillId="0" borderId="0" xfId="0" applyFont="1" applyAlignment="1">
      <alignment horizontal="right" vertical="center"/>
    </xf>
    <xf numFmtId="0" fontId="117" fillId="0" borderId="0" xfId="0" applyFont="1" applyAlignment="1">
      <alignment horizontal="right"/>
    </xf>
    <xf numFmtId="168" fontId="83" fillId="0" borderId="54" xfId="3266" applyFont="1" applyBorder="1">
      <alignment horizontal="right" vertical="top"/>
    </xf>
    <xf numFmtId="0" fontId="121" fillId="0" borderId="0" xfId="3245" applyFont="1">
      <alignment horizontal="left" vertical="top" wrapText="1"/>
    </xf>
    <xf numFmtId="168" fontId="83" fillId="0" borderId="49" xfId="3266" applyFont="1" applyBorder="1">
      <alignment horizontal="right" vertical="top"/>
    </xf>
    <xf numFmtId="174" fontId="121" fillId="0" borderId="49" xfId="0" applyNumberFormat="1" applyFont="1" applyBorder="1" applyAlignment="1">
      <alignment horizontal="right" vertical="top" wrapText="1"/>
    </xf>
    <xf numFmtId="0" fontId="121" fillId="0" borderId="49" xfId="0" applyFont="1" applyBorder="1" applyAlignment="1">
      <alignment horizontal="right" vertical="top" wrapText="1"/>
    </xf>
    <xf numFmtId="168" fontId="84" fillId="0" borderId="44" xfId="0" applyNumberFormat="1" applyFont="1" applyBorder="1"/>
    <xf numFmtId="0" fontId="121" fillId="0" borderId="54" xfId="0" applyFont="1" applyBorder="1" applyAlignment="1">
      <alignment horizontal="left" vertical="top" wrapText="1"/>
    </xf>
    <xf numFmtId="0" fontId="121" fillId="0" borderId="49" xfId="3245" applyFont="1" applyBorder="1">
      <alignment horizontal="left" vertical="top" wrapText="1"/>
    </xf>
    <xf numFmtId="0" fontId="83" fillId="0" borderId="44" xfId="0" applyFont="1" applyBorder="1" applyAlignment="1">
      <alignment horizontal="left" vertical="top" wrapText="1"/>
    </xf>
    <xf numFmtId="0" fontId="83" fillId="65" borderId="51" xfId="0" applyFont="1" applyFill="1" applyBorder="1" applyAlignment="1">
      <alignment horizontal="left" vertical="center" wrapText="1"/>
    </xf>
    <xf numFmtId="0" fontId="83" fillId="65" borderId="52" xfId="0" applyFont="1" applyFill="1" applyBorder="1" applyAlignment="1">
      <alignment horizontal="left" vertical="center" wrapText="1"/>
    </xf>
    <xf numFmtId="0" fontId="83" fillId="65" borderId="53" xfId="0" applyFont="1" applyFill="1" applyBorder="1" applyAlignment="1">
      <alignment horizontal="left" vertical="center" wrapText="1"/>
    </xf>
    <xf numFmtId="0" fontId="83" fillId="65" borderId="49" xfId="0" applyFont="1" applyFill="1" applyBorder="1" applyAlignment="1">
      <alignment horizontal="left" vertical="center" wrapText="1"/>
    </xf>
    <xf numFmtId="0" fontId="84" fillId="65" borderId="0" xfId="0" applyFont="1" applyFill="1" applyAlignment="1">
      <alignment horizontal="center" vertical="center" wrapText="1"/>
    </xf>
    <xf numFmtId="0" fontId="83" fillId="65" borderId="49" xfId="0" applyFont="1" applyFill="1" applyBorder="1" applyAlignment="1">
      <alignment horizontal="center" vertical="center" wrapText="1"/>
    </xf>
    <xf numFmtId="172" fontId="84" fillId="65" borderId="51" xfId="3264" applyNumberFormat="1" applyFont="1" applyFill="1" applyBorder="1" applyAlignment="1">
      <alignment horizontal="center" vertical="center" wrapText="1"/>
    </xf>
    <xf numFmtId="172" fontId="84" fillId="65" borderId="52" xfId="3264" applyNumberFormat="1" applyFont="1" applyFill="1" applyBorder="1" applyAlignment="1">
      <alignment horizontal="center" vertical="center" wrapText="1"/>
    </xf>
    <xf numFmtId="172" fontId="84" fillId="65" borderId="53" xfId="3264" applyNumberFormat="1" applyFont="1" applyFill="1" applyBorder="1" applyAlignment="1">
      <alignment horizontal="center" vertical="center" wrapText="1"/>
    </xf>
    <xf numFmtId="0" fontId="121" fillId="0" borderId="49" xfId="0" applyFont="1" applyBorder="1" applyAlignment="1">
      <alignment horizontal="center" vertical="top" wrapText="1"/>
    </xf>
    <xf numFmtId="0" fontId="83" fillId="0" borderId="55" xfId="0" applyFont="1" applyBorder="1" applyAlignment="1">
      <alignment horizontal="center" vertical="top" wrapText="1"/>
    </xf>
    <xf numFmtId="0" fontId="83" fillId="0" borderId="56" xfId="0" applyFont="1" applyBorder="1" applyAlignment="1">
      <alignment horizontal="center" vertical="top" wrapText="1"/>
    </xf>
    <xf numFmtId="0" fontId="83" fillId="0" borderId="57" xfId="0" applyFont="1" applyBorder="1" applyAlignment="1">
      <alignment horizontal="center" vertical="top" wrapText="1"/>
    </xf>
    <xf numFmtId="0" fontId="83" fillId="0" borderId="58" xfId="0" applyFont="1" applyBorder="1" applyAlignment="1">
      <alignment horizontal="center" vertical="top" wrapText="1"/>
    </xf>
    <xf numFmtId="0" fontId="83" fillId="0" borderId="50" xfId="0" applyFont="1" applyBorder="1" applyAlignment="1">
      <alignment horizontal="center" vertical="top" wrapText="1"/>
    </xf>
    <xf numFmtId="0" fontId="83" fillId="0" borderId="59" xfId="0" applyFont="1" applyBorder="1" applyAlignment="1">
      <alignment horizontal="center" vertical="top" wrapText="1"/>
    </xf>
    <xf numFmtId="0" fontId="83" fillId="0" borderId="49" xfId="0" applyFont="1" applyBorder="1" applyAlignment="1">
      <alignment horizontal="center" vertical="top" wrapText="1"/>
    </xf>
    <xf numFmtId="0" fontId="83" fillId="0" borderId="49" xfId="0" applyFont="1" applyBorder="1" applyAlignment="1">
      <alignment horizontal="center" vertical="center" wrapText="1"/>
    </xf>
    <xf numFmtId="49" fontId="83" fillId="0" borderId="49" xfId="0" applyNumberFormat="1" applyFont="1" applyBorder="1" applyAlignment="1">
      <alignment horizontal="center" vertical="top" wrapText="1"/>
    </xf>
    <xf numFmtId="0" fontId="83" fillId="0" borderId="54" xfId="0" applyFont="1" applyBorder="1" applyAlignment="1">
      <alignment horizontal="center" vertical="top" wrapText="1"/>
    </xf>
    <xf numFmtId="0" fontId="83" fillId="0" borderId="40" xfId="0" applyFont="1" applyBorder="1" applyAlignment="1">
      <alignment horizontal="center" vertical="top" wrapText="1"/>
    </xf>
    <xf numFmtId="0" fontId="121" fillId="0" borderId="54" xfId="0" applyFont="1" applyBorder="1" applyAlignment="1">
      <alignment horizontal="center" vertical="center" wrapText="1"/>
    </xf>
    <xf numFmtId="0" fontId="121" fillId="0" borderId="44" xfId="0" applyFont="1" applyBorder="1" applyAlignment="1">
      <alignment horizontal="center" vertical="center" wrapText="1"/>
    </xf>
    <xf numFmtId="0" fontId="121" fillId="0" borderId="54" xfId="0" applyFont="1" applyBorder="1" applyAlignment="1">
      <alignment horizontal="center" vertical="top" wrapText="1"/>
    </xf>
    <xf numFmtId="0" fontId="121" fillId="0" borderId="40" xfId="0" applyFont="1" applyBorder="1" applyAlignment="1">
      <alignment horizontal="center" vertical="top" wrapText="1"/>
    </xf>
    <xf numFmtId="0" fontId="83" fillId="0" borderId="54" xfId="0" applyFont="1" applyBorder="1" applyAlignment="1">
      <alignment horizontal="center" vertical="center" wrapText="1"/>
    </xf>
    <xf numFmtId="0" fontId="83" fillId="0" borderId="44" xfId="0" applyFont="1" applyBorder="1" applyAlignment="1">
      <alignment horizontal="center" vertical="center" wrapText="1"/>
    </xf>
    <xf numFmtId="0" fontId="84" fillId="0" borderId="54" xfId="0" applyFont="1" applyBorder="1" applyAlignment="1">
      <alignment horizontal="center" vertical="center" textRotation="90" wrapText="1"/>
    </xf>
    <xf numFmtId="0" fontId="84" fillId="0" borderId="44" xfId="0" applyFont="1" applyBorder="1" applyAlignment="1">
      <alignment horizontal="center" vertical="center" textRotation="90" wrapText="1"/>
    </xf>
    <xf numFmtId="0" fontId="128" fillId="0" borderId="0" xfId="0" applyFont="1" applyAlignment="1">
      <alignment horizontal="right" vertical="center" wrapText="1"/>
    </xf>
    <xf numFmtId="0" fontId="121" fillId="0" borderId="0" xfId="0" applyFont="1" applyAlignment="1">
      <alignment horizontal="center" vertical="top" wrapText="1"/>
    </xf>
    <xf numFmtId="0" fontId="83" fillId="0" borderId="0" xfId="0" applyFont="1" applyAlignment="1">
      <alignment horizontal="center" vertical="center" wrapText="1"/>
    </xf>
    <xf numFmtId="0" fontId="83" fillId="0" borderId="51" xfId="0" applyFont="1" applyBorder="1" applyAlignment="1">
      <alignment horizontal="center" vertical="center" wrapText="1"/>
    </xf>
    <xf numFmtId="0" fontId="83" fillId="0" borderId="52" xfId="0" applyFont="1" applyBorder="1" applyAlignment="1">
      <alignment horizontal="center" vertical="center" wrapText="1"/>
    </xf>
    <xf numFmtId="0" fontId="83" fillId="0" borderId="53" xfId="0" applyFont="1" applyBorder="1" applyAlignment="1">
      <alignment horizontal="center" vertical="center" wrapText="1"/>
    </xf>
    <xf numFmtId="0" fontId="84" fillId="0" borderId="0" xfId="1477" applyFont="1" applyAlignment="1">
      <alignment horizontal="center" vertical="center" wrapText="1"/>
    </xf>
    <xf numFmtId="0" fontId="128" fillId="0" borderId="0" xfId="1477" applyFont="1" applyAlignment="1">
      <alignment horizontal="right"/>
    </xf>
    <xf numFmtId="0" fontId="82" fillId="0" borderId="0" xfId="1477" applyFont="1" applyAlignment="1">
      <alignment horizontal="right"/>
    </xf>
    <xf numFmtId="0" fontId="84" fillId="0" borderId="41" xfId="1477" applyFont="1" applyBorder="1" applyAlignment="1">
      <alignment horizontal="center" vertical="center" wrapText="1"/>
    </xf>
    <xf numFmtId="0" fontId="84" fillId="0" borderId="43" xfId="1477" applyFont="1" applyBorder="1" applyAlignment="1">
      <alignment horizontal="center" vertical="center" wrapText="1"/>
    </xf>
    <xf numFmtId="0" fontId="84" fillId="0" borderId="1" xfId="1477" applyFont="1" applyBorder="1" applyAlignment="1">
      <alignment horizontal="center" vertical="center" wrapText="1"/>
    </xf>
    <xf numFmtId="0" fontId="83" fillId="0" borderId="41" xfId="0" applyFont="1" applyBorder="1" applyAlignment="1">
      <alignment horizontal="center" vertical="center" wrapText="1"/>
    </xf>
    <xf numFmtId="0" fontId="83" fillId="0" borderId="42" xfId="0" applyFont="1" applyBorder="1" applyAlignment="1">
      <alignment horizontal="center" vertical="center" wrapText="1"/>
    </xf>
    <xf numFmtId="0" fontId="83" fillId="0" borderId="43" xfId="0" applyFont="1" applyBorder="1" applyAlignment="1">
      <alignment horizontal="center" vertical="center" wrapText="1"/>
    </xf>
    <xf numFmtId="0" fontId="83" fillId="0" borderId="41" xfId="0" applyFont="1" applyBorder="1" applyAlignment="1">
      <alignment horizontal="left" vertical="center" wrapText="1"/>
    </xf>
    <xf numFmtId="0" fontId="83" fillId="0" borderId="42" xfId="0" applyFont="1" applyBorder="1" applyAlignment="1">
      <alignment horizontal="left" vertical="center" wrapText="1"/>
    </xf>
    <xf numFmtId="0" fontId="83" fillId="0" borderId="43" xfId="0" applyFont="1" applyBorder="1" applyAlignment="1">
      <alignment horizontal="left" vertical="center" wrapText="1"/>
    </xf>
    <xf numFmtId="1" fontId="119" fillId="0" borderId="40" xfId="1477" applyNumberFormat="1" applyFont="1" applyBorder="1" applyAlignment="1">
      <alignment horizontal="center" vertical="center"/>
    </xf>
    <xf numFmtId="1" fontId="118" fillId="0" borderId="1" xfId="1477" applyNumberFormat="1" applyFont="1" applyBorder="1" applyAlignment="1">
      <alignment horizontal="left" vertical="center"/>
    </xf>
    <xf numFmtId="0" fontId="83" fillId="76" borderId="41" xfId="1477" applyFont="1" applyFill="1" applyBorder="1" applyAlignment="1">
      <alignment horizontal="center" vertical="center"/>
    </xf>
    <xf numFmtId="0" fontId="83" fillId="76" borderId="42" xfId="1477" applyFont="1" applyFill="1" applyBorder="1" applyAlignment="1">
      <alignment horizontal="center" vertical="center"/>
    </xf>
    <xf numFmtId="0" fontId="83" fillId="76" borderId="43" xfId="1477" applyFont="1" applyFill="1" applyBorder="1" applyAlignment="1">
      <alignment horizontal="center" vertical="center"/>
    </xf>
    <xf numFmtId="0" fontId="82" fillId="0" borderId="0" xfId="0" applyFont="1" applyAlignment="1">
      <alignment horizontal="center"/>
    </xf>
    <xf numFmtId="0" fontId="83" fillId="0" borderId="49" xfId="0" applyFont="1" applyBorder="1" applyAlignment="1">
      <alignment horizontal="left" vertical="top" wrapText="1"/>
    </xf>
    <xf numFmtId="0" fontId="83" fillId="0" borderId="49" xfId="0" applyFont="1" applyBorder="1" applyAlignment="1">
      <alignment horizontal="left" vertical="top"/>
    </xf>
    <xf numFmtId="0" fontId="83" fillId="0" borderId="44" xfId="0" applyFont="1" applyBorder="1" applyAlignment="1">
      <alignment horizontal="left" vertical="top"/>
    </xf>
    <xf numFmtId="0" fontId="83" fillId="0" borderId="49" xfId="3245" applyFont="1" applyBorder="1" applyAlignment="1">
      <alignment horizontal="left" vertical="top"/>
    </xf>
    <xf numFmtId="0" fontId="83" fillId="0" borderId="54" xfId="3245" applyFont="1" applyBorder="1" applyAlignment="1">
      <alignment horizontal="left" vertical="top"/>
    </xf>
    <xf numFmtId="0" fontId="106" fillId="0" borderId="0" xfId="0" applyFont="1" applyAlignment="1">
      <alignment horizontal="center" vertical="top" wrapText="1"/>
    </xf>
    <xf numFmtId="0" fontId="107" fillId="0" borderId="0" xfId="0" applyFont="1" applyAlignment="1">
      <alignment horizontal="center" vertical="center" wrapText="1"/>
    </xf>
    <xf numFmtId="0" fontId="121" fillId="0" borderId="49" xfId="0" applyFont="1" applyBorder="1" applyAlignment="1">
      <alignment horizontal="center" vertical="center" wrapText="1"/>
    </xf>
    <xf numFmtId="0" fontId="83" fillId="0" borderId="44" xfId="0" applyFont="1" applyBorder="1" applyAlignment="1">
      <alignment horizontal="left" vertical="top" wrapText="1"/>
    </xf>
    <xf numFmtId="0" fontId="83" fillId="0" borderId="49" xfId="0" applyFont="1" applyBorder="1" applyAlignment="1">
      <alignment horizontal="left" vertical="center"/>
    </xf>
    <xf numFmtId="0" fontId="116" fillId="0" borderId="0" xfId="0" applyFont="1" applyAlignment="1">
      <alignment horizontal="right" vertical="center" wrapText="1"/>
    </xf>
    <xf numFmtId="0" fontId="128" fillId="65" borderId="0" xfId="0" applyFont="1" applyFill="1" applyAlignment="1">
      <alignment horizontal="right" vertical="center" wrapText="1"/>
    </xf>
    <xf numFmtId="172" fontId="117" fillId="65" borderId="50" xfId="3264" applyNumberFormat="1" applyFont="1" applyFill="1" applyBorder="1" applyAlignment="1">
      <alignment horizontal="right" vertical="center"/>
    </xf>
  </cellXfs>
  <cellStyles count="3267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6" builtinId="30" customBuiltin="1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" xfId="3220" builtinId="34" customBuiltin="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" xfId="3224" builtinId="38" customBuiltin="1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" xfId="3228" builtinId="42" customBuiltin="1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" xfId="3232" builtinId="46" customBuiltin="1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" xfId="3236" builtinId="50" customBuiltin="1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" xfId="3217" builtinId="31" customBuiltin="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" xfId="3221" builtinId="35" customBuiltin="1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" xfId="3225" builtinId="39" customBuiltin="1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" xfId="3229" builtinId="43" customBuiltin="1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" xfId="3233" builtinId="47" customBuiltin="1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" xfId="3237" builtinId="51" customBuiltin="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" xfId="3218" builtinId="32" customBuiltin="1"/>
    <cellStyle name="60% - Accent1 2" xfId="27"/>
    <cellStyle name="60% - Accent1 2 2" xfId="127"/>
    <cellStyle name="60% - Accent1 2 3" xfId="128"/>
    <cellStyle name="60% - Accent1 3" xfId="620"/>
    <cellStyle name="60% - Accent2" xfId="3222" builtinId="36" customBuiltin="1"/>
    <cellStyle name="60% - Accent2 2" xfId="28"/>
    <cellStyle name="60% - Accent2 2 2" xfId="129"/>
    <cellStyle name="60% - Accent2 2 3" xfId="130"/>
    <cellStyle name="60% - Accent2 3" xfId="621"/>
    <cellStyle name="60% - Accent3" xfId="3226" builtinId="40" customBuiltin="1"/>
    <cellStyle name="60% - Accent3 2" xfId="29"/>
    <cellStyle name="60% - Accent3 2 2" xfId="131"/>
    <cellStyle name="60% - Accent3 2 3" xfId="132"/>
    <cellStyle name="60% - Accent3 3" xfId="622"/>
    <cellStyle name="60% - Accent3 4" xfId="3240"/>
    <cellStyle name="60% - Accent4" xfId="3230" builtinId="44" customBuiltin="1"/>
    <cellStyle name="60% - Accent4 2" xfId="30"/>
    <cellStyle name="60% - Accent4 2 2" xfId="133"/>
    <cellStyle name="60% - Accent4 2 3" xfId="134"/>
    <cellStyle name="60% - Accent4 3" xfId="623"/>
    <cellStyle name="60% - Accent4 4" xfId="3241"/>
    <cellStyle name="60% - Accent5" xfId="3234" builtinId="48" customBuiltin="1"/>
    <cellStyle name="60% - Accent5 2" xfId="31"/>
    <cellStyle name="60% - Accent5 2 2" xfId="135"/>
    <cellStyle name="60% - Accent5 2 3" xfId="136"/>
    <cellStyle name="60% - Accent5 3" xfId="624"/>
    <cellStyle name="60% - Accent6" xfId="3238" builtinId="52" customBuiltin="1"/>
    <cellStyle name="60% - Accent6 2" xfId="32"/>
    <cellStyle name="60% - Accent6 2 2" xfId="137"/>
    <cellStyle name="60% - Accent6 2 3" xfId="138"/>
    <cellStyle name="60% - Accent6 3" xfId="625"/>
    <cellStyle name="60% - Accent6 4" xfId="3242"/>
    <cellStyle name="Accent1" xfId="3215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3219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3223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3227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3231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3235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4" builtinId="27" customBuiltin="1"/>
    <cellStyle name="Bad 2" xfId="39"/>
    <cellStyle name="Bad 2 2" xfId="242"/>
    <cellStyle name="Bad 2 3" xfId="243"/>
    <cellStyle name="Bad 3" xfId="650"/>
    <cellStyle name="Body" xfId="244"/>
    <cellStyle name="Calculation" xfId="3208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14" xfId="3246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" xfId="3210" builtinId="23" customBuiltin="1"/>
    <cellStyle name="Check Cell 2" xfId="41"/>
    <cellStyle name="Check Cell 2 2" xfId="246"/>
    <cellStyle name="Check Cell 2 3" xfId="247"/>
    <cellStyle name="Check Cell 3" xfId="1000"/>
    <cellStyle name="Comma" xfId="3264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1" xfId="251"/>
    <cellStyle name="Comma 11 2" xfId="1007"/>
    <cellStyle name="Comma 11 2 2" xfId="1008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6 2" xfId="3257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4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3213" builtinId="53" customBuiltin="1"/>
    <cellStyle name="Explanatory Text 2" xfId="44"/>
    <cellStyle name="Explanatory Text 2 2" xfId="307"/>
    <cellStyle name="Explanatory Text 2 3" xfId="308"/>
    <cellStyle name="Explanatory Text 3" xfId="1110"/>
    <cellStyle name="Good" xfId="3203" builtinId="26" customBuiltin="1"/>
    <cellStyle name="Good 2" xfId="45"/>
    <cellStyle name="Good 2 2" xfId="309"/>
    <cellStyle name="Good 2 3" xfId="310"/>
    <cellStyle name="Good 3" xfId="1111"/>
    <cellStyle name="Heading 1" xfId="3199" builtinId="16" customBuiltin="1"/>
    <cellStyle name="Heading 1 2" xfId="46"/>
    <cellStyle name="Heading 1 2 2" xfId="311"/>
    <cellStyle name="Heading 1 2 3" xfId="312"/>
    <cellStyle name="Heading 1 3" xfId="1112"/>
    <cellStyle name="Heading 2" xfId="3200" builtinId="17" customBuiltin="1"/>
    <cellStyle name="Heading 2 2" xfId="47"/>
    <cellStyle name="Heading 2 2 2" xfId="313"/>
    <cellStyle name="Heading 2 2 3" xfId="314"/>
    <cellStyle name="Heading 2 3" xfId="1113"/>
    <cellStyle name="Heading 3" xfId="3201" builtinId="18" customBuiltin="1"/>
    <cellStyle name="Heading 3 2" xfId="48"/>
    <cellStyle name="Heading 3 2 2" xfId="315"/>
    <cellStyle name="Heading 3 2 3" xfId="316"/>
    <cellStyle name="Heading 3 3" xfId="1114"/>
    <cellStyle name="Heading 4" xfId="3202" builtinId="19" customBuiltin="1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" xfId="3206" builtinId="20" customBuiltin="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14" xfId="3255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09" builtinId="24" customBuiltin="1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" xfId="3205" builtinId="28" customBuiltin="1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5"/>
    <cellStyle name="Normal 10 2 2 3 2" xfId="3196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3" xfId="344"/>
    <cellStyle name="Normal 12 4" xfId="3258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3" xfId="3239"/>
    <cellStyle name="Normal 54" xfId="424"/>
    <cellStyle name="Normal 54 2" xfId="425"/>
    <cellStyle name="Normal 54 3" xfId="426"/>
    <cellStyle name="Normal 55" xfId="3254"/>
    <cellStyle name="Normal 56" xfId="3245"/>
    <cellStyle name="Normal 57" xfId="3252"/>
    <cellStyle name="Normal 58" xfId="3249"/>
    <cellStyle name="Normal 59" xfId="3259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3253"/>
    <cellStyle name="Normal 61" xfId="3247"/>
    <cellStyle name="Normal 62" xfId="3260"/>
    <cellStyle name="Normal 63" xfId="3261"/>
    <cellStyle name="Normal 64" xfId="3262"/>
    <cellStyle name="Normal 65" xfId="3263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8 5" xfId="3243"/>
    <cellStyle name="Normal 9" xfId="72"/>
    <cellStyle name="Normal 9 2" xfId="440"/>
    <cellStyle name="Normal 9 3" xfId="441"/>
    <cellStyle name="Normal 9 4" xfId="1499"/>
    <cellStyle name="Note" xfId="3212" builtinId="10" customBuiltin="1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15" xfId="3251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" xfId="3207" builtinId="21" customBuiltin="1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15" xfId="3250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265"/>
    <cellStyle name="SN_b 2" xfId="3266"/>
    <cellStyle name="SN10_bold" xfId="3197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3198" builtinId="15" customBuiltin="1"/>
    <cellStyle name="Title 2" xfId="64"/>
    <cellStyle name="Title 3" xfId="2786"/>
    <cellStyle name="Total" xfId="3214" builtinId="25" customBuiltin="1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15" xfId="3248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" xfId="3211" builtinId="11" customBuiltin="1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2 3 2" xfId="3256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15"/>
  <sheetViews>
    <sheetView tabSelected="1" zoomScaleNormal="100" workbookViewId="0">
      <selection activeCell="A8" sqref="A8:F8"/>
    </sheetView>
  </sheetViews>
  <sheetFormatPr defaultColWidth="9.140625" defaultRowHeight="17.25"/>
  <cols>
    <col min="1" max="1" width="6.85546875" style="15" customWidth="1"/>
    <col min="2" max="2" width="11.140625" style="15" bestFit="1" customWidth="1"/>
    <col min="3" max="3" width="16" style="15" bestFit="1" customWidth="1"/>
    <col min="4" max="4" width="54.140625" style="15" customWidth="1"/>
    <col min="5" max="5" width="53.5703125" style="15" customWidth="1"/>
    <col min="6" max="6" width="52" style="15" customWidth="1"/>
    <col min="7" max="9" width="16" style="17" customWidth="1"/>
    <col min="10" max="10" width="26.5703125" style="15" customWidth="1"/>
    <col min="11" max="11" width="16.42578125" style="15" customWidth="1"/>
    <col min="12" max="12" width="17.42578125" style="15" customWidth="1"/>
    <col min="13" max="13" width="18.42578125" style="15" customWidth="1"/>
    <col min="14" max="16384" width="9.140625" style="15"/>
  </cols>
  <sheetData>
    <row r="1" spans="1:13" ht="58.5" customHeight="1">
      <c r="A1" s="150" t="s">
        <v>119</v>
      </c>
      <c r="B1" s="150"/>
      <c r="C1" s="150"/>
      <c r="D1" s="150"/>
      <c r="E1" s="150"/>
      <c r="F1" s="150"/>
      <c r="G1" s="150"/>
      <c r="H1" s="150"/>
      <c r="I1" s="150"/>
    </row>
    <row r="2" spans="1:13">
      <c r="A2" s="16"/>
    </row>
    <row r="3" spans="1:13" ht="70.5" customHeight="1">
      <c r="A3" s="90" t="s">
        <v>88</v>
      </c>
      <c r="B3" s="90"/>
      <c r="C3" s="90"/>
      <c r="D3" s="90"/>
      <c r="E3" s="90"/>
      <c r="F3" s="90"/>
      <c r="G3" s="90"/>
      <c r="H3" s="90"/>
      <c r="I3" s="90"/>
    </row>
    <row r="4" spans="1:13" ht="21" customHeight="1">
      <c r="A4" s="18"/>
      <c r="B4" s="18"/>
      <c r="C4" s="18"/>
      <c r="D4" s="19"/>
      <c r="E4" s="18"/>
      <c r="F4" s="18"/>
      <c r="G4" s="151" t="s">
        <v>3</v>
      </c>
      <c r="H4" s="151"/>
      <c r="I4" s="151"/>
    </row>
    <row r="5" spans="1:13" ht="78.75" customHeight="1">
      <c r="A5" s="91" t="s">
        <v>14</v>
      </c>
      <c r="B5" s="91" t="s">
        <v>15</v>
      </c>
      <c r="C5" s="91"/>
      <c r="D5" s="91" t="s">
        <v>16</v>
      </c>
      <c r="E5" s="91" t="s">
        <v>17</v>
      </c>
      <c r="F5" s="91" t="s">
        <v>18</v>
      </c>
      <c r="G5" s="92" t="s">
        <v>19</v>
      </c>
      <c r="H5" s="93"/>
      <c r="I5" s="94"/>
    </row>
    <row r="6" spans="1:13" ht="42.75" customHeight="1">
      <c r="A6" s="91"/>
      <c r="B6" s="20" t="s">
        <v>20</v>
      </c>
      <c r="C6" s="20" t="s">
        <v>21</v>
      </c>
      <c r="D6" s="91"/>
      <c r="E6" s="91"/>
      <c r="F6" s="91"/>
      <c r="G6" s="21" t="s">
        <v>22</v>
      </c>
      <c r="H6" s="21" t="s">
        <v>23</v>
      </c>
      <c r="I6" s="21" t="s">
        <v>24</v>
      </c>
    </row>
    <row r="7" spans="1:13" ht="24.75" customHeight="1">
      <c r="A7" s="86" t="s">
        <v>25</v>
      </c>
      <c r="B7" s="87"/>
      <c r="C7" s="87"/>
      <c r="D7" s="87"/>
      <c r="E7" s="87"/>
      <c r="F7" s="88"/>
      <c r="G7" s="22">
        <f>+G8</f>
        <v>0</v>
      </c>
      <c r="H7" s="22">
        <f t="shared" ref="H7:I8" si="0">+H8</f>
        <v>0</v>
      </c>
      <c r="I7" s="22">
        <f t="shared" si="0"/>
        <v>0</v>
      </c>
    </row>
    <row r="8" spans="1:13" s="24" customFormat="1" ht="24.75" customHeight="1">
      <c r="A8" s="89" t="s">
        <v>4</v>
      </c>
      <c r="B8" s="89"/>
      <c r="C8" s="89"/>
      <c r="D8" s="89"/>
      <c r="E8" s="89"/>
      <c r="F8" s="89"/>
      <c r="G8" s="23">
        <f>+G9</f>
        <v>0</v>
      </c>
      <c r="H8" s="23">
        <f t="shared" si="0"/>
        <v>0</v>
      </c>
      <c r="I8" s="23">
        <f t="shared" si="0"/>
        <v>0</v>
      </c>
    </row>
    <row r="9" spans="1:13" s="57" customFormat="1" ht="41.25" customHeight="1">
      <c r="A9" s="36"/>
      <c r="B9" s="32">
        <v>1116</v>
      </c>
      <c r="C9" s="36"/>
      <c r="D9" s="54" t="s">
        <v>89</v>
      </c>
      <c r="E9" s="54" t="s">
        <v>90</v>
      </c>
      <c r="F9" s="54" t="s">
        <v>91</v>
      </c>
      <c r="G9" s="55">
        <f>+G10+G11</f>
        <v>0</v>
      </c>
      <c r="H9" s="55">
        <f t="shared" ref="H9:I9" si="1">+H10+H11</f>
        <v>0</v>
      </c>
      <c r="I9" s="55">
        <f t="shared" si="1"/>
        <v>0</v>
      </c>
      <c r="J9" s="56"/>
      <c r="K9" s="56"/>
      <c r="L9" s="56"/>
      <c r="M9" s="56"/>
    </row>
    <row r="10" spans="1:13" ht="95.25" customHeight="1">
      <c r="A10" s="25"/>
      <c r="B10" s="25"/>
      <c r="C10" s="26" t="s">
        <v>92</v>
      </c>
      <c r="D10" s="25" t="s">
        <v>12</v>
      </c>
      <c r="E10" s="25" t="s">
        <v>93</v>
      </c>
      <c r="F10" s="25" t="s">
        <v>27</v>
      </c>
      <c r="G10" s="27">
        <v>-43200</v>
      </c>
      <c r="H10" s="27">
        <v>-67920</v>
      </c>
      <c r="I10" s="27">
        <v>-93200</v>
      </c>
    </row>
    <row r="11" spans="1:13" ht="95.25" customHeight="1">
      <c r="A11" s="25"/>
      <c r="B11" s="25"/>
      <c r="C11" s="26" t="s">
        <v>94</v>
      </c>
      <c r="D11" s="25" t="s">
        <v>12</v>
      </c>
      <c r="E11" s="25" t="s">
        <v>93</v>
      </c>
      <c r="F11" s="25" t="s">
        <v>26</v>
      </c>
      <c r="G11" s="27">
        <f>-1*G10</f>
        <v>43200</v>
      </c>
      <c r="H11" s="27">
        <f t="shared" ref="H11:I11" si="2">-1*H10</f>
        <v>67920</v>
      </c>
      <c r="I11" s="27">
        <f t="shared" si="2"/>
        <v>93200</v>
      </c>
    </row>
    <row r="12" spans="1:13" s="24" customFormat="1" ht="38.25" customHeight="1">
      <c r="A12" s="89" t="s">
        <v>28</v>
      </c>
      <c r="B12" s="89"/>
      <c r="C12" s="89"/>
      <c r="D12" s="89"/>
      <c r="E12" s="89"/>
      <c r="F12" s="89"/>
      <c r="G12" s="23"/>
      <c r="H12" s="23"/>
      <c r="I12" s="23"/>
    </row>
    <row r="13" spans="1:13" s="57" customFormat="1" ht="59.25" customHeight="1">
      <c r="A13" s="36"/>
      <c r="B13" s="58" t="s">
        <v>29</v>
      </c>
      <c r="C13" s="59"/>
      <c r="D13" s="54" t="s">
        <v>30</v>
      </c>
      <c r="E13" s="54" t="s">
        <v>31</v>
      </c>
      <c r="F13" s="54" t="s">
        <v>32</v>
      </c>
      <c r="G13" s="55">
        <f>+G14+G15</f>
        <v>0</v>
      </c>
      <c r="H13" s="55">
        <f t="shared" ref="H13:I13" si="3">+H14+H15</f>
        <v>0</v>
      </c>
      <c r="I13" s="55">
        <f t="shared" si="3"/>
        <v>0</v>
      </c>
      <c r="J13" s="56"/>
      <c r="K13" s="56"/>
      <c r="L13" s="56"/>
      <c r="M13" s="56"/>
    </row>
    <row r="14" spans="1:13" ht="108.75" customHeight="1">
      <c r="A14" s="25"/>
      <c r="B14" s="25"/>
      <c r="C14" s="26" t="s">
        <v>33</v>
      </c>
      <c r="D14" s="25" t="s">
        <v>30</v>
      </c>
      <c r="E14" s="25" t="s">
        <v>34</v>
      </c>
      <c r="F14" s="25" t="s">
        <v>27</v>
      </c>
      <c r="G14" s="27">
        <v>43200</v>
      </c>
      <c r="H14" s="27">
        <v>67920</v>
      </c>
      <c r="I14" s="27">
        <v>93200</v>
      </c>
    </row>
    <row r="15" spans="1:13" ht="108.75" customHeight="1">
      <c r="A15" s="25"/>
      <c r="B15" s="25"/>
      <c r="C15" s="26" t="s">
        <v>33</v>
      </c>
      <c r="D15" s="25" t="s">
        <v>30</v>
      </c>
      <c r="E15" s="25" t="s">
        <v>34</v>
      </c>
      <c r="F15" s="25" t="s">
        <v>27</v>
      </c>
      <c r="G15" s="27">
        <f>-1*G14</f>
        <v>-43200</v>
      </c>
      <c r="H15" s="27">
        <f t="shared" ref="H15:I15" si="4">-1*H14</f>
        <v>-67920</v>
      </c>
      <c r="I15" s="27">
        <f t="shared" si="4"/>
        <v>-93200</v>
      </c>
    </row>
  </sheetData>
  <mergeCells count="12">
    <mergeCell ref="A7:F7"/>
    <mergeCell ref="A8:F8"/>
    <mergeCell ref="A12:F12"/>
    <mergeCell ref="A1:I1"/>
    <mergeCell ref="A3:I3"/>
    <mergeCell ref="G4:I4"/>
    <mergeCell ref="A5:A6"/>
    <mergeCell ref="B5:C5"/>
    <mergeCell ref="D5:D6"/>
    <mergeCell ref="E5:E6"/>
    <mergeCell ref="F5:F6"/>
    <mergeCell ref="G5:I5"/>
  </mergeCells>
  <pageMargins left="0.23622047244094491" right="0.23622047244094491" top="0.74803149606299213" bottom="0.74803149606299213" header="0.31496062992125984" footer="0.31496062992125984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85"/>
  <sheetViews>
    <sheetView zoomScaleNormal="100" zoomScaleSheetLayoutView="100" workbookViewId="0">
      <selection activeCell="D6" sqref="D6"/>
    </sheetView>
  </sheetViews>
  <sheetFormatPr defaultColWidth="9.140625" defaultRowHeight="17.25"/>
  <cols>
    <col min="1" max="1" width="6.85546875" style="28" customWidth="1"/>
    <col min="2" max="2" width="6" style="28" customWidth="1"/>
    <col min="3" max="3" width="6.85546875" style="28" customWidth="1"/>
    <col min="4" max="4" width="11" style="28" customWidth="1"/>
    <col min="5" max="5" width="16.140625" style="28" customWidth="1"/>
    <col min="6" max="6" width="73.5703125" style="28" customWidth="1"/>
    <col min="7" max="9" width="15.85546875" style="28" customWidth="1"/>
    <col min="10" max="10" width="9.140625" style="28"/>
    <col min="11" max="11" width="10.42578125" style="28" bestFit="1" customWidth="1"/>
    <col min="12" max="16384" width="9.140625" style="28"/>
  </cols>
  <sheetData>
    <row r="1" spans="1:11" ht="65.25" customHeight="1">
      <c r="F1" s="115" t="s">
        <v>120</v>
      </c>
      <c r="G1" s="115"/>
      <c r="H1" s="115"/>
      <c r="I1" s="115"/>
    </row>
    <row r="2" spans="1:11" ht="17.25" customHeight="1">
      <c r="D2" s="116"/>
      <c r="E2" s="116"/>
      <c r="F2" s="116"/>
      <c r="G2" s="116"/>
      <c r="H2" s="116"/>
      <c r="I2" s="116"/>
      <c r="J2" s="117"/>
      <c r="K2" s="117"/>
    </row>
    <row r="3" spans="1:11" ht="47.25" customHeight="1">
      <c r="A3" s="117" t="s">
        <v>124</v>
      </c>
      <c r="B3" s="117"/>
      <c r="C3" s="117"/>
      <c r="D3" s="117"/>
      <c r="E3" s="117"/>
      <c r="F3" s="117"/>
      <c r="G3" s="117"/>
      <c r="H3" s="117"/>
      <c r="I3" s="117"/>
      <c r="J3" s="29"/>
      <c r="K3" s="63"/>
    </row>
    <row r="4" spans="1:11" ht="20.25" customHeight="1">
      <c r="D4" s="30"/>
      <c r="E4" s="30"/>
      <c r="F4" s="30"/>
      <c r="G4" s="30"/>
      <c r="H4" s="30"/>
      <c r="I4" s="75" t="s">
        <v>3</v>
      </c>
    </row>
    <row r="5" spans="1:11" ht="81.75" customHeight="1">
      <c r="A5" s="103" t="s">
        <v>35</v>
      </c>
      <c r="B5" s="103"/>
      <c r="C5" s="103"/>
      <c r="D5" s="103" t="s">
        <v>15</v>
      </c>
      <c r="E5" s="103"/>
      <c r="F5" s="103" t="s">
        <v>36</v>
      </c>
      <c r="G5" s="118" t="s">
        <v>19</v>
      </c>
      <c r="H5" s="119"/>
      <c r="I5" s="120"/>
    </row>
    <row r="6" spans="1:11" ht="56.25" customHeight="1">
      <c r="A6" s="31" t="s">
        <v>37</v>
      </c>
      <c r="B6" s="31" t="s">
        <v>38</v>
      </c>
      <c r="C6" s="31" t="s">
        <v>39</v>
      </c>
      <c r="D6" s="64" t="s">
        <v>2</v>
      </c>
      <c r="E6" s="64" t="s">
        <v>0</v>
      </c>
      <c r="F6" s="103"/>
      <c r="G6" s="64" t="s">
        <v>22</v>
      </c>
      <c r="H6" s="64" t="s">
        <v>23</v>
      </c>
      <c r="I6" s="64" t="s">
        <v>24</v>
      </c>
    </row>
    <row r="7" spans="1:11" ht="20.25" customHeight="1">
      <c r="A7" s="113"/>
      <c r="B7" s="113"/>
      <c r="C7" s="113"/>
      <c r="D7" s="111"/>
      <c r="E7" s="111"/>
      <c r="F7" s="33" t="s">
        <v>40</v>
      </c>
      <c r="G7" s="34">
        <f>+G9+G58</f>
        <v>0</v>
      </c>
      <c r="H7" s="34">
        <f>+H9+H58</f>
        <v>0</v>
      </c>
      <c r="I7" s="35">
        <f>+I9+I58</f>
        <v>0</v>
      </c>
    </row>
    <row r="8" spans="1:11">
      <c r="A8" s="114"/>
      <c r="B8" s="114"/>
      <c r="C8" s="114"/>
      <c r="D8" s="112"/>
      <c r="E8" s="112"/>
      <c r="F8" s="36" t="s">
        <v>41</v>
      </c>
      <c r="G8" s="34"/>
      <c r="H8" s="34"/>
      <c r="I8" s="35"/>
    </row>
    <row r="9" spans="1:11" s="38" customFormat="1" ht="24.75" customHeight="1">
      <c r="A9" s="113"/>
      <c r="B9" s="113"/>
      <c r="C9" s="113"/>
      <c r="D9" s="113"/>
      <c r="E9" s="113"/>
      <c r="F9" s="37" t="s">
        <v>42</v>
      </c>
      <c r="G9" s="34">
        <f>+G11+G13</f>
        <v>0</v>
      </c>
      <c r="H9" s="34">
        <f>+H11+H13</f>
        <v>0</v>
      </c>
      <c r="I9" s="35">
        <f>+I11+I13</f>
        <v>0</v>
      </c>
    </row>
    <row r="10" spans="1:11">
      <c r="A10" s="114"/>
      <c r="B10" s="114"/>
      <c r="C10" s="114"/>
      <c r="D10" s="114"/>
      <c r="E10" s="114"/>
      <c r="F10" s="39" t="s">
        <v>41</v>
      </c>
      <c r="G10" s="34"/>
      <c r="H10" s="34"/>
      <c r="I10" s="35"/>
    </row>
    <row r="11" spans="1:11" s="41" customFormat="1" ht="25.5" customHeight="1">
      <c r="A11" s="105" t="s">
        <v>43</v>
      </c>
      <c r="B11" s="107"/>
      <c r="C11" s="107"/>
      <c r="D11" s="107"/>
      <c r="E11" s="107"/>
      <c r="F11" s="37" t="s">
        <v>44</v>
      </c>
      <c r="G11" s="34">
        <f>+G13</f>
        <v>0</v>
      </c>
      <c r="H11" s="34">
        <f t="shared" ref="H11:I11" si="0">+H13</f>
        <v>0</v>
      </c>
      <c r="I11" s="34">
        <f t="shared" si="0"/>
        <v>0</v>
      </c>
    </row>
    <row r="12" spans="1:11" s="41" customFormat="1">
      <c r="A12" s="106"/>
      <c r="B12" s="108"/>
      <c r="C12" s="108"/>
      <c r="D12" s="108"/>
      <c r="E12" s="108"/>
      <c r="F12" s="39" t="s">
        <v>41</v>
      </c>
      <c r="G12" s="39"/>
      <c r="H12" s="39"/>
      <c r="I12" s="39"/>
    </row>
    <row r="13" spans="1:11" s="41" customFormat="1" ht="42.75" customHeight="1">
      <c r="A13" s="106"/>
      <c r="B13" s="105" t="s">
        <v>54</v>
      </c>
      <c r="C13" s="107"/>
      <c r="D13" s="107"/>
      <c r="E13" s="107"/>
      <c r="F13" s="37" t="s">
        <v>55</v>
      </c>
      <c r="G13" s="34">
        <f>+G15</f>
        <v>0</v>
      </c>
      <c r="H13" s="34">
        <f>+H15</f>
        <v>0</v>
      </c>
      <c r="I13" s="40">
        <f>+I15</f>
        <v>0</v>
      </c>
    </row>
    <row r="14" spans="1:11" s="41" customFormat="1">
      <c r="A14" s="106"/>
      <c r="B14" s="106"/>
      <c r="C14" s="108"/>
      <c r="D14" s="108"/>
      <c r="E14" s="108"/>
      <c r="F14" s="39" t="s">
        <v>41</v>
      </c>
      <c r="G14" s="39"/>
      <c r="H14" s="39"/>
      <c r="I14" s="39"/>
    </row>
    <row r="15" spans="1:11" s="41" customFormat="1" ht="21.75" customHeight="1">
      <c r="A15" s="106"/>
      <c r="B15" s="106"/>
      <c r="C15" s="105" t="s">
        <v>45</v>
      </c>
      <c r="D15" s="107"/>
      <c r="E15" s="107"/>
      <c r="F15" s="37" t="s">
        <v>56</v>
      </c>
      <c r="G15" s="34">
        <f>+G17+G28</f>
        <v>0</v>
      </c>
      <c r="H15" s="34">
        <f t="shared" ref="H15:I15" si="1">+H17+H28</f>
        <v>0</v>
      </c>
      <c r="I15" s="34">
        <f t="shared" si="1"/>
        <v>0</v>
      </c>
    </row>
    <row r="16" spans="1:11" s="41" customFormat="1">
      <c r="A16" s="106"/>
      <c r="B16" s="106"/>
      <c r="C16" s="106"/>
      <c r="D16" s="108"/>
      <c r="E16" s="108"/>
      <c r="F16" s="39" t="s">
        <v>41</v>
      </c>
      <c r="G16" s="39"/>
      <c r="H16" s="39"/>
      <c r="I16" s="39"/>
    </row>
    <row r="17" spans="1:9" s="42" customFormat="1" ht="59.25" customHeight="1">
      <c r="A17" s="106"/>
      <c r="B17" s="106"/>
      <c r="C17" s="106"/>
      <c r="D17" s="109">
        <v>1116</v>
      </c>
      <c r="E17" s="111"/>
      <c r="F17" s="37" t="str">
        <f>+'Havelvats 1 '!D10</f>
        <v>Մթերատվության բարձրացման փորձնական ծրագրի շրջանակներում կովերի արհեստական սերմնավորման միջոցառումների իրականացում</v>
      </c>
      <c r="G17" s="46">
        <f>+G19</f>
        <v>-43200</v>
      </c>
      <c r="H17" s="46">
        <f t="shared" ref="H17:I17" si="2">+H19</f>
        <v>-67920</v>
      </c>
      <c r="I17" s="46">
        <f t="shared" si="2"/>
        <v>-93200</v>
      </c>
    </row>
    <row r="18" spans="1:9" s="42" customFormat="1">
      <c r="A18" s="106"/>
      <c r="B18" s="106"/>
      <c r="C18" s="106"/>
      <c r="D18" s="110"/>
      <c r="E18" s="112"/>
      <c r="F18" s="33" t="s">
        <v>41</v>
      </c>
      <c r="G18" s="46"/>
      <c r="H18" s="46"/>
      <c r="I18" s="47"/>
    </row>
    <row r="19" spans="1:9" s="42" customFormat="1" ht="60" customHeight="1">
      <c r="A19" s="106"/>
      <c r="B19" s="106"/>
      <c r="C19" s="106"/>
      <c r="D19" s="110"/>
      <c r="E19" s="95">
        <v>11006</v>
      </c>
      <c r="F19" s="39" t="s">
        <v>95</v>
      </c>
      <c r="G19" s="46">
        <f>+G21</f>
        <v>-43200</v>
      </c>
      <c r="H19" s="46">
        <f t="shared" ref="H19:I19" si="3">+H21</f>
        <v>-67920</v>
      </c>
      <c r="I19" s="46">
        <f t="shared" si="3"/>
        <v>-93200</v>
      </c>
    </row>
    <row r="20" spans="1:9" s="42" customFormat="1">
      <c r="A20" s="106"/>
      <c r="B20" s="106"/>
      <c r="C20" s="106"/>
      <c r="D20" s="110"/>
      <c r="E20" s="95"/>
      <c r="F20" s="39" t="s">
        <v>46</v>
      </c>
      <c r="G20" s="46"/>
      <c r="H20" s="46"/>
      <c r="I20" s="46"/>
    </row>
    <row r="21" spans="1:9" s="42" customFormat="1" ht="25.5" customHeight="1">
      <c r="A21" s="106"/>
      <c r="B21" s="106"/>
      <c r="C21" s="106"/>
      <c r="D21" s="110"/>
      <c r="E21" s="95"/>
      <c r="F21" s="45" t="s">
        <v>42</v>
      </c>
      <c r="G21" s="46">
        <f>+G23</f>
        <v>-43200</v>
      </c>
      <c r="H21" s="46">
        <f t="shared" ref="H21:I21" si="4">+H23</f>
        <v>-67920</v>
      </c>
      <c r="I21" s="46">
        <f t="shared" si="4"/>
        <v>-93200</v>
      </c>
    </row>
    <row r="22" spans="1:9" s="42" customFormat="1" ht="34.5">
      <c r="A22" s="106"/>
      <c r="B22" s="106"/>
      <c r="C22" s="106"/>
      <c r="D22" s="110"/>
      <c r="E22" s="95"/>
      <c r="F22" s="39" t="s">
        <v>47</v>
      </c>
      <c r="G22" s="46"/>
      <c r="H22" s="46"/>
      <c r="I22" s="46"/>
    </row>
    <row r="23" spans="1:9" s="42" customFormat="1">
      <c r="A23" s="106"/>
      <c r="B23" s="106"/>
      <c r="C23" s="106"/>
      <c r="D23" s="110"/>
      <c r="E23" s="95"/>
      <c r="F23" s="39" t="s">
        <v>48</v>
      </c>
      <c r="G23" s="46">
        <f>+G24</f>
        <v>-43200</v>
      </c>
      <c r="H23" s="46">
        <f t="shared" ref="H23:I26" si="5">+H24</f>
        <v>-67920</v>
      </c>
      <c r="I23" s="46">
        <f t="shared" si="5"/>
        <v>-93200</v>
      </c>
    </row>
    <row r="24" spans="1:9" s="42" customFormat="1">
      <c r="A24" s="106"/>
      <c r="B24" s="106"/>
      <c r="C24" s="106"/>
      <c r="D24" s="110"/>
      <c r="E24" s="95"/>
      <c r="F24" s="39" t="s">
        <v>49</v>
      </c>
      <c r="G24" s="46">
        <f>+G25</f>
        <v>-43200</v>
      </c>
      <c r="H24" s="46">
        <f t="shared" si="5"/>
        <v>-67920</v>
      </c>
      <c r="I24" s="46">
        <f t="shared" si="5"/>
        <v>-93200</v>
      </c>
    </row>
    <row r="25" spans="1:9" s="42" customFormat="1">
      <c r="A25" s="106"/>
      <c r="B25" s="106"/>
      <c r="C25" s="106"/>
      <c r="D25" s="110"/>
      <c r="E25" s="95"/>
      <c r="F25" s="39" t="s">
        <v>50</v>
      </c>
      <c r="G25" s="46">
        <f>+G26</f>
        <v>-43200</v>
      </c>
      <c r="H25" s="46">
        <f t="shared" si="5"/>
        <v>-67920</v>
      </c>
      <c r="I25" s="46">
        <f t="shared" si="5"/>
        <v>-93200</v>
      </c>
    </row>
    <row r="26" spans="1:9" s="42" customFormat="1" ht="39.75" customHeight="1">
      <c r="A26" s="106"/>
      <c r="B26" s="106"/>
      <c r="C26" s="106"/>
      <c r="D26" s="110"/>
      <c r="E26" s="95"/>
      <c r="F26" s="39" t="s">
        <v>51</v>
      </c>
      <c r="G26" s="46">
        <f>+G27</f>
        <v>-43200</v>
      </c>
      <c r="H26" s="46">
        <f t="shared" si="5"/>
        <v>-67920</v>
      </c>
      <c r="I26" s="46">
        <f t="shared" si="5"/>
        <v>-93200</v>
      </c>
    </row>
    <row r="27" spans="1:9" s="42" customFormat="1">
      <c r="A27" s="106"/>
      <c r="B27" s="106"/>
      <c r="C27" s="106"/>
      <c r="D27" s="110"/>
      <c r="E27" s="95"/>
      <c r="F27" s="39" t="s">
        <v>52</v>
      </c>
      <c r="G27" s="46">
        <v>-43200</v>
      </c>
      <c r="H27" s="46">
        <v>-67920</v>
      </c>
      <c r="I27" s="47">
        <v>-93200</v>
      </c>
    </row>
    <row r="28" spans="1:9" ht="51.75">
      <c r="A28" s="106"/>
      <c r="B28" s="106"/>
      <c r="C28" s="106"/>
      <c r="D28" s="110"/>
      <c r="E28" s="95">
        <v>12001</v>
      </c>
      <c r="F28" s="39" t="str">
        <f>+'Havelvats 1 '!D11</f>
        <v>Մթերատվության բարձրացման փորձնական ծրագրի շրջանակներում կովերի արհեստական սերմնավորման միջոցառումների իրականացում</v>
      </c>
      <c r="G28" s="43">
        <f>+G30+G37+G44+G51</f>
        <v>43200</v>
      </c>
      <c r="H28" s="43">
        <f t="shared" ref="H28:I28" si="6">+H30+H37+H44+H51</f>
        <v>67920</v>
      </c>
      <c r="I28" s="43">
        <f t="shared" si="6"/>
        <v>93200</v>
      </c>
    </row>
    <row r="29" spans="1:9">
      <c r="A29" s="106"/>
      <c r="B29" s="106"/>
      <c r="C29" s="106"/>
      <c r="D29" s="110"/>
      <c r="E29" s="95"/>
      <c r="F29" s="39" t="s">
        <v>46</v>
      </c>
      <c r="G29" s="43"/>
      <c r="H29" s="43"/>
      <c r="I29" s="44"/>
    </row>
    <row r="30" spans="1:9">
      <c r="A30" s="106"/>
      <c r="B30" s="106"/>
      <c r="C30" s="106"/>
      <c r="D30" s="110"/>
      <c r="E30" s="95"/>
      <c r="F30" s="45" t="s">
        <v>105</v>
      </c>
      <c r="G30" s="43">
        <f>+G32</f>
        <v>0</v>
      </c>
      <c r="H30" s="43">
        <f>+H32</f>
        <v>5000</v>
      </c>
      <c r="I30" s="44">
        <f>+I32</f>
        <v>10000</v>
      </c>
    </row>
    <row r="31" spans="1:9" ht="34.5">
      <c r="A31" s="106"/>
      <c r="B31" s="106"/>
      <c r="C31" s="106"/>
      <c r="D31" s="110"/>
      <c r="E31" s="95"/>
      <c r="F31" s="39" t="s">
        <v>47</v>
      </c>
      <c r="G31" s="43"/>
      <c r="H31" s="43"/>
      <c r="I31" s="44"/>
    </row>
    <row r="32" spans="1:9">
      <c r="A32" s="106"/>
      <c r="B32" s="106"/>
      <c r="C32" s="106"/>
      <c r="D32" s="110"/>
      <c r="E32" s="95"/>
      <c r="F32" s="39" t="s">
        <v>48</v>
      </c>
      <c r="G32" s="43">
        <f t="shared" ref="G32:I33" si="7">+G33</f>
        <v>0</v>
      </c>
      <c r="H32" s="43">
        <f t="shared" si="7"/>
        <v>5000</v>
      </c>
      <c r="I32" s="44">
        <f t="shared" si="7"/>
        <v>10000</v>
      </c>
    </row>
    <row r="33" spans="1:9">
      <c r="A33" s="106"/>
      <c r="B33" s="106"/>
      <c r="C33" s="106"/>
      <c r="D33" s="110"/>
      <c r="E33" s="95"/>
      <c r="F33" s="39" t="s">
        <v>49</v>
      </c>
      <c r="G33" s="43">
        <f t="shared" si="7"/>
        <v>0</v>
      </c>
      <c r="H33" s="43">
        <f t="shared" si="7"/>
        <v>5000</v>
      </c>
      <c r="I33" s="44">
        <f t="shared" si="7"/>
        <v>10000</v>
      </c>
    </row>
    <row r="34" spans="1:9">
      <c r="A34" s="106"/>
      <c r="B34" s="106"/>
      <c r="C34" s="106"/>
      <c r="D34" s="110"/>
      <c r="E34" s="95"/>
      <c r="F34" s="39" t="s">
        <v>53</v>
      </c>
      <c r="G34" s="43">
        <f t="shared" ref="G34:I35" si="8">G35</f>
        <v>0</v>
      </c>
      <c r="H34" s="43">
        <f t="shared" si="8"/>
        <v>5000</v>
      </c>
      <c r="I34" s="44">
        <f t="shared" si="8"/>
        <v>10000</v>
      </c>
    </row>
    <row r="35" spans="1:9">
      <c r="A35" s="106"/>
      <c r="B35" s="106"/>
      <c r="C35" s="106"/>
      <c r="D35" s="110"/>
      <c r="E35" s="95"/>
      <c r="F35" s="39" t="s">
        <v>115</v>
      </c>
      <c r="G35" s="43">
        <f t="shared" si="8"/>
        <v>0</v>
      </c>
      <c r="H35" s="43">
        <f t="shared" si="8"/>
        <v>5000</v>
      </c>
      <c r="I35" s="44">
        <f t="shared" si="8"/>
        <v>10000</v>
      </c>
    </row>
    <row r="36" spans="1:9" ht="34.5">
      <c r="A36" s="106"/>
      <c r="B36" s="106"/>
      <c r="C36" s="106"/>
      <c r="D36" s="110"/>
      <c r="E36" s="95"/>
      <c r="F36" s="39" t="s">
        <v>114</v>
      </c>
      <c r="G36" s="43">
        <v>0</v>
      </c>
      <c r="H36" s="43">
        <v>5000</v>
      </c>
      <c r="I36" s="44">
        <v>10000</v>
      </c>
    </row>
    <row r="37" spans="1:9">
      <c r="A37" s="106"/>
      <c r="B37" s="106"/>
      <c r="C37" s="106"/>
      <c r="D37" s="110"/>
      <c r="E37" s="95"/>
      <c r="F37" s="45" t="s">
        <v>106</v>
      </c>
      <c r="G37" s="43">
        <f>+G39</f>
        <v>10000</v>
      </c>
      <c r="H37" s="43">
        <f>+H39</f>
        <v>16720</v>
      </c>
      <c r="I37" s="44">
        <f>+I39</f>
        <v>35000</v>
      </c>
    </row>
    <row r="38" spans="1:9" ht="34.5">
      <c r="A38" s="106"/>
      <c r="B38" s="106"/>
      <c r="C38" s="106"/>
      <c r="D38" s="110"/>
      <c r="E38" s="95"/>
      <c r="F38" s="39" t="s">
        <v>47</v>
      </c>
      <c r="G38" s="43"/>
      <c r="H38" s="43"/>
      <c r="I38" s="44"/>
    </row>
    <row r="39" spans="1:9">
      <c r="A39" s="106"/>
      <c r="B39" s="106"/>
      <c r="C39" s="106"/>
      <c r="D39" s="110"/>
      <c r="E39" s="95"/>
      <c r="F39" s="39" t="s">
        <v>48</v>
      </c>
      <c r="G39" s="43">
        <f t="shared" ref="G39:I40" si="9">+G40</f>
        <v>10000</v>
      </c>
      <c r="H39" s="43">
        <f t="shared" si="9"/>
        <v>16720</v>
      </c>
      <c r="I39" s="44">
        <f t="shared" si="9"/>
        <v>35000</v>
      </c>
    </row>
    <row r="40" spans="1:9">
      <c r="A40" s="106"/>
      <c r="B40" s="106"/>
      <c r="C40" s="106"/>
      <c r="D40" s="110"/>
      <c r="E40" s="95"/>
      <c r="F40" s="39" t="s">
        <v>49</v>
      </c>
      <c r="G40" s="43">
        <f t="shared" si="9"/>
        <v>10000</v>
      </c>
      <c r="H40" s="43">
        <f t="shared" si="9"/>
        <v>16720</v>
      </c>
      <c r="I40" s="44">
        <f t="shared" si="9"/>
        <v>35000</v>
      </c>
    </row>
    <row r="41" spans="1:9">
      <c r="A41" s="106"/>
      <c r="B41" s="106"/>
      <c r="C41" s="106"/>
      <c r="D41" s="110"/>
      <c r="E41" s="95"/>
      <c r="F41" s="39" t="s">
        <v>53</v>
      </c>
      <c r="G41" s="43">
        <f t="shared" ref="G41:I42" si="10">G42</f>
        <v>10000</v>
      </c>
      <c r="H41" s="43">
        <f t="shared" si="10"/>
        <v>16720</v>
      </c>
      <c r="I41" s="44">
        <f t="shared" si="10"/>
        <v>35000</v>
      </c>
    </row>
    <row r="42" spans="1:9">
      <c r="A42" s="106"/>
      <c r="B42" s="106"/>
      <c r="C42" s="106"/>
      <c r="D42" s="110"/>
      <c r="E42" s="95"/>
      <c r="F42" s="39" t="s">
        <v>115</v>
      </c>
      <c r="G42" s="43">
        <f t="shared" si="10"/>
        <v>10000</v>
      </c>
      <c r="H42" s="43">
        <f t="shared" si="10"/>
        <v>16720</v>
      </c>
      <c r="I42" s="44">
        <f t="shared" si="10"/>
        <v>35000</v>
      </c>
    </row>
    <row r="43" spans="1:9" ht="34.5">
      <c r="A43" s="106"/>
      <c r="B43" s="106"/>
      <c r="C43" s="106"/>
      <c r="D43" s="110"/>
      <c r="E43" s="95"/>
      <c r="F43" s="39" t="s">
        <v>114</v>
      </c>
      <c r="G43" s="43">
        <v>10000</v>
      </c>
      <c r="H43" s="43">
        <v>16720</v>
      </c>
      <c r="I43" s="44">
        <v>35000</v>
      </c>
    </row>
    <row r="44" spans="1:9">
      <c r="A44" s="106"/>
      <c r="B44" s="106"/>
      <c r="C44" s="106"/>
      <c r="D44" s="110"/>
      <c r="E44" s="95"/>
      <c r="F44" s="45" t="s">
        <v>107</v>
      </c>
      <c r="G44" s="43">
        <f>+G46</f>
        <v>20000</v>
      </c>
      <c r="H44" s="43">
        <f>+H46</f>
        <v>32200</v>
      </c>
      <c r="I44" s="44">
        <f>+I46</f>
        <v>32200</v>
      </c>
    </row>
    <row r="45" spans="1:9" ht="34.5">
      <c r="A45" s="106"/>
      <c r="B45" s="106"/>
      <c r="C45" s="106"/>
      <c r="D45" s="110"/>
      <c r="E45" s="95"/>
      <c r="F45" s="39" t="s">
        <v>47</v>
      </c>
      <c r="G45" s="43"/>
      <c r="H45" s="43"/>
      <c r="I45" s="44"/>
    </row>
    <row r="46" spans="1:9">
      <c r="A46" s="106"/>
      <c r="B46" s="106"/>
      <c r="C46" s="106"/>
      <c r="D46" s="110"/>
      <c r="E46" s="95"/>
      <c r="F46" s="39" t="s">
        <v>48</v>
      </c>
      <c r="G46" s="43">
        <f t="shared" ref="G46:I47" si="11">+G47</f>
        <v>20000</v>
      </c>
      <c r="H46" s="43">
        <f t="shared" si="11"/>
        <v>32200</v>
      </c>
      <c r="I46" s="44">
        <f t="shared" si="11"/>
        <v>32200</v>
      </c>
    </row>
    <row r="47" spans="1:9">
      <c r="A47" s="106"/>
      <c r="B47" s="106"/>
      <c r="C47" s="106"/>
      <c r="D47" s="110"/>
      <c r="E47" s="95"/>
      <c r="F47" s="39" t="s">
        <v>49</v>
      </c>
      <c r="G47" s="43">
        <f t="shared" si="11"/>
        <v>20000</v>
      </c>
      <c r="H47" s="43">
        <f t="shared" si="11"/>
        <v>32200</v>
      </c>
      <c r="I47" s="44">
        <f t="shared" si="11"/>
        <v>32200</v>
      </c>
    </row>
    <row r="48" spans="1:9">
      <c r="A48" s="106"/>
      <c r="B48" s="106"/>
      <c r="C48" s="106"/>
      <c r="D48" s="110"/>
      <c r="E48" s="95"/>
      <c r="F48" s="39" t="s">
        <v>53</v>
      </c>
      <c r="G48" s="43">
        <f t="shared" ref="G48:I49" si="12">G49</f>
        <v>20000</v>
      </c>
      <c r="H48" s="43">
        <f t="shared" si="12"/>
        <v>32200</v>
      </c>
      <c r="I48" s="44">
        <f t="shared" si="12"/>
        <v>32200</v>
      </c>
    </row>
    <row r="49" spans="1:9">
      <c r="A49" s="106"/>
      <c r="B49" s="106"/>
      <c r="C49" s="106"/>
      <c r="D49" s="110"/>
      <c r="E49" s="95"/>
      <c r="F49" s="39" t="s">
        <v>115</v>
      </c>
      <c r="G49" s="43">
        <f t="shared" si="12"/>
        <v>20000</v>
      </c>
      <c r="H49" s="43">
        <f t="shared" si="12"/>
        <v>32200</v>
      </c>
      <c r="I49" s="44">
        <f t="shared" si="12"/>
        <v>32200</v>
      </c>
    </row>
    <row r="50" spans="1:9" ht="34.5">
      <c r="A50" s="106"/>
      <c r="B50" s="106"/>
      <c r="C50" s="106"/>
      <c r="D50" s="110"/>
      <c r="E50" s="95"/>
      <c r="F50" s="39" t="s">
        <v>114</v>
      </c>
      <c r="G50" s="43">
        <v>20000</v>
      </c>
      <c r="H50" s="43">
        <v>32200</v>
      </c>
      <c r="I50" s="44">
        <v>32200</v>
      </c>
    </row>
    <row r="51" spans="1:9">
      <c r="A51" s="106"/>
      <c r="B51" s="106"/>
      <c r="C51" s="106"/>
      <c r="D51" s="110"/>
      <c r="E51" s="95"/>
      <c r="F51" s="45" t="s">
        <v>108</v>
      </c>
      <c r="G51" s="43">
        <f>+G53</f>
        <v>13200</v>
      </c>
      <c r="H51" s="43">
        <f>+H53</f>
        <v>14000</v>
      </c>
      <c r="I51" s="44">
        <f>+I53</f>
        <v>16000</v>
      </c>
    </row>
    <row r="52" spans="1:9" ht="34.5">
      <c r="A52" s="106"/>
      <c r="B52" s="106"/>
      <c r="C52" s="106"/>
      <c r="D52" s="110"/>
      <c r="E52" s="95"/>
      <c r="F52" s="39" t="s">
        <v>47</v>
      </c>
      <c r="G52" s="43"/>
      <c r="H52" s="43"/>
      <c r="I52" s="44"/>
    </row>
    <row r="53" spans="1:9">
      <c r="A53" s="106"/>
      <c r="B53" s="106"/>
      <c r="C53" s="106"/>
      <c r="D53" s="110"/>
      <c r="E53" s="95"/>
      <c r="F53" s="39" t="s">
        <v>48</v>
      </c>
      <c r="G53" s="43">
        <f t="shared" ref="G53:I54" si="13">+G54</f>
        <v>13200</v>
      </c>
      <c r="H53" s="43">
        <f t="shared" si="13"/>
        <v>14000</v>
      </c>
      <c r="I53" s="44">
        <f t="shared" si="13"/>
        <v>16000</v>
      </c>
    </row>
    <row r="54" spans="1:9">
      <c r="A54" s="106"/>
      <c r="B54" s="106"/>
      <c r="C54" s="106"/>
      <c r="D54" s="110"/>
      <c r="E54" s="95"/>
      <c r="F54" s="39" t="s">
        <v>49</v>
      </c>
      <c r="G54" s="43">
        <f t="shared" si="13"/>
        <v>13200</v>
      </c>
      <c r="H54" s="43">
        <f t="shared" si="13"/>
        <v>14000</v>
      </c>
      <c r="I54" s="44">
        <f t="shared" si="13"/>
        <v>16000</v>
      </c>
    </row>
    <row r="55" spans="1:9">
      <c r="A55" s="106"/>
      <c r="B55" s="106"/>
      <c r="C55" s="106"/>
      <c r="D55" s="110"/>
      <c r="E55" s="95"/>
      <c r="F55" s="39" t="s">
        <v>53</v>
      </c>
      <c r="G55" s="43">
        <f t="shared" ref="G55:I56" si="14">G56</f>
        <v>13200</v>
      </c>
      <c r="H55" s="43">
        <f t="shared" si="14"/>
        <v>14000</v>
      </c>
      <c r="I55" s="44">
        <f t="shared" si="14"/>
        <v>16000</v>
      </c>
    </row>
    <row r="56" spans="1:9" ht="21.75" customHeight="1">
      <c r="A56" s="106"/>
      <c r="B56" s="106"/>
      <c r="C56" s="106"/>
      <c r="D56" s="110"/>
      <c r="E56" s="95"/>
      <c r="F56" s="39" t="s">
        <v>115</v>
      </c>
      <c r="G56" s="43">
        <f t="shared" si="14"/>
        <v>13200</v>
      </c>
      <c r="H56" s="43">
        <f t="shared" si="14"/>
        <v>14000</v>
      </c>
      <c r="I56" s="44">
        <f t="shared" si="14"/>
        <v>16000</v>
      </c>
    </row>
    <row r="57" spans="1:9" ht="34.5">
      <c r="A57" s="106"/>
      <c r="B57" s="106"/>
      <c r="C57" s="106"/>
      <c r="D57" s="110"/>
      <c r="E57" s="95"/>
      <c r="F57" s="39" t="s">
        <v>114</v>
      </c>
      <c r="G57" s="43">
        <v>13200</v>
      </c>
      <c r="H57" s="43">
        <v>14000</v>
      </c>
      <c r="I57" s="44">
        <v>16000</v>
      </c>
    </row>
    <row r="58" spans="1:9" s="38" customFormat="1">
      <c r="A58" s="96"/>
      <c r="B58" s="97"/>
      <c r="C58" s="97"/>
      <c r="D58" s="97"/>
      <c r="E58" s="98"/>
      <c r="F58" s="33" t="s">
        <v>57</v>
      </c>
      <c r="G58" s="34">
        <f>+G60</f>
        <v>0</v>
      </c>
      <c r="H58" s="34">
        <f>+H60</f>
        <v>0</v>
      </c>
      <c r="I58" s="35">
        <f>+I60</f>
        <v>0</v>
      </c>
    </row>
    <row r="59" spans="1:9">
      <c r="A59" s="99"/>
      <c r="B59" s="100"/>
      <c r="C59" s="100"/>
      <c r="D59" s="100"/>
      <c r="E59" s="101"/>
      <c r="F59" s="36" t="s">
        <v>41</v>
      </c>
      <c r="G59" s="43"/>
      <c r="H59" s="43"/>
      <c r="I59" s="44"/>
    </row>
    <row r="60" spans="1:9" ht="34.5">
      <c r="A60" s="102">
        <v>11</v>
      </c>
      <c r="B60" s="103"/>
      <c r="C60" s="103"/>
      <c r="D60" s="103"/>
      <c r="E60" s="103"/>
      <c r="F60" s="33" t="s">
        <v>58</v>
      </c>
      <c r="G60" s="34">
        <f>G62</f>
        <v>0</v>
      </c>
      <c r="H60" s="34">
        <f>H62</f>
        <v>0</v>
      </c>
      <c r="I60" s="35">
        <f>I62</f>
        <v>0</v>
      </c>
    </row>
    <row r="61" spans="1:9">
      <c r="A61" s="102"/>
      <c r="B61" s="103"/>
      <c r="C61" s="103"/>
      <c r="D61" s="103"/>
      <c r="E61" s="103"/>
      <c r="F61" s="36" t="s">
        <v>41</v>
      </c>
      <c r="G61" s="34"/>
      <c r="H61" s="34"/>
      <c r="I61" s="35"/>
    </row>
    <row r="62" spans="1:9">
      <c r="A62" s="102"/>
      <c r="B62" s="104" t="s">
        <v>59</v>
      </c>
      <c r="C62" s="103"/>
      <c r="D62" s="103"/>
      <c r="E62" s="103"/>
      <c r="F62" s="33" t="s">
        <v>60</v>
      </c>
      <c r="G62" s="34">
        <f>G64</f>
        <v>0</v>
      </c>
      <c r="H62" s="34">
        <f>H64</f>
        <v>0</v>
      </c>
      <c r="I62" s="35">
        <f>I64</f>
        <v>0</v>
      </c>
    </row>
    <row r="63" spans="1:9">
      <c r="A63" s="102"/>
      <c r="B63" s="104"/>
      <c r="C63" s="103"/>
      <c r="D63" s="103"/>
      <c r="E63" s="103"/>
      <c r="F63" s="36" t="s">
        <v>41</v>
      </c>
      <c r="G63" s="34"/>
      <c r="H63" s="34"/>
      <c r="I63" s="35"/>
    </row>
    <row r="64" spans="1:9">
      <c r="A64" s="102"/>
      <c r="B64" s="104"/>
      <c r="C64" s="104" t="s">
        <v>59</v>
      </c>
      <c r="D64" s="103"/>
      <c r="E64" s="103"/>
      <c r="F64" s="33" t="s">
        <v>61</v>
      </c>
      <c r="G64" s="34">
        <f>G66</f>
        <v>0</v>
      </c>
      <c r="H64" s="34">
        <f>H66</f>
        <v>0</v>
      </c>
      <c r="I64" s="35">
        <f>I66</f>
        <v>0</v>
      </c>
    </row>
    <row r="65" spans="1:9">
      <c r="A65" s="102"/>
      <c r="B65" s="104"/>
      <c r="C65" s="104"/>
      <c r="D65" s="103"/>
      <c r="E65" s="103"/>
      <c r="F65" s="36" t="s">
        <v>41</v>
      </c>
      <c r="G65" s="34"/>
      <c r="H65" s="34"/>
      <c r="I65" s="35"/>
    </row>
    <row r="66" spans="1:9">
      <c r="A66" s="102"/>
      <c r="B66" s="104"/>
      <c r="C66" s="104"/>
      <c r="D66" s="103"/>
      <c r="E66" s="103"/>
      <c r="F66" s="33" t="s">
        <v>57</v>
      </c>
      <c r="G66" s="34">
        <f>G68</f>
        <v>0</v>
      </c>
      <c r="H66" s="34">
        <f>H68</f>
        <v>0</v>
      </c>
      <c r="I66" s="35">
        <f>I68</f>
        <v>0</v>
      </c>
    </row>
    <row r="67" spans="1:9">
      <c r="A67" s="102"/>
      <c r="B67" s="104"/>
      <c r="C67" s="104"/>
      <c r="D67" s="103"/>
      <c r="E67" s="103"/>
      <c r="F67" s="36" t="s">
        <v>41</v>
      </c>
      <c r="G67" s="34"/>
      <c r="H67" s="34"/>
      <c r="I67" s="35"/>
    </row>
    <row r="68" spans="1:9">
      <c r="A68" s="102"/>
      <c r="B68" s="104"/>
      <c r="C68" s="104"/>
      <c r="D68" s="95" t="s">
        <v>62</v>
      </c>
      <c r="E68" s="95"/>
      <c r="F68" s="39" t="s">
        <v>61</v>
      </c>
      <c r="G68" s="43">
        <f>+G70+G78</f>
        <v>0</v>
      </c>
      <c r="H68" s="43">
        <f>+H70+H78</f>
        <v>0</v>
      </c>
      <c r="I68" s="44">
        <f>+I70+I78</f>
        <v>0</v>
      </c>
    </row>
    <row r="69" spans="1:9">
      <c r="A69" s="102"/>
      <c r="B69" s="104"/>
      <c r="C69" s="104"/>
      <c r="D69" s="95"/>
      <c r="E69" s="95"/>
      <c r="F69" s="39" t="s">
        <v>41</v>
      </c>
      <c r="G69" s="43"/>
      <c r="H69" s="43"/>
      <c r="I69" s="44"/>
    </row>
    <row r="70" spans="1:9">
      <c r="A70" s="102"/>
      <c r="B70" s="104"/>
      <c r="C70" s="104"/>
      <c r="D70" s="95"/>
      <c r="E70" s="95" t="s">
        <v>63</v>
      </c>
      <c r="F70" s="39" t="s">
        <v>61</v>
      </c>
      <c r="G70" s="43">
        <f>G72</f>
        <v>43200</v>
      </c>
      <c r="H70" s="43">
        <f>H72</f>
        <v>67920</v>
      </c>
      <c r="I70" s="44">
        <f>I72</f>
        <v>93200</v>
      </c>
    </row>
    <row r="71" spans="1:9">
      <c r="A71" s="102"/>
      <c r="B71" s="104"/>
      <c r="C71" s="104"/>
      <c r="D71" s="95"/>
      <c r="E71" s="95"/>
      <c r="F71" s="39" t="s">
        <v>46</v>
      </c>
      <c r="G71" s="43"/>
      <c r="H71" s="43"/>
      <c r="I71" s="44"/>
    </row>
    <row r="72" spans="1:9">
      <c r="A72" s="102"/>
      <c r="B72" s="104"/>
      <c r="C72" s="104"/>
      <c r="D72" s="95"/>
      <c r="E72" s="95"/>
      <c r="F72" s="45" t="s">
        <v>57</v>
      </c>
      <c r="G72" s="43">
        <f>G74</f>
        <v>43200</v>
      </c>
      <c r="H72" s="43">
        <f>H74</f>
        <v>67920</v>
      </c>
      <c r="I72" s="44">
        <f>I74</f>
        <v>93200</v>
      </c>
    </row>
    <row r="73" spans="1:9" ht="34.5">
      <c r="A73" s="102"/>
      <c r="B73" s="104"/>
      <c r="C73" s="104"/>
      <c r="D73" s="95"/>
      <c r="E73" s="95"/>
      <c r="F73" s="39" t="s">
        <v>47</v>
      </c>
      <c r="G73" s="43"/>
      <c r="H73" s="43"/>
      <c r="I73" s="44"/>
    </row>
    <row r="74" spans="1:9">
      <c r="A74" s="102"/>
      <c r="B74" s="104"/>
      <c r="C74" s="104"/>
      <c r="D74" s="95"/>
      <c r="E74" s="95"/>
      <c r="F74" s="39" t="s">
        <v>48</v>
      </c>
      <c r="G74" s="43">
        <f t="shared" ref="G74:I76" si="15">G75</f>
        <v>43200</v>
      </c>
      <c r="H74" s="43">
        <f t="shared" si="15"/>
        <v>67920</v>
      </c>
      <c r="I74" s="44">
        <f>I75</f>
        <v>93200</v>
      </c>
    </row>
    <row r="75" spans="1:9">
      <c r="A75" s="102"/>
      <c r="B75" s="104"/>
      <c r="C75" s="104"/>
      <c r="D75" s="95"/>
      <c r="E75" s="95"/>
      <c r="F75" s="39" t="s">
        <v>49</v>
      </c>
      <c r="G75" s="43">
        <f t="shared" si="15"/>
        <v>43200</v>
      </c>
      <c r="H75" s="43">
        <f t="shared" si="15"/>
        <v>67920</v>
      </c>
      <c r="I75" s="44">
        <f>I76</f>
        <v>93200</v>
      </c>
    </row>
    <row r="76" spans="1:9">
      <c r="A76" s="102"/>
      <c r="B76" s="104"/>
      <c r="C76" s="104"/>
      <c r="D76" s="95"/>
      <c r="E76" s="95"/>
      <c r="F76" s="39" t="s">
        <v>64</v>
      </c>
      <c r="G76" s="43">
        <f t="shared" si="15"/>
        <v>43200</v>
      </c>
      <c r="H76" s="43">
        <f t="shared" si="15"/>
        <v>67920</v>
      </c>
      <c r="I76" s="44">
        <f t="shared" si="15"/>
        <v>93200</v>
      </c>
    </row>
    <row r="77" spans="1:9">
      <c r="A77" s="102"/>
      <c r="B77" s="104"/>
      <c r="C77" s="104"/>
      <c r="D77" s="95"/>
      <c r="E77" s="95"/>
      <c r="F77" s="39" t="s">
        <v>65</v>
      </c>
      <c r="G77" s="43">
        <v>43200</v>
      </c>
      <c r="H77" s="43">
        <v>67920</v>
      </c>
      <c r="I77" s="43">
        <v>93200</v>
      </c>
    </row>
    <row r="78" spans="1:9">
      <c r="A78" s="102"/>
      <c r="B78" s="104"/>
      <c r="C78" s="104"/>
      <c r="D78" s="95"/>
      <c r="E78" s="95" t="s">
        <v>63</v>
      </c>
      <c r="F78" s="39" t="s">
        <v>61</v>
      </c>
      <c r="G78" s="43">
        <f>G80</f>
        <v>-43200</v>
      </c>
      <c r="H78" s="43">
        <f>H80</f>
        <v>-67920</v>
      </c>
      <c r="I78" s="44">
        <f>I80</f>
        <v>-93200</v>
      </c>
    </row>
    <row r="79" spans="1:9">
      <c r="A79" s="102"/>
      <c r="B79" s="104"/>
      <c r="C79" s="104"/>
      <c r="D79" s="95"/>
      <c r="E79" s="95"/>
      <c r="F79" s="39" t="s">
        <v>46</v>
      </c>
      <c r="G79" s="43"/>
      <c r="H79" s="43"/>
      <c r="I79" s="44"/>
    </row>
    <row r="80" spans="1:9">
      <c r="A80" s="102"/>
      <c r="B80" s="104"/>
      <c r="C80" s="104"/>
      <c r="D80" s="95"/>
      <c r="E80" s="95"/>
      <c r="F80" s="45" t="s">
        <v>57</v>
      </c>
      <c r="G80" s="43">
        <f>G82</f>
        <v>-43200</v>
      </c>
      <c r="H80" s="43">
        <f>H82</f>
        <v>-67920</v>
      </c>
      <c r="I80" s="44">
        <f>I82</f>
        <v>-93200</v>
      </c>
    </row>
    <row r="81" spans="1:9" ht="34.5">
      <c r="A81" s="102"/>
      <c r="B81" s="104"/>
      <c r="C81" s="104"/>
      <c r="D81" s="95"/>
      <c r="E81" s="95"/>
      <c r="F81" s="39" t="s">
        <v>47</v>
      </c>
      <c r="G81" s="43"/>
      <c r="H81" s="43"/>
      <c r="I81" s="44"/>
    </row>
    <row r="82" spans="1:9">
      <c r="A82" s="102"/>
      <c r="B82" s="104"/>
      <c r="C82" s="104"/>
      <c r="D82" s="95"/>
      <c r="E82" s="95"/>
      <c r="F82" s="39" t="s">
        <v>48</v>
      </c>
      <c r="G82" s="43">
        <f t="shared" ref="G82:I84" si="16">G83</f>
        <v>-43200</v>
      </c>
      <c r="H82" s="43">
        <f t="shared" si="16"/>
        <v>-67920</v>
      </c>
      <c r="I82" s="44">
        <f>I83</f>
        <v>-93200</v>
      </c>
    </row>
    <row r="83" spans="1:9">
      <c r="A83" s="102"/>
      <c r="B83" s="104"/>
      <c r="C83" s="104"/>
      <c r="D83" s="95"/>
      <c r="E83" s="95"/>
      <c r="F83" s="39" t="s">
        <v>49</v>
      </c>
      <c r="G83" s="43">
        <f t="shared" si="16"/>
        <v>-43200</v>
      </c>
      <c r="H83" s="43">
        <f t="shared" si="16"/>
        <v>-67920</v>
      </c>
      <c r="I83" s="44">
        <f>I84</f>
        <v>-93200</v>
      </c>
    </row>
    <row r="84" spans="1:9">
      <c r="A84" s="102"/>
      <c r="B84" s="104"/>
      <c r="C84" s="104"/>
      <c r="D84" s="95"/>
      <c r="E84" s="95"/>
      <c r="F84" s="39" t="s">
        <v>64</v>
      </c>
      <c r="G84" s="43">
        <f t="shared" si="16"/>
        <v>-43200</v>
      </c>
      <c r="H84" s="43">
        <f t="shared" si="16"/>
        <v>-67920</v>
      </c>
      <c r="I84" s="44">
        <f t="shared" si="16"/>
        <v>-93200</v>
      </c>
    </row>
    <row r="85" spans="1:9">
      <c r="A85" s="102"/>
      <c r="B85" s="104"/>
      <c r="C85" s="104"/>
      <c r="D85" s="95"/>
      <c r="E85" s="95"/>
      <c r="F85" s="39" t="s">
        <v>65</v>
      </c>
      <c r="G85" s="43">
        <v>-43200</v>
      </c>
      <c r="H85" s="43">
        <v>-67920</v>
      </c>
      <c r="I85" s="43">
        <v>-93200</v>
      </c>
    </row>
  </sheetData>
  <mergeCells count="46">
    <mergeCell ref="F1:I1"/>
    <mergeCell ref="D2:I2"/>
    <mergeCell ref="J2:K2"/>
    <mergeCell ref="A3:I3"/>
    <mergeCell ref="A5:C5"/>
    <mergeCell ref="D5:E5"/>
    <mergeCell ref="F5:F6"/>
    <mergeCell ref="G5:I5"/>
    <mergeCell ref="A9:A10"/>
    <mergeCell ref="B9:B10"/>
    <mergeCell ref="C9:C10"/>
    <mergeCell ref="D9:D10"/>
    <mergeCell ref="E9:E10"/>
    <mergeCell ref="A7:A8"/>
    <mergeCell ref="B7:B8"/>
    <mergeCell ref="C7:C8"/>
    <mergeCell ref="D7:D8"/>
    <mergeCell ref="E7:E8"/>
    <mergeCell ref="A11:A57"/>
    <mergeCell ref="B11:B12"/>
    <mergeCell ref="C11:C12"/>
    <mergeCell ref="D11:D12"/>
    <mergeCell ref="E11:E12"/>
    <mergeCell ref="E13:E14"/>
    <mergeCell ref="C15:C57"/>
    <mergeCell ref="D15:D16"/>
    <mergeCell ref="E15:E16"/>
    <mergeCell ref="D17:D57"/>
    <mergeCell ref="E17:E18"/>
    <mergeCell ref="E28:E57"/>
    <mergeCell ref="E70:E77"/>
    <mergeCell ref="E78:E85"/>
    <mergeCell ref="E19:E27"/>
    <mergeCell ref="A58:E59"/>
    <mergeCell ref="A60:A85"/>
    <mergeCell ref="B60:E61"/>
    <mergeCell ref="B62:B85"/>
    <mergeCell ref="C62:E63"/>
    <mergeCell ref="C64:C85"/>
    <mergeCell ref="D64:E65"/>
    <mergeCell ref="D66:E67"/>
    <mergeCell ref="D68:D85"/>
    <mergeCell ref="E68:E69"/>
    <mergeCell ref="B13:B57"/>
    <mergeCell ref="C13:C14"/>
    <mergeCell ref="D13:D14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G15"/>
  <sheetViews>
    <sheetView zoomScaleNormal="100" workbookViewId="0">
      <selection activeCell="G7" sqref="G7"/>
    </sheetView>
  </sheetViews>
  <sheetFormatPr defaultRowHeight="13.5"/>
  <cols>
    <col min="1" max="1" width="10.28515625" style="1" bestFit="1" customWidth="1"/>
    <col min="2" max="2" width="15" style="1" bestFit="1" customWidth="1"/>
    <col min="3" max="3" width="10.5703125" style="1" customWidth="1"/>
    <col min="4" max="4" width="10.42578125" style="1" customWidth="1"/>
    <col min="5" max="5" width="42.42578125" style="1" customWidth="1"/>
    <col min="6" max="6" width="67.85546875" style="1" customWidth="1"/>
    <col min="7" max="7" width="39.28515625" style="1" customWidth="1"/>
    <col min="8" max="9" width="9.140625" style="1"/>
    <col min="10" max="10" width="10.7109375" style="1" bestFit="1" customWidth="1"/>
    <col min="11" max="256" width="9.140625" style="1"/>
    <col min="257" max="257" width="13.7109375" style="1" customWidth="1"/>
    <col min="258" max="258" width="25.28515625" style="1" customWidth="1"/>
    <col min="259" max="259" width="21.42578125" style="1" customWidth="1"/>
    <col min="260" max="260" width="16.42578125" style="1" customWidth="1"/>
    <col min="261" max="261" width="15.85546875" style="1" customWidth="1"/>
    <col min="262" max="262" width="45" style="1" customWidth="1"/>
    <col min="263" max="263" width="25" style="1" customWidth="1"/>
    <col min="264" max="512" width="9.140625" style="1"/>
    <col min="513" max="513" width="13.7109375" style="1" customWidth="1"/>
    <col min="514" max="514" width="25.28515625" style="1" customWidth="1"/>
    <col min="515" max="515" width="21.42578125" style="1" customWidth="1"/>
    <col min="516" max="516" width="16.42578125" style="1" customWidth="1"/>
    <col min="517" max="517" width="15.85546875" style="1" customWidth="1"/>
    <col min="518" max="518" width="45" style="1" customWidth="1"/>
    <col min="519" max="519" width="25" style="1" customWidth="1"/>
    <col min="520" max="768" width="9.140625" style="1"/>
    <col min="769" max="769" width="13.7109375" style="1" customWidth="1"/>
    <col min="770" max="770" width="25.28515625" style="1" customWidth="1"/>
    <col min="771" max="771" width="21.42578125" style="1" customWidth="1"/>
    <col min="772" max="772" width="16.42578125" style="1" customWidth="1"/>
    <col min="773" max="773" width="15.85546875" style="1" customWidth="1"/>
    <col min="774" max="774" width="45" style="1" customWidth="1"/>
    <col min="775" max="775" width="25" style="1" customWidth="1"/>
    <col min="776" max="1024" width="9.140625" style="1"/>
    <col min="1025" max="1025" width="13.7109375" style="1" customWidth="1"/>
    <col min="1026" max="1026" width="25.28515625" style="1" customWidth="1"/>
    <col min="1027" max="1027" width="21.42578125" style="1" customWidth="1"/>
    <col min="1028" max="1028" width="16.42578125" style="1" customWidth="1"/>
    <col min="1029" max="1029" width="15.85546875" style="1" customWidth="1"/>
    <col min="1030" max="1030" width="45" style="1" customWidth="1"/>
    <col min="1031" max="1031" width="25" style="1" customWidth="1"/>
    <col min="1032" max="1280" width="9.140625" style="1"/>
    <col min="1281" max="1281" width="13.7109375" style="1" customWidth="1"/>
    <col min="1282" max="1282" width="25.28515625" style="1" customWidth="1"/>
    <col min="1283" max="1283" width="21.42578125" style="1" customWidth="1"/>
    <col min="1284" max="1284" width="16.42578125" style="1" customWidth="1"/>
    <col min="1285" max="1285" width="15.85546875" style="1" customWidth="1"/>
    <col min="1286" max="1286" width="45" style="1" customWidth="1"/>
    <col min="1287" max="1287" width="25" style="1" customWidth="1"/>
    <col min="1288" max="1536" width="9.140625" style="1"/>
    <col min="1537" max="1537" width="13.7109375" style="1" customWidth="1"/>
    <col min="1538" max="1538" width="25.28515625" style="1" customWidth="1"/>
    <col min="1539" max="1539" width="21.42578125" style="1" customWidth="1"/>
    <col min="1540" max="1540" width="16.42578125" style="1" customWidth="1"/>
    <col min="1541" max="1541" width="15.85546875" style="1" customWidth="1"/>
    <col min="1542" max="1542" width="45" style="1" customWidth="1"/>
    <col min="1543" max="1543" width="25" style="1" customWidth="1"/>
    <col min="1544" max="1792" width="9.140625" style="1"/>
    <col min="1793" max="1793" width="13.7109375" style="1" customWidth="1"/>
    <col min="1794" max="1794" width="25.28515625" style="1" customWidth="1"/>
    <col min="1795" max="1795" width="21.42578125" style="1" customWidth="1"/>
    <col min="1796" max="1796" width="16.42578125" style="1" customWidth="1"/>
    <col min="1797" max="1797" width="15.85546875" style="1" customWidth="1"/>
    <col min="1798" max="1798" width="45" style="1" customWidth="1"/>
    <col min="1799" max="1799" width="25" style="1" customWidth="1"/>
    <col min="1800" max="2048" width="9.140625" style="1"/>
    <col min="2049" max="2049" width="13.7109375" style="1" customWidth="1"/>
    <col min="2050" max="2050" width="25.28515625" style="1" customWidth="1"/>
    <col min="2051" max="2051" width="21.42578125" style="1" customWidth="1"/>
    <col min="2052" max="2052" width="16.42578125" style="1" customWidth="1"/>
    <col min="2053" max="2053" width="15.85546875" style="1" customWidth="1"/>
    <col min="2054" max="2054" width="45" style="1" customWidth="1"/>
    <col min="2055" max="2055" width="25" style="1" customWidth="1"/>
    <col min="2056" max="2304" width="9.140625" style="1"/>
    <col min="2305" max="2305" width="13.7109375" style="1" customWidth="1"/>
    <col min="2306" max="2306" width="25.28515625" style="1" customWidth="1"/>
    <col min="2307" max="2307" width="21.42578125" style="1" customWidth="1"/>
    <col min="2308" max="2308" width="16.42578125" style="1" customWidth="1"/>
    <col min="2309" max="2309" width="15.85546875" style="1" customWidth="1"/>
    <col min="2310" max="2310" width="45" style="1" customWidth="1"/>
    <col min="2311" max="2311" width="25" style="1" customWidth="1"/>
    <col min="2312" max="2560" width="9.140625" style="1"/>
    <col min="2561" max="2561" width="13.7109375" style="1" customWidth="1"/>
    <col min="2562" max="2562" width="25.28515625" style="1" customWidth="1"/>
    <col min="2563" max="2563" width="21.42578125" style="1" customWidth="1"/>
    <col min="2564" max="2564" width="16.42578125" style="1" customWidth="1"/>
    <col min="2565" max="2565" width="15.85546875" style="1" customWidth="1"/>
    <col min="2566" max="2566" width="45" style="1" customWidth="1"/>
    <col min="2567" max="2567" width="25" style="1" customWidth="1"/>
    <col min="2568" max="2816" width="9.140625" style="1"/>
    <col min="2817" max="2817" width="13.7109375" style="1" customWidth="1"/>
    <col min="2818" max="2818" width="25.28515625" style="1" customWidth="1"/>
    <col min="2819" max="2819" width="21.42578125" style="1" customWidth="1"/>
    <col min="2820" max="2820" width="16.42578125" style="1" customWidth="1"/>
    <col min="2821" max="2821" width="15.85546875" style="1" customWidth="1"/>
    <col min="2822" max="2822" width="45" style="1" customWidth="1"/>
    <col min="2823" max="2823" width="25" style="1" customWidth="1"/>
    <col min="2824" max="3072" width="9.140625" style="1"/>
    <col min="3073" max="3073" width="13.7109375" style="1" customWidth="1"/>
    <col min="3074" max="3074" width="25.28515625" style="1" customWidth="1"/>
    <col min="3075" max="3075" width="21.42578125" style="1" customWidth="1"/>
    <col min="3076" max="3076" width="16.42578125" style="1" customWidth="1"/>
    <col min="3077" max="3077" width="15.85546875" style="1" customWidth="1"/>
    <col min="3078" max="3078" width="45" style="1" customWidth="1"/>
    <col min="3079" max="3079" width="25" style="1" customWidth="1"/>
    <col min="3080" max="3328" width="9.140625" style="1"/>
    <col min="3329" max="3329" width="13.7109375" style="1" customWidth="1"/>
    <col min="3330" max="3330" width="25.28515625" style="1" customWidth="1"/>
    <col min="3331" max="3331" width="21.42578125" style="1" customWidth="1"/>
    <col min="3332" max="3332" width="16.42578125" style="1" customWidth="1"/>
    <col min="3333" max="3333" width="15.85546875" style="1" customWidth="1"/>
    <col min="3334" max="3334" width="45" style="1" customWidth="1"/>
    <col min="3335" max="3335" width="25" style="1" customWidth="1"/>
    <col min="3336" max="3584" width="9.140625" style="1"/>
    <col min="3585" max="3585" width="13.7109375" style="1" customWidth="1"/>
    <col min="3586" max="3586" width="25.28515625" style="1" customWidth="1"/>
    <col min="3587" max="3587" width="21.42578125" style="1" customWidth="1"/>
    <col min="3588" max="3588" width="16.42578125" style="1" customWidth="1"/>
    <col min="3589" max="3589" width="15.85546875" style="1" customWidth="1"/>
    <col min="3590" max="3590" width="45" style="1" customWidth="1"/>
    <col min="3591" max="3591" width="25" style="1" customWidth="1"/>
    <col min="3592" max="3840" width="9.140625" style="1"/>
    <col min="3841" max="3841" width="13.7109375" style="1" customWidth="1"/>
    <col min="3842" max="3842" width="25.28515625" style="1" customWidth="1"/>
    <col min="3843" max="3843" width="21.42578125" style="1" customWidth="1"/>
    <col min="3844" max="3844" width="16.42578125" style="1" customWidth="1"/>
    <col min="3845" max="3845" width="15.85546875" style="1" customWidth="1"/>
    <col min="3846" max="3846" width="45" style="1" customWidth="1"/>
    <col min="3847" max="3847" width="25" style="1" customWidth="1"/>
    <col min="3848" max="4096" width="9.140625" style="1"/>
    <col min="4097" max="4097" width="13.7109375" style="1" customWidth="1"/>
    <col min="4098" max="4098" width="25.28515625" style="1" customWidth="1"/>
    <col min="4099" max="4099" width="21.42578125" style="1" customWidth="1"/>
    <col min="4100" max="4100" width="16.42578125" style="1" customWidth="1"/>
    <col min="4101" max="4101" width="15.85546875" style="1" customWidth="1"/>
    <col min="4102" max="4102" width="45" style="1" customWidth="1"/>
    <col min="4103" max="4103" width="25" style="1" customWidth="1"/>
    <col min="4104" max="4352" width="9.140625" style="1"/>
    <col min="4353" max="4353" width="13.7109375" style="1" customWidth="1"/>
    <col min="4354" max="4354" width="25.28515625" style="1" customWidth="1"/>
    <col min="4355" max="4355" width="21.42578125" style="1" customWidth="1"/>
    <col min="4356" max="4356" width="16.42578125" style="1" customWidth="1"/>
    <col min="4357" max="4357" width="15.85546875" style="1" customWidth="1"/>
    <col min="4358" max="4358" width="45" style="1" customWidth="1"/>
    <col min="4359" max="4359" width="25" style="1" customWidth="1"/>
    <col min="4360" max="4608" width="9.140625" style="1"/>
    <col min="4609" max="4609" width="13.7109375" style="1" customWidth="1"/>
    <col min="4610" max="4610" width="25.28515625" style="1" customWidth="1"/>
    <col min="4611" max="4611" width="21.42578125" style="1" customWidth="1"/>
    <col min="4612" max="4612" width="16.42578125" style="1" customWidth="1"/>
    <col min="4613" max="4613" width="15.85546875" style="1" customWidth="1"/>
    <col min="4614" max="4614" width="45" style="1" customWidth="1"/>
    <col min="4615" max="4615" width="25" style="1" customWidth="1"/>
    <col min="4616" max="4864" width="9.140625" style="1"/>
    <col min="4865" max="4865" width="13.7109375" style="1" customWidth="1"/>
    <col min="4866" max="4866" width="25.28515625" style="1" customWidth="1"/>
    <col min="4867" max="4867" width="21.42578125" style="1" customWidth="1"/>
    <col min="4868" max="4868" width="16.42578125" style="1" customWidth="1"/>
    <col min="4869" max="4869" width="15.85546875" style="1" customWidth="1"/>
    <col min="4870" max="4870" width="45" style="1" customWidth="1"/>
    <col min="4871" max="4871" width="25" style="1" customWidth="1"/>
    <col min="4872" max="5120" width="9.140625" style="1"/>
    <col min="5121" max="5121" width="13.7109375" style="1" customWidth="1"/>
    <col min="5122" max="5122" width="25.28515625" style="1" customWidth="1"/>
    <col min="5123" max="5123" width="21.42578125" style="1" customWidth="1"/>
    <col min="5124" max="5124" width="16.42578125" style="1" customWidth="1"/>
    <col min="5125" max="5125" width="15.85546875" style="1" customWidth="1"/>
    <col min="5126" max="5126" width="45" style="1" customWidth="1"/>
    <col min="5127" max="5127" width="25" style="1" customWidth="1"/>
    <col min="5128" max="5376" width="9.140625" style="1"/>
    <col min="5377" max="5377" width="13.7109375" style="1" customWidth="1"/>
    <col min="5378" max="5378" width="25.28515625" style="1" customWidth="1"/>
    <col min="5379" max="5379" width="21.42578125" style="1" customWidth="1"/>
    <col min="5380" max="5380" width="16.42578125" style="1" customWidth="1"/>
    <col min="5381" max="5381" width="15.85546875" style="1" customWidth="1"/>
    <col min="5382" max="5382" width="45" style="1" customWidth="1"/>
    <col min="5383" max="5383" width="25" style="1" customWidth="1"/>
    <col min="5384" max="5632" width="9.140625" style="1"/>
    <col min="5633" max="5633" width="13.7109375" style="1" customWidth="1"/>
    <col min="5634" max="5634" width="25.28515625" style="1" customWidth="1"/>
    <col min="5635" max="5635" width="21.42578125" style="1" customWidth="1"/>
    <col min="5636" max="5636" width="16.42578125" style="1" customWidth="1"/>
    <col min="5637" max="5637" width="15.85546875" style="1" customWidth="1"/>
    <col min="5638" max="5638" width="45" style="1" customWidth="1"/>
    <col min="5639" max="5639" width="25" style="1" customWidth="1"/>
    <col min="5640" max="5888" width="9.140625" style="1"/>
    <col min="5889" max="5889" width="13.7109375" style="1" customWidth="1"/>
    <col min="5890" max="5890" width="25.28515625" style="1" customWidth="1"/>
    <col min="5891" max="5891" width="21.42578125" style="1" customWidth="1"/>
    <col min="5892" max="5892" width="16.42578125" style="1" customWidth="1"/>
    <col min="5893" max="5893" width="15.85546875" style="1" customWidth="1"/>
    <col min="5894" max="5894" width="45" style="1" customWidth="1"/>
    <col min="5895" max="5895" width="25" style="1" customWidth="1"/>
    <col min="5896" max="6144" width="9.140625" style="1"/>
    <col min="6145" max="6145" width="13.7109375" style="1" customWidth="1"/>
    <col min="6146" max="6146" width="25.28515625" style="1" customWidth="1"/>
    <col min="6147" max="6147" width="21.42578125" style="1" customWidth="1"/>
    <col min="6148" max="6148" width="16.42578125" style="1" customWidth="1"/>
    <col min="6149" max="6149" width="15.85546875" style="1" customWidth="1"/>
    <col min="6150" max="6150" width="45" style="1" customWidth="1"/>
    <col min="6151" max="6151" width="25" style="1" customWidth="1"/>
    <col min="6152" max="6400" width="9.140625" style="1"/>
    <col min="6401" max="6401" width="13.7109375" style="1" customWidth="1"/>
    <col min="6402" max="6402" width="25.28515625" style="1" customWidth="1"/>
    <col min="6403" max="6403" width="21.42578125" style="1" customWidth="1"/>
    <col min="6404" max="6404" width="16.42578125" style="1" customWidth="1"/>
    <col min="6405" max="6405" width="15.85546875" style="1" customWidth="1"/>
    <col min="6406" max="6406" width="45" style="1" customWidth="1"/>
    <col min="6407" max="6407" width="25" style="1" customWidth="1"/>
    <col min="6408" max="6656" width="9.140625" style="1"/>
    <col min="6657" max="6657" width="13.7109375" style="1" customWidth="1"/>
    <col min="6658" max="6658" width="25.28515625" style="1" customWidth="1"/>
    <col min="6659" max="6659" width="21.42578125" style="1" customWidth="1"/>
    <col min="6660" max="6660" width="16.42578125" style="1" customWidth="1"/>
    <col min="6661" max="6661" width="15.85546875" style="1" customWidth="1"/>
    <col min="6662" max="6662" width="45" style="1" customWidth="1"/>
    <col min="6663" max="6663" width="25" style="1" customWidth="1"/>
    <col min="6664" max="6912" width="9.140625" style="1"/>
    <col min="6913" max="6913" width="13.7109375" style="1" customWidth="1"/>
    <col min="6914" max="6914" width="25.28515625" style="1" customWidth="1"/>
    <col min="6915" max="6915" width="21.42578125" style="1" customWidth="1"/>
    <col min="6916" max="6916" width="16.42578125" style="1" customWidth="1"/>
    <col min="6917" max="6917" width="15.85546875" style="1" customWidth="1"/>
    <col min="6918" max="6918" width="45" style="1" customWidth="1"/>
    <col min="6919" max="6919" width="25" style="1" customWidth="1"/>
    <col min="6920" max="7168" width="9.140625" style="1"/>
    <col min="7169" max="7169" width="13.7109375" style="1" customWidth="1"/>
    <col min="7170" max="7170" width="25.28515625" style="1" customWidth="1"/>
    <col min="7171" max="7171" width="21.42578125" style="1" customWidth="1"/>
    <col min="7172" max="7172" width="16.42578125" style="1" customWidth="1"/>
    <col min="7173" max="7173" width="15.85546875" style="1" customWidth="1"/>
    <col min="7174" max="7174" width="45" style="1" customWidth="1"/>
    <col min="7175" max="7175" width="25" style="1" customWidth="1"/>
    <col min="7176" max="7424" width="9.140625" style="1"/>
    <col min="7425" max="7425" width="13.7109375" style="1" customWidth="1"/>
    <col min="7426" max="7426" width="25.28515625" style="1" customWidth="1"/>
    <col min="7427" max="7427" width="21.42578125" style="1" customWidth="1"/>
    <col min="7428" max="7428" width="16.42578125" style="1" customWidth="1"/>
    <col min="7429" max="7429" width="15.85546875" style="1" customWidth="1"/>
    <col min="7430" max="7430" width="45" style="1" customWidth="1"/>
    <col min="7431" max="7431" width="25" style="1" customWidth="1"/>
    <col min="7432" max="7680" width="9.140625" style="1"/>
    <col min="7681" max="7681" width="13.7109375" style="1" customWidth="1"/>
    <col min="7682" max="7682" width="25.28515625" style="1" customWidth="1"/>
    <col min="7683" max="7683" width="21.42578125" style="1" customWidth="1"/>
    <col min="7684" max="7684" width="16.42578125" style="1" customWidth="1"/>
    <col min="7685" max="7685" width="15.85546875" style="1" customWidth="1"/>
    <col min="7686" max="7686" width="45" style="1" customWidth="1"/>
    <col min="7687" max="7687" width="25" style="1" customWidth="1"/>
    <col min="7688" max="7936" width="9.140625" style="1"/>
    <col min="7937" max="7937" width="13.7109375" style="1" customWidth="1"/>
    <col min="7938" max="7938" width="25.28515625" style="1" customWidth="1"/>
    <col min="7939" max="7939" width="21.42578125" style="1" customWidth="1"/>
    <col min="7940" max="7940" width="16.42578125" style="1" customWidth="1"/>
    <col min="7941" max="7941" width="15.85546875" style="1" customWidth="1"/>
    <col min="7942" max="7942" width="45" style="1" customWidth="1"/>
    <col min="7943" max="7943" width="25" style="1" customWidth="1"/>
    <col min="7944" max="8192" width="9.140625" style="1"/>
    <col min="8193" max="8193" width="13.7109375" style="1" customWidth="1"/>
    <col min="8194" max="8194" width="25.28515625" style="1" customWidth="1"/>
    <col min="8195" max="8195" width="21.42578125" style="1" customWidth="1"/>
    <col min="8196" max="8196" width="16.42578125" style="1" customWidth="1"/>
    <col min="8197" max="8197" width="15.85546875" style="1" customWidth="1"/>
    <col min="8198" max="8198" width="45" style="1" customWidth="1"/>
    <col min="8199" max="8199" width="25" style="1" customWidth="1"/>
    <col min="8200" max="8448" width="9.140625" style="1"/>
    <col min="8449" max="8449" width="13.7109375" style="1" customWidth="1"/>
    <col min="8450" max="8450" width="25.28515625" style="1" customWidth="1"/>
    <col min="8451" max="8451" width="21.42578125" style="1" customWidth="1"/>
    <col min="8452" max="8452" width="16.42578125" style="1" customWidth="1"/>
    <col min="8453" max="8453" width="15.85546875" style="1" customWidth="1"/>
    <col min="8454" max="8454" width="45" style="1" customWidth="1"/>
    <col min="8455" max="8455" width="25" style="1" customWidth="1"/>
    <col min="8456" max="8704" width="9.140625" style="1"/>
    <col min="8705" max="8705" width="13.7109375" style="1" customWidth="1"/>
    <col min="8706" max="8706" width="25.28515625" style="1" customWidth="1"/>
    <col min="8707" max="8707" width="21.42578125" style="1" customWidth="1"/>
    <col min="8708" max="8708" width="16.42578125" style="1" customWidth="1"/>
    <col min="8709" max="8709" width="15.85546875" style="1" customWidth="1"/>
    <col min="8710" max="8710" width="45" style="1" customWidth="1"/>
    <col min="8711" max="8711" width="25" style="1" customWidth="1"/>
    <col min="8712" max="8960" width="9.140625" style="1"/>
    <col min="8961" max="8961" width="13.7109375" style="1" customWidth="1"/>
    <col min="8962" max="8962" width="25.28515625" style="1" customWidth="1"/>
    <col min="8963" max="8963" width="21.42578125" style="1" customWidth="1"/>
    <col min="8964" max="8964" width="16.42578125" style="1" customWidth="1"/>
    <col min="8965" max="8965" width="15.85546875" style="1" customWidth="1"/>
    <col min="8966" max="8966" width="45" style="1" customWidth="1"/>
    <col min="8967" max="8967" width="25" style="1" customWidth="1"/>
    <col min="8968" max="9216" width="9.140625" style="1"/>
    <col min="9217" max="9217" width="13.7109375" style="1" customWidth="1"/>
    <col min="9218" max="9218" width="25.28515625" style="1" customWidth="1"/>
    <col min="9219" max="9219" width="21.42578125" style="1" customWidth="1"/>
    <col min="9220" max="9220" width="16.42578125" style="1" customWidth="1"/>
    <col min="9221" max="9221" width="15.85546875" style="1" customWidth="1"/>
    <col min="9222" max="9222" width="45" style="1" customWidth="1"/>
    <col min="9223" max="9223" width="25" style="1" customWidth="1"/>
    <col min="9224" max="9472" width="9.140625" style="1"/>
    <col min="9473" max="9473" width="13.7109375" style="1" customWidth="1"/>
    <col min="9474" max="9474" width="25.28515625" style="1" customWidth="1"/>
    <col min="9475" max="9475" width="21.42578125" style="1" customWidth="1"/>
    <col min="9476" max="9476" width="16.42578125" style="1" customWidth="1"/>
    <col min="9477" max="9477" width="15.85546875" style="1" customWidth="1"/>
    <col min="9478" max="9478" width="45" style="1" customWidth="1"/>
    <col min="9479" max="9479" width="25" style="1" customWidth="1"/>
    <col min="9480" max="9728" width="9.140625" style="1"/>
    <col min="9729" max="9729" width="13.7109375" style="1" customWidth="1"/>
    <col min="9730" max="9730" width="25.28515625" style="1" customWidth="1"/>
    <col min="9731" max="9731" width="21.42578125" style="1" customWidth="1"/>
    <col min="9732" max="9732" width="16.42578125" style="1" customWidth="1"/>
    <col min="9733" max="9733" width="15.85546875" style="1" customWidth="1"/>
    <col min="9734" max="9734" width="45" style="1" customWidth="1"/>
    <col min="9735" max="9735" width="25" style="1" customWidth="1"/>
    <col min="9736" max="9984" width="9.140625" style="1"/>
    <col min="9985" max="9985" width="13.7109375" style="1" customWidth="1"/>
    <col min="9986" max="9986" width="25.28515625" style="1" customWidth="1"/>
    <col min="9987" max="9987" width="21.42578125" style="1" customWidth="1"/>
    <col min="9988" max="9988" width="16.42578125" style="1" customWidth="1"/>
    <col min="9989" max="9989" width="15.85546875" style="1" customWidth="1"/>
    <col min="9990" max="9990" width="45" style="1" customWidth="1"/>
    <col min="9991" max="9991" width="25" style="1" customWidth="1"/>
    <col min="9992" max="10240" width="9.140625" style="1"/>
    <col min="10241" max="10241" width="13.7109375" style="1" customWidth="1"/>
    <col min="10242" max="10242" width="25.28515625" style="1" customWidth="1"/>
    <col min="10243" max="10243" width="21.42578125" style="1" customWidth="1"/>
    <col min="10244" max="10244" width="16.42578125" style="1" customWidth="1"/>
    <col min="10245" max="10245" width="15.85546875" style="1" customWidth="1"/>
    <col min="10246" max="10246" width="45" style="1" customWidth="1"/>
    <col min="10247" max="10247" width="25" style="1" customWidth="1"/>
    <col min="10248" max="10496" width="9.140625" style="1"/>
    <col min="10497" max="10497" width="13.7109375" style="1" customWidth="1"/>
    <col min="10498" max="10498" width="25.28515625" style="1" customWidth="1"/>
    <col min="10499" max="10499" width="21.42578125" style="1" customWidth="1"/>
    <col min="10500" max="10500" width="16.42578125" style="1" customWidth="1"/>
    <col min="10501" max="10501" width="15.85546875" style="1" customWidth="1"/>
    <col min="10502" max="10502" width="45" style="1" customWidth="1"/>
    <col min="10503" max="10503" width="25" style="1" customWidth="1"/>
    <col min="10504" max="10752" width="9.140625" style="1"/>
    <col min="10753" max="10753" width="13.7109375" style="1" customWidth="1"/>
    <col min="10754" max="10754" width="25.28515625" style="1" customWidth="1"/>
    <col min="10755" max="10755" width="21.42578125" style="1" customWidth="1"/>
    <col min="10756" max="10756" width="16.42578125" style="1" customWidth="1"/>
    <col min="10757" max="10757" width="15.85546875" style="1" customWidth="1"/>
    <col min="10758" max="10758" width="45" style="1" customWidth="1"/>
    <col min="10759" max="10759" width="25" style="1" customWidth="1"/>
    <col min="10760" max="11008" width="9.140625" style="1"/>
    <col min="11009" max="11009" width="13.7109375" style="1" customWidth="1"/>
    <col min="11010" max="11010" width="25.28515625" style="1" customWidth="1"/>
    <col min="11011" max="11011" width="21.42578125" style="1" customWidth="1"/>
    <col min="11012" max="11012" width="16.42578125" style="1" customWidth="1"/>
    <col min="11013" max="11013" width="15.85546875" style="1" customWidth="1"/>
    <col min="11014" max="11014" width="45" style="1" customWidth="1"/>
    <col min="11015" max="11015" width="25" style="1" customWidth="1"/>
    <col min="11016" max="11264" width="9.140625" style="1"/>
    <col min="11265" max="11265" width="13.7109375" style="1" customWidth="1"/>
    <col min="11266" max="11266" width="25.28515625" style="1" customWidth="1"/>
    <col min="11267" max="11267" width="21.42578125" style="1" customWidth="1"/>
    <col min="11268" max="11268" width="16.42578125" style="1" customWidth="1"/>
    <col min="11269" max="11269" width="15.85546875" style="1" customWidth="1"/>
    <col min="11270" max="11270" width="45" style="1" customWidth="1"/>
    <col min="11271" max="11271" width="25" style="1" customWidth="1"/>
    <col min="11272" max="11520" width="9.140625" style="1"/>
    <col min="11521" max="11521" width="13.7109375" style="1" customWidth="1"/>
    <col min="11522" max="11522" width="25.28515625" style="1" customWidth="1"/>
    <col min="11523" max="11523" width="21.42578125" style="1" customWidth="1"/>
    <col min="11524" max="11524" width="16.42578125" style="1" customWidth="1"/>
    <col min="11525" max="11525" width="15.85546875" style="1" customWidth="1"/>
    <col min="11526" max="11526" width="45" style="1" customWidth="1"/>
    <col min="11527" max="11527" width="25" style="1" customWidth="1"/>
    <col min="11528" max="11776" width="9.140625" style="1"/>
    <col min="11777" max="11777" width="13.7109375" style="1" customWidth="1"/>
    <col min="11778" max="11778" width="25.28515625" style="1" customWidth="1"/>
    <col min="11779" max="11779" width="21.42578125" style="1" customWidth="1"/>
    <col min="11780" max="11780" width="16.42578125" style="1" customWidth="1"/>
    <col min="11781" max="11781" width="15.85546875" style="1" customWidth="1"/>
    <col min="11782" max="11782" width="45" style="1" customWidth="1"/>
    <col min="11783" max="11783" width="25" style="1" customWidth="1"/>
    <col min="11784" max="12032" width="9.140625" style="1"/>
    <col min="12033" max="12033" width="13.7109375" style="1" customWidth="1"/>
    <col min="12034" max="12034" width="25.28515625" style="1" customWidth="1"/>
    <col min="12035" max="12035" width="21.42578125" style="1" customWidth="1"/>
    <col min="12036" max="12036" width="16.42578125" style="1" customWidth="1"/>
    <col min="12037" max="12037" width="15.85546875" style="1" customWidth="1"/>
    <col min="12038" max="12038" width="45" style="1" customWidth="1"/>
    <col min="12039" max="12039" width="25" style="1" customWidth="1"/>
    <col min="12040" max="12288" width="9.140625" style="1"/>
    <col min="12289" max="12289" width="13.7109375" style="1" customWidth="1"/>
    <col min="12290" max="12290" width="25.28515625" style="1" customWidth="1"/>
    <col min="12291" max="12291" width="21.42578125" style="1" customWidth="1"/>
    <col min="12292" max="12292" width="16.42578125" style="1" customWidth="1"/>
    <col min="12293" max="12293" width="15.85546875" style="1" customWidth="1"/>
    <col min="12294" max="12294" width="45" style="1" customWidth="1"/>
    <col min="12295" max="12295" width="25" style="1" customWidth="1"/>
    <col min="12296" max="12544" width="9.140625" style="1"/>
    <col min="12545" max="12545" width="13.7109375" style="1" customWidth="1"/>
    <col min="12546" max="12546" width="25.28515625" style="1" customWidth="1"/>
    <col min="12547" max="12547" width="21.42578125" style="1" customWidth="1"/>
    <col min="12548" max="12548" width="16.42578125" style="1" customWidth="1"/>
    <col min="12549" max="12549" width="15.85546875" style="1" customWidth="1"/>
    <col min="12550" max="12550" width="45" style="1" customWidth="1"/>
    <col min="12551" max="12551" width="25" style="1" customWidth="1"/>
    <col min="12552" max="12800" width="9.140625" style="1"/>
    <col min="12801" max="12801" width="13.7109375" style="1" customWidth="1"/>
    <col min="12802" max="12802" width="25.28515625" style="1" customWidth="1"/>
    <col min="12803" max="12803" width="21.42578125" style="1" customWidth="1"/>
    <col min="12804" max="12804" width="16.42578125" style="1" customWidth="1"/>
    <col min="12805" max="12805" width="15.85546875" style="1" customWidth="1"/>
    <col min="12806" max="12806" width="45" style="1" customWidth="1"/>
    <col min="12807" max="12807" width="25" style="1" customWidth="1"/>
    <col min="12808" max="13056" width="9.140625" style="1"/>
    <col min="13057" max="13057" width="13.7109375" style="1" customWidth="1"/>
    <col min="13058" max="13058" width="25.28515625" style="1" customWidth="1"/>
    <col min="13059" max="13059" width="21.42578125" style="1" customWidth="1"/>
    <col min="13060" max="13060" width="16.42578125" style="1" customWidth="1"/>
    <col min="13061" max="13061" width="15.85546875" style="1" customWidth="1"/>
    <col min="13062" max="13062" width="45" style="1" customWidth="1"/>
    <col min="13063" max="13063" width="25" style="1" customWidth="1"/>
    <col min="13064" max="13312" width="9.140625" style="1"/>
    <col min="13313" max="13313" width="13.7109375" style="1" customWidth="1"/>
    <col min="13314" max="13314" width="25.28515625" style="1" customWidth="1"/>
    <col min="13315" max="13315" width="21.42578125" style="1" customWidth="1"/>
    <col min="13316" max="13316" width="16.42578125" style="1" customWidth="1"/>
    <col min="13317" max="13317" width="15.85546875" style="1" customWidth="1"/>
    <col min="13318" max="13318" width="45" style="1" customWidth="1"/>
    <col min="13319" max="13319" width="25" style="1" customWidth="1"/>
    <col min="13320" max="13568" width="9.140625" style="1"/>
    <col min="13569" max="13569" width="13.7109375" style="1" customWidth="1"/>
    <col min="13570" max="13570" width="25.28515625" style="1" customWidth="1"/>
    <col min="13571" max="13571" width="21.42578125" style="1" customWidth="1"/>
    <col min="13572" max="13572" width="16.42578125" style="1" customWidth="1"/>
    <col min="13573" max="13573" width="15.85546875" style="1" customWidth="1"/>
    <col min="13574" max="13574" width="45" style="1" customWidth="1"/>
    <col min="13575" max="13575" width="25" style="1" customWidth="1"/>
    <col min="13576" max="13824" width="9.140625" style="1"/>
    <col min="13825" max="13825" width="13.7109375" style="1" customWidth="1"/>
    <col min="13826" max="13826" width="25.28515625" style="1" customWidth="1"/>
    <col min="13827" max="13827" width="21.42578125" style="1" customWidth="1"/>
    <col min="13828" max="13828" width="16.42578125" style="1" customWidth="1"/>
    <col min="13829" max="13829" width="15.85546875" style="1" customWidth="1"/>
    <col min="13830" max="13830" width="45" style="1" customWidth="1"/>
    <col min="13831" max="13831" width="25" style="1" customWidth="1"/>
    <col min="13832" max="14080" width="9.140625" style="1"/>
    <col min="14081" max="14081" width="13.7109375" style="1" customWidth="1"/>
    <col min="14082" max="14082" width="25.28515625" style="1" customWidth="1"/>
    <col min="14083" max="14083" width="21.42578125" style="1" customWidth="1"/>
    <col min="14084" max="14084" width="16.42578125" style="1" customWidth="1"/>
    <col min="14085" max="14085" width="15.85546875" style="1" customWidth="1"/>
    <col min="14086" max="14086" width="45" style="1" customWidth="1"/>
    <col min="14087" max="14087" width="25" style="1" customWidth="1"/>
    <col min="14088" max="14336" width="9.140625" style="1"/>
    <col min="14337" max="14337" width="13.7109375" style="1" customWidth="1"/>
    <col min="14338" max="14338" width="25.28515625" style="1" customWidth="1"/>
    <col min="14339" max="14339" width="21.42578125" style="1" customWidth="1"/>
    <col min="14340" max="14340" width="16.42578125" style="1" customWidth="1"/>
    <col min="14341" max="14341" width="15.85546875" style="1" customWidth="1"/>
    <col min="14342" max="14342" width="45" style="1" customWidth="1"/>
    <col min="14343" max="14343" width="25" style="1" customWidth="1"/>
    <col min="14344" max="14592" width="9.140625" style="1"/>
    <col min="14593" max="14593" width="13.7109375" style="1" customWidth="1"/>
    <col min="14594" max="14594" width="25.28515625" style="1" customWidth="1"/>
    <col min="14595" max="14595" width="21.42578125" style="1" customWidth="1"/>
    <col min="14596" max="14596" width="16.42578125" style="1" customWidth="1"/>
    <col min="14597" max="14597" width="15.85546875" style="1" customWidth="1"/>
    <col min="14598" max="14598" width="45" style="1" customWidth="1"/>
    <col min="14599" max="14599" width="25" style="1" customWidth="1"/>
    <col min="14600" max="14848" width="9.140625" style="1"/>
    <col min="14849" max="14849" width="13.7109375" style="1" customWidth="1"/>
    <col min="14850" max="14850" width="25.28515625" style="1" customWidth="1"/>
    <col min="14851" max="14851" width="21.42578125" style="1" customWidth="1"/>
    <col min="14852" max="14852" width="16.42578125" style="1" customWidth="1"/>
    <col min="14853" max="14853" width="15.85546875" style="1" customWidth="1"/>
    <col min="14854" max="14854" width="45" style="1" customWidth="1"/>
    <col min="14855" max="14855" width="25" style="1" customWidth="1"/>
    <col min="14856" max="15104" width="9.140625" style="1"/>
    <col min="15105" max="15105" width="13.7109375" style="1" customWidth="1"/>
    <col min="15106" max="15106" width="25.28515625" style="1" customWidth="1"/>
    <col min="15107" max="15107" width="21.42578125" style="1" customWidth="1"/>
    <col min="15108" max="15108" width="16.42578125" style="1" customWidth="1"/>
    <col min="15109" max="15109" width="15.85546875" style="1" customWidth="1"/>
    <col min="15110" max="15110" width="45" style="1" customWidth="1"/>
    <col min="15111" max="15111" width="25" style="1" customWidth="1"/>
    <col min="15112" max="15360" width="9.140625" style="1"/>
    <col min="15361" max="15361" width="13.7109375" style="1" customWidth="1"/>
    <col min="15362" max="15362" width="25.28515625" style="1" customWidth="1"/>
    <col min="15363" max="15363" width="21.42578125" style="1" customWidth="1"/>
    <col min="15364" max="15364" width="16.42578125" style="1" customWidth="1"/>
    <col min="15365" max="15365" width="15.85546875" style="1" customWidth="1"/>
    <col min="15366" max="15366" width="45" style="1" customWidth="1"/>
    <col min="15367" max="15367" width="25" style="1" customWidth="1"/>
    <col min="15368" max="15616" width="9.140625" style="1"/>
    <col min="15617" max="15617" width="13.7109375" style="1" customWidth="1"/>
    <col min="15618" max="15618" width="25.28515625" style="1" customWidth="1"/>
    <col min="15619" max="15619" width="21.42578125" style="1" customWidth="1"/>
    <col min="15620" max="15620" width="16.42578125" style="1" customWidth="1"/>
    <col min="15621" max="15621" width="15.85546875" style="1" customWidth="1"/>
    <col min="15622" max="15622" width="45" style="1" customWidth="1"/>
    <col min="15623" max="15623" width="25" style="1" customWidth="1"/>
    <col min="15624" max="15872" width="9.140625" style="1"/>
    <col min="15873" max="15873" width="13.7109375" style="1" customWidth="1"/>
    <col min="15874" max="15874" width="25.28515625" style="1" customWidth="1"/>
    <col min="15875" max="15875" width="21.42578125" style="1" customWidth="1"/>
    <col min="15876" max="15876" width="16.42578125" style="1" customWidth="1"/>
    <col min="15877" max="15877" width="15.85546875" style="1" customWidth="1"/>
    <col min="15878" max="15878" width="45" style="1" customWidth="1"/>
    <col min="15879" max="15879" width="25" style="1" customWidth="1"/>
    <col min="15880" max="16128" width="9.140625" style="1"/>
    <col min="16129" max="16129" width="13.7109375" style="1" customWidth="1"/>
    <col min="16130" max="16130" width="25.28515625" style="1" customWidth="1"/>
    <col min="16131" max="16131" width="21.42578125" style="1" customWidth="1"/>
    <col min="16132" max="16132" width="16.42578125" style="1" customWidth="1"/>
    <col min="16133" max="16133" width="15.85546875" style="1" customWidth="1"/>
    <col min="16134" max="16134" width="45" style="1" customWidth="1"/>
    <col min="16135" max="16135" width="25" style="1" customWidth="1"/>
    <col min="16136" max="16384" width="9.140625" style="1"/>
  </cols>
  <sheetData>
    <row r="1" spans="1:7" s="4" customFormat="1" ht="17.25">
      <c r="A1" s="13"/>
      <c r="B1" s="13"/>
      <c r="C1" s="67"/>
      <c r="D1" s="122" t="s">
        <v>102</v>
      </c>
      <c r="E1" s="122"/>
      <c r="F1" s="122"/>
      <c r="G1" s="122"/>
    </row>
    <row r="2" spans="1:7" s="4" customFormat="1" ht="17.25">
      <c r="A2" s="13"/>
      <c r="B2" s="13"/>
      <c r="C2" s="122" t="s">
        <v>10</v>
      </c>
      <c r="D2" s="122"/>
      <c r="E2" s="122"/>
      <c r="F2" s="122"/>
      <c r="G2" s="122"/>
    </row>
    <row r="3" spans="1:7" s="4" customFormat="1" ht="17.25">
      <c r="A3" s="13"/>
      <c r="B3" s="13"/>
      <c r="C3" s="122" t="s">
        <v>9</v>
      </c>
      <c r="D3" s="122"/>
      <c r="E3" s="122"/>
      <c r="F3" s="122"/>
      <c r="G3" s="122"/>
    </row>
    <row r="4" spans="1:7" s="4" customFormat="1" ht="17.25">
      <c r="A4" s="13"/>
      <c r="B4" s="13"/>
      <c r="C4" s="123"/>
      <c r="D4" s="123"/>
      <c r="E4" s="123"/>
      <c r="F4" s="12"/>
      <c r="G4" s="12"/>
    </row>
    <row r="5" spans="1:7" s="4" customFormat="1" ht="17.25">
      <c r="A5" s="13"/>
      <c r="B5" s="13"/>
      <c r="C5" s="123"/>
      <c r="D5" s="123"/>
      <c r="E5" s="123"/>
      <c r="F5" s="12"/>
      <c r="G5" s="12"/>
    </row>
    <row r="6" spans="1:7" s="4" customFormat="1" ht="50.25" customHeight="1">
      <c r="A6" s="121" t="s">
        <v>104</v>
      </c>
      <c r="B6" s="121"/>
      <c r="C6" s="121"/>
      <c r="D6" s="121"/>
      <c r="E6" s="121"/>
      <c r="F6" s="121"/>
      <c r="G6" s="121"/>
    </row>
    <row r="7" spans="1:7" s="4" customFormat="1" ht="38.25" customHeight="1">
      <c r="A7" s="10"/>
      <c r="B7" s="10"/>
      <c r="C7" s="11"/>
      <c r="D7" s="11"/>
      <c r="E7" s="11"/>
      <c r="F7" s="10"/>
      <c r="G7" s="149" t="s">
        <v>3</v>
      </c>
    </row>
    <row r="8" spans="1:7" s="4" customFormat="1" ht="90.75" customHeight="1">
      <c r="A8" s="124" t="s">
        <v>8</v>
      </c>
      <c r="B8" s="125"/>
      <c r="C8" s="126" t="s">
        <v>7</v>
      </c>
      <c r="D8" s="126"/>
      <c r="E8" s="126"/>
      <c r="F8" s="126" t="s">
        <v>6</v>
      </c>
      <c r="G8" s="3" t="s">
        <v>103</v>
      </c>
    </row>
    <row r="9" spans="1:7" s="4" customFormat="1" ht="24.75" customHeight="1">
      <c r="A9" s="3" t="s">
        <v>2</v>
      </c>
      <c r="B9" s="3" t="s">
        <v>0</v>
      </c>
      <c r="C9" s="126"/>
      <c r="D9" s="126"/>
      <c r="E9" s="126"/>
      <c r="F9" s="126"/>
      <c r="G9" s="9" t="s">
        <v>5</v>
      </c>
    </row>
    <row r="10" spans="1:7" s="4" customFormat="1" ht="17.25">
      <c r="A10" s="8">
        <v>1</v>
      </c>
      <c r="B10" s="8">
        <v>2</v>
      </c>
      <c r="C10" s="133">
        <v>3</v>
      </c>
      <c r="D10" s="133"/>
      <c r="E10" s="133"/>
      <c r="F10" s="8">
        <v>4</v>
      </c>
      <c r="G10" s="7">
        <v>5</v>
      </c>
    </row>
    <row r="11" spans="1:7" s="4" customFormat="1" ht="27" customHeight="1">
      <c r="A11" s="134" t="s">
        <v>1</v>
      </c>
      <c r="B11" s="134"/>
      <c r="C11" s="134"/>
      <c r="D11" s="134"/>
      <c r="E11" s="134"/>
      <c r="F11" s="134"/>
      <c r="G11" s="6">
        <f>+G12</f>
        <v>-93200</v>
      </c>
    </row>
    <row r="12" spans="1:7" s="4" customFormat="1" ht="27" customHeight="1">
      <c r="A12" s="135" t="s">
        <v>4</v>
      </c>
      <c r="B12" s="136"/>
      <c r="C12" s="136"/>
      <c r="D12" s="136"/>
      <c r="E12" s="136"/>
      <c r="F12" s="137"/>
      <c r="G12" s="2">
        <f>+G13</f>
        <v>-93200</v>
      </c>
    </row>
    <row r="13" spans="1:7" s="4" customFormat="1" ht="36.75" customHeight="1">
      <c r="A13" s="68">
        <v>1116</v>
      </c>
      <c r="B13" s="127" t="s">
        <v>11</v>
      </c>
      <c r="C13" s="128"/>
      <c r="D13" s="128"/>
      <c r="E13" s="129"/>
      <c r="F13" s="5"/>
      <c r="G13" s="2">
        <f>+G14</f>
        <v>-93200</v>
      </c>
    </row>
    <row r="14" spans="1:7" s="4" customFormat="1" ht="56.25" customHeight="1">
      <c r="A14" s="66"/>
      <c r="B14" s="69">
        <v>11006</v>
      </c>
      <c r="C14" s="130" t="s">
        <v>12</v>
      </c>
      <c r="D14" s="131"/>
      <c r="E14" s="132"/>
      <c r="F14" s="70" t="s">
        <v>4</v>
      </c>
      <c r="G14" s="2">
        <f>+G15</f>
        <v>-93200</v>
      </c>
    </row>
    <row r="15" spans="1:7" s="4" customFormat="1" ht="38.25" customHeight="1">
      <c r="A15" s="14"/>
      <c r="B15" s="71"/>
      <c r="C15" s="72"/>
      <c r="D15" s="72"/>
      <c r="E15" s="72"/>
      <c r="F15" s="73" t="s">
        <v>13</v>
      </c>
      <c r="G15" s="74">
        <f>+'Havelvats 2'!I27</f>
        <v>-93200</v>
      </c>
    </row>
  </sheetData>
  <mergeCells count="14">
    <mergeCell ref="A8:B8"/>
    <mergeCell ref="C8:E9"/>
    <mergeCell ref="B13:E13"/>
    <mergeCell ref="C14:E14"/>
    <mergeCell ref="F8:F9"/>
    <mergeCell ref="C10:E10"/>
    <mergeCell ref="A11:F11"/>
    <mergeCell ref="A12:F12"/>
    <mergeCell ref="A6:G6"/>
    <mergeCell ref="D1:G1"/>
    <mergeCell ref="C2:G2"/>
    <mergeCell ref="C3:G3"/>
    <mergeCell ref="C4:E4"/>
    <mergeCell ref="C5:E5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N29"/>
  <sheetViews>
    <sheetView zoomScaleNormal="100" workbookViewId="0">
      <selection activeCell="A3" sqref="A3:L3"/>
    </sheetView>
  </sheetViews>
  <sheetFormatPr defaultRowHeight="16.5"/>
  <cols>
    <col min="1" max="1" width="9.140625" style="50"/>
    <col min="2" max="3" width="11.28515625" style="50" customWidth="1"/>
    <col min="4" max="4" width="16" style="50" customWidth="1"/>
    <col min="5" max="5" width="11.140625" style="50" customWidth="1"/>
    <col min="6" max="6" width="14.140625" style="50" customWidth="1"/>
    <col min="7" max="7" width="11.5703125" style="50" customWidth="1"/>
    <col min="8" max="8" width="19.28515625" style="50" customWidth="1"/>
    <col min="9" max="9" width="66.5703125" style="50" customWidth="1"/>
    <col min="10" max="12" width="16" style="50" customWidth="1"/>
    <col min="13" max="13" width="24.28515625" style="50" customWidth="1"/>
    <col min="14" max="14" width="26.42578125" style="51" customWidth="1"/>
    <col min="15" max="16384" width="9.140625" style="50"/>
  </cols>
  <sheetData>
    <row r="1" spans="1:14" s="48" customFormat="1" ht="65.25" customHeight="1">
      <c r="A1" s="115" t="s">
        <v>121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N1" s="49"/>
    </row>
    <row r="2" spans="1:14" s="48" customFormat="1" ht="17.25" customHeight="1">
      <c r="D2" s="144"/>
      <c r="E2" s="144"/>
      <c r="F2" s="144"/>
      <c r="G2" s="144"/>
      <c r="H2" s="144"/>
      <c r="I2" s="144"/>
      <c r="J2" s="145"/>
      <c r="K2" s="145"/>
      <c r="N2" s="49"/>
    </row>
    <row r="3" spans="1:14" s="48" customFormat="1" ht="47.25" customHeight="1">
      <c r="A3" s="117" t="s">
        <v>123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N3" s="49"/>
    </row>
    <row r="4" spans="1:14" ht="20.25" customHeight="1">
      <c r="L4" s="76" t="s">
        <v>3</v>
      </c>
    </row>
    <row r="5" spans="1:14" ht="75" customHeight="1">
      <c r="A5" s="146" t="s">
        <v>116</v>
      </c>
      <c r="B5" s="146" t="s">
        <v>66</v>
      </c>
      <c r="C5" s="146"/>
      <c r="D5" s="146" t="s">
        <v>67</v>
      </c>
      <c r="E5" s="146"/>
      <c r="F5" s="146"/>
      <c r="G5" s="146"/>
      <c r="H5" s="146" t="s">
        <v>68</v>
      </c>
      <c r="I5" s="146" t="s">
        <v>69</v>
      </c>
      <c r="J5" s="118" t="s">
        <v>19</v>
      </c>
      <c r="K5" s="119"/>
      <c r="L5" s="120"/>
    </row>
    <row r="6" spans="1:14" ht="60" customHeight="1">
      <c r="A6" s="107"/>
      <c r="B6" s="65" t="s">
        <v>70</v>
      </c>
      <c r="C6" s="65" t="s">
        <v>71</v>
      </c>
      <c r="D6" s="65" t="s">
        <v>70</v>
      </c>
      <c r="E6" s="65" t="s">
        <v>71</v>
      </c>
      <c r="F6" s="65" t="s">
        <v>72</v>
      </c>
      <c r="G6" s="65" t="s">
        <v>73</v>
      </c>
      <c r="H6" s="107"/>
      <c r="I6" s="107"/>
      <c r="J6" s="65" t="s">
        <v>74</v>
      </c>
      <c r="K6" s="65" t="s">
        <v>75</v>
      </c>
      <c r="L6" s="65" t="s">
        <v>76</v>
      </c>
    </row>
    <row r="7" spans="1:14" ht="18.75" customHeight="1">
      <c r="A7" s="140" t="s">
        <v>77</v>
      </c>
      <c r="B7" s="140"/>
      <c r="C7" s="140"/>
      <c r="D7" s="140"/>
      <c r="E7" s="140"/>
      <c r="F7" s="140"/>
      <c r="G7" s="140"/>
      <c r="H7" s="140"/>
      <c r="I7" s="140"/>
      <c r="J7" s="40">
        <f>+J8+J20</f>
        <v>0</v>
      </c>
      <c r="K7" s="40">
        <f t="shared" ref="K7:L7" si="0">+K8+K20</f>
        <v>0</v>
      </c>
      <c r="L7" s="40">
        <f t="shared" si="0"/>
        <v>0</v>
      </c>
    </row>
    <row r="8" spans="1:14" ht="30" customHeight="1">
      <c r="A8" s="142" t="s">
        <v>78</v>
      </c>
      <c r="B8" s="142"/>
      <c r="C8" s="143"/>
      <c r="D8" s="143"/>
      <c r="E8" s="143"/>
      <c r="F8" s="143"/>
      <c r="G8" s="143"/>
      <c r="H8" s="143"/>
      <c r="I8" s="143"/>
      <c r="J8" s="77">
        <f>+J9</f>
        <v>0</v>
      </c>
      <c r="K8" s="77">
        <f t="shared" ref="K8:L8" si="1">+K9</f>
        <v>0</v>
      </c>
      <c r="L8" s="77">
        <f t="shared" si="1"/>
        <v>0</v>
      </c>
    </row>
    <row r="9" spans="1:14" ht="27.75" customHeight="1">
      <c r="A9" s="78"/>
      <c r="B9" s="37" t="s">
        <v>96</v>
      </c>
      <c r="C9" s="139" t="s">
        <v>97</v>
      </c>
      <c r="D9" s="139"/>
      <c r="E9" s="139"/>
      <c r="F9" s="139"/>
      <c r="G9" s="139"/>
      <c r="H9" s="139"/>
      <c r="I9" s="139"/>
      <c r="J9" s="79">
        <f>+J10+J15</f>
        <v>0</v>
      </c>
      <c r="K9" s="79">
        <f t="shared" ref="K9:L9" si="2">+K10+K15</f>
        <v>0</v>
      </c>
      <c r="L9" s="79">
        <f t="shared" si="2"/>
        <v>0</v>
      </c>
    </row>
    <row r="10" spans="1:14" s="52" customFormat="1" ht="42.75" customHeight="1">
      <c r="A10" s="41"/>
      <c r="B10" s="41"/>
      <c r="C10" s="41"/>
      <c r="D10" s="37" t="s">
        <v>98</v>
      </c>
      <c r="E10" s="139" t="s">
        <v>12</v>
      </c>
      <c r="F10" s="139"/>
      <c r="G10" s="139"/>
      <c r="H10" s="139"/>
      <c r="I10" s="139"/>
      <c r="J10" s="79">
        <f>+'Havelvats 1 '!G10</f>
        <v>-43200</v>
      </c>
      <c r="K10" s="79">
        <f>+'Havelvats 1 '!H10</f>
        <v>-67920</v>
      </c>
      <c r="L10" s="79">
        <f>+'Havelvats 1 '!I10</f>
        <v>-93200</v>
      </c>
    </row>
    <row r="11" spans="1:14" s="52" customFormat="1" ht="30" customHeight="1">
      <c r="A11" s="41"/>
      <c r="B11" s="41"/>
      <c r="C11" s="41"/>
      <c r="D11" s="41"/>
      <c r="E11" s="41"/>
      <c r="F11" s="139" t="s">
        <v>99</v>
      </c>
      <c r="G11" s="139"/>
      <c r="H11" s="139"/>
      <c r="I11" s="139"/>
      <c r="J11" s="139"/>
      <c r="K11" s="139"/>
      <c r="L11" s="139"/>
    </row>
    <row r="12" spans="1:14" s="52" customFormat="1" ht="30" customHeight="1">
      <c r="A12" s="41"/>
      <c r="B12" s="41"/>
      <c r="C12" s="41"/>
      <c r="D12" s="41"/>
      <c r="E12" s="41"/>
      <c r="F12" s="41"/>
      <c r="G12" s="139" t="s">
        <v>79</v>
      </c>
      <c r="H12" s="139"/>
      <c r="I12" s="139"/>
      <c r="J12" s="139"/>
      <c r="K12" s="139"/>
      <c r="L12" s="139"/>
    </row>
    <row r="13" spans="1:14" s="52" customFormat="1" ht="30" customHeight="1">
      <c r="A13" s="41"/>
      <c r="B13" s="41"/>
      <c r="C13" s="41"/>
      <c r="D13" s="41"/>
      <c r="E13" s="41"/>
      <c r="F13" s="41"/>
      <c r="G13" s="41"/>
      <c r="H13" s="139" t="s">
        <v>81</v>
      </c>
      <c r="I13" s="139"/>
      <c r="J13" s="139"/>
      <c r="K13" s="139"/>
      <c r="L13" s="139"/>
    </row>
    <row r="14" spans="1:14" s="52" customFormat="1" ht="21.75" customHeight="1">
      <c r="A14" s="41"/>
      <c r="B14" s="41"/>
      <c r="C14" s="41"/>
      <c r="D14" s="41"/>
      <c r="E14" s="41"/>
      <c r="F14" s="41"/>
      <c r="G14" s="41"/>
      <c r="H14" s="41"/>
      <c r="I14" s="39" t="s">
        <v>100</v>
      </c>
      <c r="J14" s="80">
        <v>-4320</v>
      </c>
      <c r="K14" s="80" t="s">
        <v>80</v>
      </c>
      <c r="L14" s="80">
        <v>-9320</v>
      </c>
    </row>
    <row r="15" spans="1:14" s="52" customFormat="1" ht="53.25" customHeight="1">
      <c r="A15" s="41"/>
      <c r="B15" s="41"/>
      <c r="C15" s="41"/>
      <c r="D15" s="37" t="s">
        <v>101</v>
      </c>
      <c r="E15" s="139" t="s">
        <v>12</v>
      </c>
      <c r="F15" s="139"/>
      <c r="G15" s="139"/>
      <c r="H15" s="139"/>
      <c r="I15" s="139"/>
      <c r="J15" s="79">
        <f>+'Havelvats 1 '!G11</f>
        <v>43200</v>
      </c>
      <c r="K15" s="79">
        <f>+'Havelvats 1 '!H11</f>
        <v>67920</v>
      </c>
      <c r="L15" s="79">
        <f>+'Havelvats 1 '!I11</f>
        <v>93200</v>
      </c>
    </row>
    <row r="16" spans="1:14" s="52" customFormat="1" ht="30" customHeight="1">
      <c r="A16" s="41"/>
      <c r="B16" s="41"/>
      <c r="C16" s="41"/>
      <c r="D16" s="41"/>
      <c r="E16" s="41"/>
      <c r="F16" s="139" t="s">
        <v>99</v>
      </c>
      <c r="G16" s="139"/>
      <c r="H16" s="139"/>
      <c r="I16" s="139"/>
      <c r="J16" s="139"/>
      <c r="K16" s="139"/>
      <c r="L16" s="139"/>
    </row>
    <row r="17" spans="1:14" s="52" customFormat="1" ht="30" customHeight="1">
      <c r="A17" s="41"/>
      <c r="B17" s="41"/>
      <c r="C17" s="41"/>
      <c r="D17" s="41"/>
      <c r="E17" s="41"/>
      <c r="F17" s="41"/>
      <c r="G17" s="139" t="str">
        <f>+'Havelvats 1 '!F11</f>
        <v>Տրանսֆերտների տրամադրում</v>
      </c>
      <c r="H17" s="139"/>
      <c r="I17" s="139"/>
      <c r="J17" s="139"/>
      <c r="K17" s="139"/>
      <c r="L17" s="139"/>
    </row>
    <row r="18" spans="1:14" s="52" customFormat="1" ht="36.75" customHeight="1">
      <c r="A18" s="41"/>
      <c r="B18" s="41"/>
      <c r="C18" s="41"/>
      <c r="D18" s="41"/>
      <c r="E18" s="41"/>
      <c r="F18" s="41"/>
      <c r="G18" s="41"/>
      <c r="H18" s="139" t="s">
        <v>113</v>
      </c>
      <c r="I18" s="139"/>
      <c r="J18" s="139"/>
      <c r="K18" s="139"/>
      <c r="L18" s="139"/>
    </row>
    <row r="19" spans="1:14" s="52" customFormat="1" ht="17.25">
      <c r="A19" s="41"/>
      <c r="B19" s="41"/>
      <c r="C19" s="41"/>
      <c r="D19" s="41"/>
      <c r="E19" s="41"/>
      <c r="F19" s="41"/>
      <c r="G19" s="41"/>
      <c r="H19" s="41"/>
      <c r="I19" s="39" t="s">
        <v>100</v>
      </c>
      <c r="J19" s="81">
        <v>4320</v>
      </c>
      <c r="K19" s="81" t="s">
        <v>80</v>
      </c>
      <c r="L19" s="81">
        <v>9320</v>
      </c>
    </row>
    <row r="20" spans="1:14" ht="25.5" customHeight="1">
      <c r="A20" s="140" t="s">
        <v>82</v>
      </c>
      <c r="B20" s="140"/>
      <c r="C20" s="140"/>
      <c r="D20" s="140"/>
      <c r="E20" s="140"/>
      <c r="F20" s="140"/>
      <c r="G20" s="140"/>
      <c r="H20" s="140"/>
      <c r="I20" s="141"/>
      <c r="J20" s="82">
        <f>J21</f>
        <v>0</v>
      </c>
      <c r="K20" s="82">
        <f>K21</f>
        <v>0</v>
      </c>
      <c r="L20" s="82">
        <f>L21</f>
        <v>0</v>
      </c>
      <c r="N20" s="51">
        <f t="shared" ref="N20:N29" si="3">+L20*1000*M20</f>
        <v>0</v>
      </c>
    </row>
    <row r="21" spans="1:14" ht="39" customHeight="1">
      <c r="A21" s="57"/>
      <c r="B21" s="37" t="s">
        <v>83</v>
      </c>
      <c r="C21" s="139" t="s">
        <v>84</v>
      </c>
      <c r="D21" s="139"/>
      <c r="E21" s="139"/>
      <c r="F21" s="139"/>
      <c r="G21" s="139"/>
      <c r="H21" s="139"/>
      <c r="I21" s="139"/>
      <c r="J21" s="40">
        <f>J22+J26</f>
        <v>0</v>
      </c>
      <c r="K21" s="40">
        <f>K22+K26</f>
        <v>0</v>
      </c>
      <c r="L21" s="40">
        <f>L22+L26</f>
        <v>0</v>
      </c>
      <c r="N21" s="51">
        <f t="shared" si="3"/>
        <v>0</v>
      </c>
    </row>
    <row r="22" spans="1:14" ht="36.75" customHeight="1">
      <c r="A22" s="138"/>
      <c r="B22" s="138"/>
      <c r="C22" s="138"/>
      <c r="D22" s="37" t="s">
        <v>85</v>
      </c>
      <c r="E22" s="139" t="s">
        <v>30</v>
      </c>
      <c r="F22" s="139"/>
      <c r="G22" s="139"/>
      <c r="H22" s="139"/>
      <c r="I22" s="139"/>
      <c r="J22" s="35">
        <f>+'Havelvats 2'!G70</f>
        <v>43200</v>
      </c>
      <c r="K22" s="35">
        <f>+'Havelvats 2'!H70</f>
        <v>67920</v>
      </c>
      <c r="L22" s="35">
        <f>+'Havelvats 2'!I70</f>
        <v>93200</v>
      </c>
      <c r="N22" s="51">
        <f t="shared" si="3"/>
        <v>0</v>
      </c>
    </row>
    <row r="23" spans="1:14" ht="41.25" customHeight="1">
      <c r="A23" s="138"/>
      <c r="B23" s="138"/>
      <c r="C23" s="138"/>
      <c r="D23" s="138"/>
      <c r="E23" s="138"/>
      <c r="F23" s="139" t="s">
        <v>86</v>
      </c>
      <c r="G23" s="139"/>
      <c r="H23" s="139"/>
      <c r="I23" s="139"/>
      <c r="J23" s="139"/>
      <c r="K23" s="139"/>
      <c r="L23" s="139"/>
      <c r="N23" s="51">
        <f t="shared" si="3"/>
        <v>0</v>
      </c>
    </row>
    <row r="24" spans="1:14" ht="29.25" customHeight="1">
      <c r="A24" s="138"/>
      <c r="B24" s="138"/>
      <c r="C24" s="138"/>
      <c r="D24" s="138"/>
      <c r="E24" s="138"/>
      <c r="F24" s="138"/>
      <c r="G24" s="139" t="s">
        <v>79</v>
      </c>
      <c r="H24" s="139"/>
      <c r="I24" s="139"/>
      <c r="J24" s="139"/>
      <c r="K24" s="139"/>
      <c r="L24" s="139"/>
      <c r="N24" s="51">
        <f t="shared" si="3"/>
        <v>0</v>
      </c>
    </row>
    <row r="25" spans="1:14" ht="17.25">
      <c r="A25" s="138"/>
      <c r="B25" s="138"/>
      <c r="C25" s="138"/>
      <c r="D25" s="138"/>
      <c r="E25" s="138"/>
      <c r="F25" s="138"/>
      <c r="G25" s="138"/>
      <c r="H25" s="139" t="s">
        <v>87</v>
      </c>
      <c r="I25" s="139"/>
      <c r="J25" s="139"/>
      <c r="K25" s="139"/>
      <c r="L25" s="139"/>
      <c r="N25" s="51">
        <f t="shared" si="3"/>
        <v>0</v>
      </c>
    </row>
    <row r="26" spans="1:14" ht="17.25">
      <c r="A26" s="138"/>
      <c r="B26" s="138"/>
      <c r="C26" s="138"/>
      <c r="D26" s="37" t="s">
        <v>85</v>
      </c>
      <c r="E26" s="139" t="s">
        <v>30</v>
      </c>
      <c r="F26" s="139"/>
      <c r="G26" s="139"/>
      <c r="H26" s="139"/>
      <c r="I26" s="139"/>
      <c r="J26" s="35">
        <f>+'Havelvats 2'!G78</f>
        <v>-43200</v>
      </c>
      <c r="K26" s="35">
        <f>+'Havelvats 2'!H78</f>
        <v>-67920</v>
      </c>
      <c r="L26" s="35">
        <f>+'Havelvats 2'!I78</f>
        <v>-93200</v>
      </c>
      <c r="N26" s="51">
        <f t="shared" si="3"/>
        <v>0</v>
      </c>
    </row>
    <row r="27" spans="1:14" ht="41.25" customHeight="1">
      <c r="A27" s="138"/>
      <c r="B27" s="138"/>
      <c r="C27" s="138"/>
      <c r="D27" s="138"/>
      <c r="E27" s="138"/>
      <c r="F27" s="139" t="s">
        <v>86</v>
      </c>
      <c r="G27" s="139"/>
      <c r="H27" s="139"/>
      <c r="I27" s="139"/>
      <c r="J27" s="139"/>
      <c r="K27" s="139"/>
      <c r="L27" s="139"/>
      <c r="N27" s="51">
        <f t="shared" si="3"/>
        <v>0</v>
      </c>
    </row>
    <row r="28" spans="1:14" ht="29.25" customHeight="1">
      <c r="A28" s="138"/>
      <c r="B28" s="138"/>
      <c r="C28" s="138"/>
      <c r="D28" s="138"/>
      <c r="E28" s="138"/>
      <c r="F28" s="138"/>
      <c r="G28" s="139" t="s">
        <v>79</v>
      </c>
      <c r="H28" s="139"/>
      <c r="I28" s="139"/>
      <c r="J28" s="139"/>
      <c r="K28" s="139"/>
      <c r="L28" s="139"/>
      <c r="N28" s="51">
        <f t="shared" si="3"/>
        <v>0</v>
      </c>
    </row>
    <row r="29" spans="1:14" ht="17.25">
      <c r="A29" s="138"/>
      <c r="B29" s="138"/>
      <c r="C29" s="138"/>
      <c r="D29" s="138"/>
      <c r="E29" s="138"/>
      <c r="F29" s="138"/>
      <c r="G29" s="138"/>
      <c r="H29" s="139" t="s">
        <v>87</v>
      </c>
      <c r="I29" s="139"/>
      <c r="J29" s="139"/>
      <c r="K29" s="139"/>
      <c r="L29" s="139"/>
      <c r="N29" s="51">
        <f t="shared" si="3"/>
        <v>0</v>
      </c>
    </row>
  </sheetData>
  <mergeCells count="39">
    <mergeCell ref="A1:L1"/>
    <mergeCell ref="D2:I2"/>
    <mergeCell ref="J2:K2"/>
    <mergeCell ref="A3:L3"/>
    <mergeCell ref="A5:A6"/>
    <mergeCell ref="B5:C5"/>
    <mergeCell ref="D5:G5"/>
    <mergeCell ref="H5:H6"/>
    <mergeCell ref="I5:I6"/>
    <mergeCell ref="J5:L5"/>
    <mergeCell ref="H18:L18"/>
    <mergeCell ref="A7:I7"/>
    <mergeCell ref="A8:I8"/>
    <mergeCell ref="C9:I9"/>
    <mergeCell ref="E10:I10"/>
    <mergeCell ref="F11:L11"/>
    <mergeCell ref="G12:L12"/>
    <mergeCell ref="H13:L13"/>
    <mergeCell ref="E15:I15"/>
    <mergeCell ref="F16:L16"/>
    <mergeCell ref="G17:L17"/>
    <mergeCell ref="A20:I20"/>
    <mergeCell ref="C21:I21"/>
    <mergeCell ref="A22:C22"/>
    <mergeCell ref="E22:I22"/>
    <mergeCell ref="A23:E23"/>
    <mergeCell ref="F23:L23"/>
    <mergeCell ref="A24:F24"/>
    <mergeCell ref="G24:L24"/>
    <mergeCell ref="A25:G25"/>
    <mergeCell ref="H25:L25"/>
    <mergeCell ref="A26:C26"/>
    <mergeCell ref="E26:I26"/>
    <mergeCell ref="A27:E27"/>
    <mergeCell ref="F27:L27"/>
    <mergeCell ref="A28:F28"/>
    <mergeCell ref="G28:L28"/>
    <mergeCell ref="A29:G29"/>
    <mergeCell ref="H29:L29"/>
  </mergeCells>
  <pageMargins left="0.7" right="0.7" top="0.75" bottom="0.75" header="0.3" footer="0.3"/>
  <pageSetup paperSize="9" scale="1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N52"/>
  <sheetViews>
    <sheetView zoomScaleNormal="100" workbookViewId="0">
      <selection activeCell="A3" sqref="A3:L3"/>
    </sheetView>
  </sheetViews>
  <sheetFormatPr defaultRowHeight="16.5"/>
  <cols>
    <col min="1" max="1" width="9.140625" style="50"/>
    <col min="2" max="3" width="11.28515625" style="50" customWidth="1"/>
    <col min="4" max="4" width="16.42578125" style="50" customWidth="1"/>
    <col min="5" max="5" width="11.140625" style="50" customWidth="1"/>
    <col min="6" max="6" width="16" style="50" customWidth="1"/>
    <col min="7" max="7" width="10.140625" style="50" customWidth="1"/>
    <col min="8" max="8" width="19.28515625" style="50" customWidth="1"/>
    <col min="9" max="9" width="45.42578125" style="50" customWidth="1"/>
    <col min="10" max="12" width="13.85546875" style="50" customWidth="1"/>
    <col min="13" max="13" width="24.28515625" style="50" customWidth="1"/>
    <col min="14" max="14" width="26.42578125" style="51" customWidth="1"/>
    <col min="15" max="16384" width="9.140625" style="50"/>
  </cols>
  <sheetData>
    <row r="1" spans="1:14" s="48" customFormat="1" ht="65.25" customHeight="1">
      <c r="A1" s="115" t="s">
        <v>122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N1" s="49"/>
    </row>
    <row r="2" spans="1:14" s="48" customFormat="1" ht="17.25" customHeight="1">
      <c r="D2" s="144"/>
      <c r="E2" s="144"/>
      <c r="F2" s="144"/>
      <c r="G2" s="144"/>
      <c r="H2" s="144"/>
      <c r="I2" s="144"/>
      <c r="J2" s="145"/>
      <c r="K2" s="145"/>
      <c r="N2" s="49"/>
    </row>
    <row r="3" spans="1:14" s="48" customFormat="1" ht="47.25" customHeight="1">
      <c r="A3" s="117" t="s">
        <v>118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N3" s="49"/>
    </row>
    <row r="4" spans="1:14" ht="20.25" customHeight="1">
      <c r="L4" s="76" t="s">
        <v>3</v>
      </c>
    </row>
    <row r="5" spans="1:14" ht="79.5" customHeight="1">
      <c r="A5" s="146" t="s">
        <v>117</v>
      </c>
      <c r="B5" s="146" t="s">
        <v>66</v>
      </c>
      <c r="C5" s="146"/>
      <c r="D5" s="146" t="s">
        <v>67</v>
      </c>
      <c r="E5" s="146"/>
      <c r="F5" s="146"/>
      <c r="G5" s="146"/>
      <c r="H5" s="146" t="s">
        <v>68</v>
      </c>
      <c r="I5" s="146" t="s">
        <v>69</v>
      </c>
      <c r="J5" s="118" t="s">
        <v>19</v>
      </c>
      <c r="K5" s="119"/>
      <c r="L5" s="120"/>
    </row>
    <row r="6" spans="1:14" ht="46.5" customHeight="1">
      <c r="A6" s="107"/>
      <c r="B6" s="65" t="s">
        <v>70</v>
      </c>
      <c r="C6" s="65" t="s">
        <v>71</v>
      </c>
      <c r="D6" s="65" t="s">
        <v>70</v>
      </c>
      <c r="E6" s="65" t="s">
        <v>71</v>
      </c>
      <c r="F6" s="65" t="s">
        <v>72</v>
      </c>
      <c r="G6" s="65" t="s">
        <v>73</v>
      </c>
      <c r="H6" s="107"/>
      <c r="I6" s="107"/>
      <c r="J6" s="65" t="s">
        <v>74</v>
      </c>
      <c r="K6" s="65" t="s">
        <v>75</v>
      </c>
      <c r="L6" s="65" t="s">
        <v>76</v>
      </c>
    </row>
    <row r="7" spans="1:14" ht="17.25">
      <c r="A7" s="140" t="s">
        <v>77</v>
      </c>
      <c r="B7" s="140"/>
      <c r="C7" s="140"/>
      <c r="D7" s="140"/>
      <c r="E7" s="140"/>
      <c r="F7" s="140"/>
      <c r="G7" s="140"/>
      <c r="H7" s="140"/>
      <c r="I7" s="140"/>
      <c r="J7" s="40">
        <f>+J8++J15+J22+J29+J36+J43</f>
        <v>0</v>
      </c>
      <c r="K7" s="40">
        <f t="shared" ref="K7:L7" si="0">+K8++K15+K22+K29+K36+K43</f>
        <v>0</v>
      </c>
      <c r="L7" s="40">
        <f t="shared" si="0"/>
        <v>0</v>
      </c>
    </row>
    <row r="8" spans="1:14" ht="24.75" customHeight="1">
      <c r="A8" s="142" t="s">
        <v>78</v>
      </c>
      <c r="B8" s="142"/>
      <c r="C8" s="143"/>
      <c r="D8" s="143"/>
      <c r="E8" s="143"/>
      <c r="F8" s="143"/>
      <c r="G8" s="143"/>
      <c r="H8" s="143"/>
      <c r="I8" s="143"/>
      <c r="J8" s="77">
        <f>+J9</f>
        <v>-43200</v>
      </c>
      <c r="K8" s="77">
        <f t="shared" ref="K8:L9" si="1">+K9</f>
        <v>-67920</v>
      </c>
      <c r="L8" s="77">
        <f t="shared" si="1"/>
        <v>-93200</v>
      </c>
    </row>
    <row r="9" spans="1:14" ht="24.75" customHeight="1">
      <c r="A9" s="78"/>
      <c r="B9" s="42" t="s">
        <v>96</v>
      </c>
      <c r="C9" s="139" t="s">
        <v>97</v>
      </c>
      <c r="D9" s="139"/>
      <c r="E9" s="139"/>
      <c r="F9" s="139"/>
      <c r="G9" s="139"/>
      <c r="H9" s="139"/>
      <c r="I9" s="139"/>
      <c r="J9" s="79">
        <f>+J10</f>
        <v>-43200</v>
      </c>
      <c r="K9" s="79">
        <f t="shared" si="1"/>
        <v>-67920</v>
      </c>
      <c r="L9" s="79">
        <f t="shared" si="1"/>
        <v>-93200</v>
      </c>
    </row>
    <row r="10" spans="1:14" s="52" customFormat="1" ht="41.25" customHeight="1">
      <c r="A10" s="41"/>
      <c r="B10" s="41"/>
      <c r="C10" s="41"/>
      <c r="D10" s="37" t="s">
        <v>98</v>
      </c>
      <c r="E10" s="139" t="s">
        <v>12</v>
      </c>
      <c r="F10" s="139"/>
      <c r="G10" s="139"/>
      <c r="H10" s="139"/>
      <c r="I10" s="139"/>
      <c r="J10" s="79">
        <f>+'Havelvats 4'!J10</f>
        <v>-43200</v>
      </c>
      <c r="K10" s="79">
        <f>+'Havelvats 4'!K10</f>
        <v>-67920</v>
      </c>
      <c r="L10" s="79">
        <f>+'Havelvats 4'!L10</f>
        <v>-93200</v>
      </c>
    </row>
    <row r="11" spans="1:14" s="52" customFormat="1" ht="41.25" customHeight="1">
      <c r="A11" s="41"/>
      <c r="B11" s="41"/>
      <c r="C11" s="41"/>
      <c r="D11" s="41"/>
      <c r="E11" s="41"/>
      <c r="F11" s="139" t="s">
        <v>99</v>
      </c>
      <c r="G11" s="139"/>
      <c r="H11" s="139"/>
      <c r="I11" s="139"/>
      <c r="J11" s="139"/>
      <c r="K11" s="139"/>
      <c r="L11" s="139"/>
    </row>
    <row r="12" spans="1:14" s="52" customFormat="1" ht="17.25">
      <c r="A12" s="41"/>
      <c r="B12" s="41"/>
      <c r="C12" s="41"/>
      <c r="D12" s="41"/>
      <c r="E12" s="41"/>
      <c r="F12" s="41"/>
      <c r="G12" s="139" t="s">
        <v>79</v>
      </c>
      <c r="H12" s="139"/>
      <c r="I12" s="139"/>
      <c r="J12" s="139"/>
      <c r="K12" s="139"/>
      <c r="L12" s="139"/>
    </row>
    <row r="13" spans="1:14" s="52" customFormat="1" ht="26.25" customHeight="1">
      <c r="A13" s="41"/>
      <c r="B13" s="41"/>
      <c r="C13" s="41"/>
      <c r="D13" s="41"/>
      <c r="E13" s="41"/>
      <c r="F13" s="41"/>
      <c r="G13" s="41"/>
      <c r="H13" s="139" t="s">
        <v>81</v>
      </c>
      <c r="I13" s="139"/>
      <c r="J13" s="139"/>
      <c r="K13" s="139"/>
      <c r="L13" s="139"/>
    </row>
    <row r="14" spans="1:14" s="52" customFormat="1" ht="17.25">
      <c r="A14" s="41"/>
      <c r="B14" s="41"/>
      <c r="C14" s="41"/>
      <c r="D14" s="41"/>
      <c r="E14" s="41"/>
      <c r="F14" s="41"/>
      <c r="G14" s="41"/>
      <c r="H14" s="41"/>
      <c r="I14" s="83" t="s">
        <v>100</v>
      </c>
      <c r="J14" s="80">
        <v>-4320</v>
      </c>
      <c r="K14" s="80" t="s">
        <v>80</v>
      </c>
      <c r="L14" s="80">
        <v>-9320</v>
      </c>
    </row>
    <row r="15" spans="1:14" s="53" customFormat="1" ht="17.25">
      <c r="A15" s="140" t="s">
        <v>109</v>
      </c>
      <c r="B15" s="140"/>
      <c r="C15" s="140"/>
      <c r="D15" s="140"/>
      <c r="E15" s="140"/>
      <c r="F15" s="140"/>
      <c r="G15" s="140"/>
      <c r="H15" s="140"/>
      <c r="I15" s="140"/>
      <c r="J15" s="61">
        <f>+J16</f>
        <v>0</v>
      </c>
      <c r="K15" s="61">
        <f t="shared" ref="K15:L15" si="2">+K16</f>
        <v>5000</v>
      </c>
      <c r="L15" s="61">
        <f t="shared" si="2"/>
        <v>10000</v>
      </c>
    </row>
    <row r="16" spans="1:14" ht="17.25">
      <c r="A16" s="84"/>
      <c r="B16" s="37" t="s">
        <v>96</v>
      </c>
      <c r="C16" s="139" t="s">
        <v>97</v>
      </c>
      <c r="D16" s="139"/>
      <c r="E16" s="139"/>
      <c r="F16" s="139"/>
      <c r="G16" s="139"/>
      <c r="H16" s="139"/>
      <c r="I16" s="139"/>
      <c r="J16" s="79">
        <f>+J17</f>
        <v>0</v>
      </c>
      <c r="K16" s="79">
        <f t="shared" ref="K16:L16" si="3">+K17</f>
        <v>5000</v>
      </c>
      <c r="L16" s="79">
        <f t="shared" si="3"/>
        <v>10000</v>
      </c>
    </row>
    <row r="17" spans="1:12" s="52" customFormat="1" ht="44.25" customHeight="1">
      <c r="A17" s="41"/>
      <c r="B17" s="41"/>
      <c r="C17" s="41"/>
      <c r="D17" s="85" t="s">
        <v>101</v>
      </c>
      <c r="E17" s="147" t="s">
        <v>12</v>
      </c>
      <c r="F17" s="147"/>
      <c r="G17" s="147"/>
      <c r="H17" s="147"/>
      <c r="I17" s="147"/>
      <c r="J17" s="79">
        <f>+'Havelvats 2'!G30</f>
        <v>0</v>
      </c>
      <c r="K17" s="79">
        <f>+'Havelvats 2'!H30</f>
        <v>5000</v>
      </c>
      <c r="L17" s="79">
        <f>+'Havelvats 2'!I30</f>
        <v>10000</v>
      </c>
    </row>
    <row r="18" spans="1:12" s="52" customFormat="1" ht="41.25" customHeight="1">
      <c r="A18" s="41"/>
      <c r="B18" s="41"/>
      <c r="C18" s="41"/>
      <c r="D18" s="41"/>
      <c r="E18" s="41"/>
      <c r="F18" s="139" t="s">
        <v>99</v>
      </c>
      <c r="G18" s="139"/>
      <c r="H18" s="139"/>
      <c r="I18" s="139"/>
      <c r="J18" s="139"/>
      <c r="K18" s="139"/>
      <c r="L18" s="139"/>
    </row>
    <row r="19" spans="1:12" s="52" customFormat="1" ht="17.25">
      <c r="A19" s="41"/>
      <c r="B19" s="41"/>
      <c r="C19" s="41"/>
      <c r="D19" s="41"/>
      <c r="E19" s="41"/>
      <c r="F19" s="41"/>
      <c r="G19" s="139" t="str">
        <f>+'Havelvats 1 '!F11</f>
        <v>Տրանսֆերտների տրամադրում</v>
      </c>
      <c r="H19" s="139"/>
      <c r="I19" s="139"/>
      <c r="J19" s="139"/>
      <c r="K19" s="139"/>
      <c r="L19" s="139"/>
    </row>
    <row r="20" spans="1:12" s="52" customFormat="1" ht="47.25" customHeight="1">
      <c r="A20" s="41"/>
      <c r="B20" s="41"/>
      <c r="C20" s="41"/>
      <c r="D20" s="41"/>
      <c r="E20" s="41"/>
      <c r="F20" s="41"/>
      <c r="G20" s="41"/>
      <c r="H20" s="139" t="s">
        <v>113</v>
      </c>
      <c r="I20" s="139"/>
      <c r="J20" s="139"/>
      <c r="K20" s="139"/>
      <c r="L20" s="139"/>
    </row>
    <row r="21" spans="1:12" s="52" customFormat="1" ht="17.25">
      <c r="A21" s="41"/>
      <c r="B21" s="41"/>
      <c r="C21" s="41"/>
      <c r="D21" s="41"/>
      <c r="E21" s="41"/>
      <c r="F21" s="41"/>
      <c r="G21" s="41"/>
      <c r="H21" s="41"/>
      <c r="I21" s="39" t="s">
        <v>100</v>
      </c>
      <c r="J21" s="81">
        <v>0</v>
      </c>
      <c r="K21" s="81" t="s">
        <v>80</v>
      </c>
      <c r="L21" s="81">
        <v>1000</v>
      </c>
    </row>
    <row r="22" spans="1:12" s="52" customFormat="1" ht="17.25">
      <c r="A22" s="140" t="s">
        <v>110</v>
      </c>
      <c r="B22" s="140"/>
      <c r="C22" s="140"/>
      <c r="D22" s="140"/>
      <c r="E22" s="140"/>
      <c r="F22" s="140"/>
      <c r="G22" s="140"/>
      <c r="H22" s="140"/>
      <c r="I22" s="140"/>
      <c r="J22" s="60">
        <f>+J23</f>
        <v>10000</v>
      </c>
      <c r="K22" s="60">
        <f t="shared" ref="K22:L22" si="4">+K23</f>
        <v>16720</v>
      </c>
      <c r="L22" s="60">
        <f t="shared" si="4"/>
        <v>35000</v>
      </c>
    </row>
    <row r="23" spans="1:12" ht="17.25">
      <c r="A23" s="84"/>
      <c r="B23" s="37" t="s">
        <v>96</v>
      </c>
      <c r="C23" s="139" t="s">
        <v>97</v>
      </c>
      <c r="D23" s="139"/>
      <c r="E23" s="139"/>
      <c r="F23" s="139"/>
      <c r="G23" s="139"/>
      <c r="H23" s="139"/>
      <c r="I23" s="139"/>
      <c r="J23" s="79">
        <f>+J24</f>
        <v>10000</v>
      </c>
      <c r="K23" s="79">
        <f t="shared" ref="K23:L23" si="5">+K24</f>
        <v>16720</v>
      </c>
      <c r="L23" s="79">
        <f t="shared" si="5"/>
        <v>35000</v>
      </c>
    </row>
    <row r="24" spans="1:12" s="52" customFormat="1" ht="38.25" customHeight="1">
      <c r="A24" s="41"/>
      <c r="B24" s="41"/>
      <c r="C24" s="41"/>
      <c r="D24" s="85" t="s">
        <v>101</v>
      </c>
      <c r="E24" s="147" t="s">
        <v>12</v>
      </c>
      <c r="F24" s="147"/>
      <c r="G24" s="147"/>
      <c r="H24" s="147"/>
      <c r="I24" s="147"/>
      <c r="J24" s="79">
        <f>+'Havelvats 2'!G37</f>
        <v>10000</v>
      </c>
      <c r="K24" s="79">
        <f>+'Havelvats 2'!H37</f>
        <v>16720</v>
      </c>
      <c r="L24" s="79">
        <f>+'Havelvats 2'!I37</f>
        <v>35000</v>
      </c>
    </row>
    <row r="25" spans="1:12" s="52" customFormat="1" ht="39.75" customHeight="1">
      <c r="A25" s="41"/>
      <c r="B25" s="41"/>
      <c r="C25" s="41"/>
      <c r="D25" s="41"/>
      <c r="E25" s="41"/>
      <c r="F25" s="139" t="s">
        <v>99</v>
      </c>
      <c r="G25" s="139"/>
      <c r="H25" s="139"/>
      <c r="I25" s="139"/>
      <c r="J25" s="139"/>
      <c r="K25" s="139"/>
      <c r="L25" s="139"/>
    </row>
    <row r="26" spans="1:12" s="52" customFormat="1" ht="17.25">
      <c r="A26" s="41"/>
      <c r="B26" s="41"/>
      <c r="C26" s="41"/>
      <c r="D26" s="41"/>
      <c r="E26" s="41"/>
      <c r="F26" s="41"/>
      <c r="G26" s="139" t="s">
        <v>26</v>
      </c>
      <c r="H26" s="139"/>
      <c r="I26" s="139"/>
      <c r="J26" s="139"/>
      <c r="K26" s="139"/>
      <c r="L26" s="139"/>
    </row>
    <row r="27" spans="1:12" s="52" customFormat="1" ht="39.75" customHeight="1">
      <c r="A27" s="41"/>
      <c r="B27" s="41"/>
      <c r="C27" s="41"/>
      <c r="D27" s="41"/>
      <c r="E27" s="41"/>
      <c r="F27" s="41"/>
      <c r="G27" s="41"/>
      <c r="H27" s="139" t="s">
        <v>113</v>
      </c>
      <c r="I27" s="139"/>
      <c r="J27" s="139"/>
      <c r="K27" s="139"/>
      <c r="L27" s="139"/>
    </row>
    <row r="28" spans="1:12" s="52" customFormat="1" ht="17.25">
      <c r="A28" s="41"/>
      <c r="B28" s="41"/>
      <c r="C28" s="41"/>
      <c r="D28" s="41"/>
      <c r="E28" s="41"/>
      <c r="F28" s="41"/>
      <c r="G28" s="41"/>
      <c r="H28" s="41"/>
      <c r="I28" s="39" t="s">
        <v>100</v>
      </c>
      <c r="J28" s="81">
        <v>1000</v>
      </c>
      <c r="K28" s="81" t="s">
        <v>80</v>
      </c>
      <c r="L28" s="81">
        <v>3500</v>
      </c>
    </row>
    <row r="29" spans="1:12" s="52" customFormat="1" ht="17.25">
      <c r="A29" s="140" t="s">
        <v>111</v>
      </c>
      <c r="B29" s="140"/>
      <c r="C29" s="140"/>
      <c r="D29" s="140"/>
      <c r="E29" s="140"/>
      <c r="F29" s="140"/>
      <c r="G29" s="140"/>
      <c r="H29" s="140"/>
      <c r="I29" s="140"/>
      <c r="J29" s="61">
        <f>+J30</f>
        <v>20000</v>
      </c>
      <c r="K29" s="61">
        <f t="shared" ref="K29:L29" si="6">+K30</f>
        <v>32200</v>
      </c>
      <c r="L29" s="61">
        <f t="shared" si="6"/>
        <v>32200</v>
      </c>
    </row>
    <row r="30" spans="1:12" ht="17.25">
      <c r="A30" s="84"/>
      <c r="B30" s="37" t="s">
        <v>96</v>
      </c>
      <c r="C30" s="139" t="s">
        <v>97</v>
      </c>
      <c r="D30" s="139"/>
      <c r="E30" s="139"/>
      <c r="F30" s="139"/>
      <c r="G30" s="139"/>
      <c r="H30" s="139"/>
      <c r="I30" s="139"/>
      <c r="J30" s="79">
        <f>+J31</f>
        <v>20000</v>
      </c>
      <c r="K30" s="79">
        <f t="shared" ref="K30:L30" si="7">+K31</f>
        <v>32200</v>
      </c>
      <c r="L30" s="79">
        <f t="shared" si="7"/>
        <v>32200</v>
      </c>
    </row>
    <row r="31" spans="1:12" s="52" customFormat="1" ht="36" customHeight="1">
      <c r="A31" s="41"/>
      <c r="B31" s="41"/>
      <c r="C31" s="41"/>
      <c r="D31" s="85" t="s">
        <v>101</v>
      </c>
      <c r="E31" s="147" t="s">
        <v>12</v>
      </c>
      <c r="F31" s="147"/>
      <c r="G31" s="147"/>
      <c r="H31" s="147"/>
      <c r="I31" s="147"/>
      <c r="J31" s="79">
        <f>+'Havelvats 2'!G44</f>
        <v>20000</v>
      </c>
      <c r="K31" s="79">
        <f>+'Havelvats 2'!H44</f>
        <v>32200</v>
      </c>
      <c r="L31" s="79">
        <f>+'Havelvats 2'!I44</f>
        <v>32200</v>
      </c>
    </row>
    <row r="32" spans="1:12" s="52" customFormat="1" ht="36" customHeight="1">
      <c r="A32" s="41"/>
      <c r="B32" s="41"/>
      <c r="C32" s="41"/>
      <c r="D32" s="41"/>
      <c r="E32" s="41"/>
      <c r="F32" s="139" t="s">
        <v>99</v>
      </c>
      <c r="G32" s="139"/>
      <c r="H32" s="139"/>
      <c r="I32" s="139"/>
      <c r="J32" s="139"/>
      <c r="K32" s="139"/>
      <c r="L32" s="139"/>
    </row>
    <row r="33" spans="1:14" s="52" customFormat="1" ht="17.25">
      <c r="A33" s="41"/>
      <c r="B33" s="41"/>
      <c r="C33" s="41"/>
      <c r="D33" s="41"/>
      <c r="E33" s="41"/>
      <c r="F33" s="41"/>
      <c r="G33" s="139" t="s">
        <v>26</v>
      </c>
      <c r="H33" s="139"/>
      <c r="I33" s="139"/>
      <c r="J33" s="139"/>
      <c r="K33" s="139"/>
      <c r="L33" s="139"/>
    </row>
    <row r="34" spans="1:14" s="52" customFormat="1" ht="37.5" customHeight="1">
      <c r="A34" s="41"/>
      <c r="B34" s="41"/>
      <c r="C34" s="41"/>
      <c r="D34" s="41"/>
      <c r="E34" s="41"/>
      <c r="F34" s="41"/>
      <c r="G34" s="41"/>
      <c r="H34" s="139" t="s">
        <v>113</v>
      </c>
      <c r="I34" s="139"/>
      <c r="J34" s="139"/>
      <c r="K34" s="139"/>
      <c r="L34" s="139"/>
    </row>
    <row r="35" spans="1:14" s="52" customFormat="1" ht="17.25">
      <c r="A35" s="41"/>
      <c r="B35" s="41"/>
      <c r="C35" s="41"/>
      <c r="D35" s="41"/>
      <c r="E35" s="41"/>
      <c r="F35" s="41"/>
      <c r="G35" s="41"/>
      <c r="H35" s="41"/>
      <c r="I35" s="39" t="s">
        <v>100</v>
      </c>
      <c r="J35" s="81">
        <v>2000</v>
      </c>
      <c r="K35" s="81" t="s">
        <v>80</v>
      </c>
      <c r="L35" s="81">
        <v>3220</v>
      </c>
    </row>
    <row r="36" spans="1:14" s="52" customFormat="1" ht="19.5" customHeight="1">
      <c r="A36" s="148" t="s">
        <v>112</v>
      </c>
      <c r="B36" s="148"/>
      <c r="C36" s="148"/>
      <c r="D36" s="148"/>
      <c r="E36" s="148"/>
      <c r="F36" s="148"/>
      <c r="G36" s="148"/>
      <c r="H36" s="148"/>
      <c r="I36" s="148"/>
      <c r="J36" s="62">
        <f>+J37</f>
        <v>13200</v>
      </c>
      <c r="K36" s="62">
        <f t="shared" ref="K36:L36" si="8">+K37</f>
        <v>14000</v>
      </c>
      <c r="L36" s="62">
        <f t="shared" si="8"/>
        <v>16000</v>
      </c>
    </row>
    <row r="37" spans="1:14" ht="23.25" customHeight="1">
      <c r="A37" s="84"/>
      <c r="B37" s="37" t="s">
        <v>96</v>
      </c>
      <c r="C37" s="139" t="s">
        <v>97</v>
      </c>
      <c r="D37" s="139"/>
      <c r="E37" s="139"/>
      <c r="F37" s="139"/>
      <c r="G37" s="139"/>
      <c r="H37" s="139"/>
      <c r="I37" s="139"/>
      <c r="J37" s="79">
        <f>+J38</f>
        <v>13200</v>
      </c>
      <c r="K37" s="79">
        <f t="shared" ref="K37:L37" si="9">+K38</f>
        <v>14000</v>
      </c>
      <c r="L37" s="79">
        <f t="shared" si="9"/>
        <v>16000</v>
      </c>
    </row>
    <row r="38" spans="1:14" s="52" customFormat="1" ht="38.25" customHeight="1">
      <c r="A38" s="41"/>
      <c r="B38" s="41"/>
      <c r="C38" s="41"/>
      <c r="D38" s="85" t="s">
        <v>101</v>
      </c>
      <c r="E38" s="147" t="s">
        <v>12</v>
      </c>
      <c r="F38" s="147"/>
      <c r="G38" s="147"/>
      <c r="H38" s="147"/>
      <c r="I38" s="147"/>
      <c r="J38" s="79">
        <f>+'Havelvats 2'!G51</f>
        <v>13200</v>
      </c>
      <c r="K38" s="79">
        <f>+'Havelvats 2'!H51</f>
        <v>14000</v>
      </c>
      <c r="L38" s="79">
        <f>+'Havelvats 2'!I51</f>
        <v>16000</v>
      </c>
    </row>
    <row r="39" spans="1:14" s="52" customFormat="1" ht="40.5" customHeight="1">
      <c r="A39" s="41"/>
      <c r="B39" s="41"/>
      <c r="C39" s="41"/>
      <c r="D39" s="41"/>
      <c r="E39" s="41"/>
      <c r="F39" s="139" t="s">
        <v>99</v>
      </c>
      <c r="G39" s="139"/>
      <c r="H39" s="139"/>
      <c r="I39" s="139"/>
      <c r="J39" s="139"/>
      <c r="K39" s="139"/>
      <c r="L39" s="139"/>
    </row>
    <row r="40" spans="1:14" s="52" customFormat="1" ht="17.25">
      <c r="A40" s="41"/>
      <c r="B40" s="41"/>
      <c r="C40" s="41"/>
      <c r="D40" s="41"/>
      <c r="E40" s="41"/>
      <c r="F40" s="41"/>
      <c r="G40" s="139" t="s">
        <v>26</v>
      </c>
      <c r="H40" s="139"/>
      <c r="I40" s="139"/>
      <c r="J40" s="139"/>
      <c r="K40" s="139"/>
      <c r="L40" s="139"/>
    </row>
    <row r="41" spans="1:14" s="52" customFormat="1" ht="36" customHeight="1">
      <c r="A41" s="41"/>
      <c r="B41" s="41"/>
      <c r="C41" s="41"/>
      <c r="D41" s="41"/>
      <c r="E41" s="41"/>
      <c r="F41" s="41"/>
      <c r="G41" s="41"/>
      <c r="H41" s="139" t="s">
        <v>113</v>
      </c>
      <c r="I41" s="139"/>
      <c r="J41" s="139"/>
      <c r="K41" s="139"/>
      <c r="L41" s="139"/>
    </row>
    <row r="42" spans="1:14" s="52" customFormat="1" ht="17.25">
      <c r="A42" s="41"/>
      <c r="B42" s="41"/>
      <c r="C42" s="41"/>
      <c r="D42" s="41"/>
      <c r="E42" s="41"/>
      <c r="F42" s="41"/>
      <c r="G42" s="41"/>
      <c r="H42" s="41"/>
      <c r="I42" s="39" t="s">
        <v>100</v>
      </c>
      <c r="J42" s="81">
        <v>1320</v>
      </c>
      <c r="K42" s="81" t="s">
        <v>80</v>
      </c>
      <c r="L42" s="81">
        <v>1600</v>
      </c>
    </row>
    <row r="43" spans="1:14" ht="17.25">
      <c r="A43" s="140" t="s">
        <v>82</v>
      </c>
      <c r="B43" s="140"/>
      <c r="C43" s="140"/>
      <c r="D43" s="140"/>
      <c r="E43" s="140"/>
      <c r="F43" s="140"/>
      <c r="G43" s="140"/>
      <c r="H43" s="140"/>
      <c r="I43" s="141"/>
      <c r="J43" s="82">
        <f>J44</f>
        <v>0</v>
      </c>
      <c r="K43" s="82">
        <f>K44</f>
        <v>0</v>
      </c>
      <c r="L43" s="82">
        <f>L44</f>
        <v>0</v>
      </c>
      <c r="N43" s="51">
        <f t="shared" ref="N43:N52" si="10">+L43*1000*M43</f>
        <v>0</v>
      </c>
    </row>
    <row r="44" spans="1:14" ht="17.25">
      <c r="A44" s="57"/>
      <c r="B44" s="37" t="s">
        <v>83</v>
      </c>
      <c r="C44" s="139" t="s">
        <v>84</v>
      </c>
      <c r="D44" s="139"/>
      <c r="E44" s="139"/>
      <c r="F44" s="139"/>
      <c r="G44" s="139"/>
      <c r="H44" s="139"/>
      <c r="I44" s="139"/>
      <c r="J44" s="40">
        <f>J45+J49</f>
        <v>0</v>
      </c>
      <c r="K44" s="40">
        <f>K45+K49</f>
        <v>0</v>
      </c>
      <c r="L44" s="40">
        <f>L45+L49</f>
        <v>0</v>
      </c>
      <c r="N44" s="51">
        <f t="shared" si="10"/>
        <v>0</v>
      </c>
    </row>
    <row r="45" spans="1:14" ht="17.25">
      <c r="A45" s="138"/>
      <c r="B45" s="138"/>
      <c r="C45" s="138"/>
      <c r="D45" s="37" t="s">
        <v>85</v>
      </c>
      <c r="E45" s="139" t="s">
        <v>30</v>
      </c>
      <c r="F45" s="139"/>
      <c r="G45" s="139"/>
      <c r="H45" s="139"/>
      <c r="I45" s="139"/>
      <c r="J45" s="35">
        <f>+'Havelvats 2'!G70</f>
        <v>43200</v>
      </c>
      <c r="K45" s="35">
        <f>+'Havelvats 2'!H70</f>
        <v>67920</v>
      </c>
      <c r="L45" s="35">
        <f>+'Havelvats 2'!I70</f>
        <v>93200</v>
      </c>
      <c r="N45" s="51">
        <f t="shared" si="10"/>
        <v>0</v>
      </c>
    </row>
    <row r="46" spans="1:14" ht="39.75" customHeight="1">
      <c r="A46" s="138"/>
      <c r="B46" s="138"/>
      <c r="C46" s="138"/>
      <c r="D46" s="138"/>
      <c r="E46" s="138"/>
      <c r="F46" s="139" t="s">
        <v>86</v>
      </c>
      <c r="G46" s="139"/>
      <c r="H46" s="139"/>
      <c r="I46" s="139"/>
      <c r="J46" s="139"/>
      <c r="K46" s="139"/>
      <c r="L46" s="139"/>
      <c r="N46" s="51">
        <f t="shared" si="10"/>
        <v>0</v>
      </c>
    </row>
    <row r="47" spans="1:14" ht="17.25">
      <c r="A47" s="138"/>
      <c r="B47" s="138"/>
      <c r="C47" s="138"/>
      <c r="D47" s="138"/>
      <c r="E47" s="138"/>
      <c r="F47" s="138"/>
      <c r="G47" s="139" t="s">
        <v>79</v>
      </c>
      <c r="H47" s="139"/>
      <c r="I47" s="139"/>
      <c r="J47" s="139"/>
      <c r="K47" s="139"/>
      <c r="L47" s="139"/>
      <c r="N47" s="51">
        <f t="shared" si="10"/>
        <v>0</v>
      </c>
    </row>
    <row r="48" spans="1:14" ht="17.25">
      <c r="A48" s="138"/>
      <c r="B48" s="138"/>
      <c r="C48" s="138"/>
      <c r="D48" s="138"/>
      <c r="E48" s="138"/>
      <c r="F48" s="138"/>
      <c r="G48" s="138"/>
      <c r="H48" s="139" t="s">
        <v>87</v>
      </c>
      <c r="I48" s="139"/>
      <c r="J48" s="139"/>
      <c r="K48" s="139"/>
      <c r="L48" s="139"/>
      <c r="N48" s="51">
        <f t="shared" si="10"/>
        <v>0</v>
      </c>
    </row>
    <row r="49" spans="1:14" ht="17.25">
      <c r="A49" s="138"/>
      <c r="B49" s="138"/>
      <c r="C49" s="138"/>
      <c r="D49" s="37" t="s">
        <v>85</v>
      </c>
      <c r="E49" s="139" t="s">
        <v>30</v>
      </c>
      <c r="F49" s="139"/>
      <c r="G49" s="139"/>
      <c r="H49" s="139"/>
      <c r="I49" s="139"/>
      <c r="J49" s="35">
        <f>+'Havelvats 2'!G78</f>
        <v>-43200</v>
      </c>
      <c r="K49" s="35">
        <f>+'Havelvats 2'!H78</f>
        <v>-67920</v>
      </c>
      <c r="L49" s="35">
        <f>+'Havelvats 2'!I78</f>
        <v>-93200</v>
      </c>
      <c r="N49" s="51">
        <f t="shared" si="10"/>
        <v>0</v>
      </c>
    </row>
    <row r="50" spans="1:14" ht="38.25" customHeight="1">
      <c r="A50" s="138"/>
      <c r="B50" s="138"/>
      <c r="C50" s="138"/>
      <c r="D50" s="138"/>
      <c r="E50" s="138"/>
      <c r="F50" s="139" t="s">
        <v>86</v>
      </c>
      <c r="G50" s="139"/>
      <c r="H50" s="139"/>
      <c r="I50" s="139"/>
      <c r="J50" s="139"/>
      <c r="K50" s="139"/>
      <c r="L50" s="139"/>
      <c r="N50" s="51">
        <f t="shared" si="10"/>
        <v>0</v>
      </c>
    </row>
    <row r="51" spans="1:14" ht="18.75" customHeight="1">
      <c r="A51" s="138"/>
      <c r="B51" s="138"/>
      <c r="C51" s="138"/>
      <c r="D51" s="138"/>
      <c r="E51" s="138"/>
      <c r="F51" s="138"/>
      <c r="G51" s="139" t="s">
        <v>79</v>
      </c>
      <c r="H51" s="139"/>
      <c r="I51" s="139"/>
      <c r="J51" s="139"/>
      <c r="K51" s="139"/>
      <c r="L51" s="139"/>
      <c r="N51" s="51">
        <f t="shared" si="10"/>
        <v>0</v>
      </c>
    </row>
    <row r="52" spans="1:14" ht="24.75" customHeight="1">
      <c r="A52" s="138"/>
      <c r="B52" s="138"/>
      <c r="C52" s="138"/>
      <c r="D52" s="138"/>
      <c r="E52" s="138"/>
      <c r="F52" s="138"/>
      <c r="G52" s="138"/>
      <c r="H52" s="139" t="s">
        <v>87</v>
      </c>
      <c r="I52" s="139"/>
      <c r="J52" s="139"/>
      <c r="K52" s="139"/>
      <c r="L52" s="139"/>
      <c r="N52" s="51">
        <f t="shared" si="10"/>
        <v>0</v>
      </c>
    </row>
  </sheetData>
  <mergeCells count="59">
    <mergeCell ref="G12:L12"/>
    <mergeCell ref="A1:L1"/>
    <mergeCell ref="D2:I2"/>
    <mergeCell ref="J2:K2"/>
    <mergeCell ref="A3:L3"/>
    <mergeCell ref="A5:A6"/>
    <mergeCell ref="B5:C5"/>
    <mergeCell ref="D5:G5"/>
    <mergeCell ref="H5:H6"/>
    <mergeCell ref="I5:I6"/>
    <mergeCell ref="J5:L5"/>
    <mergeCell ref="A7:I7"/>
    <mergeCell ref="A8:I8"/>
    <mergeCell ref="C9:I9"/>
    <mergeCell ref="E10:I10"/>
    <mergeCell ref="F11:L11"/>
    <mergeCell ref="A22:I22"/>
    <mergeCell ref="C23:I23"/>
    <mergeCell ref="E24:I24"/>
    <mergeCell ref="F25:L25"/>
    <mergeCell ref="E31:I31"/>
    <mergeCell ref="H13:L13"/>
    <mergeCell ref="E17:I17"/>
    <mergeCell ref="F18:L18"/>
    <mergeCell ref="G19:L19"/>
    <mergeCell ref="H20:L20"/>
    <mergeCell ref="C16:I16"/>
    <mergeCell ref="A15:I15"/>
    <mergeCell ref="A51:F51"/>
    <mergeCell ref="G51:L51"/>
    <mergeCell ref="A52:G52"/>
    <mergeCell ref="H52:L52"/>
    <mergeCell ref="A50:E50"/>
    <mergeCell ref="F50:L50"/>
    <mergeCell ref="A43:I43"/>
    <mergeCell ref="G26:L26"/>
    <mergeCell ref="H27:L27"/>
    <mergeCell ref="E38:I38"/>
    <mergeCell ref="F39:L39"/>
    <mergeCell ref="G40:L40"/>
    <mergeCell ref="H41:L41"/>
    <mergeCell ref="A29:I29"/>
    <mergeCell ref="C30:I30"/>
    <mergeCell ref="A36:I36"/>
    <mergeCell ref="C37:I37"/>
    <mergeCell ref="F32:L32"/>
    <mergeCell ref="G33:L33"/>
    <mergeCell ref="H34:L34"/>
    <mergeCell ref="A48:G48"/>
    <mergeCell ref="H48:L48"/>
    <mergeCell ref="A49:C49"/>
    <mergeCell ref="E49:I49"/>
    <mergeCell ref="C44:I44"/>
    <mergeCell ref="A45:C45"/>
    <mergeCell ref="E45:I45"/>
    <mergeCell ref="A46:E46"/>
    <mergeCell ref="F46:L46"/>
    <mergeCell ref="A47:F47"/>
    <mergeCell ref="G47:L47"/>
  </mergeCells>
  <pageMargins left="0.7" right="0.7" top="0.51" bottom="0.26" header="0.3" footer="0.17"/>
  <pageSetup paperSize="9" scale="5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 </vt:lpstr>
      <vt:lpstr>Havelvats 2</vt:lpstr>
      <vt:lpstr>Havelvats 3</vt:lpstr>
      <vt:lpstr>Havelvats 4</vt:lpstr>
      <vt:lpstr>Havelvats 5</vt:lpstr>
      <vt:lpstr>'Havelvats 1 '!Print_Area</vt:lpstr>
      <vt:lpstr>'Havelvats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https:/mul2-mineconomy.gov.am/tasks/777269/oneclick?token=d69a16c1e137ae4dca1a71642ed33633</cp:keywords>
  <cp:lastModifiedBy/>
  <dcterms:created xsi:type="dcterms:W3CDTF">2006-09-16T00:00:00Z</dcterms:created>
  <dcterms:modified xsi:type="dcterms:W3CDTF">2025-06-11T07:08:51Z</dcterms:modified>
</cp:coreProperties>
</file>