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9040" windowHeight="15840" tabRatio="917" activeTab="5"/>
  </bookViews>
  <sheets>
    <sheet name="Հավելված 1" sheetId="20" r:id="rId1"/>
    <sheet name="Հավելված 2 " sheetId="5" r:id="rId2"/>
    <sheet name="Հավելված 3" sheetId="37" r:id="rId3"/>
    <sheet name="Հավելված 4" sheetId="40" r:id="rId4"/>
    <sheet name="Հավելված 5" sheetId="34" r:id="rId5"/>
    <sheet name="Հավելված 6" sheetId="39" r:id="rId6"/>
  </sheets>
  <externalReferences>
    <externalReference r:id="rId7"/>
    <externalReference r:id="rId8"/>
    <externalReference r:id="rId9"/>
  </externalReferences>
  <definedNames>
    <definedName name="\A">#REF!</definedName>
    <definedName name="_1__հայտարարվել_է_նախ_մրցույթ" localSheetId="3">#REF!</definedName>
    <definedName name="_1__հայտարարվել_է_նախ_մրցույթ">#REF!</definedName>
    <definedName name="_xlnm._FilterDatabase" localSheetId="2" hidden="1">'Հավելված 3'!$A$1:$A$13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ampop_krchat">#REF!</definedName>
    <definedName name="Armata">#REF!</definedName>
    <definedName name="asd">#REF!</definedName>
    <definedName name="åû" localSheetId="2">#REF!</definedName>
    <definedName name="åû" localSheetId="3">#REF!</definedName>
    <definedName name="åû">#REF!</definedName>
    <definedName name="BOP">#REF!</definedName>
    <definedName name="BOPfoot">#REF!</definedName>
    <definedName name="davit" localSheetId="3">#REF!</definedName>
    <definedName name="davit">#REF!</definedName>
    <definedName name="DebtCG">'[1]Fis-Debt'!#REF!</definedName>
    <definedName name="DebtGG">#REF!</definedName>
    <definedName name="fff">#REF!</definedName>
    <definedName name="Functional1" localSheetId="2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">#REF!</definedName>
    <definedName name="hav" localSheetId="2">#REF!</definedName>
    <definedName name="hav" localSheetId="3">#REF!</definedName>
    <definedName name="Hav">#REF!,#REF!</definedName>
    <definedName name="mas" localSheetId="2">#REF!</definedName>
    <definedName name="mas" localSheetId="3">#REF!</definedName>
    <definedName name="mas">#REF!</definedName>
    <definedName name="mass" localSheetId="2">#REF!</definedName>
    <definedName name="mass" localSheetId="3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 localSheetId="3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1">'Հավելված 2 '!$A$1:$I$71</definedName>
    <definedName name="_xlnm.Print_Area" localSheetId="2">'Հավելված 3'!$A$1:$H$13</definedName>
    <definedName name="_xlnm.Print_Area" localSheetId="4">'Հավելված 5'!$A$1:$L$33</definedName>
    <definedName name="_xlnm.Print_Area" localSheetId="5">'Հավելված 6'!$A$1:$G$35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 localSheetId="2">#REF!</definedName>
    <definedName name="x" localSheetId="3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 localSheetId="3">#REF!</definedName>
    <definedName name="Հավելված">#REF!</definedName>
    <definedName name="ՀՀՀՀՀ">#REF!</definedName>
    <definedName name="Մաս" localSheetId="2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  <definedName name="վֆյգյգ" localSheetId="3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0" l="1"/>
  <c r="I8" i="20"/>
  <c r="G8" i="20"/>
  <c r="H11" i="20"/>
  <c r="I11" i="20"/>
  <c r="G11" i="20"/>
  <c r="H9" i="20"/>
  <c r="I9" i="20"/>
  <c r="G9" i="20"/>
  <c r="G9" i="39"/>
  <c r="G14" i="40"/>
  <c r="G12" i="40" s="1"/>
  <c r="G10" i="40" s="1"/>
  <c r="F14" i="40"/>
  <c r="F12" i="40" s="1"/>
  <c r="F10" i="40" s="1"/>
  <c r="E14" i="40"/>
  <c r="E12" i="40" s="1"/>
  <c r="E10" i="40" s="1"/>
  <c r="D10" i="40"/>
  <c r="H26" i="5"/>
  <c r="I26" i="5"/>
  <c r="G26" i="5"/>
  <c r="H43" i="5"/>
  <c r="I43" i="5"/>
  <c r="G43" i="5"/>
  <c r="H13" i="37"/>
  <c r="G8" i="39" l="1"/>
  <c r="G7" i="39" s="1"/>
  <c r="I25" i="5" l="1"/>
  <c r="I42" i="5"/>
  <c r="I41" i="5" s="1"/>
  <c r="H42" i="5"/>
  <c r="H41" i="5" s="1"/>
  <c r="G42" i="5"/>
  <c r="G41" i="5" s="1"/>
  <c r="I63" i="5"/>
  <c r="H63" i="5"/>
  <c r="I71" i="5"/>
  <c r="H71" i="5"/>
  <c r="D13" i="37"/>
  <c r="D11" i="37" s="1"/>
  <c r="E11" i="37"/>
  <c r="F11" i="37"/>
  <c r="G11" i="37"/>
  <c r="H11" i="37"/>
  <c r="D10" i="37" l="1"/>
  <c r="H10" i="37"/>
  <c r="G10" i="37"/>
  <c r="F10" i="37"/>
  <c r="E10" i="37"/>
  <c r="G14" i="20" l="1"/>
  <c r="K8" i="34"/>
  <c r="L8" i="34"/>
  <c r="J8" i="34"/>
  <c r="L7" i="34"/>
  <c r="G71" i="5" l="1"/>
  <c r="H40" i="5" l="1"/>
  <c r="H39" i="5" s="1"/>
  <c r="G25" i="5"/>
  <c r="G24" i="5" s="1"/>
  <c r="G22" i="5" s="1"/>
  <c r="H25" i="5"/>
  <c r="H24" i="5" s="1"/>
  <c r="H22" i="5" s="1"/>
  <c r="G70" i="5"/>
  <c r="G69" i="5" s="1"/>
  <c r="G68" i="5" s="1"/>
  <c r="G66" i="5" s="1"/>
  <c r="G64" i="5" s="1"/>
  <c r="J30" i="34" s="1"/>
  <c r="I70" i="5"/>
  <c r="I69" i="5" s="1"/>
  <c r="I68" i="5" s="1"/>
  <c r="I66" i="5" s="1"/>
  <c r="I64" i="5" s="1"/>
  <c r="L30" i="34" l="1"/>
  <c r="I40" i="5"/>
  <c r="I39" i="5" s="1"/>
  <c r="I35" i="5" s="1"/>
  <c r="I33" i="5" s="1"/>
  <c r="I31" i="5" s="1"/>
  <c r="I29" i="5" s="1"/>
  <c r="I27" i="5" s="1"/>
  <c r="G40" i="5"/>
  <c r="G39" i="5" s="1"/>
  <c r="G37" i="5" s="1"/>
  <c r="H37" i="5"/>
  <c r="H35" i="5" s="1"/>
  <c r="H33" i="5" s="1"/>
  <c r="H31" i="5" s="1"/>
  <c r="H29" i="5" s="1"/>
  <c r="H27" i="5" s="1"/>
  <c r="I24" i="5"/>
  <c r="I22" i="5" s="1"/>
  <c r="H20" i="5"/>
  <c r="H18" i="5" s="1"/>
  <c r="G20" i="5"/>
  <c r="G18" i="5" s="1"/>
  <c r="G16" i="5" s="1"/>
  <c r="G14" i="5" s="1"/>
  <c r="G12" i="5" s="1"/>
  <c r="G10" i="5" s="1"/>
  <c r="I62" i="5"/>
  <c r="G35" i="5" l="1"/>
  <c r="G33" i="5" s="1"/>
  <c r="G31" i="5" s="1"/>
  <c r="G29" i="5" s="1"/>
  <c r="G27" i="5" s="1"/>
  <c r="L16" i="34"/>
  <c r="I37" i="5"/>
  <c r="K16" i="34"/>
  <c r="H16" i="5"/>
  <c r="H14" i="5" s="1"/>
  <c r="H12" i="5" s="1"/>
  <c r="H10" i="5" s="1"/>
  <c r="K10" i="34"/>
  <c r="I20" i="5"/>
  <c r="I18" i="5" s="1"/>
  <c r="J7" i="34" l="1"/>
  <c r="I16" i="5"/>
  <c r="I14" i="5" s="1"/>
  <c r="I12" i="5" s="1"/>
  <c r="I10" i="5" s="1"/>
  <c r="L10" i="34"/>
  <c r="K7" i="34" s="1"/>
  <c r="I61" i="5" l="1"/>
  <c r="I60" i="5" s="1"/>
  <c r="I58" i="5" s="1"/>
  <c r="I56" i="5" s="1"/>
  <c r="L26" i="34" s="1"/>
  <c r="L25" i="34" s="1"/>
  <c r="L24" i="34" s="1"/>
  <c r="I14" i="20" l="1"/>
  <c r="I54" i="5"/>
  <c r="I52" i="5" s="1"/>
  <c r="I50" i="5" s="1"/>
  <c r="I48" i="5" s="1"/>
  <c r="I46" i="5" s="1"/>
  <c r="I44" i="5" s="1"/>
  <c r="I13" i="20" l="1"/>
  <c r="I7" i="20" s="1"/>
  <c r="H70" i="5" l="1"/>
  <c r="H69" i="5" s="1"/>
  <c r="H68" i="5" s="1"/>
  <c r="H66" i="5" s="1"/>
  <c r="H64" i="5" s="1"/>
  <c r="K30" i="34" l="1"/>
  <c r="H62" i="5"/>
  <c r="H61" i="5" s="1"/>
  <c r="H60" i="5" s="1"/>
  <c r="H58" i="5" s="1"/>
  <c r="H56" i="5" s="1"/>
  <c r="K26" i="34" s="1"/>
  <c r="K25" i="34" l="1"/>
  <c r="K24" i="34" s="1"/>
  <c r="H14" i="20"/>
  <c r="H54" i="5"/>
  <c r="H52" i="5" s="1"/>
  <c r="H50" i="5" s="1"/>
  <c r="H48" i="5" s="1"/>
  <c r="H46" i="5" s="1"/>
  <c r="H44" i="5" s="1"/>
  <c r="H13" i="20" l="1"/>
  <c r="H7" i="20" s="1"/>
  <c r="G13" i="20"/>
  <c r="G7" i="20" s="1"/>
  <c r="G63" i="5"/>
  <c r="G62" i="5" s="1"/>
  <c r="G61" i="5" s="1"/>
  <c r="G60" i="5" s="1"/>
  <c r="G58" i="5" s="1"/>
  <c r="G56" i="5" s="1"/>
  <c r="J26" i="34" s="1"/>
  <c r="J25" i="34" s="1"/>
  <c r="J24" i="34" s="1"/>
  <c r="G54" i="5" l="1"/>
  <c r="G52" i="5" s="1"/>
  <c r="G50" i="5" s="1"/>
  <c r="G48" i="5" s="1"/>
  <c r="G46" i="5" s="1"/>
  <c r="G44" i="5" s="1"/>
</calcChain>
</file>

<file path=xl/sharedStrings.xml><?xml version="1.0" encoding="utf-8"?>
<sst xmlns="http://schemas.openxmlformats.org/spreadsheetml/2006/main" count="325" uniqueCount="171">
  <si>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</si>
  <si>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</si>
  <si>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</si>
  <si>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</si>
  <si>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</si>
  <si>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</si>
  <si>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</si>
  <si>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</si>
  <si>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</si>
  <si>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</si>
  <si>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>01</t>
  </si>
  <si>
    <t xml:space="preserve"> 11001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</si>
  <si>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</si>
  <si>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</si>
  <si>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</si>
  <si>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</si>
  <si>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 xml:space="preserve"> ՀՀ կառավարության պահուստային ֆոնդ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</si>
  <si>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</si>
  <si>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</si>
  <si>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</si>
  <si>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</si>
  <si>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</si>
  <si>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</si>
  <si>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</si>
  <si>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</si>
  <si>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</si>
  <si>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</si>
  <si>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</si>
  <si>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</si>
  <si>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</si>
  <si>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</si>
  <si>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Առաջին կիսամյակ</t>
  </si>
  <si>
    <t xml:space="preserve"> Ինն ամիս</t>
  </si>
  <si>
    <t xml:space="preserve"> այդ թվում`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</si>
  <si>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</si>
  <si>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</si>
  <si>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</si>
  <si>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</si>
  <si>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</si>
  <si>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</si>
  <si>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</si>
  <si>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</si>
  <si>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</si>
  <si>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</si>
  <si>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</si>
  <si>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</si>
  <si>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</si>
  <si>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</si>
  <si>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</si>
  <si>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</si>
  <si>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</si>
  <si>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</si>
  <si>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</si>
  <si>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կառավարություն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</si>
  <si>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</si>
  <si>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</si>
  <si>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</si>
  <si>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</si>
  <si>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</si>
  <si>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</si>
  <si>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01</t>
  </si>
  <si>
    <t xml:space="preserve"> 02</t>
  </si>
  <si>
    <t>ՀԱՅԱՍՏԱՆԻ ՀԱՆՐԱՊԵՏՈՒԹՅԱՆ ԿԱՌԱՎԱՐՈՒԹՅԱՆ   2024   ԹՎԱԿԱՆԻ  ԴԵԿՏԵՄԲԵՐԻ  27-Ի   N 2060-Ն  ՈՐՈՇՄԱՆ  NN 9 ԵՎ 9.1 ՀԱՎԵԼՎԱԾՆԵՐՈՒՄ  ԿԱՏԱՐՎՈՂ ՓՈՓՈԽՈՒԹՅՈՒՆՆԵՐԸ ԵՎ ԼՐԱՑՈՒՄՆԵՐԸ</t>
  </si>
  <si>
    <t>«ՀԱՅԱՍՏԱՆԻ ՀԱՆՐԱՊԵՏՈՒԹՅԱՆ 2025 ԹՎԱԿԱՆԻ ՊԵՏԱԿԱՆ ԲՅՈՒՋԵԻ ՄԱՍԻՆ» ՕՐԵՆՔԻ N 1 ՀԱՎԵԼՎԱԾԻ NN 1 ԵՎ 2 ԱՂՅՈՒՍԱԿՆԵՐՈՒՄ ԿԱՏԱՐՎՈՂ ՎԵՐԱԲԱՇԽՈՒՄԸ, ՓՈՓՈԽՈՒԹՅՈՒՆՆԵՐԸ ԵՎ ԼՐԱՑՈՒՄԸ, ՀԱՅԱՍՏԱՆԻ ՀԱՆՐԱՊԵՏՈՒԹՅԱՆ ԿԱՌԱՎԱՐՈՒԹՅԱՆ 2024 ԹՎԱԿԱՆԻ ԴԵԿՏԵՄԲԵՐԻ 27-Ի N 2060-Ն ՈՐՈՇՄԱՆ N 5 ՀԱՎԵԼՎԱԾԻ  N 1 ԱՂՅՈՒՍԱԿՈՒՄ ԿԱՏԱՐՎՈՂ ՓՈՓՈԽՈՒԹՅՈՒՆՆԵՐԸ ԵՎ ԼՐԱՑՈՒՄԸ</t>
  </si>
  <si>
    <t xml:space="preserve"> ԲԳԿ /ԲՍԿ</t>
  </si>
  <si>
    <t>ՀԱՅԱՍՏԱՆԻ ՀԱՆՐԱՊԵՏՈՒԹՅԱՆ ԿԱՌԱՎԱՐՈՒԹՅԱՆ 2024   ԹՎԱԿԱՆԻ  ԴԵԿՏԵՄԲԵՐԻ  27-Ի   N 2060-Ն  ՈՐՈՇՄԱՆ  NN 3 ԵՎ 4 ՀԱՎԵԼՎԱԾՆԵՐՈՒՄ ԿԱՏԱՐՎՈՂ ՓՈՓՈԽՈՒԹՅՈՒՆՆԵՐԸ ԵՎ ԼՐԱՑՈՒՄՆԵՐԸ</t>
  </si>
  <si>
    <t>ՀՀ բարձր տեխնոլոգիական արդյունաբերության նախարարություն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</si>
  <si>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</si>
  <si>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</si>
  <si>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</si>
  <si>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 Ծառայությունը մատուցողի անվանումը`  ՀՀ բարձր տեխնոլոգիական արդյունաբերության նախարարություն </t>
  </si>
  <si>
    <t xml:space="preserve">Հաշվի առնելով ընտրված տեխնոլոգիական ուղղությունները, բարձր տեխնոլոգիաների ոլորտի զարգացման երկարաժամկետ տեսլականի և ռազմավարական նպատակների սահմանում </t>
  </si>
  <si>
    <t>հազար դրամներով</t>
  </si>
  <si>
    <t>Հավելված N 1
ՀՀ կառավարության
2025 թվականի____________ի  N _____-Ն որոշման</t>
  </si>
  <si>
    <t xml:space="preserve"> 04</t>
  </si>
  <si>
    <t>Ռազմարդյունաբերության համալիրի զարգացում</t>
  </si>
  <si>
    <t>Ռազմարդյունաբերության ոլորտի մասնագիտական կադրերի ուսուցում և վերապատրաստում</t>
  </si>
  <si>
    <t xml:space="preserve"> Այլ պետական մարմնի կարողությունների զարգացում, տեխնիկական հագեցվածության ապահովում</t>
  </si>
  <si>
    <t>1220 - 11004</t>
  </si>
  <si>
    <t>Նոր արտադրությունների հիմնում, ներկրման և արտադրության  մեխանիզմի ստեղծում</t>
  </si>
  <si>
    <t>Ռազմարդյունաբերության ոլորտի մասնագիտական կադրերի որակավորման բարձրացում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</si>
  <si>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</si>
  <si>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Բարձր տեխնոլոգիական ոլորտում պետական քաղաքականության մշակում, ծրագրերի համակարգում</t>
  </si>
  <si>
    <t xml:space="preserve"> Բարձր տեխնոլոգիական արդյունաբերության բնագավառում  իրականացվող ծրագրերի ազդեցության և արդյունավետության բարելավում</t>
  </si>
  <si>
    <t>1100 - 32001</t>
  </si>
  <si>
    <t xml:space="preserve"> Վարչական սարքավորումների ձեռքբերում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</si>
  <si>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</si>
  <si>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ՀՀ կառավարության  2025 թվականի </t>
  </si>
  <si>
    <t>______________ ի    ___Ն որոշման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</si>
  <si>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</si>
  <si>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</si>
  <si>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</si>
  <si>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</si>
  <si>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</si>
  <si>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</si>
  <si>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</si>
  <si>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</si>
  <si>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</si>
  <si>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ԸՆԴԱՄԵՆԸ</t>
  </si>
  <si>
    <t xml:space="preserve"> այդ թվում՛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</si>
  <si>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</si>
  <si>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</si>
  <si>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</si>
  <si>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</si>
  <si>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</si>
  <si>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 նշված են դրական նշանով)</t>
  </si>
  <si>
    <t>Քանակը</t>
  </si>
  <si>
    <t>Բաժին N 04</t>
  </si>
  <si>
    <t>Դաս N 01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</si>
  <si>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</si>
  <si>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</si>
  <si>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</si>
  <si>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</si>
  <si>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09</t>
  </si>
  <si>
    <t xml:space="preserve"> Տնտեսական հարաբերություններ (այլ դասերին չպատկանող)</t>
  </si>
  <si>
    <t xml:space="preserve"> ՏՆՏԵՍԱԿԱՆ ՀԱՐԱԲԵՐՈՒԹՅՈՒՆՆԵՐ</t>
  </si>
  <si>
    <t xml:space="preserve"> 1100</t>
  </si>
  <si>
    <t>Վերապատրաստումն ստացած աշխատակիցների քանակը, մարդ</t>
  </si>
  <si>
    <t>ՀԱՅԱՍՏԱՆԻ ՀԱՆՐԱՊԵՏՈՒԹՅԱՆ ԿԱՌԱՎԱՐՈՒԹՅԱՆ 2024 ԹՎԱԿԱՆԻ ԴԵԿՏԵՄԲԵՐԻ 27-Ի N 2060-Ն ՈՐՈՇՄԱՆ N 10 ՀԱՎԵԼՎԱԾՈՒՄ ԿԱՏԱՐՎՈՂ ՓՈՓՈԽՈՒԹՅՈՒՆՆԵՐԸ  ԵՎ ԼՐԱՑՈՒՄՆԵՐԸ</t>
  </si>
  <si>
    <t>Գումարը
(հազար դրամով)</t>
  </si>
  <si>
    <t>1100  32001</t>
  </si>
  <si>
    <t>Խումբ N 09</t>
  </si>
  <si>
    <t xml:space="preserve">  Այլ պետական մարմնի կարողությունների զարգացում, տեխնիկական հագեցվածության ապահովում</t>
  </si>
  <si>
    <t>ԷԱՃ</t>
  </si>
  <si>
    <t>լրակազմ</t>
  </si>
  <si>
    <t>հատ</t>
  </si>
  <si>
    <t>39515440/501</t>
  </si>
  <si>
    <t>ուղղահայաց շերտավարագույրներ</t>
  </si>
  <si>
    <t>քմ</t>
  </si>
  <si>
    <t>39515410/501</t>
  </si>
  <si>
    <t>ներքին շերտավարագույրներ</t>
  </si>
  <si>
    <t>39515410/502</t>
  </si>
  <si>
    <t>39515410/503</t>
  </si>
  <si>
    <t>դարակներով պահարաններ</t>
  </si>
  <si>
    <t>հենակներ</t>
  </si>
  <si>
    <t>հեռախոսային կայաններ</t>
  </si>
  <si>
    <t>խոհանոցային կահույք</t>
  </si>
  <si>
    <t>սեղաններ</t>
  </si>
  <si>
    <t>ՄԱ</t>
  </si>
  <si>
    <t>գազօջախի սալիկներ</t>
  </si>
  <si>
    <t>միկրոալիքային վառարաններ</t>
  </si>
  <si>
    <t>ձեռքերը չորացնելու սարքեր</t>
  </si>
  <si>
    <t>սեղանի համակարգիչներ</t>
  </si>
  <si>
    <t>համակարգչային սերվերներ</t>
  </si>
  <si>
    <t>ֆայլային սերվերներ</t>
  </si>
  <si>
    <t>ցանցային բաղադրիչներ</t>
  </si>
  <si>
    <t>ցանցային համակարգ</t>
  </si>
  <si>
    <t>հպումով կառավարվող էկրաններ</t>
  </si>
  <si>
    <t>ՀԱՅԱՍՏԱՆԻ ՀԱՆՐԱՊԵՏՈՒԹՅԱՆ ԿԱՌԱՎԱՐՈՒԹՅԱՆ 2024 ԹՎԱԿԱՆԻ ԴԵԿՏԵՄԲԵՐԻ 27-Ի N2060-Ն ՈՐՈՇՄԱՆ N 5 ՀԱՎԵԼՎԱԾԻ N 2 ԱՂՅՈՒՍԱԿՈՒՄ  ԿԱՏԱՐՎՈՂ ՓՈՓՈԽՈՒԹՅՈՒՆՆԵՐԸ  ԵՎ ԼՐԱՑՈՒՄՆԵՐԸ</t>
  </si>
  <si>
    <t>Ցուցանիշների փոփոխությունը
(ավելացումները նշված են դրական նշանով)</t>
  </si>
  <si>
    <t xml:space="preserve"> Առաջին եռամսյակ</t>
  </si>
  <si>
    <t xml:space="preserve"> Հավելված N 4</t>
  </si>
  <si>
    <t>Հավելված N 5
ՀՀ կառավարության
2025 թվականի____________ի  N _____-Ն որոշման</t>
  </si>
  <si>
    <t>Հավելված N 6</t>
  </si>
  <si>
    <t>ՀՀ կառավարության  2025 թվականի</t>
  </si>
  <si>
    <t>հայելի՝ դիտողական</t>
  </si>
  <si>
    <t>օպերատիվ հիշողության սարք (ozu)</t>
  </si>
  <si>
    <t>հենակներ (հատ)</t>
  </si>
  <si>
    <t>օդածծիչներ</t>
  </si>
  <si>
    <t>Հավելված N 2
ՀՀ կառավարության
2025 թվականի____________ի  N _____-Ն որոշման</t>
  </si>
  <si>
    <t xml:space="preserve"> Հավելված N 3
</t>
  </si>
  <si>
    <t>շերտավարագույրներ (ք․մ)</t>
  </si>
  <si>
    <t xml:space="preserve"> - Ընդհանուր բնույթի այլ ծառայություններ</t>
  </si>
  <si>
    <t xml:space="preserve"> Ծառայությունը մատուցողի անվանումը`  Մասնագիտացված կազմակերպություն</t>
  </si>
  <si>
    <t>կահույք (լրակազմ)</t>
  </si>
  <si>
    <t>սարքեր և սարքավորումներ (հատ)</t>
  </si>
  <si>
    <t>ՊԱՇՏՊԱՆՈՒԹՅՈՒՆ</t>
  </si>
  <si>
    <t>Հետազոտական և նախագծային աշխատանքներ պաշտպանության ոլորտում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</si>
  <si>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</si>
  <si>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</si>
  <si>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>«ՀԱՅԱՍՏԱՆԻ ՀԱՆՐԱՊԵՏՈՒԹՅԱՆ 2025 ԹՎԱԿԱՆԻ ՊԵՏԱԿԱՆ ԲՅՈՒՋԵԻ ՄԱՍԻՆ» ՀԱՅԱՍՏԱՆԻ ՀԱՆՐԱՊԵՏՈՒԹՅԱՆ
ՕՐԵՆՔԻ N 1 ՀԱՎԵԼՎԱԾԻ N 3 ԱՂՅՈՒՍԱԿՈՒՄ ԿԱՏԱՐՎՈՂ ՓՈՓՈԽՈՒԹՅՈՒՆԸ 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</si>
</sst>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_(* #,##0.0_);_(* \(#,##0.0\);_(* &quot;-&quot;?_);_(@_)"/>
    <numFmt numFmtId="174" formatCode="#,##0.0_);\(#,##0.0\)"/>
    <numFmt numFmtId="175" formatCode="_-* #,##0.00\ _ _-;\-* #,##0.00\ _ _-;_-* &quot;-&quot;??\ _ _-;_-@_-"/>
    <numFmt numFmtId="176" formatCode="_-* #,##0.00\ _₽_-;\-* #,##0.00\ _₽_-;_-* \-??\ _₽_-;_-@_-"/>
    <numFmt numFmtId="177" formatCode="_(* #,##0.0_);_(* \(#,##0.0\);_(* \-??_);_(@_)"/>
    <numFmt numFmtId="178" formatCode="_(* #,##0_);_(* \(#,##0\);_(* \-??_);_(@_)"/>
  </numFmts>
  <fonts count="14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1"/>
      <color theme="0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11"/>
      <name val="Times Armenian"/>
      <family val="1"/>
    </font>
    <font>
      <b/>
      <u/>
      <sz val="12"/>
      <name val="GHEA Grapalat"/>
      <family val="3"/>
    </font>
    <font>
      <i/>
      <sz val="11"/>
      <name val="GHEA Grapalat"/>
      <family val="3"/>
    </font>
    <font>
      <sz val="8"/>
      <name val="GHEA Grapalat"/>
      <family val="2"/>
      <charset val="1"/>
    </font>
    <font>
      <b/>
      <sz val="12"/>
      <name val="GHEA Grapalat"/>
      <family val="3"/>
      <charset val="1"/>
    </font>
    <font>
      <sz val="10"/>
      <name val="Arial Armenian"/>
      <family val="2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name val="Arial Armenian"/>
      <family val="2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i/>
      <sz val="10"/>
      <name val="GHEA Grapalat"/>
      <family val="3"/>
    </font>
    <font>
      <sz val="10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b/>
      <u/>
      <sz val="10"/>
      <name val="GHEA Grapalat"/>
      <family val="3"/>
    </font>
    <font>
      <i/>
      <sz val="8"/>
      <name val="GHEA Grapalat"/>
      <family val="2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F2F2F2"/>
      </patternFill>
    </fill>
    <fill>
      <patternFill patternType="solid">
        <fgColor theme="0"/>
        <bgColor rgb="FFF2F2F2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288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2" fillId="0" borderId="0" applyFill="0" applyBorder="0" applyProtection="0">
      <alignment horizontal="right" vertical="top"/>
    </xf>
    <xf numFmtId="168" fontId="113" fillId="0" borderId="0" applyFill="0" applyBorder="0" applyProtection="0">
      <alignment horizontal="right" vertical="top"/>
    </xf>
    <xf numFmtId="0" fontId="114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5" fillId="2" borderId="0" applyNumberFormat="0" applyBorder="0" applyAlignment="0" applyProtection="0"/>
    <xf numFmtId="0" fontId="116" fillId="66" borderId="32" applyNumberFormat="0" applyAlignment="0" applyProtection="0"/>
    <xf numFmtId="0" fontId="117" fillId="67" borderId="33" applyNumberFormat="0" applyAlignment="0" applyProtection="0"/>
    <xf numFmtId="0" fontId="118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19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7" applyNumberFormat="0" applyAlignment="0" applyProtection="0"/>
    <xf numFmtId="0" fontId="29" fillId="0" borderId="0">
      <alignment horizontal="left" vertical="top" wrapText="1"/>
    </xf>
    <xf numFmtId="0" fontId="23" fillId="0" borderId="50" applyNumberFormat="0" applyFill="0" applyAlignment="0" applyProtection="0"/>
    <xf numFmtId="0" fontId="29" fillId="0" borderId="0">
      <alignment horizontal="left" vertical="top" wrapText="1"/>
    </xf>
    <xf numFmtId="0" fontId="21" fillId="21" borderId="49" applyNumberFormat="0" applyAlignment="0" applyProtection="0"/>
    <xf numFmtId="0" fontId="3" fillId="24" borderId="48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7" applyNumberFormat="0" applyAlignment="0" applyProtection="0"/>
    <xf numFmtId="0" fontId="7" fillId="0" borderId="0"/>
    <xf numFmtId="43" fontId="122" fillId="0" borderId="0" applyFont="0" applyFill="0" applyBorder="0" applyAlignment="0" applyProtection="0"/>
    <xf numFmtId="0" fontId="2" fillId="0" borderId="0"/>
    <xf numFmtId="168" fontId="123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27" fillId="0" borderId="0"/>
    <xf numFmtId="0" fontId="29" fillId="0" borderId="0">
      <alignment horizontal="left" vertical="top" wrapText="1"/>
    </xf>
    <xf numFmtId="0" fontId="88" fillId="0" borderId="0"/>
    <xf numFmtId="0" fontId="88" fillId="0" borderId="0"/>
    <xf numFmtId="168" fontId="113" fillId="0" borderId="0" applyFill="0" applyBorder="0" applyProtection="0">
      <alignment horizontal="right" vertical="top"/>
    </xf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88" fillId="0" borderId="0"/>
    <xf numFmtId="0" fontId="88" fillId="0" borderId="0"/>
    <xf numFmtId="167" fontId="1" fillId="0" borderId="0" applyFont="0" applyFill="0" applyBorder="0" applyAlignment="0" applyProtection="0"/>
    <xf numFmtId="0" fontId="1" fillId="0" borderId="0"/>
    <xf numFmtId="0" fontId="88" fillId="0" borderId="0"/>
    <xf numFmtId="0" fontId="5" fillId="0" borderId="0"/>
    <xf numFmtId="175" fontId="3" fillId="0" borderId="0" applyFont="0" applyFill="0" applyBorder="0" applyAlignment="0" applyProtection="0"/>
    <xf numFmtId="0" fontId="2" fillId="0" borderId="0"/>
    <xf numFmtId="0" fontId="130" fillId="0" borderId="0">
      <alignment horizontal="left" vertical="top" wrapText="1"/>
    </xf>
    <xf numFmtId="0" fontId="132" fillId="0" borderId="0"/>
    <xf numFmtId="176" fontId="132" fillId="0" borderId="0" applyBorder="0" applyProtection="0"/>
    <xf numFmtId="168" fontId="112" fillId="0" borderId="0" applyFill="0" applyBorder="0" applyProtection="0">
      <alignment horizontal="right" vertical="top"/>
    </xf>
    <xf numFmtId="168" fontId="144" fillId="0" borderId="0" applyFill="0" applyBorder="0" applyProtection="0">
      <alignment horizontal="right" vertical="top"/>
    </xf>
  </cellStyleXfs>
  <cellXfs count="215">
    <xf numFmtId="0" fontId="0" fillId="0" borderId="0" xfId="0"/>
    <xf numFmtId="0" fontId="30" fillId="0" borderId="0" xfId="0" applyFont="1"/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85" fillId="0" borderId="0" xfId="0" applyFont="1" applyAlignment="1">
      <alignment vertical="top" wrapText="1"/>
    </xf>
    <xf numFmtId="0" fontId="107" fillId="0" borderId="0" xfId="0" applyFont="1" applyAlignment="1">
      <alignment vertical="center" wrapText="1"/>
    </xf>
    <xf numFmtId="0" fontId="108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8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43" fontId="84" fillId="0" borderId="0" xfId="0" applyNumberFormat="1" applyFont="1"/>
    <xf numFmtId="172" fontId="84" fillId="0" borderId="0" xfId="3197" applyNumberFormat="1" applyFont="1"/>
    <xf numFmtId="0" fontId="86" fillId="0" borderId="0" xfId="0" applyFont="1" applyAlignment="1">
      <alignment horizontal="center" vertical="center" wrapText="1"/>
    </xf>
    <xf numFmtId="0" fontId="109" fillId="0" borderId="46" xfId="0" applyFont="1" applyBorder="1" applyAlignment="1">
      <alignment horizontal="center" vertical="center" wrapText="1"/>
    </xf>
    <xf numFmtId="168" fontId="110" fillId="0" borderId="40" xfId="3261" applyFont="1" applyBorder="1">
      <alignment horizontal="right" vertical="top"/>
    </xf>
    <xf numFmtId="0" fontId="84" fillId="0" borderId="44" xfId="0" applyFont="1" applyBorder="1" applyAlignment="1">
      <alignment horizontal="right" wrapText="1"/>
    </xf>
    <xf numFmtId="0" fontId="85" fillId="0" borderId="1" xfId="0" applyFont="1" applyBorder="1" applyAlignment="1">
      <alignment horizontal="center" vertical="center" wrapText="1"/>
    </xf>
    <xf numFmtId="172" fontId="85" fillId="0" borderId="1" xfId="3197" applyNumberFormat="1" applyFont="1" applyBorder="1" applyAlignment="1">
      <alignment horizontal="center" vertical="center" wrapText="1"/>
    </xf>
    <xf numFmtId="172" fontId="85" fillId="65" borderId="1" xfId="3197" applyNumberFormat="1" applyFont="1" applyFill="1" applyBorder="1" applyAlignment="1">
      <alignment horizontal="right" vertical="top"/>
    </xf>
    <xf numFmtId="172" fontId="85" fillId="0" borderId="1" xfId="3197" applyNumberFormat="1" applyFont="1" applyBorder="1" applyAlignment="1">
      <alignment horizontal="right" vertical="center"/>
    </xf>
    <xf numFmtId="0" fontId="107" fillId="0" borderId="0" xfId="0" applyFont="1" applyAlignment="1">
      <alignment horizontal="left" vertical="top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07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vertical="center" textRotation="90" wrapText="1"/>
    </xf>
    <xf numFmtId="0" fontId="107" fillId="0" borderId="1" xfId="0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108" fillId="0" borderId="1" xfId="0" applyFont="1" applyBorder="1" applyAlignment="1">
      <alignment horizontal="left" vertical="top" wrapText="1"/>
    </xf>
    <xf numFmtId="0" fontId="124" fillId="0" borderId="0" xfId="0" applyFont="1"/>
    <xf numFmtId="0" fontId="124" fillId="0" borderId="0" xfId="0" applyFont="1" applyAlignment="1">
      <alignment horizontal="left" vertical="top" wrapText="1"/>
    </xf>
    <xf numFmtId="0" fontId="126" fillId="0" borderId="40" xfId="0" applyFont="1" applyBorder="1" applyAlignment="1">
      <alignment horizontal="left" vertical="top" wrapText="1"/>
    </xf>
    <xf numFmtId="172" fontId="85" fillId="65" borderId="1" xfId="3197" applyNumberFormat="1" applyFont="1" applyFill="1" applyBorder="1" applyAlignment="1">
      <alignment horizontal="center" vertical="center"/>
    </xf>
    <xf numFmtId="172" fontId="107" fillId="65" borderId="1" xfId="3197" applyNumberFormat="1" applyFont="1" applyFill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 wrapText="1"/>
    </xf>
    <xf numFmtId="0" fontId="125" fillId="0" borderId="40" xfId="0" applyFont="1" applyBorder="1" applyAlignment="1">
      <alignment horizontal="center" vertical="center" wrapText="1"/>
    </xf>
    <xf numFmtId="0" fontId="125" fillId="0" borderId="40" xfId="0" applyFont="1" applyBorder="1" applyAlignment="1">
      <alignment horizontal="left" vertical="center" wrapText="1"/>
    </xf>
    <xf numFmtId="0" fontId="126" fillId="0" borderId="40" xfId="0" applyFont="1" applyBorder="1" applyAlignment="1">
      <alignment horizontal="left" vertical="center" wrapText="1"/>
    </xf>
    <xf numFmtId="172" fontId="85" fillId="65" borderId="1" xfId="3197" applyNumberFormat="1" applyFont="1" applyFill="1" applyBorder="1" applyAlignment="1">
      <alignment horizontal="right" vertical="center"/>
    </xf>
    <xf numFmtId="0" fontId="85" fillId="76" borderId="41" xfId="0" applyFont="1" applyFill="1" applyBorder="1" applyAlignment="1">
      <alignment horizontal="left" vertical="center" wrapText="1"/>
    </xf>
    <xf numFmtId="173" fontId="85" fillId="0" borderId="40" xfId="3267" applyNumberFormat="1" applyFont="1" applyBorder="1" applyAlignment="1">
      <alignment horizontal="left" vertical="center" wrapText="1"/>
    </xf>
    <xf numFmtId="0" fontId="85" fillId="76" borderId="40" xfId="0" applyFont="1" applyFill="1" applyBorder="1" applyAlignment="1">
      <alignment horizontal="left" vertical="center" wrapText="1"/>
    </xf>
    <xf numFmtId="0" fontId="107" fillId="76" borderId="40" xfId="0" applyFont="1" applyFill="1" applyBorder="1" applyAlignment="1">
      <alignment horizontal="left" vertical="center" wrapText="1"/>
    </xf>
    <xf numFmtId="0" fontId="85" fillId="0" borderId="40" xfId="4" applyFont="1" applyBorder="1" applyAlignment="1">
      <alignment horizontal="left" vertical="center" wrapText="1"/>
    </xf>
    <xf numFmtId="0" fontId="107" fillId="0" borderId="40" xfId="4" applyFont="1" applyBorder="1" applyAlignment="1">
      <alignment horizontal="left" vertical="center" wrapText="1"/>
    </xf>
    <xf numFmtId="0" fontId="85" fillId="76" borderId="40" xfId="0" applyFont="1" applyFill="1" applyBorder="1" applyAlignment="1">
      <alignment horizontal="center" vertical="center" wrapText="1"/>
    </xf>
    <xf numFmtId="0" fontId="107" fillId="76" borderId="40" xfId="0" applyFont="1" applyFill="1" applyBorder="1" applyAlignment="1">
      <alignment horizontal="center" vertical="center" wrapText="1"/>
    </xf>
    <xf numFmtId="0" fontId="107" fillId="0" borderId="40" xfId="0" applyFont="1" applyBorder="1" applyAlignment="1">
      <alignment vertical="center" wrapText="1"/>
    </xf>
    <xf numFmtId="0" fontId="109" fillId="0" borderId="40" xfId="0" applyFont="1" applyBorder="1" applyAlignment="1">
      <alignment vertical="center" wrapText="1"/>
    </xf>
    <xf numFmtId="0" fontId="107" fillId="0" borderId="40" xfId="0" applyFont="1" applyBorder="1" applyAlignment="1">
      <alignment horizontal="center" vertical="center" wrapText="1"/>
    </xf>
    <xf numFmtId="168" fontId="107" fillId="65" borderId="1" xfId="3199" applyFont="1" applyFill="1" applyBorder="1" applyAlignment="1">
      <alignment horizontal="center" vertical="center"/>
    </xf>
    <xf numFmtId="168" fontId="85" fillId="65" borderId="1" xfId="3199" applyFont="1" applyFill="1" applyBorder="1" applyAlignment="1">
      <alignment horizontal="center" vertical="center"/>
    </xf>
    <xf numFmtId="168" fontId="85" fillId="0" borderId="1" xfId="3199" applyFont="1" applyBorder="1" applyAlignment="1">
      <alignment horizontal="center" vertical="center"/>
    </xf>
    <xf numFmtId="168" fontId="85" fillId="0" borderId="40" xfId="0" applyNumberFormat="1" applyFont="1" applyBorder="1" applyAlignment="1">
      <alignment horizontal="center" vertical="center" wrapText="1"/>
    </xf>
    <xf numFmtId="168" fontId="107" fillId="0" borderId="1" xfId="71" applyFont="1" applyBorder="1" applyAlignment="1">
      <alignment horizontal="center" vertical="center"/>
    </xf>
    <xf numFmtId="0" fontId="85" fillId="0" borderId="40" xfId="0" applyFont="1" applyBorder="1" applyAlignment="1">
      <alignment vertical="top" wrapText="1"/>
    </xf>
    <xf numFmtId="0" fontId="107" fillId="0" borderId="40" xfId="0" applyFont="1" applyBorder="1" applyAlignment="1">
      <alignment vertical="top" wrapText="1"/>
    </xf>
    <xf numFmtId="0" fontId="85" fillId="0" borderId="40" xfId="0" applyFont="1" applyBorder="1" applyAlignment="1">
      <alignment horizontal="center" vertical="center" wrapText="1"/>
    </xf>
    <xf numFmtId="49" fontId="85" fillId="0" borderId="40" xfId="0" applyNumberFormat="1" applyFont="1" applyBorder="1" applyAlignment="1">
      <alignment horizontal="center" vertical="center" wrapText="1"/>
    </xf>
    <xf numFmtId="0" fontId="107" fillId="76" borderId="40" xfId="0" applyFont="1" applyFill="1" applyBorder="1" applyAlignment="1">
      <alignment vertical="center" wrapText="1"/>
    </xf>
    <xf numFmtId="0" fontId="110" fillId="0" borderId="40" xfId="0" applyFont="1" applyBorder="1" applyAlignment="1">
      <alignment horizontal="center" vertical="center" wrapText="1"/>
    </xf>
    <xf numFmtId="168" fontId="110" fillId="0" borderId="40" xfId="3261" applyFont="1" applyBorder="1" applyAlignment="1">
      <alignment horizontal="center" vertical="center"/>
    </xf>
    <xf numFmtId="0" fontId="110" fillId="0" borderId="40" xfId="0" applyFont="1" applyBorder="1" applyAlignment="1">
      <alignment horizontal="left" vertical="center" wrapText="1"/>
    </xf>
    <xf numFmtId="0" fontId="110" fillId="0" borderId="40" xfId="3262" applyFont="1" applyBorder="1" applyAlignment="1">
      <alignment horizontal="left" vertical="center" wrapText="1"/>
    </xf>
    <xf numFmtId="0" fontId="30" fillId="0" borderId="0" xfId="0" applyFont="1" applyAlignment="1">
      <alignment vertical="center"/>
    </xf>
    <xf numFmtId="0" fontId="29" fillId="0" borderId="0" xfId="3262" applyAlignment="1">
      <alignment horizontal="left" vertical="center" wrapText="1"/>
    </xf>
    <xf numFmtId="0" fontId="85" fillId="0" borderId="40" xfId="4" applyFont="1" applyBorder="1" applyAlignment="1">
      <alignment horizontal="center" vertical="center" wrapText="1"/>
    </xf>
    <xf numFmtId="0" fontId="110" fillId="0" borderId="0" xfId="0" applyFont="1" applyAlignment="1">
      <alignment horizontal="center" vertical="center"/>
    </xf>
    <xf numFmtId="0" fontId="109" fillId="0" borderId="40" xfId="0" applyFont="1" applyBorder="1" applyAlignment="1">
      <alignment horizontal="center" vertical="center" wrapText="1"/>
    </xf>
    <xf numFmtId="0" fontId="110" fillId="0" borderId="40" xfId="3262" applyFont="1" applyBorder="1" applyAlignment="1">
      <alignment horizontal="center" vertical="center" wrapText="1"/>
    </xf>
    <xf numFmtId="0" fontId="110" fillId="0" borderId="51" xfId="0" applyFont="1" applyBorder="1" applyAlignment="1">
      <alignment horizontal="center" vertical="center" wrapText="1"/>
    </xf>
    <xf numFmtId="168" fontId="28" fillId="0" borderId="40" xfId="0" applyNumberFormat="1" applyFont="1" applyBorder="1" applyAlignment="1">
      <alignment horizontal="center" vertical="center"/>
    </xf>
    <xf numFmtId="168" fontId="110" fillId="0" borderId="40" xfId="3199" applyFont="1" applyBorder="1" applyAlignment="1">
      <alignment horizontal="center" vertical="center"/>
    </xf>
    <xf numFmtId="168" fontId="110" fillId="65" borderId="40" xfId="3199" applyFont="1" applyFill="1" applyBorder="1" applyAlignment="1">
      <alignment horizontal="center" vertical="center"/>
    </xf>
    <xf numFmtId="0" fontId="110" fillId="0" borderId="40" xfId="0" applyFont="1" applyBorder="1" applyAlignment="1">
      <alignment horizontal="left" vertical="center" wrapText="1"/>
    </xf>
    <xf numFmtId="0" fontId="125" fillId="0" borderId="51" xfId="3268" applyFont="1" applyBorder="1" applyAlignment="1">
      <alignment horizontal="left" vertical="top" wrapText="1"/>
    </xf>
    <xf numFmtId="0" fontId="126" fillId="0" borderId="51" xfId="3268" applyFont="1" applyBorder="1" applyAlignment="1">
      <alignment horizontal="left" vertical="top" wrapText="1"/>
    </xf>
    <xf numFmtId="0" fontId="125" fillId="0" borderId="51" xfId="3268" applyFont="1" applyBorder="1" applyAlignment="1">
      <alignment horizontal="left" vertical="top" wrapText="1"/>
    </xf>
    <xf numFmtId="0" fontId="126" fillId="0" borderId="51" xfId="3268" applyFont="1" applyBorder="1" applyAlignment="1">
      <alignment horizontal="left" vertical="top" wrapText="1"/>
    </xf>
    <xf numFmtId="0" fontId="120" fillId="65" borderId="0" xfId="3269" applyFont="1" applyFill="1" applyAlignment="1">
      <alignment horizontal="left" vertical="top" wrapText="1"/>
    </xf>
    <xf numFmtId="168" fontId="120" fillId="65" borderId="0" xfId="3269" applyNumberFormat="1" applyFont="1" applyFill="1" applyAlignment="1">
      <alignment horizontal="left" vertical="top" wrapText="1"/>
    </xf>
    <xf numFmtId="174" fontId="120" fillId="65" borderId="0" xfId="3269" applyNumberFormat="1" applyFont="1" applyFill="1" applyAlignment="1">
      <alignment horizontal="left" vertical="top" wrapText="1"/>
    </xf>
    <xf numFmtId="0" fontId="120" fillId="65" borderId="0" xfId="3269" applyFont="1" applyFill="1" applyAlignment="1">
      <alignment horizontal="left" vertical="center" wrapText="1"/>
    </xf>
    <xf numFmtId="0" fontId="107" fillId="65" borderId="0" xfId="3269" applyFont="1" applyFill="1" applyAlignment="1">
      <alignment horizontal="right" vertical="center" wrapText="1"/>
    </xf>
    <xf numFmtId="0" fontId="84" fillId="65" borderId="0" xfId="3269" applyFont="1" applyFill="1" applyAlignment="1">
      <alignment horizontal="left" vertical="center" wrapText="1"/>
    </xf>
    <xf numFmtId="0" fontId="84" fillId="65" borderId="0" xfId="3269" applyFont="1" applyFill="1" applyAlignment="1">
      <alignment horizontal="left" vertical="top" wrapText="1"/>
    </xf>
    <xf numFmtId="0" fontId="85" fillId="65" borderId="51" xfId="3269" applyFont="1" applyFill="1" applyBorder="1" applyAlignment="1">
      <alignment horizontal="center" vertical="center" wrapText="1"/>
    </xf>
    <xf numFmtId="0" fontId="84" fillId="65" borderId="51" xfId="3269" applyFont="1" applyFill="1" applyBorder="1" applyAlignment="1">
      <alignment horizontal="left" vertical="center" wrapText="1"/>
    </xf>
    <xf numFmtId="168" fontId="85" fillId="65" borderId="51" xfId="3198" applyFont="1" applyFill="1" applyBorder="1" applyAlignment="1">
      <alignment horizontal="right" vertical="center"/>
    </xf>
    <xf numFmtId="0" fontId="128" fillId="65" borderId="51" xfId="3269" applyFont="1" applyFill="1" applyBorder="1" applyAlignment="1">
      <alignment horizontal="center" vertical="center" wrapText="1"/>
    </xf>
    <xf numFmtId="168" fontId="85" fillId="65" borderId="51" xfId="3271" applyFont="1" applyFill="1" applyBorder="1" applyAlignment="1">
      <alignment horizontal="right" vertical="center"/>
    </xf>
    <xf numFmtId="0" fontId="84" fillId="65" borderId="51" xfId="3269" applyFont="1" applyFill="1" applyBorder="1" applyAlignment="1">
      <alignment horizontal="center" vertical="top" wrapText="1"/>
    </xf>
    <xf numFmtId="0" fontId="84" fillId="65" borderId="51" xfId="3269" applyFont="1" applyFill="1" applyBorder="1" applyAlignment="1">
      <alignment horizontal="center" vertical="center" wrapText="1"/>
    </xf>
    <xf numFmtId="0" fontId="84" fillId="65" borderId="51" xfId="3269" applyFont="1" applyFill="1" applyBorder="1" applyAlignment="1">
      <alignment horizontal="left" vertical="top" wrapText="1"/>
    </xf>
    <xf numFmtId="168" fontId="107" fillId="65" borderId="51" xfId="71" applyFont="1" applyFill="1" applyBorder="1" applyAlignment="1">
      <alignment horizontal="right" vertical="center"/>
    </xf>
    <xf numFmtId="0" fontId="129" fillId="0" borderId="51" xfId="0" applyFont="1" applyBorder="1" applyAlignment="1">
      <alignment horizontal="left" vertical="top" wrapText="1"/>
    </xf>
    <xf numFmtId="0" fontId="109" fillId="0" borderId="51" xfId="0" applyFont="1" applyBorder="1" applyAlignment="1">
      <alignment horizontal="left" vertical="top" wrapText="1"/>
    </xf>
    <xf numFmtId="0" fontId="85" fillId="0" borderId="51" xfId="0" applyFont="1" applyBorder="1" applyAlignment="1">
      <alignment vertical="top" wrapText="1"/>
    </xf>
    <xf numFmtId="0" fontId="107" fillId="0" borderId="51" xfId="0" applyFont="1" applyBorder="1" applyAlignment="1">
      <alignment vertical="top" wrapText="1"/>
    </xf>
    <xf numFmtId="168" fontId="107" fillId="65" borderId="51" xfId="3199" applyFont="1" applyFill="1" applyBorder="1" applyAlignment="1">
      <alignment horizontal="center" vertical="center"/>
    </xf>
    <xf numFmtId="0" fontId="109" fillId="0" borderId="51" xfId="0" applyFont="1" applyBorder="1" applyAlignment="1">
      <alignment horizontal="center" vertical="center" wrapText="1"/>
    </xf>
    <xf numFmtId="0" fontId="110" fillId="0" borderId="51" xfId="0" applyFont="1" applyBorder="1" applyAlignment="1">
      <alignment horizontal="left" vertical="top" wrapText="1"/>
    </xf>
    <xf numFmtId="0" fontId="110" fillId="0" borderId="51" xfId="0" applyFont="1" applyBorder="1" applyAlignment="1">
      <alignment horizontal="left" vertical="center" wrapText="1"/>
    </xf>
    <xf numFmtId="168" fontId="85" fillId="65" borderId="51" xfId="3199" applyFont="1" applyFill="1" applyBorder="1" applyAlignment="1">
      <alignment horizontal="center" vertical="center"/>
    </xf>
    <xf numFmtId="0" fontId="109" fillId="0" borderId="0" xfId="0" applyFont="1" applyAlignment="1">
      <alignment horizontal="center" vertical="center" wrapText="1"/>
    </xf>
    <xf numFmtId="0" fontId="85" fillId="0" borderId="0" xfId="3283" applyFont="1" applyAlignment="1">
      <alignment vertical="top" wrapText="1"/>
    </xf>
    <xf numFmtId="0" fontId="131" fillId="0" borderId="0" xfId="3283" applyFont="1">
      <alignment horizontal="left" vertical="top" wrapText="1"/>
    </xf>
    <xf numFmtId="0" fontId="134" fillId="0" borderId="0" xfId="3284" applyFont="1" applyAlignment="1">
      <alignment vertical="center" wrapText="1"/>
    </xf>
    <xf numFmtId="0" fontId="135" fillId="0" borderId="0" xfId="3284" applyFont="1"/>
    <xf numFmtId="177" fontId="136" fillId="0" borderId="51" xfId="3285" applyNumberFormat="1" applyFont="1" applyBorder="1" applyAlignment="1" applyProtection="1">
      <alignment horizontal="center" vertical="center" wrapText="1"/>
    </xf>
    <xf numFmtId="178" fontId="136" fillId="0" borderId="51" xfId="3285" applyNumberFormat="1" applyFont="1" applyBorder="1" applyAlignment="1" applyProtection="1">
      <alignment horizontal="center" vertical="center" wrapText="1"/>
    </xf>
    <xf numFmtId="174" fontId="85" fillId="65" borderId="51" xfId="3285" applyNumberFormat="1" applyFont="1" applyFill="1" applyBorder="1" applyAlignment="1">
      <alignment horizontal="right"/>
    </xf>
    <xf numFmtId="0" fontId="137" fillId="0" borderId="0" xfId="3284" applyFont="1" applyAlignment="1">
      <alignment vertical="center" wrapText="1"/>
    </xf>
    <xf numFmtId="0" fontId="133" fillId="77" borderId="51" xfId="3284" applyFont="1" applyFill="1" applyBorder="1" applyAlignment="1">
      <alignment horizontal="center" vertical="center" wrapText="1"/>
    </xf>
    <xf numFmtId="177" fontId="85" fillId="0" borderId="51" xfId="3284" applyNumberFormat="1" applyFont="1" applyBorder="1" applyAlignment="1">
      <alignment vertical="center" wrapText="1"/>
    </xf>
    <xf numFmtId="0" fontId="138" fillId="0" borderId="0" xfId="3284" applyFont="1" applyAlignment="1">
      <alignment vertical="center" wrapText="1"/>
    </xf>
    <xf numFmtId="0" fontId="132" fillId="0" borderId="0" xfId="3284"/>
    <xf numFmtId="0" fontId="86" fillId="77" borderId="51" xfId="3284" applyFont="1" applyFill="1" applyBorder="1" applyAlignment="1">
      <alignment horizontal="left" vertical="center"/>
    </xf>
    <xf numFmtId="173" fontId="85" fillId="0" borderId="53" xfId="3284" applyNumberFormat="1" applyFont="1" applyBorder="1" applyAlignment="1">
      <alignment vertical="center" wrapText="1"/>
    </xf>
    <xf numFmtId="0" fontId="134" fillId="0" borderId="0" xfId="3284" applyFont="1" applyAlignment="1">
      <alignment horizontal="right" vertical="center" wrapText="1"/>
    </xf>
    <xf numFmtId="0" fontId="134" fillId="0" borderId="0" xfId="3284" applyFont="1" applyAlignment="1">
      <alignment horizontal="center" vertical="center" wrapText="1"/>
    </xf>
    <xf numFmtId="177" fontId="134" fillId="0" borderId="0" xfId="3285" applyNumberFormat="1" applyFont="1" applyBorder="1" applyAlignment="1" applyProtection="1">
      <alignment vertical="center" wrapText="1"/>
    </xf>
    <xf numFmtId="0" fontId="136" fillId="0" borderId="51" xfId="3284" applyFont="1" applyBorder="1" applyAlignment="1">
      <alignment horizontal="left" vertical="center" wrapText="1"/>
    </xf>
    <xf numFmtId="0" fontId="84" fillId="0" borderId="51" xfId="3284" applyFont="1" applyBorder="1" applyAlignment="1">
      <alignment horizontal="left" vertical="center" wrapText="1"/>
    </xf>
    <xf numFmtId="0" fontId="84" fillId="65" borderId="51" xfId="3284" applyFont="1" applyFill="1" applyBorder="1" applyAlignment="1">
      <alignment horizontal="left" vertical="center" wrapText="1"/>
    </xf>
    <xf numFmtId="177" fontId="84" fillId="65" borderId="51" xfId="3285" applyNumberFormat="1" applyFont="1" applyFill="1" applyBorder="1" applyAlignment="1" applyProtection="1">
      <alignment vertical="center" wrapText="1"/>
    </xf>
    <xf numFmtId="177" fontId="84" fillId="65" borderId="51" xfId="3285" applyNumberFormat="1" applyFont="1" applyFill="1" applyBorder="1" applyAlignment="1" applyProtection="1">
      <alignment horizontal="center" vertical="center" wrapText="1"/>
    </xf>
    <xf numFmtId="0" fontId="110" fillId="65" borderId="51" xfId="0" applyFont="1" applyFill="1" applyBorder="1" applyAlignment="1">
      <alignment horizontal="center" vertical="center" wrapText="1"/>
    </xf>
    <xf numFmtId="0" fontId="120" fillId="0" borderId="0" xfId="1477" applyFont="1" applyAlignment="1">
      <alignment horizontal="left" vertical="top" wrapText="1"/>
    </xf>
    <xf numFmtId="0" fontId="139" fillId="0" borderId="0" xfId="1477" applyFont="1" applyAlignment="1">
      <alignment horizontal="right" vertical="center" wrapText="1"/>
    </xf>
    <xf numFmtId="0" fontId="141" fillId="0" borderId="0" xfId="1477" applyFont="1" applyAlignment="1">
      <alignment wrapText="1"/>
    </xf>
    <xf numFmtId="174" fontId="120" fillId="0" borderId="0" xfId="1477" applyNumberFormat="1" applyFont="1" applyAlignment="1">
      <alignment horizontal="left" vertical="top" wrapText="1"/>
    </xf>
    <xf numFmtId="0" fontId="142" fillId="0" borderId="51" xfId="1477" applyFont="1" applyBorder="1" applyAlignment="1">
      <alignment horizontal="center" vertical="center" wrapText="1"/>
    </xf>
    <xf numFmtId="0" fontId="120" fillId="0" borderId="51" xfId="1477" applyFont="1" applyBorder="1" applyAlignment="1">
      <alignment horizontal="left" vertical="center" wrapText="1"/>
    </xf>
    <xf numFmtId="168" fontId="142" fillId="0" borderId="51" xfId="3198" applyFont="1" applyBorder="1" applyAlignment="1">
      <alignment horizontal="right" vertical="center"/>
    </xf>
    <xf numFmtId="168" fontId="112" fillId="0" borderId="0" xfId="3286" applyBorder="1">
      <alignment horizontal="right" vertical="top"/>
    </xf>
    <xf numFmtId="0" fontId="120" fillId="0" borderId="51" xfId="1477" applyFont="1" applyBorder="1" applyAlignment="1">
      <alignment horizontal="left" vertical="top" wrapText="1"/>
    </xf>
    <xf numFmtId="168" fontId="142" fillId="0" borderId="51" xfId="3271" applyFont="1" applyBorder="1" applyAlignment="1">
      <alignment horizontal="right" vertical="center"/>
    </xf>
    <xf numFmtId="168" fontId="142" fillId="0" borderId="0" xfId="3198" applyFont="1" applyBorder="1">
      <alignment horizontal="right" vertical="top"/>
    </xf>
    <xf numFmtId="0" fontId="143" fillId="0" borderId="51" xfId="1477" applyFont="1" applyBorder="1" applyAlignment="1">
      <alignment horizontal="center" vertical="center" wrapText="1"/>
    </xf>
    <xf numFmtId="0" fontId="30" fillId="0" borderId="0" xfId="1477" applyFont="1" applyAlignment="1">
      <alignment horizontal="left" vertical="top" wrapText="1"/>
    </xf>
    <xf numFmtId="168" fontId="140" fillId="0" borderId="51" xfId="71" applyFont="1" applyBorder="1" applyAlignment="1">
      <alignment horizontal="right" vertical="center"/>
    </xf>
    <xf numFmtId="0" fontId="139" fillId="0" borderId="51" xfId="1477" applyFont="1" applyBorder="1" applyAlignment="1">
      <alignment horizontal="center" vertical="top" wrapText="1"/>
    </xf>
    <xf numFmtId="0" fontId="139" fillId="0" borderId="51" xfId="1477" applyFont="1" applyBorder="1" applyAlignment="1">
      <alignment horizontal="left" vertical="top" wrapText="1"/>
    </xf>
    <xf numFmtId="168" fontId="139" fillId="0" borderId="51" xfId="3287" applyFont="1" applyBorder="1" applyAlignment="1">
      <alignment horizontal="right" vertical="center"/>
    </xf>
    <xf numFmtId="168" fontId="140" fillId="65" borderId="51" xfId="71" applyFont="1" applyFill="1" applyBorder="1" applyAlignment="1">
      <alignment horizontal="right" vertical="center"/>
    </xf>
    <xf numFmtId="0" fontId="120" fillId="0" borderId="0" xfId="1477" applyFont="1" applyAlignment="1">
      <alignment horizontal="left" vertical="center" wrapText="1"/>
    </xf>
    <xf numFmtId="0" fontId="134" fillId="0" borderId="51" xfId="3284" applyFont="1" applyBorder="1" applyAlignment="1">
      <alignment vertical="center" wrapText="1"/>
    </xf>
    <xf numFmtId="177" fontId="134" fillId="0" borderId="51" xfId="3285" applyNumberFormat="1" applyFont="1" applyBorder="1" applyAlignment="1" applyProtection="1">
      <alignment vertical="center" wrapText="1"/>
    </xf>
    <xf numFmtId="0" fontId="134" fillId="0" borderId="51" xfId="3284" applyFont="1" applyBorder="1" applyAlignment="1">
      <alignment horizontal="left" vertical="center" wrapText="1"/>
    </xf>
    <xf numFmtId="0" fontId="86" fillId="0" borderId="45" xfId="0" applyFont="1" applyBorder="1" applyAlignment="1">
      <alignment horizontal="center" vertical="center" textRotation="90" wrapText="1"/>
    </xf>
    <xf numFmtId="0" fontId="85" fillId="0" borderId="41" xfId="0" applyFont="1" applyBorder="1" applyAlignment="1">
      <alignment horizontal="left" vertical="center" wrapText="1"/>
    </xf>
    <xf numFmtId="0" fontId="85" fillId="0" borderId="42" xfId="0" applyFont="1" applyBorder="1" applyAlignment="1">
      <alignment horizontal="left" vertical="center" wrapText="1"/>
    </xf>
    <xf numFmtId="0" fontId="85" fillId="0" borderId="43" xfId="0" applyFont="1" applyBorder="1" applyAlignment="1">
      <alignment horizontal="left" vertical="center" wrapText="1"/>
    </xf>
    <xf numFmtId="0" fontId="125" fillId="0" borderId="40" xfId="0" applyFont="1" applyBorder="1" applyAlignment="1">
      <alignment horizontal="left" vertical="top" wrapText="1"/>
    </xf>
    <xf numFmtId="0" fontId="86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172" fontId="121" fillId="0" borderId="44" xfId="3197" applyNumberFormat="1" applyFont="1" applyBorder="1" applyAlignment="1">
      <alignment horizontal="right" vertical="center"/>
    </xf>
    <xf numFmtId="0" fontId="85" fillId="0" borderId="1" xfId="0" applyFont="1" applyBorder="1" applyAlignment="1">
      <alignment horizontal="center" vertical="center" wrapText="1"/>
    </xf>
    <xf numFmtId="172" fontId="86" fillId="0" borderId="41" xfId="3197" applyNumberFormat="1" applyFont="1" applyBorder="1" applyAlignment="1">
      <alignment horizontal="center" vertical="center" wrapText="1"/>
    </xf>
    <xf numFmtId="172" fontId="86" fillId="0" borderId="42" xfId="3197" applyNumberFormat="1" applyFont="1" applyBorder="1" applyAlignment="1">
      <alignment horizontal="center" vertical="center" wrapText="1"/>
    </xf>
    <xf numFmtId="172" fontId="86" fillId="0" borderId="43" xfId="3197" applyNumberFormat="1" applyFont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85" fillId="0" borderId="41" xfId="0" applyFont="1" applyBorder="1" applyAlignment="1">
      <alignment horizontal="center" vertical="center" wrapText="1"/>
    </xf>
    <xf numFmtId="0" fontId="85" fillId="0" borderId="42" xfId="0" applyFont="1" applyBorder="1" applyAlignment="1">
      <alignment horizontal="center" vertical="center" wrapText="1"/>
    </xf>
    <xf numFmtId="0" fontId="85" fillId="0" borderId="43" xfId="0" applyFont="1" applyBorder="1" applyAlignment="1">
      <alignment horizontal="center" vertical="center" wrapText="1"/>
    </xf>
    <xf numFmtId="0" fontId="86" fillId="0" borderId="46" xfId="0" applyFont="1" applyBorder="1" applyAlignment="1">
      <alignment horizontal="center" vertical="center" textRotation="90" wrapText="1"/>
    </xf>
    <xf numFmtId="0" fontId="86" fillId="0" borderId="45" xfId="0" applyFont="1" applyBorder="1" applyAlignment="1">
      <alignment horizontal="center" vertical="center" textRotation="90" wrapText="1"/>
    </xf>
    <xf numFmtId="0" fontId="85" fillId="0" borderId="46" xfId="0" applyFont="1" applyBorder="1" applyAlignment="1">
      <alignment horizontal="center" vertical="center" wrapText="1"/>
    </xf>
    <xf numFmtId="0" fontId="85" fillId="0" borderId="45" xfId="0" applyFont="1" applyBorder="1" applyAlignment="1">
      <alignment horizontal="center" vertical="center" wrapText="1"/>
    </xf>
    <xf numFmtId="0" fontId="85" fillId="65" borderId="51" xfId="3269" applyFont="1" applyFill="1" applyBorder="1" applyAlignment="1">
      <alignment horizontal="center" vertical="center" wrapText="1"/>
    </xf>
    <xf numFmtId="0" fontId="107" fillId="65" borderId="0" xfId="3269" applyFont="1" applyFill="1" applyAlignment="1">
      <alignment horizontal="right" vertical="center" wrapText="1"/>
    </xf>
    <xf numFmtId="0" fontId="107" fillId="65" borderId="0" xfId="3270" applyFont="1" applyFill="1" applyAlignment="1">
      <alignment horizontal="right" vertical="center"/>
    </xf>
    <xf numFmtId="0" fontId="107" fillId="65" borderId="0" xfId="3269" applyFont="1" applyFill="1" applyAlignment="1">
      <alignment horizontal="center" vertical="center" wrapText="1"/>
    </xf>
    <xf numFmtId="0" fontId="108" fillId="65" borderId="0" xfId="3269" applyFont="1" applyFill="1" applyAlignment="1">
      <alignment horizontal="right" vertical="top" wrapText="1"/>
    </xf>
    <xf numFmtId="0" fontId="142" fillId="0" borderId="51" xfId="1477" applyFont="1" applyBorder="1" applyAlignment="1">
      <alignment horizontal="center" vertical="center" wrapText="1"/>
    </xf>
    <xf numFmtId="172" fontId="140" fillId="65" borderId="51" xfId="1015" applyNumberFormat="1" applyFont="1" applyFill="1" applyBorder="1" applyAlignment="1">
      <alignment horizontal="center" vertical="center" wrapText="1"/>
    </xf>
    <xf numFmtId="0" fontId="139" fillId="0" borderId="0" xfId="1477" applyFont="1" applyAlignment="1">
      <alignment horizontal="right" vertical="center" wrapText="1"/>
    </xf>
    <xf numFmtId="0" fontId="140" fillId="65" borderId="0" xfId="3270" applyFont="1" applyFill="1" applyAlignment="1">
      <alignment horizontal="right" vertical="center"/>
    </xf>
    <xf numFmtId="0" fontId="120" fillId="0" borderId="0" xfId="1477" applyFont="1" applyAlignment="1">
      <alignment horizontal="center" vertical="center" wrapText="1"/>
    </xf>
    <xf numFmtId="0" fontId="139" fillId="0" borderId="0" xfId="1477" applyFont="1" applyAlignment="1">
      <alignment horizontal="right" vertical="top" wrapText="1"/>
    </xf>
    <xf numFmtId="0" fontId="30" fillId="0" borderId="0" xfId="0" applyFont="1" applyAlignment="1">
      <alignment horizontal="center" vertical="center"/>
    </xf>
    <xf numFmtId="0" fontId="110" fillId="0" borderId="40" xfId="0" applyFont="1" applyBorder="1" applyAlignment="1">
      <alignment horizontal="left" vertical="center" wrapText="1"/>
    </xf>
    <xf numFmtId="0" fontId="110" fillId="0" borderId="40" xfId="0" applyFont="1" applyBorder="1" applyAlignment="1">
      <alignment horizontal="left" vertical="center"/>
    </xf>
    <xf numFmtId="0" fontId="110" fillId="0" borderId="52" xfId="3262" applyFont="1" applyBorder="1" applyAlignment="1">
      <alignment horizontal="left" vertical="center" wrapText="1"/>
    </xf>
    <xf numFmtId="0" fontId="110" fillId="0" borderId="54" xfId="3262" applyFont="1" applyBorder="1" applyAlignment="1">
      <alignment horizontal="left" vertical="center" wrapText="1"/>
    </xf>
    <xf numFmtId="0" fontId="110" fillId="0" borderId="53" xfId="3262" applyFont="1" applyBorder="1" applyAlignment="1">
      <alignment horizontal="left" vertical="center" wrapText="1"/>
    </xf>
    <xf numFmtId="0" fontId="110" fillId="0" borderId="40" xfId="3262" applyFont="1" applyBorder="1" applyAlignment="1">
      <alignment horizontal="left" vertical="center" wrapText="1"/>
    </xf>
    <xf numFmtId="0" fontId="110" fillId="0" borderId="52" xfId="0" applyFont="1" applyBorder="1" applyAlignment="1">
      <alignment horizontal="left" vertical="center" wrapText="1"/>
    </xf>
    <xf numFmtId="0" fontId="110" fillId="0" borderId="54" xfId="0" applyFont="1" applyBorder="1" applyAlignment="1">
      <alignment horizontal="left" vertical="center" wrapText="1"/>
    </xf>
    <xf numFmtId="0" fontId="110" fillId="0" borderId="53" xfId="0" applyFont="1" applyBorder="1" applyAlignment="1">
      <alignment horizontal="left" vertical="center" wrapText="1"/>
    </xf>
    <xf numFmtId="0" fontId="110" fillId="65" borderId="52" xfId="0" applyFont="1" applyFill="1" applyBorder="1" applyAlignment="1">
      <alignment horizontal="left" vertical="center" wrapText="1"/>
    </xf>
    <xf numFmtId="0" fontId="110" fillId="65" borderId="53" xfId="0" applyFont="1" applyFill="1" applyBorder="1" applyAlignment="1">
      <alignment horizontal="left" vertical="center" wrapText="1"/>
    </xf>
    <xf numFmtId="0" fontId="110" fillId="0" borderId="40" xfId="0" applyFont="1" applyBorder="1" applyAlignment="1">
      <alignment horizontal="left" vertical="top"/>
    </xf>
    <xf numFmtId="0" fontId="109" fillId="0" borderId="1" xfId="0" applyFont="1" applyBorder="1" applyAlignment="1">
      <alignment horizontal="center" vertical="center" wrapText="1"/>
    </xf>
    <xf numFmtId="0" fontId="109" fillId="0" borderId="46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110" fillId="0" borderId="0" xfId="0" applyFont="1" applyAlignment="1">
      <alignment horizontal="center" vertical="center" wrapText="1"/>
    </xf>
    <xf numFmtId="0" fontId="110" fillId="0" borderId="41" xfId="0" applyFont="1" applyBorder="1" applyAlignment="1">
      <alignment horizontal="center" vertical="center" wrapText="1"/>
    </xf>
    <xf numFmtId="0" fontId="110" fillId="0" borderId="42" xfId="0" applyFont="1" applyBorder="1" applyAlignment="1">
      <alignment horizontal="center" vertical="center" wrapText="1"/>
    </xf>
    <xf numFmtId="0" fontId="110" fillId="0" borderId="43" xfId="0" applyFont="1" applyBorder="1" applyAlignment="1">
      <alignment horizontal="center" vertical="center" wrapText="1"/>
    </xf>
    <xf numFmtId="0" fontId="133" fillId="65" borderId="52" xfId="3284" applyFont="1" applyFill="1" applyBorder="1" applyAlignment="1">
      <alignment vertical="center" wrapText="1"/>
    </xf>
    <xf numFmtId="0" fontId="133" fillId="65" borderId="54" xfId="3284" applyFont="1" applyFill="1" applyBorder="1" applyAlignment="1">
      <alignment vertical="center" wrapText="1"/>
    </xf>
    <xf numFmtId="0" fontId="133" fillId="65" borderId="53" xfId="3284" applyFont="1" applyFill="1" applyBorder="1" applyAlignment="1">
      <alignment vertical="center" wrapText="1"/>
    </xf>
    <xf numFmtId="0" fontId="133" fillId="77" borderId="52" xfId="3284" applyFont="1" applyFill="1" applyBorder="1" applyAlignment="1">
      <alignment vertical="center" wrapText="1"/>
    </xf>
    <xf numFmtId="0" fontId="133" fillId="77" borderId="54" xfId="3284" applyFont="1" applyFill="1" applyBorder="1" applyAlignment="1">
      <alignment vertical="center" wrapText="1"/>
    </xf>
    <xf numFmtId="0" fontId="133" fillId="77" borderId="53" xfId="3284" applyFont="1" applyFill="1" applyBorder="1" applyAlignment="1">
      <alignment vertical="center" wrapText="1"/>
    </xf>
    <xf numFmtId="0" fontId="85" fillId="0" borderId="52" xfId="3284" applyFont="1" applyBorder="1" applyAlignment="1">
      <alignment horizontal="left" vertical="center" wrapText="1"/>
    </xf>
    <xf numFmtId="0" fontId="85" fillId="0" borderId="54" xfId="3284" applyFont="1" applyBorder="1" applyAlignment="1">
      <alignment horizontal="left" vertical="center" wrapText="1"/>
    </xf>
    <xf numFmtId="0" fontId="85" fillId="0" borderId="53" xfId="3284" applyFont="1" applyBorder="1" applyAlignment="1">
      <alignment horizontal="left" vertical="center" wrapText="1"/>
    </xf>
    <xf numFmtId="0" fontId="85" fillId="0" borderId="0" xfId="3283" applyFont="1" applyAlignment="1">
      <alignment horizontal="right" vertical="top" wrapText="1"/>
    </xf>
    <xf numFmtId="0" fontId="133" fillId="0" borderId="0" xfId="3284" applyFont="1" applyAlignment="1">
      <alignment horizontal="center" vertical="center" wrapText="1"/>
    </xf>
    <xf numFmtId="0" fontId="136" fillId="0" borderId="51" xfId="3284" applyFont="1" applyBorder="1" applyAlignment="1">
      <alignment horizontal="center" vertical="center" wrapText="1"/>
    </xf>
    <xf numFmtId="177" fontId="136" fillId="0" borderId="51" xfId="3285" applyNumberFormat="1" applyFont="1" applyBorder="1" applyAlignment="1" applyProtection="1">
      <alignment horizontal="center" vertical="center" wrapText="1"/>
    </xf>
  </cellXfs>
  <cellStyles count="3288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" xfId="3218" builtinId="30" customBuiltin="1"/>
    <cellStyle name="20% - Accent1 2" xfId="15"/>
    <cellStyle name="20% - Accent1 2 2" xfId="103"/>
    <cellStyle name="20% - Accent1 2 2 2" xfId="524"/>
    <cellStyle name="20% - Accent1 2 2 2 2" xfId="525"/>
    <cellStyle name="20% - Accent1 2 2 3" xfId="526"/>
    <cellStyle name="20% - Accent1 2 3" xfId="104"/>
    <cellStyle name="20% - Accent1 2 3 2" xfId="527"/>
    <cellStyle name="20% - Accent1 2 4" xfId="528"/>
    <cellStyle name="20% - Accent1 2 4 2" xfId="529"/>
    <cellStyle name="20% - Accent1 2 5" xfId="530"/>
    <cellStyle name="20% - Accent1 3" xfId="531"/>
    <cellStyle name="20% - Accent2" xfId="3222" builtinId="34" customBuiltin="1"/>
    <cellStyle name="20% - Accent2 2" xfId="16"/>
    <cellStyle name="20% - Accent2 2 2" xfId="105"/>
    <cellStyle name="20% - Accent2 2 2 2" xfId="532"/>
    <cellStyle name="20% - Accent2 2 2 2 2" xfId="533"/>
    <cellStyle name="20% - Accent2 2 2 3" xfId="534"/>
    <cellStyle name="20% - Accent2 2 3" xfId="106"/>
    <cellStyle name="20% - Accent2 2 3 2" xfId="535"/>
    <cellStyle name="20% - Accent2 2 4" xfId="536"/>
    <cellStyle name="20% - Accent2 2 4 2" xfId="537"/>
    <cellStyle name="20% - Accent2 2 5" xfId="538"/>
    <cellStyle name="20% - Accent2 3" xfId="539"/>
    <cellStyle name="20% - Accent3" xfId="3226" builtinId="38" customBuiltin="1"/>
    <cellStyle name="20% - Accent3 2" xfId="17"/>
    <cellStyle name="20% - Accent3 2 2" xfId="107"/>
    <cellStyle name="20% - Accent3 2 2 2" xfId="540"/>
    <cellStyle name="20% - Accent3 2 2 2 2" xfId="541"/>
    <cellStyle name="20% - Accent3 2 2 3" xfId="542"/>
    <cellStyle name="20% - Accent3 2 3" xfId="108"/>
    <cellStyle name="20% - Accent3 2 3 2" xfId="543"/>
    <cellStyle name="20% - Accent3 2 4" xfId="544"/>
    <cellStyle name="20% - Accent3 2 4 2" xfId="545"/>
    <cellStyle name="20% - Accent3 2 5" xfId="546"/>
    <cellStyle name="20% - Accent3 3" xfId="547"/>
    <cellStyle name="20% - Accent4" xfId="3230" builtinId="42" customBuiltin="1"/>
    <cellStyle name="20% - Accent4 2" xfId="18"/>
    <cellStyle name="20% - Accent4 2 2" xfId="109"/>
    <cellStyle name="20% - Accent4 2 2 2" xfId="548"/>
    <cellStyle name="20% - Accent4 2 2 2 2" xfId="549"/>
    <cellStyle name="20% - Accent4 2 2 3" xfId="550"/>
    <cellStyle name="20% - Accent4 2 3" xfId="110"/>
    <cellStyle name="20% - Accent4 2 3 2" xfId="551"/>
    <cellStyle name="20% - Accent4 2 4" xfId="552"/>
    <cellStyle name="20% - Accent4 2 4 2" xfId="553"/>
    <cellStyle name="20% - Accent4 2 5" xfId="554"/>
    <cellStyle name="20% - Accent4 3" xfId="555"/>
    <cellStyle name="20% - Accent5" xfId="3234" builtinId="46" customBuiltin="1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6" xfId="3238" builtinId="50" customBuiltin="1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40% - Accent1" xfId="3219" builtinId="31" customBuiltin="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2" xfId="3223" builtinId="35" customBuiltin="1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3" xfId="3227" builtinId="39" customBuiltin="1"/>
    <cellStyle name="40% - Accent3 2" xfId="23"/>
    <cellStyle name="40% - Accent3 2 2" xfId="119"/>
    <cellStyle name="40% - Accent3 2 2 2" xfId="588"/>
    <cellStyle name="40% - Accent3 2 2 2 2" xfId="589"/>
    <cellStyle name="40% - Accent3 2 2 3" xfId="590"/>
    <cellStyle name="40% - Accent3 2 3" xfId="120"/>
    <cellStyle name="40% - Accent3 2 3 2" xfId="591"/>
    <cellStyle name="40% - Accent3 2 4" xfId="592"/>
    <cellStyle name="40% - Accent3 2 4 2" xfId="593"/>
    <cellStyle name="40% - Accent3 2 5" xfId="594"/>
    <cellStyle name="40% - Accent3 3" xfId="595"/>
    <cellStyle name="40% - Accent4" xfId="3231" builtinId="43" customBuiltin="1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5" xfId="3235" builtinId="47" customBuiltin="1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6" xfId="3239" builtinId="51" customBuiltin="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60% - Accent1" xfId="3220" builtinId="32" customBuiltin="1"/>
    <cellStyle name="60% - Accent1 2" xfId="27"/>
    <cellStyle name="60% - Accent1 2 2" xfId="127"/>
    <cellStyle name="60% - Accent1 2 3" xfId="128"/>
    <cellStyle name="60% - Accent1 3" xfId="620"/>
    <cellStyle name="60% - Accent2" xfId="3224" builtinId="36" customBuiltin="1"/>
    <cellStyle name="60% - Accent2 2" xfId="28"/>
    <cellStyle name="60% - Accent2 2 2" xfId="129"/>
    <cellStyle name="60% - Accent2 2 3" xfId="130"/>
    <cellStyle name="60% - Accent2 3" xfId="621"/>
    <cellStyle name="60% - Accent3" xfId="3228" builtinId="40" customBuiltin="1"/>
    <cellStyle name="60% - Accent3 2" xfId="29"/>
    <cellStyle name="60% - Accent3 2 2" xfId="131"/>
    <cellStyle name="60% - Accent3 2 3" xfId="132"/>
    <cellStyle name="60% - Accent3 3" xfId="622"/>
    <cellStyle name="60% - Accent3 4" xfId="3242"/>
    <cellStyle name="60% - Accent4" xfId="3232" builtinId="44" customBuiltin="1"/>
    <cellStyle name="60% - Accent4 2" xfId="30"/>
    <cellStyle name="60% - Accent4 2 2" xfId="133"/>
    <cellStyle name="60% - Accent4 2 3" xfId="134"/>
    <cellStyle name="60% - Accent4 3" xfId="623"/>
    <cellStyle name="60% - Accent4 4" xfId="3243"/>
    <cellStyle name="60% - Accent5" xfId="3236" builtinId="48" customBuiltin="1"/>
    <cellStyle name="60% - Accent5 2" xfId="31"/>
    <cellStyle name="60% - Accent5 2 2" xfId="135"/>
    <cellStyle name="60% - Accent5 2 3" xfId="136"/>
    <cellStyle name="60% - Accent5 3" xfId="624"/>
    <cellStyle name="60% - Accent6" xfId="3240" builtinId="52" customBuiltin="1"/>
    <cellStyle name="60% - Accent6 2" xfId="32"/>
    <cellStyle name="60% - Accent6 2 2" xfId="137"/>
    <cellStyle name="60% - Accent6 2 3" xfId="138"/>
    <cellStyle name="60% - Accent6 3" xfId="625"/>
    <cellStyle name="60% - Accent6 4" xfId="3244"/>
    <cellStyle name="Accent1" xfId="3217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3221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3225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3229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3233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3237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3206" builtinId="27" customBuiltin="1"/>
    <cellStyle name="Bad 2" xfId="39"/>
    <cellStyle name="Bad 2 2" xfId="242"/>
    <cellStyle name="Bad 2 3" xfId="243"/>
    <cellStyle name="Bad 3" xfId="650"/>
    <cellStyle name="Body" xfId="244"/>
    <cellStyle name="Calculation" xfId="3210" builtinId="22" customBuiltin="1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14" xfId="3248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" xfId="3212" builtinId="23" customBuiltin="1"/>
    <cellStyle name="Check Cell 2" xfId="41"/>
    <cellStyle name="Check Cell 2 2" xfId="246"/>
    <cellStyle name="Check Cell 2 3" xfId="247"/>
    <cellStyle name="Check Cell 3" xfId="1000"/>
    <cellStyle name="Comma" xfId="3197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0 3" xfId="3273"/>
    <cellStyle name="Comma 10 4" xfId="3281"/>
    <cellStyle name="Comma 11" xfId="251"/>
    <cellStyle name="Comma 11 2" xfId="1007"/>
    <cellStyle name="Comma 11 2 2" xfId="1008"/>
    <cellStyle name="Comma 11 3" xfId="3277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19 3" xfId="3274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4" xfId="90"/>
    <cellStyle name="Comma 2 3 5" xfId="1034"/>
    <cellStyle name="Comma 2 4" xfId="266"/>
    <cellStyle name="Comma 2 4 2" xfId="267"/>
    <cellStyle name="Comma 2 4 3" xfId="1035"/>
    <cellStyle name="Comma 2 4 3 2" xfId="1036"/>
    <cellStyle name="Comma 2 5" xfId="268"/>
    <cellStyle name="Comma 2 5 2" xfId="1037"/>
    <cellStyle name="Comma 2 5 2 2" xfId="1038"/>
    <cellStyle name="Comma 2 6" xfId="269"/>
    <cellStyle name="Comma 2 6 2" xfId="3259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1 3" xfId="3246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3" xfId="1057"/>
    <cellStyle name="Comma 3 3" xfId="280"/>
    <cellStyle name="Comma 3 3 2" xfId="281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4" xfId="283"/>
    <cellStyle name="Comma 3 4 2" xfId="1062"/>
    <cellStyle name="Comma 3 4 2 2" xfId="1063"/>
    <cellStyle name="Comma 3 5" xfId="284"/>
    <cellStyle name="Comma 3 6" xfId="86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34" xfId="3285"/>
    <cellStyle name="Comma 4" xfId="8"/>
    <cellStyle name="Comma 4 2" xfId="287"/>
    <cellStyle name="Comma 4 2 2" xfId="1070"/>
    <cellStyle name="Comma 4 2 2 2" xfId="1071"/>
    <cellStyle name="Comma 4 2 3" xfId="1072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3" xfId="292"/>
    <cellStyle name="Comma 5 3 2" xfId="1078"/>
    <cellStyle name="Comma 5 3 2 2" xfId="1079"/>
    <cellStyle name="Comma 5 4" xfId="293"/>
    <cellStyle name="Comma 5 4 2" xfId="1080"/>
    <cellStyle name="Comma 5 4 2 2" xfId="1081"/>
    <cellStyle name="Comma 5 5" xfId="1082"/>
    <cellStyle name="Comma 5 5 2" xfId="1083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3215" builtinId="53" customBuiltin="1"/>
    <cellStyle name="Explanatory Text 2" xfId="44"/>
    <cellStyle name="Explanatory Text 2 2" xfId="307"/>
    <cellStyle name="Explanatory Text 2 3" xfId="308"/>
    <cellStyle name="Explanatory Text 3" xfId="1110"/>
    <cellStyle name="Good" xfId="3205" builtinId="26" customBuiltin="1"/>
    <cellStyle name="Good 2" xfId="45"/>
    <cellStyle name="Good 2 2" xfId="309"/>
    <cellStyle name="Good 2 3" xfId="310"/>
    <cellStyle name="Good 3" xfId="1111"/>
    <cellStyle name="Heading 1" xfId="3201" builtinId="16" customBuiltin="1"/>
    <cellStyle name="Heading 1 2" xfId="46"/>
    <cellStyle name="Heading 1 2 2" xfId="311"/>
    <cellStyle name="Heading 1 2 3" xfId="312"/>
    <cellStyle name="Heading 1 3" xfId="1112"/>
    <cellStyle name="Heading 2" xfId="3202" builtinId="17" customBuiltin="1"/>
    <cellStyle name="Heading 2 2" xfId="47"/>
    <cellStyle name="Heading 2 2 2" xfId="313"/>
    <cellStyle name="Heading 2 2 3" xfId="314"/>
    <cellStyle name="Heading 2 3" xfId="1113"/>
    <cellStyle name="Heading 3" xfId="3203" builtinId="18" customBuiltin="1"/>
    <cellStyle name="Heading 3 2" xfId="48"/>
    <cellStyle name="Heading 3 2 2" xfId="315"/>
    <cellStyle name="Heading 3 2 3" xfId="316"/>
    <cellStyle name="Heading 3 3" xfId="1114"/>
    <cellStyle name="Heading 4" xfId="3204" builtinId="19" customBuiltin="1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" xfId="3208" builtinId="20" customBuiltin="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14" xfId="3257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3211" builtinId="24" customBuiltin="1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" xfId="3207" builtinId="28" customBuiltin="1"/>
    <cellStyle name="Neutral 2" xfId="12"/>
    <cellStyle name="Neutral 2 2" xfId="334"/>
    <cellStyle name="Neutral 2 3" xfId="335"/>
    <cellStyle name="Neutral 3" xfId="52"/>
    <cellStyle name="Neutral 4" xfId="14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5"/>
    <cellStyle name="Normal 10 2 2 3 2" xfId="3196"/>
    <cellStyle name="Normal 10 2 3" xfId="1469"/>
    <cellStyle name="Normal 10 3" xfId="339"/>
    <cellStyle name="Normal 10 3 2" xfId="1470"/>
    <cellStyle name="Normal 10 4" xfId="1471"/>
    <cellStyle name="Normal 10 4 2" xfId="1472"/>
    <cellStyle name="Normal 10 5" xfId="1473"/>
    <cellStyle name="Normal 11" xfId="340"/>
    <cellStyle name="Normal 11 2" xfId="341"/>
    <cellStyle name="Normal 11 3" xfId="342"/>
    <cellStyle name="Normal 11 4" xfId="1474"/>
    <cellStyle name="Normal 12" xfId="76"/>
    <cellStyle name="Normal 12 2" xfId="343"/>
    <cellStyle name="Normal 12 2 2" xfId="3280"/>
    <cellStyle name="Normal 12 3" xfId="344"/>
    <cellStyle name="Normal 12 4" xfId="3260"/>
    <cellStyle name="Normal 13" xfId="345"/>
    <cellStyle name="Normal 13 2" xfId="346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8 3" xfId="3278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4"/>
    <cellStyle name="Normal 2 2" xfId="53"/>
    <cellStyle name="Normal 2 2 2" xfId="70"/>
    <cellStyle name="Normal 2 2 3" xfId="365"/>
    <cellStyle name="Normal 2 2 4" xfId="366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3" xfId="78"/>
    <cellStyle name="Normal 5 3 2" xfId="1486"/>
    <cellStyle name="Normal 5 3 2 2" xfId="1487"/>
    <cellStyle name="Normal 5 3 3" xfId="1488"/>
    <cellStyle name="Normal 5 4" xfId="422"/>
    <cellStyle name="Normal 5 4 2" xfId="1489"/>
    <cellStyle name="Normal 5 4 2 2" xfId="1490"/>
    <cellStyle name="Normal 5 4 3" xfId="1491"/>
    <cellStyle name="Normal 5 5" xfId="423"/>
    <cellStyle name="Normal 5 5 2" xfId="1492"/>
    <cellStyle name="Normal 5 6" xfId="1493"/>
    <cellStyle name="Normal 5 6 2" xfId="1494"/>
    <cellStyle name="Normal 5 7" xfId="1495"/>
    <cellStyle name="Normal 50" xfId="1496"/>
    <cellStyle name="Normal 51" xfId="1497"/>
    <cellStyle name="Normal 52" xfId="3193"/>
    <cellStyle name="Normal 53" xfId="3241"/>
    <cellStyle name="Normal 54" xfId="424"/>
    <cellStyle name="Normal 54 2" xfId="425"/>
    <cellStyle name="Normal 54 3" xfId="426"/>
    <cellStyle name="Normal 55" xfId="3256"/>
    <cellStyle name="Normal 56" xfId="3247"/>
    <cellStyle name="Normal 57" xfId="3254"/>
    <cellStyle name="Normal 58" xfId="3251"/>
    <cellStyle name="Normal 59" xfId="3262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3255"/>
    <cellStyle name="Normal 61" xfId="3249"/>
    <cellStyle name="Normal 62" xfId="3263"/>
    <cellStyle name="Normal 63" xfId="3264"/>
    <cellStyle name="Normal 64" xfId="3265"/>
    <cellStyle name="Normal 65" xfId="3266"/>
    <cellStyle name="Normal 66" xfId="3284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1498"/>
    <cellStyle name="Normal 8 5" xfId="3245"/>
    <cellStyle name="Normal 8 6" xfId="3283"/>
    <cellStyle name="Normal 9" xfId="72"/>
    <cellStyle name="Normal 9 2" xfId="440"/>
    <cellStyle name="Normal 9 3" xfId="441"/>
    <cellStyle name="Normal 9 4" xfId="1499"/>
    <cellStyle name="Normal_Book2" xfId="3267"/>
    <cellStyle name="Note" xfId="3214" builtinId="10" customBuiltin="1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15" xfId="3253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2" xfId="444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Output" xfId="3209" builtinId="21" customBuiltin="1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15" xfId="3252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4" xfId="451"/>
    <cellStyle name="Percent 2 5" xfId="452"/>
    <cellStyle name="Percent 2 6" xfId="2784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785"/>
    <cellStyle name="Sheet Title" xfId="466"/>
    <cellStyle name="SN_241" xfId="71"/>
    <cellStyle name="SN_b" xfId="3199"/>
    <cellStyle name="SN_b 2" xfId="3261"/>
    <cellStyle name="SN_b 2 2" xfId="3271"/>
    <cellStyle name="SN_b 3" xfId="3286"/>
    <cellStyle name="SN_it" xfId="3287"/>
    <cellStyle name="SN10_bold" xfId="3198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" xfId="3200" builtinId="15" customBuiltin="1"/>
    <cellStyle name="Title 2" xfId="64"/>
    <cellStyle name="Title 3" xfId="2786"/>
    <cellStyle name="Total" xfId="3216" builtinId="25" customBuiltin="1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15" xfId="3250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" xfId="3213" builtinId="11" customBuiltin="1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2 3 2" xfId="3258"/>
    <cellStyle name="Обычный 3" xfId="84"/>
    <cellStyle name="Обычный 3 4" xfId="3282"/>
    <cellStyle name="Обычный 32" xfId="3270"/>
    <cellStyle name="Обычный 34" xfId="3275"/>
    <cellStyle name="Обычный 35" xfId="3276"/>
    <cellStyle name="Обычный 36" xfId="3279"/>
    <cellStyle name="Обычный 4" xfId="3268"/>
    <cellStyle name="Обычный 5" xfId="3269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4" xfId="3186"/>
    <cellStyle name="Финансовый 2 4 2" xfId="318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  <cellStyle name="Финансовый 5" xfId="327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view="pageBreakPreview" topLeftCell="A13" zoomScale="80" zoomScaleNormal="90" zoomScaleSheetLayoutView="80" workbookViewId="0">
      <selection activeCell="D27" sqref="D27"/>
    </sheetView>
  </sheetViews>
  <sheetFormatPr defaultColWidth="9.140625" defaultRowHeight="17.25"/>
  <cols>
    <col min="1" max="1" width="6.85546875" style="2" customWidth="1"/>
    <col min="2" max="2" width="10.85546875" style="2" customWidth="1"/>
    <col min="3" max="3" width="57.85546875" style="2" customWidth="1"/>
    <col min="4" max="4" width="38.140625" style="2" customWidth="1"/>
    <col min="5" max="5" width="39.42578125" style="2" customWidth="1"/>
    <col min="6" max="6" width="39" style="2" customWidth="1"/>
    <col min="7" max="7" width="17.7109375" style="12" customWidth="1"/>
    <col min="8" max="8" width="18.5703125" style="12" customWidth="1"/>
    <col min="9" max="9" width="23.140625" style="12" customWidth="1"/>
    <col min="10" max="10" width="26.5703125" style="2" customWidth="1"/>
    <col min="11" max="11" width="16.42578125" style="2" customWidth="1"/>
    <col min="12" max="12" width="17.42578125" style="2" customWidth="1"/>
    <col min="13" max="13" width="18.42578125" style="2" customWidth="1"/>
    <col min="14" max="16384" width="9.140625" style="2"/>
  </cols>
  <sheetData>
    <row r="1" spans="1:13" ht="58.5" customHeight="1">
      <c r="A1" s="155" t="s">
        <v>73</v>
      </c>
      <c r="B1" s="155"/>
      <c r="C1" s="155"/>
      <c r="D1" s="155"/>
      <c r="E1" s="155"/>
      <c r="F1" s="155"/>
      <c r="G1" s="155"/>
      <c r="H1" s="155"/>
      <c r="I1" s="155"/>
    </row>
    <row r="2" spans="1:13">
      <c r="A2" s="8"/>
    </row>
    <row r="3" spans="1:13" ht="81" customHeight="1">
      <c r="A3" s="156" t="s">
        <v>63</v>
      </c>
      <c r="B3" s="156"/>
      <c r="C3" s="156"/>
      <c r="D3" s="156"/>
      <c r="E3" s="156"/>
      <c r="F3" s="156"/>
      <c r="G3" s="156"/>
      <c r="H3" s="156"/>
      <c r="I3" s="156"/>
    </row>
    <row r="4" spans="1:13" ht="21" customHeight="1">
      <c r="A4" s="13"/>
      <c r="B4" s="13"/>
      <c r="C4" s="13"/>
      <c r="D4" s="16"/>
      <c r="E4" s="13"/>
      <c r="F4" s="13"/>
      <c r="G4" s="157" t="s">
        <v>72</v>
      </c>
      <c r="H4" s="157"/>
      <c r="I4" s="157"/>
    </row>
    <row r="5" spans="1:13" ht="61.5" customHeight="1">
      <c r="A5" s="158" t="s">
        <v>17</v>
      </c>
      <c r="B5" s="158" t="s">
        <v>4</v>
      </c>
      <c r="C5" s="158"/>
      <c r="D5" s="158" t="s">
        <v>18</v>
      </c>
      <c r="E5" s="158" t="s">
        <v>19</v>
      </c>
      <c r="F5" s="158" t="s">
        <v>20</v>
      </c>
      <c r="G5" s="159" t="s">
        <v>12</v>
      </c>
      <c r="H5" s="160"/>
      <c r="I5" s="161"/>
    </row>
    <row r="6" spans="1:13" ht="46.5" customHeight="1">
      <c r="A6" s="158"/>
      <c r="B6" s="17" t="s">
        <v>21</v>
      </c>
      <c r="C6" s="17" t="s">
        <v>22</v>
      </c>
      <c r="D6" s="158"/>
      <c r="E6" s="158"/>
      <c r="F6" s="158"/>
      <c r="G6" s="18" t="s">
        <v>31</v>
      </c>
      <c r="H6" s="18" t="s">
        <v>32</v>
      </c>
      <c r="I6" s="18" t="s">
        <v>9</v>
      </c>
    </row>
    <row r="7" spans="1:13" ht="22.5" customHeight="1">
      <c r="A7" s="151" t="s">
        <v>14</v>
      </c>
      <c r="B7" s="152"/>
      <c r="C7" s="152"/>
      <c r="D7" s="152"/>
      <c r="E7" s="152"/>
      <c r="F7" s="153"/>
      <c r="G7" s="19">
        <f>+G13+G8</f>
        <v>0</v>
      </c>
      <c r="H7" s="19">
        <f t="shared" ref="H7:I7" si="0">+H13+H8</f>
        <v>0</v>
      </c>
      <c r="I7" s="19">
        <f t="shared" si="0"/>
        <v>0</v>
      </c>
    </row>
    <row r="8" spans="1:13" s="21" customFormat="1" ht="48" customHeight="1">
      <c r="A8" s="154" t="s">
        <v>66</v>
      </c>
      <c r="B8" s="154"/>
      <c r="C8" s="154"/>
      <c r="D8" s="154"/>
      <c r="E8" s="154"/>
      <c r="F8" s="154"/>
      <c r="G8" s="20">
        <f>SUM(G9+G11)</f>
        <v>0</v>
      </c>
      <c r="H8" s="20">
        <f t="shared" ref="H8:I8" si="1">SUM(H9+H11)</f>
        <v>0</v>
      </c>
      <c r="I8" s="20">
        <f t="shared" si="1"/>
        <v>0</v>
      </c>
    </row>
    <row r="9" spans="1:13" ht="49.5">
      <c r="A9" s="31"/>
      <c r="B9" s="35">
        <v>1220</v>
      </c>
      <c r="C9" s="31"/>
      <c r="D9" s="77" t="s">
        <v>75</v>
      </c>
      <c r="E9" s="77" t="s">
        <v>79</v>
      </c>
      <c r="F9" s="77" t="s">
        <v>75</v>
      </c>
      <c r="G9" s="32">
        <f>SUM(G10)</f>
        <v>-17916.8</v>
      </c>
      <c r="H9" s="32">
        <f t="shared" ref="H9:I9" si="2">SUM(H10)</f>
        <v>-17916.8</v>
      </c>
      <c r="I9" s="32">
        <f t="shared" si="2"/>
        <v>-17916.8</v>
      </c>
      <c r="J9" s="11"/>
      <c r="K9" s="11"/>
      <c r="L9" s="11"/>
      <c r="M9" s="11"/>
    </row>
    <row r="10" spans="1:13" ht="66.75" customHeight="1">
      <c r="A10" s="22"/>
      <c r="B10" s="22"/>
      <c r="C10" s="34" t="s">
        <v>78</v>
      </c>
      <c r="D10" s="78" t="s">
        <v>76</v>
      </c>
      <c r="E10" s="78" t="s">
        <v>80</v>
      </c>
      <c r="F10" s="78" t="s">
        <v>30</v>
      </c>
      <c r="G10" s="33">
        <v>-17916.8</v>
      </c>
      <c r="H10" s="33">
        <v>-17916.8</v>
      </c>
      <c r="I10" s="33">
        <v>-17916.8</v>
      </c>
    </row>
    <row r="11" spans="1:13" ht="99">
      <c r="A11" s="31"/>
      <c r="B11" s="35">
        <v>1100</v>
      </c>
      <c r="C11" s="31"/>
      <c r="D11" s="36" t="s">
        <v>81</v>
      </c>
      <c r="E11" s="36" t="s">
        <v>82</v>
      </c>
      <c r="F11" s="36" t="s">
        <v>83</v>
      </c>
      <c r="G11" s="32">
        <f>SUM(G12)</f>
        <v>17916.8</v>
      </c>
      <c r="H11" s="32">
        <f t="shared" ref="H11:I11" si="3">SUM(H12)</f>
        <v>17916.8</v>
      </c>
      <c r="I11" s="32">
        <f t="shared" si="3"/>
        <v>17916.8</v>
      </c>
      <c r="J11" s="11"/>
      <c r="K11" s="11"/>
      <c r="L11" s="11"/>
      <c r="M11" s="11"/>
    </row>
    <row r="12" spans="1:13" ht="89.25" customHeight="1">
      <c r="A12" s="22"/>
      <c r="B12" s="22"/>
      <c r="C12" s="34" t="s">
        <v>84</v>
      </c>
      <c r="D12" s="37" t="s">
        <v>77</v>
      </c>
      <c r="E12" s="37" t="s">
        <v>85</v>
      </c>
      <c r="F12" s="37" t="s">
        <v>86</v>
      </c>
      <c r="G12" s="33">
        <v>17916.8</v>
      </c>
      <c r="H12" s="33">
        <v>17916.8</v>
      </c>
      <c r="I12" s="33">
        <v>17916.8</v>
      </c>
    </row>
    <row r="13" spans="1:13" ht="25.5" customHeight="1">
      <c r="A13" s="151" t="s">
        <v>23</v>
      </c>
      <c r="B13" s="152"/>
      <c r="C13" s="152"/>
      <c r="D13" s="152"/>
      <c r="E13" s="152"/>
      <c r="F13" s="153"/>
      <c r="G13" s="19">
        <f t="shared" ref="G13:I13" si="4">+G14</f>
        <v>0</v>
      </c>
      <c r="H13" s="19">
        <f t="shared" si="4"/>
        <v>0</v>
      </c>
      <c r="I13" s="19">
        <f t="shared" si="4"/>
        <v>0</v>
      </c>
    </row>
    <row r="14" spans="1:13" ht="86.25">
      <c r="A14" s="22"/>
      <c r="B14" s="17" t="s">
        <v>24</v>
      </c>
      <c r="C14" s="22"/>
      <c r="D14" s="23" t="s">
        <v>25</v>
      </c>
      <c r="E14" s="23" t="s">
        <v>26</v>
      </c>
      <c r="F14" s="23" t="s">
        <v>27</v>
      </c>
      <c r="G14" s="38">
        <f t="shared" ref="G14:H14" si="5">+G15+G16</f>
        <v>0</v>
      </c>
      <c r="H14" s="38">
        <f t="shared" si="5"/>
        <v>0</v>
      </c>
      <c r="I14" s="32">
        <f>+I15+I16</f>
        <v>0</v>
      </c>
    </row>
    <row r="15" spans="1:13" ht="138">
      <c r="A15" s="22"/>
      <c r="B15" s="22"/>
      <c r="C15" s="24" t="s">
        <v>28</v>
      </c>
      <c r="D15" s="22" t="s">
        <v>25</v>
      </c>
      <c r="E15" s="22" t="s">
        <v>29</v>
      </c>
      <c r="F15" s="22" t="s">
        <v>30</v>
      </c>
      <c r="G15" s="33">
        <v>17916.8</v>
      </c>
      <c r="H15" s="33">
        <v>17916.8</v>
      </c>
      <c r="I15" s="33">
        <v>17916.8</v>
      </c>
    </row>
    <row r="16" spans="1:13" ht="138">
      <c r="A16" s="22"/>
      <c r="B16" s="22"/>
      <c r="C16" s="24" t="s">
        <v>28</v>
      </c>
      <c r="D16" s="22" t="s">
        <v>25</v>
      </c>
      <c r="E16" s="22" t="s">
        <v>29</v>
      </c>
      <c r="F16" s="22" t="s">
        <v>30</v>
      </c>
      <c r="G16" s="33">
        <v>-17916.8</v>
      </c>
      <c r="H16" s="33">
        <v>-17916.8</v>
      </c>
      <c r="I16" s="33">
        <v>-17916.8</v>
      </c>
    </row>
  </sheetData>
  <mergeCells count="12">
    <mergeCell ref="A7:F7"/>
    <mergeCell ref="A13:F13"/>
    <mergeCell ref="A8:F8"/>
    <mergeCell ref="A1:I1"/>
    <mergeCell ref="A3:I3"/>
    <mergeCell ref="G4:I4"/>
    <mergeCell ref="A5:A6"/>
    <mergeCell ref="B5:C5"/>
    <mergeCell ref="D5:D6"/>
    <mergeCell ref="E5:E6"/>
    <mergeCell ref="F5:F6"/>
    <mergeCell ref="G5:I5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ignoredErrors>
    <ignoredError sqref="B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view="pageBreakPreview" topLeftCell="A25" zoomScaleNormal="90" zoomScaleSheetLayoutView="100" workbookViewId="0">
      <selection activeCell="F27" sqref="F27:F28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3" customWidth="1"/>
    <col min="7" max="7" width="19.140625" style="3" customWidth="1"/>
    <col min="8" max="8" width="23.5703125" style="3" customWidth="1"/>
    <col min="9" max="9" width="27.42578125" style="3" customWidth="1"/>
    <col min="10" max="10" width="9.140625" style="3"/>
    <col min="11" max="11" width="10.42578125" style="3" bestFit="1" customWidth="1"/>
    <col min="12" max="16384" width="9.140625" style="3"/>
  </cols>
  <sheetData>
    <row r="1" spans="1:11" ht="65.25" customHeight="1">
      <c r="F1" s="155" t="s">
        <v>159</v>
      </c>
      <c r="G1" s="155"/>
      <c r="H1" s="155"/>
      <c r="I1" s="155"/>
    </row>
    <row r="2" spans="1:11" ht="17.25" customHeight="1">
      <c r="D2" s="163"/>
      <c r="E2" s="163"/>
      <c r="F2" s="163"/>
      <c r="G2" s="163"/>
      <c r="H2" s="163"/>
      <c r="I2" s="163"/>
      <c r="J2" s="162"/>
      <c r="K2" s="162"/>
    </row>
    <row r="3" spans="1:11" ht="47.25" customHeight="1">
      <c r="A3" s="162" t="s">
        <v>65</v>
      </c>
      <c r="B3" s="162"/>
      <c r="C3" s="162"/>
      <c r="D3" s="162"/>
      <c r="E3" s="162"/>
      <c r="F3" s="162"/>
      <c r="G3" s="162"/>
      <c r="H3" s="162"/>
      <c r="I3" s="162"/>
      <c r="J3" s="4"/>
      <c r="K3" s="7"/>
    </row>
    <row r="4" spans="1:11" ht="20.25" customHeight="1">
      <c r="D4" s="5"/>
      <c r="E4" s="5"/>
      <c r="F4" s="5"/>
      <c r="G4" s="5"/>
      <c r="H4" s="5"/>
      <c r="I4" s="6" t="s">
        <v>38</v>
      </c>
    </row>
    <row r="5" spans="1:11" ht="63.75" customHeight="1">
      <c r="A5" s="158" t="s">
        <v>15</v>
      </c>
      <c r="B5" s="158"/>
      <c r="C5" s="158"/>
      <c r="D5" s="158" t="s">
        <v>4</v>
      </c>
      <c r="E5" s="158"/>
      <c r="F5" s="158" t="s">
        <v>37</v>
      </c>
      <c r="G5" s="164" t="s">
        <v>12</v>
      </c>
      <c r="H5" s="165"/>
      <c r="I5" s="166"/>
    </row>
    <row r="6" spans="1:11" ht="65.25" customHeight="1">
      <c r="A6" s="25" t="s">
        <v>5</v>
      </c>
      <c r="B6" s="25" t="s">
        <v>6</v>
      </c>
      <c r="C6" s="25" t="s">
        <v>7</v>
      </c>
      <c r="D6" s="17" t="s">
        <v>13</v>
      </c>
      <c r="E6" s="17" t="s">
        <v>0</v>
      </c>
      <c r="F6" s="158"/>
      <c r="G6" s="17" t="s">
        <v>31</v>
      </c>
      <c r="H6" s="17" t="s">
        <v>32</v>
      </c>
      <c r="I6" s="17" t="s">
        <v>9</v>
      </c>
    </row>
    <row r="7" spans="1:11" ht="24.75" customHeight="1">
      <c r="A7" s="167"/>
      <c r="B7" s="167"/>
      <c r="C7" s="167"/>
      <c r="D7" s="169"/>
      <c r="E7" s="169"/>
      <c r="F7" s="39" t="s">
        <v>3</v>
      </c>
      <c r="G7" s="51">
        <v>0</v>
      </c>
      <c r="H7" s="51">
        <v>0</v>
      </c>
      <c r="I7" s="51">
        <v>0</v>
      </c>
    </row>
    <row r="8" spans="1:11" ht="34.5" customHeight="1">
      <c r="A8" s="168"/>
      <c r="B8" s="168"/>
      <c r="C8" s="168"/>
      <c r="D8" s="170"/>
      <c r="E8" s="170"/>
      <c r="F8" s="40" t="s">
        <v>67</v>
      </c>
      <c r="G8" s="51">
        <v>0</v>
      </c>
      <c r="H8" s="51">
        <v>0</v>
      </c>
      <c r="I8" s="51">
        <v>0</v>
      </c>
    </row>
    <row r="9" spans="1:11" ht="24.75" customHeight="1">
      <c r="A9" s="150"/>
      <c r="B9" s="150"/>
      <c r="C9" s="150"/>
      <c r="D9" s="150"/>
      <c r="E9" s="150"/>
      <c r="F9" s="42" t="s">
        <v>33</v>
      </c>
      <c r="G9" s="51"/>
      <c r="H9" s="51"/>
      <c r="I9" s="51"/>
    </row>
    <row r="10" spans="1:11" s="21" customFormat="1" ht="26.25" customHeight="1">
      <c r="A10" s="70" t="s">
        <v>61</v>
      </c>
      <c r="B10" s="46"/>
      <c r="C10" s="46"/>
      <c r="D10" s="46"/>
      <c r="E10" s="47"/>
      <c r="F10" s="41" t="s">
        <v>166</v>
      </c>
      <c r="G10" s="52">
        <f t="shared" ref="G10:I10" si="0">+G12</f>
        <v>-17916.8</v>
      </c>
      <c r="H10" s="52">
        <f t="shared" si="0"/>
        <v>-17916.8</v>
      </c>
      <c r="I10" s="52">
        <f t="shared" si="0"/>
        <v>-17916.8</v>
      </c>
    </row>
    <row r="11" spans="1:11" s="21" customFormat="1" ht="26.25" customHeight="1">
      <c r="A11" s="59"/>
      <c r="B11" s="46"/>
      <c r="C11" s="46"/>
      <c r="D11" s="46"/>
      <c r="E11" s="47"/>
      <c r="F11" s="42" t="s">
        <v>33</v>
      </c>
      <c r="G11" s="24"/>
      <c r="H11" s="24"/>
      <c r="I11" s="24"/>
    </row>
    <row r="12" spans="1:11" s="21" customFormat="1" ht="45.75" customHeight="1">
      <c r="A12" s="59"/>
      <c r="B12" s="70" t="s">
        <v>74</v>
      </c>
      <c r="C12" s="46"/>
      <c r="D12" s="46"/>
      <c r="E12" s="47"/>
      <c r="F12" s="41" t="s">
        <v>167</v>
      </c>
      <c r="G12" s="52">
        <f t="shared" ref="G12:I12" si="1">+G14</f>
        <v>-17916.8</v>
      </c>
      <c r="H12" s="52">
        <f t="shared" si="1"/>
        <v>-17916.8</v>
      </c>
      <c r="I12" s="52">
        <f t="shared" si="1"/>
        <v>-17916.8</v>
      </c>
    </row>
    <row r="13" spans="1:11" s="21" customFormat="1">
      <c r="A13" s="59"/>
      <c r="B13" s="59"/>
      <c r="C13" s="46"/>
      <c r="D13" s="46"/>
      <c r="E13" s="47"/>
      <c r="F13" s="42" t="s">
        <v>33</v>
      </c>
      <c r="G13" s="24"/>
      <c r="H13" s="24"/>
      <c r="I13" s="24"/>
    </row>
    <row r="14" spans="1:11" s="21" customFormat="1" ht="44.25" customHeight="1">
      <c r="A14" s="59"/>
      <c r="B14" s="59"/>
      <c r="C14" s="70" t="s">
        <v>60</v>
      </c>
      <c r="D14" s="46"/>
      <c r="E14" s="47"/>
      <c r="F14" s="43" t="s">
        <v>167</v>
      </c>
      <c r="G14" s="52">
        <f t="shared" ref="G14:I14" si="2">+G16</f>
        <v>-17916.8</v>
      </c>
      <c r="H14" s="52">
        <f t="shared" si="2"/>
        <v>-17916.8</v>
      </c>
      <c r="I14" s="52">
        <f t="shared" si="2"/>
        <v>-17916.8</v>
      </c>
    </row>
    <row r="15" spans="1:11" s="21" customFormat="1" ht="25.5" customHeight="1">
      <c r="A15" s="59"/>
      <c r="B15" s="59"/>
      <c r="C15" s="59"/>
      <c r="D15" s="46"/>
      <c r="E15" s="47"/>
      <c r="F15" s="44" t="s">
        <v>33</v>
      </c>
      <c r="G15" s="24"/>
      <c r="H15" s="24"/>
      <c r="I15" s="24"/>
    </row>
    <row r="16" spans="1:11" s="27" customFormat="1" ht="32.25" customHeight="1">
      <c r="A16" s="59"/>
      <c r="B16" s="59"/>
      <c r="C16" s="59"/>
      <c r="D16" s="45">
        <v>1220</v>
      </c>
      <c r="E16" s="47"/>
      <c r="F16" s="75" t="s">
        <v>75</v>
      </c>
      <c r="G16" s="53">
        <f t="shared" ref="G16:I16" si="3">+G18</f>
        <v>-17916.8</v>
      </c>
      <c r="H16" s="53">
        <f t="shared" si="3"/>
        <v>-17916.8</v>
      </c>
      <c r="I16" s="53">
        <f t="shared" si="3"/>
        <v>-17916.8</v>
      </c>
    </row>
    <row r="17" spans="1:9" s="21" customFormat="1" ht="25.5" customHeight="1">
      <c r="A17" s="55"/>
      <c r="B17" s="55"/>
      <c r="C17" s="55"/>
      <c r="D17" s="47"/>
      <c r="E17" s="47"/>
      <c r="F17" s="26" t="s">
        <v>33</v>
      </c>
      <c r="G17" s="24"/>
      <c r="H17" s="24"/>
      <c r="I17" s="24"/>
    </row>
    <row r="18" spans="1:9" s="21" customFormat="1" ht="40.5" customHeight="1">
      <c r="A18" s="55"/>
      <c r="B18" s="55"/>
      <c r="C18" s="55"/>
      <c r="D18" s="56"/>
      <c r="E18" s="49">
        <v>11004</v>
      </c>
      <c r="F18" s="76" t="s">
        <v>76</v>
      </c>
      <c r="G18" s="54">
        <f t="shared" ref="G18:I18" si="4">+G20</f>
        <v>-17916.8</v>
      </c>
      <c r="H18" s="54">
        <f t="shared" si="4"/>
        <v>-17916.8</v>
      </c>
      <c r="I18" s="54">
        <f t="shared" si="4"/>
        <v>-17916.8</v>
      </c>
    </row>
    <row r="19" spans="1:9" s="21" customFormat="1" ht="24" customHeight="1">
      <c r="A19" s="55"/>
      <c r="B19" s="55"/>
      <c r="C19" s="55"/>
      <c r="D19" s="56"/>
      <c r="E19" s="47"/>
      <c r="F19" s="48" t="s">
        <v>1</v>
      </c>
      <c r="G19" s="54"/>
      <c r="H19" s="54"/>
      <c r="I19" s="54"/>
    </row>
    <row r="20" spans="1:9" ht="35.25" customHeight="1">
      <c r="A20" s="55"/>
      <c r="B20" s="55"/>
      <c r="C20" s="55"/>
      <c r="D20" s="56"/>
      <c r="E20" s="56"/>
      <c r="F20" s="48" t="s">
        <v>68</v>
      </c>
      <c r="G20" s="50">
        <f>G24</f>
        <v>-17916.8</v>
      </c>
      <c r="H20" s="50">
        <f>H24</f>
        <v>-17916.8</v>
      </c>
      <c r="I20" s="50">
        <f>I24</f>
        <v>-17916.8</v>
      </c>
    </row>
    <row r="21" spans="1:9" ht="42" customHeight="1">
      <c r="A21" s="55"/>
      <c r="B21" s="55"/>
      <c r="C21" s="55"/>
      <c r="D21" s="56"/>
      <c r="E21" s="56"/>
      <c r="F21" s="48" t="s">
        <v>2</v>
      </c>
      <c r="G21" s="50"/>
      <c r="H21" s="50"/>
      <c r="I21" s="50"/>
    </row>
    <row r="22" spans="1:9" ht="27" customHeight="1">
      <c r="A22" s="55"/>
      <c r="B22" s="55"/>
      <c r="C22" s="55"/>
      <c r="D22" s="56"/>
      <c r="E22" s="56"/>
      <c r="F22" s="48" t="s">
        <v>3</v>
      </c>
      <c r="G22" s="50">
        <f t="shared" ref="G22:I22" si="5">+G24</f>
        <v>-17916.8</v>
      </c>
      <c r="H22" s="50">
        <f t="shared" si="5"/>
        <v>-17916.8</v>
      </c>
      <c r="I22" s="50">
        <f t="shared" si="5"/>
        <v>-17916.8</v>
      </c>
    </row>
    <row r="23" spans="1:9" ht="27" customHeight="1">
      <c r="A23" s="55"/>
      <c r="B23" s="55"/>
      <c r="C23" s="55"/>
      <c r="D23" s="56"/>
      <c r="E23" s="56"/>
      <c r="F23" s="48" t="s">
        <v>57</v>
      </c>
      <c r="G23" s="50"/>
      <c r="H23" s="50"/>
      <c r="I23" s="50"/>
    </row>
    <row r="24" spans="1:9" ht="26.25" customHeight="1">
      <c r="A24" s="55"/>
      <c r="B24" s="55"/>
      <c r="C24" s="55"/>
      <c r="D24" s="56"/>
      <c r="E24" s="56"/>
      <c r="F24" s="96" t="s">
        <v>168</v>
      </c>
      <c r="G24" s="50">
        <f t="shared" ref="G24:I24" si="6">+G25</f>
        <v>-17916.8</v>
      </c>
      <c r="H24" s="50">
        <f t="shared" si="6"/>
        <v>-17916.8</v>
      </c>
      <c r="I24" s="50">
        <f t="shared" si="6"/>
        <v>-17916.8</v>
      </c>
    </row>
    <row r="25" spans="1:9" ht="33" customHeight="1">
      <c r="A25" s="55"/>
      <c r="B25" s="55"/>
      <c r="C25" s="55"/>
      <c r="D25" s="56"/>
      <c r="E25" s="56"/>
      <c r="F25" s="96" t="s">
        <v>169</v>
      </c>
      <c r="G25" s="50">
        <f t="shared" ref="G25:H25" si="7">+G26</f>
        <v>-17916.8</v>
      </c>
      <c r="H25" s="50">
        <f t="shared" si="7"/>
        <v>-17916.8</v>
      </c>
      <c r="I25" s="50">
        <f>+I26</f>
        <v>-17916.8</v>
      </c>
    </row>
    <row r="26" spans="1:9" ht="24.75" customHeight="1">
      <c r="A26" s="55"/>
      <c r="B26" s="55"/>
      <c r="C26" s="55"/>
      <c r="D26" s="56"/>
      <c r="E26" s="56"/>
      <c r="F26" s="48" t="s">
        <v>162</v>
      </c>
      <c r="G26" s="50">
        <f>'Հավելված 1'!G10</f>
        <v>-17916.8</v>
      </c>
      <c r="H26" s="50">
        <f>'Հավելված 1'!H10</f>
        <v>-17916.8</v>
      </c>
      <c r="I26" s="50">
        <f>'Հավելված 1'!I10</f>
        <v>-17916.8</v>
      </c>
    </row>
    <row r="27" spans="1:9" ht="24.75" customHeight="1">
      <c r="A27" s="70" t="s">
        <v>74</v>
      </c>
      <c r="B27" s="100"/>
      <c r="C27" s="100"/>
      <c r="D27" s="100"/>
      <c r="E27" s="100"/>
      <c r="F27" s="102" t="s">
        <v>115</v>
      </c>
      <c r="G27" s="103">
        <f>G29</f>
        <v>17916.8</v>
      </c>
      <c r="H27" s="103">
        <f t="shared" ref="H27:I27" si="8">H29</f>
        <v>17916.8</v>
      </c>
      <c r="I27" s="103">
        <f t="shared" si="8"/>
        <v>17916.8</v>
      </c>
    </row>
    <row r="28" spans="1:9" ht="24.75" customHeight="1">
      <c r="A28" s="100"/>
      <c r="B28" s="100"/>
      <c r="C28" s="100"/>
      <c r="D28" s="100"/>
      <c r="E28" s="100"/>
      <c r="F28" s="96" t="s">
        <v>33</v>
      </c>
      <c r="G28" s="99"/>
      <c r="H28" s="99"/>
      <c r="I28" s="99"/>
    </row>
    <row r="29" spans="1:9" ht="24.75" customHeight="1">
      <c r="A29" s="97"/>
      <c r="B29" s="70" t="s">
        <v>113</v>
      </c>
      <c r="C29" s="100"/>
      <c r="D29" s="100"/>
      <c r="E29" s="100"/>
      <c r="F29" s="101" t="s">
        <v>114</v>
      </c>
      <c r="G29" s="99">
        <f>G31</f>
        <v>17916.8</v>
      </c>
      <c r="H29" s="99">
        <f t="shared" ref="H29:I29" si="9">H31</f>
        <v>17916.8</v>
      </c>
      <c r="I29" s="99">
        <f t="shared" si="9"/>
        <v>17916.8</v>
      </c>
    </row>
    <row r="30" spans="1:9" ht="24.75" customHeight="1">
      <c r="A30" s="97"/>
      <c r="B30" s="100"/>
      <c r="C30" s="100"/>
      <c r="D30" s="100"/>
      <c r="E30" s="100"/>
      <c r="F30" s="96" t="s">
        <v>33</v>
      </c>
      <c r="G30" s="99"/>
      <c r="H30" s="99"/>
      <c r="I30" s="99"/>
    </row>
    <row r="31" spans="1:9" ht="24.75" customHeight="1">
      <c r="A31" s="97"/>
      <c r="B31" s="100"/>
      <c r="C31" s="70" t="s">
        <v>60</v>
      </c>
      <c r="D31" s="100"/>
      <c r="E31" s="100"/>
      <c r="F31" s="101" t="s">
        <v>114</v>
      </c>
      <c r="G31" s="99">
        <f>G33</f>
        <v>17916.8</v>
      </c>
      <c r="H31" s="99">
        <f t="shared" ref="H31:I31" si="10">H33</f>
        <v>17916.8</v>
      </c>
      <c r="I31" s="99">
        <f t="shared" si="10"/>
        <v>17916.8</v>
      </c>
    </row>
    <row r="32" spans="1:9" ht="24.75" customHeight="1">
      <c r="A32" s="97"/>
      <c r="B32" s="100"/>
      <c r="C32" s="100"/>
      <c r="D32" s="100"/>
      <c r="E32" s="100"/>
      <c r="F32" s="96" t="s">
        <v>33</v>
      </c>
      <c r="G32" s="99"/>
      <c r="H32" s="99"/>
      <c r="I32" s="99"/>
    </row>
    <row r="33" spans="1:9" ht="39" customHeight="1">
      <c r="A33" s="97"/>
      <c r="B33" s="100"/>
      <c r="C33" s="100"/>
      <c r="D33" s="45" t="s">
        <v>116</v>
      </c>
      <c r="E33" s="96"/>
      <c r="F33" s="96" t="s">
        <v>81</v>
      </c>
      <c r="G33" s="99">
        <f>+G35</f>
        <v>17916.8</v>
      </c>
      <c r="H33" s="99">
        <f>+H35</f>
        <v>17916.8</v>
      </c>
      <c r="I33" s="99">
        <f>+I35</f>
        <v>17916.8</v>
      </c>
    </row>
    <row r="34" spans="1:9" ht="24.75" customHeight="1">
      <c r="A34" s="97"/>
      <c r="B34" s="100"/>
      <c r="C34" s="100"/>
      <c r="D34" s="100"/>
      <c r="E34" s="100"/>
      <c r="F34" s="96" t="s">
        <v>33</v>
      </c>
      <c r="G34" s="99"/>
      <c r="H34" s="99"/>
      <c r="I34" s="99"/>
    </row>
    <row r="35" spans="1:9" ht="42.75" customHeight="1">
      <c r="A35" s="55"/>
      <c r="B35" s="55"/>
      <c r="C35" s="55"/>
      <c r="D35" s="56"/>
      <c r="E35" s="49">
        <v>32001</v>
      </c>
      <c r="F35" s="37" t="s">
        <v>77</v>
      </c>
      <c r="G35" s="50">
        <f>G39</f>
        <v>17916.8</v>
      </c>
      <c r="H35" s="50">
        <f>+H37</f>
        <v>17916.8</v>
      </c>
      <c r="I35" s="50">
        <f>I39</f>
        <v>17916.8</v>
      </c>
    </row>
    <row r="36" spans="1:9" ht="24.75" customHeight="1">
      <c r="A36" s="55"/>
      <c r="B36" s="55"/>
      <c r="C36" s="55"/>
      <c r="D36" s="56"/>
      <c r="E36" s="56"/>
      <c r="F36" s="48" t="s">
        <v>1</v>
      </c>
      <c r="G36" s="50"/>
      <c r="H36" s="50"/>
      <c r="I36" s="50"/>
    </row>
    <row r="37" spans="1:9" ht="27" customHeight="1">
      <c r="A37" s="55"/>
      <c r="B37" s="55"/>
      <c r="C37" s="55"/>
      <c r="D37" s="56"/>
      <c r="E37" s="56"/>
      <c r="F37" s="95" t="s">
        <v>68</v>
      </c>
      <c r="G37" s="50">
        <f t="shared" ref="G37:I37" si="11">+G39</f>
        <v>17916.8</v>
      </c>
      <c r="H37" s="50">
        <f t="shared" si="11"/>
        <v>17916.8</v>
      </c>
      <c r="I37" s="50">
        <f t="shared" si="11"/>
        <v>17916.8</v>
      </c>
    </row>
    <row r="38" spans="1:9" ht="42.75" customHeight="1">
      <c r="A38" s="55"/>
      <c r="B38" s="55"/>
      <c r="C38" s="55"/>
      <c r="D38" s="56"/>
      <c r="E38" s="56"/>
      <c r="F38" s="96" t="s">
        <v>2</v>
      </c>
      <c r="G38" s="50"/>
      <c r="H38" s="50"/>
      <c r="I38" s="50"/>
    </row>
    <row r="39" spans="1:9" ht="32.25" customHeight="1">
      <c r="A39" s="55"/>
      <c r="B39" s="55"/>
      <c r="C39" s="55"/>
      <c r="D39" s="56"/>
      <c r="E39" s="56"/>
      <c r="F39" s="96" t="s">
        <v>3</v>
      </c>
      <c r="G39" s="50">
        <f t="shared" ref="G39:G40" si="12">+G40</f>
        <v>17916.8</v>
      </c>
      <c r="H39" s="50">
        <f t="shared" ref="H39:H40" si="13">+H40</f>
        <v>17916.8</v>
      </c>
      <c r="I39" s="50">
        <f t="shared" ref="I39:I40" si="14">+I40</f>
        <v>17916.8</v>
      </c>
    </row>
    <row r="40" spans="1:9" ht="30" customHeight="1">
      <c r="A40" s="55"/>
      <c r="B40" s="55"/>
      <c r="C40" s="55"/>
      <c r="D40" s="56"/>
      <c r="E40" s="56"/>
      <c r="F40" s="96" t="s">
        <v>109</v>
      </c>
      <c r="G40" s="50">
        <f t="shared" si="12"/>
        <v>17916.8</v>
      </c>
      <c r="H40" s="50">
        <f t="shared" si="13"/>
        <v>17916.8</v>
      </c>
      <c r="I40" s="50">
        <f t="shared" si="14"/>
        <v>17916.8</v>
      </c>
    </row>
    <row r="41" spans="1:9" ht="33.75" customHeight="1">
      <c r="A41" s="55"/>
      <c r="B41" s="55"/>
      <c r="C41" s="55"/>
      <c r="D41" s="56"/>
      <c r="E41" s="56"/>
      <c r="F41" s="96" t="s">
        <v>110</v>
      </c>
      <c r="G41" s="50">
        <f t="shared" ref="G41:I42" si="15">+G42</f>
        <v>17916.8</v>
      </c>
      <c r="H41" s="50">
        <f t="shared" si="15"/>
        <v>17916.8</v>
      </c>
      <c r="I41" s="50">
        <f t="shared" si="15"/>
        <v>17916.8</v>
      </c>
    </row>
    <row r="42" spans="1:9" ht="33" customHeight="1">
      <c r="A42" s="97"/>
      <c r="B42" s="97"/>
      <c r="C42" s="97"/>
      <c r="D42" s="98"/>
      <c r="E42" s="98"/>
      <c r="F42" s="96" t="s">
        <v>111</v>
      </c>
      <c r="G42" s="99">
        <f t="shared" si="15"/>
        <v>17916.8</v>
      </c>
      <c r="H42" s="99">
        <f t="shared" si="15"/>
        <v>17916.8</v>
      </c>
      <c r="I42" s="99">
        <f t="shared" si="15"/>
        <v>17916.8</v>
      </c>
    </row>
    <row r="43" spans="1:9" ht="33" customHeight="1">
      <c r="A43" s="97"/>
      <c r="B43" s="97"/>
      <c r="C43" s="97"/>
      <c r="D43" s="98"/>
      <c r="E43" s="98"/>
      <c r="F43" s="96" t="s">
        <v>112</v>
      </c>
      <c r="G43" s="99">
        <f>'Հավելված 1'!G12</f>
        <v>17916.8</v>
      </c>
      <c r="H43" s="99">
        <f>'Հավելված 1'!H12</f>
        <v>17916.8</v>
      </c>
      <c r="I43" s="99">
        <f>'Հավելված 1'!I12</f>
        <v>17916.8</v>
      </c>
    </row>
    <row r="44" spans="1:9" s="10" customFormat="1" ht="24.75" customHeight="1">
      <c r="A44" s="55"/>
      <c r="B44" s="55"/>
      <c r="C44" s="55"/>
      <c r="D44" s="55"/>
      <c r="E44" s="55"/>
      <c r="F44" s="23" t="s">
        <v>34</v>
      </c>
      <c r="G44" s="51">
        <f t="shared" ref="G44:I44" si="16">+G46</f>
        <v>0</v>
      </c>
      <c r="H44" s="51">
        <f t="shared" si="16"/>
        <v>0</v>
      </c>
      <c r="I44" s="51">
        <f t="shared" si="16"/>
        <v>0</v>
      </c>
    </row>
    <row r="45" spans="1:9" ht="24.75" customHeight="1">
      <c r="A45" s="55"/>
      <c r="B45" s="55"/>
      <c r="C45" s="55"/>
      <c r="D45" s="55"/>
      <c r="E45" s="55"/>
      <c r="F45" s="22" t="s">
        <v>33</v>
      </c>
      <c r="G45" s="50"/>
      <c r="H45" s="50"/>
      <c r="I45" s="50"/>
    </row>
    <row r="46" spans="1:9" ht="42" customHeight="1">
      <c r="A46" s="57">
        <v>11</v>
      </c>
      <c r="B46" s="57"/>
      <c r="C46" s="57"/>
      <c r="D46" s="57"/>
      <c r="E46" s="57"/>
      <c r="F46" s="23" t="s">
        <v>39</v>
      </c>
      <c r="G46" s="51">
        <f>G48</f>
        <v>0</v>
      </c>
      <c r="H46" s="51">
        <f>H48</f>
        <v>0</v>
      </c>
      <c r="I46" s="51">
        <f>I48</f>
        <v>0</v>
      </c>
    </row>
    <row r="47" spans="1:9" ht="24.75" customHeight="1">
      <c r="A47" s="57"/>
      <c r="B47" s="57"/>
      <c r="C47" s="57"/>
      <c r="D47" s="57"/>
      <c r="E47" s="57"/>
      <c r="F47" s="22" t="s">
        <v>33</v>
      </c>
      <c r="G47" s="51"/>
      <c r="H47" s="51"/>
      <c r="I47" s="51"/>
    </row>
    <row r="48" spans="1:9" ht="24.75" customHeight="1">
      <c r="A48" s="57"/>
      <c r="B48" s="58" t="s">
        <v>10</v>
      </c>
      <c r="C48" s="57"/>
      <c r="D48" s="57"/>
      <c r="E48" s="57"/>
      <c r="F48" s="23" t="s">
        <v>40</v>
      </c>
      <c r="G48" s="51">
        <f>G50</f>
        <v>0</v>
      </c>
      <c r="H48" s="51">
        <f>H50</f>
        <v>0</v>
      </c>
      <c r="I48" s="51">
        <f>I50</f>
        <v>0</v>
      </c>
    </row>
    <row r="49" spans="1:9" ht="24.75" customHeight="1">
      <c r="A49" s="57"/>
      <c r="B49" s="58"/>
      <c r="C49" s="57"/>
      <c r="D49" s="57"/>
      <c r="E49" s="57"/>
      <c r="F49" s="22" t="s">
        <v>33</v>
      </c>
      <c r="G49" s="51"/>
      <c r="H49" s="51"/>
      <c r="I49" s="51"/>
    </row>
    <row r="50" spans="1:9" ht="24.75" customHeight="1">
      <c r="A50" s="57"/>
      <c r="B50" s="58"/>
      <c r="C50" s="58" t="s">
        <v>10</v>
      </c>
      <c r="D50" s="57"/>
      <c r="E50" s="57"/>
      <c r="F50" s="23" t="s">
        <v>36</v>
      </c>
      <c r="G50" s="51">
        <f>G52</f>
        <v>0</v>
      </c>
      <c r="H50" s="51">
        <f>H52</f>
        <v>0</v>
      </c>
      <c r="I50" s="51">
        <f>I52</f>
        <v>0</v>
      </c>
    </row>
    <row r="51" spans="1:9" ht="24.75" customHeight="1">
      <c r="A51" s="57"/>
      <c r="B51" s="58"/>
      <c r="C51" s="58"/>
      <c r="D51" s="57"/>
      <c r="E51" s="57"/>
      <c r="F51" s="22" t="s">
        <v>33</v>
      </c>
      <c r="G51" s="51"/>
      <c r="H51" s="51"/>
      <c r="I51" s="51"/>
    </row>
    <row r="52" spans="1:9" ht="24.75" customHeight="1">
      <c r="A52" s="57"/>
      <c r="B52" s="58"/>
      <c r="C52" s="58"/>
      <c r="D52" s="57"/>
      <c r="E52" s="57"/>
      <c r="F52" s="23" t="s">
        <v>34</v>
      </c>
      <c r="G52" s="51">
        <f>G54</f>
        <v>0</v>
      </c>
      <c r="H52" s="51">
        <f>H54</f>
        <v>0</v>
      </c>
      <c r="I52" s="51">
        <f>I54</f>
        <v>0</v>
      </c>
    </row>
    <row r="53" spans="1:9" ht="24.75" customHeight="1">
      <c r="A53" s="57"/>
      <c r="B53" s="58"/>
      <c r="C53" s="58"/>
      <c r="D53" s="57"/>
      <c r="E53" s="57"/>
      <c r="F53" s="22" t="s">
        <v>33</v>
      </c>
      <c r="G53" s="51"/>
      <c r="H53" s="51"/>
      <c r="I53" s="51"/>
    </row>
    <row r="54" spans="1:9" ht="24.75" customHeight="1">
      <c r="A54" s="57"/>
      <c r="B54" s="58"/>
      <c r="C54" s="58"/>
      <c r="D54" s="49" t="s">
        <v>35</v>
      </c>
      <c r="E54" s="49"/>
      <c r="F54" s="26" t="s">
        <v>36</v>
      </c>
      <c r="G54" s="50">
        <f t="shared" ref="G54:I54" si="17">+G56+G64</f>
        <v>0</v>
      </c>
      <c r="H54" s="50">
        <f t="shared" si="17"/>
        <v>0</v>
      </c>
      <c r="I54" s="50">
        <f t="shared" si="17"/>
        <v>0</v>
      </c>
    </row>
    <row r="55" spans="1:9" ht="24.75" customHeight="1">
      <c r="A55" s="57"/>
      <c r="B55" s="58"/>
      <c r="C55" s="58"/>
      <c r="D55" s="49"/>
      <c r="E55" s="49"/>
      <c r="F55" s="26" t="s">
        <v>33</v>
      </c>
      <c r="G55" s="50"/>
      <c r="H55" s="50"/>
      <c r="I55" s="50"/>
    </row>
    <row r="56" spans="1:9" ht="24.75" customHeight="1">
      <c r="A56" s="57"/>
      <c r="B56" s="58"/>
      <c r="C56" s="58"/>
      <c r="D56" s="49"/>
      <c r="E56" s="49" t="s">
        <v>11</v>
      </c>
      <c r="F56" s="26" t="s">
        <v>36</v>
      </c>
      <c r="G56" s="50">
        <f>G58</f>
        <v>17916.8</v>
      </c>
      <c r="H56" s="50">
        <f>H58</f>
        <v>17916.8</v>
      </c>
      <c r="I56" s="50">
        <f>I58</f>
        <v>17916.8</v>
      </c>
    </row>
    <row r="57" spans="1:9" ht="24.75" customHeight="1">
      <c r="A57" s="57"/>
      <c r="B57" s="58"/>
      <c r="C57" s="58"/>
      <c r="D57" s="49"/>
      <c r="E57" s="49"/>
      <c r="F57" s="26" t="s">
        <v>1</v>
      </c>
      <c r="G57" s="50"/>
      <c r="H57" s="50"/>
      <c r="I57" s="50"/>
    </row>
    <row r="58" spans="1:9" ht="24.75" customHeight="1">
      <c r="A58" s="57"/>
      <c r="B58" s="58"/>
      <c r="C58" s="58"/>
      <c r="D58" s="49"/>
      <c r="E58" s="49"/>
      <c r="F58" s="28" t="s">
        <v>34</v>
      </c>
      <c r="G58" s="50">
        <f>G60</f>
        <v>17916.8</v>
      </c>
      <c r="H58" s="50">
        <f>H60</f>
        <v>17916.8</v>
      </c>
      <c r="I58" s="50">
        <f>I60</f>
        <v>17916.8</v>
      </c>
    </row>
    <row r="59" spans="1:9" ht="38.25" customHeight="1">
      <c r="A59" s="57"/>
      <c r="B59" s="58"/>
      <c r="C59" s="58"/>
      <c r="D59" s="49"/>
      <c r="E59" s="49"/>
      <c r="F59" s="26" t="s">
        <v>2</v>
      </c>
      <c r="G59" s="50"/>
      <c r="H59" s="50"/>
      <c r="I59" s="50"/>
    </row>
    <row r="60" spans="1:9" ht="24.75" customHeight="1">
      <c r="A60" s="57"/>
      <c r="B60" s="58"/>
      <c r="C60" s="58"/>
      <c r="D60" s="49"/>
      <c r="E60" s="49"/>
      <c r="F60" s="26" t="s">
        <v>3</v>
      </c>
      <c r="G60" s="50">
        <f t="shared" ref="G60:I62" si="18">G61</f>
        <v>17916.8</v>
      </c>
      <c r="H60" s="50">
        <f t="shared" si="18"/>
        <v>17916.8</v>
      </c>
      <c r="I60" s="50">
        <f>I61</f>
        <v>17916.8</v>
      </c>
    </row>
    <row r="61" spans="1:9" ht="24.75" customHeight="1">
      <c r="A61" s="57"/>
      <c r="B61" s="58"/>
      <c r="C61" s="58"/>
      <c r="D61" s="49"/>
      <c r="E61" s="49"/>
      <c r="F61" s="26" t="s">
        <v>57</v>
      </c>
      <c r="G61" s="50">
        <f t="shared" si="18"/>
        <v>17916.8</v>
      </c>
      <c r="H61" s="50">
        <f t="shared" si="18"/>
        <v>17916.8</v>
      </c>
      <c r="I61" s="50">
        <f>I62</f>
        <v>17916.8</v>
      </c>
    </row>
    <row r="62" spans="1:9" ht="24.75" customHeight="1">
      <c r="A62" s="57"/>
      <c r="B62" s="58"/>
      <c r="C62" s="58"/>
      <c r="D62" s="49"/>
      <c r="E62" s="49"/>
      <c r="F62" s="26" t="s">
        <v>58</v>
      </c>
      <c r="G62" s="50">
        <f t="shared" si="18"/>
        <v>17916.8</v>
      </c>
      <c r="H62" s="50">
        <f t="shared" si="18"/>
        <v>17916.8</v>
      </c>
      <c r="I62" s="50">
        <f t="shared" si="18"/>
        <v>17916.8</v>
      </c>
    </row>
    <row r="63" spans="1:9" ht="24.75" customHeight="1">
      <c r="A63" s="57"/>
      <c r="B63" s="58"/>
      <c r="C63" s="58"/>
      <c r="D63" s="49"/>
      <c r="E63" s="49"/>
      <c r="F63" s="26" t="s">
        <v>59</v>
      </c>
      <c r="G63" s="50">
        <f>+'Հավելված 1'!G15</f>
        <v>17916.8</v>
      </c>
      <c r="H63" s="50">
        <f>+'Հավելված 1'!H15</f>
        <v>17916.8</v>
      </c>
      <c r="I63" s="50">
        <f>+'Հավելված 1'!I15</f>
        <v>17916.8</v>
      </c>
    </row>
    <row r="64" spans="1:9" ht="24.75" customHeight="1">
      <c r="A64" s="57"/>
      <c r="B64" s="58"/>
      <c r="C64" s="58"/>
      <c r="D64" s="49"/>
      <c r="E64" s="49" t="s">
        <v>11</v>
      </c>
      <c r="F64" s="26" t="s">
        <v>36</v>
      </c>
      <c r="G64" s="50">
        <f>G66</f>
        <v>-17916.8</v>
      </c>
      <c r="H64" s="50">
        <f>H66</f>
        <v>-17916.8</v>
      </c>
      <c r="I64" s="50">
        <f>I66</f>
        <v>-17916.8</v>
      </c>
    </row>
    <row r="65" spans="1:9" ht="24.75" customHeight="1">
      <c r="A65" s="57"/>
      <c r="B65" s="58"/>
      <c r="C65" s="58"/>
      <c r="D65" s="49"/>
      <c r="E65" s="49"/>
      <c r="F65" s="26" t="s">
        <v>1</v>
      </c>
      <c r="G65" s="50"/>
      <c r="H65" s="50"/>
      <c r="I65" s="50"/>
    </row>
    <row r="66" spans="1:9" ht="24.75" customHeight="1">
      <c r="A66" s="57"/>
      <c r="B66" s="58"/>
      <c r="C66" s="58"/>
      <c r="D66" s="49"/>
      <c r="E66" s="49"/>
      <c r="F66" s="28" t="s">
        <v>34</v>
      </c>
      <c r="G66" s="50">
        <f>G68</f>
        <v>-17916.8</v>
      </c>
      <c r="H66" s="50">
        <f>H68</f>
        <v>-17916.8</v>
      </c>
      <c r="I66" s="50">
        <f>I68</f>
        <v>-17916.8</v>
      </c>
    </row>
    <row r="67" spans="1:9" ht="38.25" customHeight="1">
      <c r="A67" s="57"/>
      <c r="B67" s="58"/>
      <c r="C67" s="58"/>
      <c r="D67" s="49"/>
      <c r="E67" s="49"/>
      <c r="F67" s="26" t="s">
        <v>2</v>
      </c>
      <c r="G67" s="50"/>
      <c r="H67" s="50"/>
      <c r="I67" s="50"/>
    </row>
    <row r="68" spans="1:9" ht="24.75" customHeight="1">
      <c r="A68" s="57"/>
      <c r="B68" s="58"/>
      <c r="C68" s="58"/>
      <c r="D68" s="49"/>
      <c r="E68" s="49"/>
      <c r="F68" s="26" t="s">
        <v>3</v>
      </c>
      <c r="G68" s="50">
        <f t="shared" ref="G68:I70" si="19">G69</f>
        <v>-17916.8</v>
      </c>
      <c r="H68" s="50">
        <f t="shared" si="19"/>
        <v>-17916.8</v>
      </c>
      <c r="I68" s="50">
        <f>I69</f>
        <v>-17916.8</v>
      </c>
    </row>
    <row r="69" spans="1:9" ht="24.75" customHeight="1">
      <c r="A69" s="57"/>
      <c r="B69" s="58"/>
      <c r="C69" s="58"/>
      <c r="D69" s="49"/>
      <c r="E69" s="49"/>
      <c r="F69" s="26" t="s">
        <v>57</v>
      </c>
      <c r="G69" s="50">
        <f t="shared" si="19"/>
        <v>-17916.8</v>
      </c>
      <c r="H69" s="50">
        <f t="shared" si="19"/>
        <v>-17916.8</v>
      </c>
      <c r="I69" s="50">
        <f>I70</f>
        <v>-17916.8</v>
      </c>
    </row>
    <row r="70" spans="1:9" ht="24.75" customHeight="1">
      <c r="A70" s="57"/>
      <c r="B70" s="58"/>
      <c r="C70" s="58"/>
      <c r="D70" s="49"/>
      <c r="E70" s="49"/>
      <c r="F70" s="26" t="s">
        <v>58</v>
      </c>
      <c r="G70" s="50">
        <f t="shared" si="19"/>
        <v>-17916.8</v>
      </c>
      <c r="H70" s="50">
        <f t="shared" si="19"/>
        <v>-17916.8</v>
      </c>
      <c r="I70" s="50">
        <f t="shared" si="19"/>
        <v>-17916.8</v>
      </c>
    </row>
    <row r="71" spans="1:9" ht="24.75" customHeight="1">
      <c r="A71" s="57"/>
      <c r="B71" s="58"/>
      <c r="C71" s="58"/>
      <c r="D71" s="49"/>
      <c r="E71" s="49"/>
      <c r="F71" s="26" t="s">
        <v>59</v>
      </c>
      <c r="G71" s="50">
        <f>+'Հավելված 1'!G16</f>
        <v>-17916.8</v>
      </c>
      <c r="H71" s="50">
        <f>+'Հավելված 1'!H16</f>
        <v>-17916.8</v>
      </c>
      <c r="I71" s="50">
        <f>+'Հավելված 1'!I16</f>
        <v>-17916.8</v>
      </c>
    </row>
  </sheetData>
  <mergeCells count="13">
    <mergeCell ref="F1:I1"/>
    <mergeCell ref="A7:A8"/>
    <mergeCell ref="B7:B8"/>
    <mergeCell ref="C7:C8"/>
    <mergeCell ref="D7:D8"/>
    <mergeCell ref="E7:E8"/>
    <mergeCell ref="J2:K2"/>
    <mergeCell ref="D2:I2"/>
    <mergeCell ref="A3:I3"/>
    <mergeCell ref="D5:E5"/>
    <mergeCell ref="F5:F6"/>
    <mergeCell ref="A5:C5"/>
    <mergeCell ref="G5:I5"/>
  </mergeCells>
  <pageMargins left="0.23622047244094499" right="0.196850393700787" top="0.35433070866141703" bottom="0.23622047244094499" header="0.27559055118110198" footer="0.196850393700787"/>
  <pageSetup paperSize="9" scale="65" orientation="landscape" r:id="rId1"/>
  <ignoredErrors>
    <ignoredError sqref="D11 D13 D15 B48:C50 D54 E56 E64 D10 D12 D14 C12 B10:C10 C15 B13:C13 A11:C11 A10 A12:B12 A14:C14 A13 A16:C16 A15:B15 B29:D31 D33 A27" numberStoredAsText="1"/>
    <ignoredError sqref="H3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view="pageBreakPreview" zoomScale="90" zoomScaleNormal="100" zoomScaleSheetLayoutView="90" workbookViewId="0">
      <selection activeCell="A6" sqref="A6"/>
    </sheetView>
  </sheetViews>
  <sheetFormatPr defaultRowHeight="13.5"/>
  <cols>
    <col min="1" max="2" width="9.5703125" style="82" customWidth="1"/>
    <col min="3" max="3" width="35.140625" style="79" customWidth="1"/>
    <col min="4" max="4" width="15" style="79" customWidth="1"/>
    <col min="5" max="5" width="19.42578125" style="79" customWidth="1"/>
    <col min="6" max="6" width="22.85546875" style="79" customWidth="1"/>
    <col min="7" max="7" width="19" style="79" customWidth="1"/>
    <col min="8" max="8" width="18.7109375" style="79" customWidth="1"/>
    <col min="9" max="9" width="21.85546875" style="79" customWidth="1"/>
    <col min="10" max="10" width="11.7109375" style="79" bestFit="1" customWidth="1"/>
    <col min="11" max="11" width="10" style="79" bestFit="1" customWidth="1"/>
    <col min="12" max="16384" width="9.140625" style="79"/>
  </cols>
  <sheetData>
    <row r="1" spans="1:10" ht="50.1" customHeight="1">
      <c r="A1" s="172" t="s">
        <v>160</v>
      </c>
      <c r="B1" s="172"/>
      <c r="C1" s="172"/>
      <c r="D1" s="172"/>
      <c r="E1" s="172"/>
      <c r="F1" s="172"/>
      <c r="G1" s="172"/>
      <c r="H1" s="172"/>
    </row>
    <row r="2" spans="1:10" ht="17.25">
      <c r="A2" s="83"/>
      <c r="B2" s="83"/>
      <c r="C2" s="83"/>
      <c r="D2" s="83"/>
      <c r="E2" s="83"/>
      <c r="F2" s="83"/>
      <c r="G2" s="173" t="s">
        <v>87</v>
      </c>
      <c r="H2" s="173"/>
    </row>
    <row r="3" spans="1:10" ht="17.25">
      <c r="A3" s="83"/>
      <c r="B3" s="83"/>
      <c r="C3" s="83"/>
      <c r="D3" s="83"/>
      <c r="E3" s="83"/>
      <c r="F3" s="83"/>
      <c r="G3" s="173" t="s">
        <v>88</v>
      </c>
      <c r="H3" s="173"/>
    </row>
    <row r="4" spans="1:10" ht="17.25">
      <c r="A4" s="83"/>
      <c r="B4" s="83"/>
      <c r="C4" s="83"/>
      <c r="D4" s="83"/>
      <c r="E4" s="83"/>
      <c r="F4" s="83"/>
      <c r="G4" s="83"/>
      <c r="H4" s="83"/>
    </row>
    <row r="5" spans="1:10" ht="43.5" customHeight="1">
      <c r="A5" s="174" t="s">
        <v>170</v>
      </c>
      <c r="B5" s="174"/>
      <c r="C5" s="174"/>
      <c r="D5" s="174"/>
      <c r="E5" s="174"/>
      <c r="F5" s="174"/>
      <c r="G5" s="174"/>
      <c r="H5" s="174"/>
    </row>
    <row r="6" spans="1:10" ht="17.25">
      <c r="A6" s="84"/>
      <c r="B6" s="84"/>
      <c r="C6" s="85"/>
      <c r="D6" s="85"/>
      <c r="E6" s="85"/>
      <c r="F6" s="85"/>
      <c r="G6" s="85"/>
      <c r="H6" s="85"/>
    </row>
    <row r="7" spans="1:10" ht="17.25">
      <c r="A7" s="175" t="s">
        <v>89</v>
      </c>
      <c r="B7" s="175"/>
      <c r="C7" s="175"/>
      <c r="D7" s="175"/>
      <c r="E7" s="175"/>
      <c r="F7" s="175"/>
      <c r="G7" s="175"/>
      <c r="H7" s="175"/>
    </row>
    <row r="8" spans="1:10" ht="42" customHeight="1">
      <c r="A8" s="171" t="s">
        <v>90</v>
      </c>
      <c r="B8" s="171"/>
      <c r="C8" s="171" t="s">
        <v>91</v>
      </c>
      <c r="D8" s="171" t="s">
        <v>92</v>
      </c>
      <c r="E8" s="171" t="s">
        <v>105</v>
      </c>
      <c r="F8" s="171"/>
      <c r="G8" s="171"/>
      <c r="H8" s="171"/>
    </row>
    <row r="9" spans="1:10" ht="120.75">
      <c r="A9" s="86" t="s">
        <v>21</v>
      </c>
      <c r="B9" s="86" t="s">
        <v>93</v>
      </c>
      <c r="C9" s="171"/>
      <c r="D9" s="171"/>
      <c r="E9" s="86" t="s">
        <v>94</v>
      </c>
      <c r="F9" s="86" t="s">
        <v>95</v>
      </c>
      <c r="G9" s="86" t="s">
        <v>96</v>
      </c>
      <c r="H9" s="86" t="s">
        <v>97</v>
      </c>
      <c r="J9" s="80"/>
    </row>
    <row r="10" spans="1:10" ht="17.25">
      <c r="A10" s="87"/>
      <c r="B10" s="87"/>
      <c r="C10" s="86" t="s">
        <v>98</v>
      </c>
      <c r="D10" s="33">
        <f>D11</f>
        <v>17916.8</v>
      </c>
      <c r="E10" s="88">
        <f t="shared" ref="E10:H10" si="0">E11</f>
        <v>0</v>
      </c>
      <c r="F10" s="88">
        <f t="shared" si="0"/>
        <v>0</v>
      </c>
      <c r="G10" s="88">
        <f t="shared" si="0"/>
        <v>0</v>
      </c>
      <c r="H10" s="88">
        <f t="shared" si="0"/>
        <v>17916.8</v>
      </c>
      <c r="I10" s="81"/>
    </row>
    <row r="11" spans="1:10" ht="51.75">
      <c r="A11" s="87"/>
      <c r="B11" s="87"/>
      <c r="C11" s="89" t="s">
        <v>68</v>
      </c>
      <c r="D11" s="33">
        <f>D13</f>
        <v>17916.8</v>
      </c>
      <c r="E11" s="90">
        <f t="shared" ref="E11:H11" si="1">E13</f>
        <v>0</v>
      </c>
      <c r="F11" s="90">
        <f t="shared" si="1"/>
        <v>0</v>
      </c>
      <c r="G11" s="90">
        <f t="shared" si="1"/>
        <v>0</v>
      </c>
      <c r="H11" s="90">
        <f t="shared" si="1"/>
        <v>17916.8</v>
      </c>
    </row>
    <row r="12" spans="1:10" ht="17.25">
      <c r="A12" s="87"/>
      <c r="B12" s="87"/>
      <c r="C12" s="91" t="s">
        <v>99</v>
      </c>
      <c r="D12" s="33"/>
      <c r="E12" s="87"/>
      <c r="F12" s="87"/>
      <c r="G12" s="87"/>
      <c r="H12" s="87"/>
    </row>
    <row r="13" spans="1:10" ht="103.5">
      <c r="A13" s="92">
        <v>1100</v>
      </c>
      <c r="B13" s="92">
        <v>32001</v>
      </c>
      <c r="C13" s="93" t="s">
        <v>81</v>
      </c>
      <c r="D13" s="33">
        <f>E13+F13+G13+H13</f>
        <v>17916.8</v>
      </c>
      <c r="E13" s="94">
        <v>0</v>
      </c>
      <c r="F13" s="94">
        <v>0</v>
      </c>
      <c r="G13" s="94">
        <v>0</v>
      </c>
      <c r="H13" s="33">
        <f>'Հավելված 1'!I12</f>
        <v>17916.8</v>
      </c>
      <c r="I13" s="80"/>
    </row>
  </sheetData>
  <autoFilter ref="A1:A13"/>
  <mergeCells count="9">
    <mergeCell ref="A8:B8"/>
    <mergeCell ref="C8:C9"/>
    <mergeCell ref="D8:D9"/>
    <mergeCell ref="E8:H8"/>
    <mergeCell ref="A1:H1"/>
    <mergeCell ref="G2:H2"/>
    <mergeCell ref="G3:H3"/>
    <mergeCell ref="A5:H5"/>
    <mergeCell ref="A7:H7"/>
  </mergeCells>
  <pageMargins left="0.34" right="0.1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view="pageBreakPreview" zoomScale="90" zoomScaleNormal="100" zoomScaleSheetLayoutView="90" workbookViewId="0">
      <selection activeCell="K9" sqref="K9"/>
    </sheetView>
  </sheetViews>
  <sheetFormatPr defaultRowHeight="13.5"/>
  <cols>
    <col min="1" max="2" width="9.5703125" style="146" customWidth="1"/>
    <col min="3" max="3" width="31.5703125" style="128" customWidth="1"/>
    <col min="4" max="4" width="15.28515625" style="128" hidden="1" customWidth="1"/>
    <col min="5" max="5" width="17.28515625" style="128" customWidth="1"/>
    <col min="6" max="6" width="15.85546875" style="128" customWidth="1"/>
    <col min="7" max="7" width="18.140625" style="128" customWidth="1"/>
    <col min="8" max="8" width="19.7109375" style="128" customWidth="1"/>
    <col min="9" max="9" width="23.42578125" style="128" customWidth="1"/>
    <col min="10" max="10" width="20.140625" style="128" customWidth="1"/>
    <col min="11" max="11" width="19.42578125" style="128" customWidth="1"/>
    <col min="12" max="12" width="17.28515625" style="128" bestFit="1" customWidth="1"/>
    <col min="13" max="16384" width="9.140625" style="128"/>
  </cols>
  <sheetData>
    <row r="1" spans="1:12" ht="33.75" customHeight="1">
      <c r="A1" s="178" t="s">
        <v>151</v>
      </c>
      <c r="B1" s="178"/>
      <c r="C1" s="178"/>
      <c r="D1" s="178"/>
      <c r="E1" s="178"/>
      <c r="F1" s="178"/>
      <c r="G1" s="178"/>
    </row>
    <row r="2" spans="1:12" ht="21.75" customHeight="1">
      <c r="A2" s="129"/>
      <c r="B2" s="129"/>
      <c r="C2" s="129"/>
      <c r="D2" s="129"/>
      <c r="E2" s="129"/>
      <c r="F2" s="179" t="s">
        <v>87</v>
      </c>
      <c r="G2" s="179"/>
    </row>
    <row r="3" spans="1:12" ht="24" customHeight="1">
      <c r="A3" s="129"/>
      <c r="B3" s="129"/>
      <c r="C3" s="129"/>
      <c r="D3" s="129"/>
      <c r="E3" s="129"/>
      <c r="F3" s="179" t="s">
        <v>88</v>
      </c>
      <c r="G3" s="179"/>
    </row>
    <row r="4" spans="1:12">
      <c r="A4" s="129"/>
      <c r="B4" s="129"/>
      <c r="C4" s="129"/>
      <c r="D4" s="129"/>
      <c r="E4" s="129"/>
      <c r="F4" s="129"/>
      <c r="G4" s="129"/>
    </row>
    <row r="5" spans="1:12" ht="39" customHeight="1">
      <c r="A5" s="180" t="s">
        <v>148</v>
      </c>
      <c r="B5" s="180"/>
      <c r="C5" s="180"/>
      <c r="D5" s="180"/>
      <c r="E5" s="180"/>
      <c r="F5" s="180"/>
      <c r="G5" s="180"/>
      <c r="H5" s="130"/>
    </row>
    <row r="7" spans="1:12">
      <c r="A7" s="181" t="s">
        <v>89</v>
      </c>
      <c r="B7" s="181"/>
      <c r="C7" s="181"/>
      <c r="D7" s="181"/>
      <c r="E7" s="181"/>
      <c r="F7" s="181"/>
      <c r="G7" s="181"/>
    </row>
    <row r="8" spans="1:12" ht="39.75" customHeight="1">
      <c r="A8" s="176" t="s">
        <v>90</v>
      </c>
      <c r="B8" s="176"/>
      <c r="C8" s="176" t="s">
        <v>91</v>
      </c>
      <c r="D8" s="177" t="s">
        <v>149</v>
      </c>
      <c r="E8" s="177"/>
      <c r="F8" s="177"/>
      <c r="G8" s="177"/>
      <c r="I8" s="131"/>
      <c r="J8" s="131"/>
      <c r="K8" s="131"/>
      <c r="L8" s="131"/>
    </row>
    <row r="9" spans="1:12" ht="45.75" customHeight="1">
      <c r="A9" s="132" t="s">
        <v>21</v>
      </c>
      <c r="B9" s="132" t="s">
        <v>93</v>
      </c>
      <c r="C9" s="176"/>
      <c r="D9" s="132" t="s">
        <v>150</v>
      </c>
      <c r="E9" s="132" t="s">
        <v>31</v>
      </c>
      <c r="F9" s="132" t="s">
        <v>32</v>
      </c>
      <c r="G9" s="132" t="s">
        <v>9</v>
      </c>
    </row>
    <row r="10" spans="1:12" ht="14.25">
      <c r="A10" s="133"/>
      <c r="B10" s="133"/>
      <c r="C10" s="132" t="s">
        <v>98</v>
      </c>
      <c r="D10" s="134" t="e">
        <f>+#REF!+#REF!+#REF!+#REF!+#REF!+#REF!+#REF!+#REF!+D12+#REF!+#REF!</f>
        <v>#REF!</v>
      </c>
      <c r="E10" s="134">
        <f>+E12</f>
        <v>17916.8</v>
      </c>
      <c r="F10" s="134">
        <f t="shared" ref="F10:G10" si="0">+F12</f>
        <v>17916.8</v>
      </c>
      <c r="G10" s="134">
        <f t="shared" si="0"/>
        <v>17916.8</v>
      </c>
      <c r="H10" s="135"/>
    </row>
    <row r="11" spans="1:12" ht="14.25">
      <c r="A11" s="133"/>
      <c r="B11" s="133"/>
      <c r="C11" s="136" t="s">
        <v>33</v>
      </c>
      <c r="D11" s="137"/>
      <c r="E11" s="137"/>
      <c r="F11" s="137"/>
      <c r="G11" s="137"/>
      <c r="H11" s="138"/>
    </row>
    <row r="12" spans="1:12" s="140" customFormat="1" ht="53.25" customHeight="1">
      <c r="A12" s="133"/>
      <c r="B12" s="133"/>
      <c r="C12" s="139" t="s">
        <v>68</v>
      </c>
      <c r="D12" s="137">
        <v>939997.1</v>
      </c>
      <c r="E12" s="137">
        <f>E14</f>
        <v>17916.8</v>
      </c>
      <c r="F12" s="137">
        <f t="shared" ref="F12:G12" si="1">F14</f>
        <v>17916.8</v>
      </c>
      <c r="G12" s="137">
        <f t="shared" si="1"/>
        <v>17916.8</v>
      </c>
    </row>
    <row r="13" spans="1:12" s="140" customFormat="1" ht="16.5">
      <c r="A13" s="133"/>
      <c r="B13" s="133"/>
      <c r="C13" s="136" t="s">
        <v>99</v>
      </c>
      <c r="D13" s="133"/>
      <c r="E13" s="133"/>
      <c r="F13" s="133"/>
      <c r="G13" s="133"/>
    </row>
    <row r="14" spans="1:12" s="140" customFormat="1" ht="129.75" customHeight="1">
      <c r="A14" s="92">
        <v>1100</v>
      </c>
      <c r="B14" s="92">
        <v>32001</v>
      </c>
      <c r="C14" s="93" t="s">
        <v>81</v>
      </c>
      <c r="D14" s="141">
        <v>939997.1</v>
      </c>
      <c r="E14" s="141">
        <f>+E16</f>
        <v>17916.8</v>
      </c>
      <c r="F14" s="141">
        <f>+F16</f>
        <v>17916.8</v>
      </c>
      <c r="G14" s="141">
        <f>+G16</f>
        <v>17916.8</v>
      </c>
    </row>
    <row r="15" spans="1:12" s="140" customFormat="1" ht="16.5">
      <c r="A15" s="133"/>
      <c r="B15" s="133"/>
      <c r="C15" s="142" t="s">
        <v>1</v>
      </c>
      <c r="D15" s="133"/>
      <c r="E15" s="133"/>
      <c r="F15" s="133"/>
      <c r="G15" s="133"/>
    </row>
    <row r="16" spans="1:12" s="140" customFormat="1" ht="54.75" customHeight="1">
      <c r="A16" s="133"/>
      <c r="B16" s="133"/>
      <c r="C16" s="143" t="s">
        <v>68</v>
      </c>
      <c r="D16" s="144">
        <v>939997.1</v>
      </c>
      <c r="E16" s="145">
        <v>17916.8</v>
      </c>
      <c r="F16" s="145">
        <v>17916.8</v>
      </c>
      <c r="G16" s="145">
        <v>17916.8</v>
      </c>
    </row>
  </sheetData>
  <mergeCells count="8">
    <mergeCell ref="A8:B8"/>
    <mergeCell ref="C8:C9"/>
    <mergeCell ref="D8:G8"/>
    <mergeCell ref="A1:G1"/>
    <mergeCell ref="F2:G2"/>
    <mergeCell ref="F3:G3"/>
    <mergeCell ref="A5:G5"/>
    <mergeCell ref="A7:G7"/>
  </mergeCells>
  <pageMargins left="0.46" right="0.33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view="pageBreakPreview" topLeftCell="A22" zoomScale="90" zoomScaleNormal="77" zoomScaleSheetLayoutView="90" workbookViewId="0">
      <selection activeCell="E30" sqref="E30:I30"/>
    </sheetView>
  </sheetViews>
  <sheetFormatPr defaultRowHeight="16.5"/>
  <cols>
    <col min="1" max="1" width="9.140625" style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55.85546875" style="1" customWidth="1"/>
    <col min="10" max="12" width="20.85546875" style="1" customWidth="1"/>
    <col min="13" max="13" width="24.28515625" style="1" customWidth="1"/>
    <col min="14" max="14" width="26.42578125" style="29" customWidth="1"/>
    <col min="15" max="16384" width="9.140625" style="1"/>
  </cols>
  <sheetData>
    <row r="1" spans="1:14" s="9" customFormat="1" ht="65.25" customHeight="1">
      <c r="A1" s="155" t="s">
        <v>152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N1" s="30"/>
    </row>
    <row r="2" spans="1:14" s="9" customFormat="1" ht="17.25" customHeight="1">
      <c r="D2" s="197"/>
      <c r="E2" s="197"/>
      <c r="F2" s="197"/>
      <c r="G2" s="197"/>
      <c r="H2" s="197"/>
      <c r="I2" s="197"/>
      <c r="J2" s="198"/>
      <c r="K2" s="198"/>
      <c r="N2" s="30"/>
    </row>
    <row r="3" spans="1:14" s="9" customFormat="1" ht="47.25" customHeight="1">
      <c r="A3" s="162" t="s">
        <v>62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N3" s="30"/>
    </row>
    <row r="4" spans="1:14" ht="20.25" customHeight="1">
      <c r="L4" s="1" t="s">
        <v>72</v>
      </c>
    </row>
    <row r="5" spans="1:14" ht="48" customHeight="1">
      <c r="A5" s="195" t="s">
        <v>64</v>
      </c>
      <c r="B5" s="195" t="s">
        <v>41</v>
      </c>
      <c r="C5" s="195"/>
      <c r="D5" s="195" t="s">
        <v>42</v>
      </c>
      <c r="E5" s="195"/>
      <c r="F5" s="195"/>
      <c r="G5" s="195"/>
      <c r="H5" s="195" t="s">
        <v>43</v>
      </c>
      <c r="I5" s="195" t="s">
        <v>44</v>
      </c>
      <c r="J5" s="199" t="s">
        <v>12</v>
      </c>
      <c r="K5" s="200"/>
      <c r="L5" s="201"/>
    </row>
    <row r="6" spans="1:14" ht="33">
      <c r="A6" s="196"/>
      <c r="B6" s="14" t="s">
        <v>45</v>
      </c>
      <c r="C6" s="14" t="s">
        <v>46</v>
      </c>
      <c r="D6" s="14" t="s">
        <v>45</v>
      </c>
      <c r="E6" s="14" t="s">
        <v>46</v>
      </c>
      <c r="F6" s="14" t="s">
        <v>47</v>
      </c>
      <c r="G6" s="14" t="s">
        <v>48</v>
      </c>
      <c r="H6" s="196"/>
      <c r="I6" s="196"/>
      <c r="J6" s="14" t="s">
        <v>49</v>
      </c>
      <c r="K6" s="14" t="s">
        <v>50</v>
      </c>
      <c r="L6" s="14" t="s">
        <v>51</v>
      </c>
    </row>
    <row r="7" spans="1:14" ht="30.75" customHeight="1">
      <c r="A7" s="194" t="s">
        <v>52</v>
      </c>
      <c r="B7" s="194"/>
      <c r="C7" s="194"/>
      <c r="D7" s="194"/>
      <c r="E7" s="194"/>
      <c r="F7" s="194"/>
      <c r="G7" s="194"/>
      <c r="H7" s="194"/>
      <c r="I7" s="194"/>
      <c r="J7" s="15">
        <f>-K10-K16</f>
        <v>0</v>
      </c>
      <c r="K7" s="15">
        <f t="shared" ref="K7:L7" si="0">-L10-L16</f>
        <v>0</v>
      </c>
      <c r="L7" s="15">
        <f t="shared" si="0"/>
        <v>0</v>
      </c>
    </row>
    <row r="8" spans="1:14" ht="30" customHeight="1">
      <c r="A8" s="184" t="s">
        <v>69</v>
      </c>
      <c r="B8" s="184"/>
      <c r="C8" s="184"/>
      <c r="D8" s="184"/>
      <c r="E8" s="184"/>
      <c r="F8" s="184"/>
      <c r="G8" s="184"/>
      <c r="H8" s="184"/>
      <c r="I8" s="184"/>
      <c r="J8" s="15">
        <f>-K11-K17</f>
        <v>0</v>
      </c>
      <c r="K8" s="15">
        <f t="shared" ref="K8:L8" si="1">-L11-L17</f>
        <v>0</v>
      </c>
      <c r="L8" s="15">
        <f t="shared" si="1"/>
        <v>0</v>
      </c>
    </row>
    <row r="9" spans="1:14" ht="36" customHeight="1">
      <c r="A9" s="66"/>
      <c r="B9" s="60">
        <v>1220</v>
      </c>
      <c r="C9" s="183" t="s">
        <v>75</v>
      </c>
      <c r="D9" s="183"/>
      <c r="E9" s="183"/>
      <c r="F9" s="183"/>
      <c r="G9" s="183"/>
      <c r="H9" s="183"/>
      <c r="I9" s="183"/>
      <c r="J9" s="61"/>
      <c r="K9" s="61"/>
      <c r="L9" s="61"/>
    </row>
    <row r="10" spans="1:14" ht="38.25" customHeight="1">
      <c r="A10" s="67"/>
      <c r="B10" s="67"/>
      <c r="C10" s="67"/>
      <c r="D10" s="60" t="s">
        <v>78</v>
      </c>
      <c r="E10" s="183" t="s">
        <v>76</v>
      </c>
      <c r="F10" s="183"/>
      <c r="G10" s="183"/>
      <c r="H10" s="183"/>
      <c r="I10" s="183"/>
      <c r="J10" s="61">
        <v>0</v>
      </c>
      <c r="K10" s="61">
        <f>'Հավելված 2 '!H18</f>
        <v>-17916.8</v>
      </c>
      <c r="L10" s="61">
        <f>'Հավելված 2 '!I18</f>
        <v>-17916.8</v>
      </c>
    </row>
    <row r="11" spans="1:14" ht="33" customHeight="1">
      <c r="A11" s="67"/>
      <c r="B11" s="67"/>
      <c r="C11" s="67"/>
      <c r="D11" s="68"/>
      <c r="E11" s="68"/>
      <c r="F11" s="183" t="s">
        <v>80</v>
      </c>
      <c r="G11" s="183"/>
      <c r="H11" s="183"/>
      <c r="I11" s="183"/>
      <c r="J11" s="183"/>
      <c r="K11" s="183"/>
      <c r="L11" s="183"/>
    </row>
    <row r="12" spans="1:14" ht="31.5" customHeight="1">
      <c r="A12" s="67"/>
      <c r="B12" s="67"/>
      <c r="C12" s="67"/>
      <c r="D12" s="68"/>
      <c r="E12" s="68"/>
      <c r="F12" s="68"/>
      <c r="G12" s="183" t="s">
        <v>8</v>
      </c>
      <c r="H12" s="183"/>
      <c r="I12" s="183"/>
      <c r="J12" s="183"/>
      <c r="K12" s="183"/>
      <c r="L12" s="183"/>
    </row>
    <row r="13" spans="1:14" ht="33.75" customHeight="1">
      <c r="A13" s="67"/>
      <c r="B13" s="67"/>
      <c r="C13" s="67"/>
      <c r="D13" s="68"/>
      <c r="E13" s="68"/>
      <c r="F13" s="68"/>
      <c r="G13" s="68"/>
      <c r="H13" s="183" t="s">
        <v>163</v>
      </c>
      <c r="I13" s="183"/>
      <c r="J13" s="183"/>
      <c r="K13" s="183"/>
      <c r="L13" s="183"/>
    </row>
    <row r="14" spans="1:14" ht="53.25" customHeight="1">
      <c r="A14" s="67"/>
      <c r="B14" s="67"/>
      <c r="C14" s="67"/>
      <c r="D14" s="100"/>
      <c r="E14" s="100"/>
      <c r="F14" s="100"/>
      <c r="G14" s="100"/>
      <c r="H14" s="102"/>
      <c r="I14" s="104" t="s">
        <v>117</v>
      </c>
      <c r="J14" s="61">
        <v>-20</v>
      </c>
      <c r="K14" s="102"/>
      <c r="L14" s="61">
        <v>-20</v>
      </c>
    </row>
    <row r="15" spans="1:14" ht="36" customHeight="1">
      <c r="A15" s="66"/>
      <c r="B15" s="60">
        <v>1100</v>
      </c>
      <c r="C15" s="183" t="s">
        <v>81</v>
      </c>
      <c r="D15" s="183"/>
      <c r="E15" s="183"/>
      <c r="F15" s="183"/>
      <c r="G15" s="183"/>
      <c r="H15" s="183"/>
      <c r="I15" s="183"/>
      <c r="J15" s="61"/>
      <c r="K15" s="61"/>
      <c r="L15" s="61"/>
    </row>
    <row r="16" spans="1:14" ht="32.25" customHeight="1">
      <c r="A16" s="67"/>
      <c r="B16" s="67"/>
      <c r="C16" s="67"/>
      <c r="D16" s="63" t="s">
        <v>84</v>
      </c>
      <c r="E16" s="188" t="s">
        <v>77</v>
      </c>
      <c r="F16" s="188"/>
      <c r="G16" s="188"/>
      <c r="H16" s="188"/>
      <c r="I16" s="188"/>
      <c r="J16" s="61">
        <v>0</v>
      </c>
      <c r="K16" s="61">
        <f>'Հավելված 2 '!H35</f>
        <v>17916.8</v>
      </c>
      <c r="L16" s="61">
        <f>'Հավելված 2 '!I35</f>
        <v>17916.8</v>
      </c>
    </row>
    <row r="17" spans="1:12" ht="58.5" customHeight="1">
      <c r="A17" s="67"/>
      <c r="B17" s="67"/>
      <c r="C17" s="67"/>
      <c r="D17" s="65"/>
      <c r="E17" s="65"/>
      <c r="F17" s="185" t="s">
        <v>71</v>
      </c>
      <c r="G17" s="186"/>
      <c r="H17" s="186"/>
      <c r="I17" s="187"/>
      <c r="J17" s="69"/>
      <c r="K17" s="69"/>
      <c r="L17" s="69"/>
    </row>
    <row r="18" spans="1:12" ht="30.75" customHeight="1">
      <c r="A18" s="67"/>
      <c r="B18" s="67"/>
      <c r="C18" s="67"/>
      <c r="D18" s="65"/>
      <c r="E18" s="65"/>
      <c r="F18" s="65"/>
      <c r="G18" s="189" t="s">
        <v>85</v>
      </c>
      <c r="H18" s="190"/>
      <c r="I18" s="190"/>
      <c r="J18" s="190"/>
      <c r="K18" s="190"/>
      <c r="L18" s="191"/>
    </row>
    <row r="19" spans="1:12" ht="30.75" customHeight="1">
      <c r="A19" s="67"/>
      <c r="B19" s="67"/>
      <c r="C19" s="67"/>
      <c r="D19" s="65"/>
      <c r="E19" s="65"/>
      <c r="F19" s="65"/>
      <c r="G19" s="65"/>
      <c r="H19" s="189" t="s">
        <v>70</v>
      </c>
      <c r="I19" s="190"/>
      <c r="J19" s="190"/>
      <c r="K19" s="190"/>
      <c r="L19" s="191"/>
    </row>
    <row r="20" spans="1:12" ht="30.75" customHeight="1">
      <c r="A20" s="67"/>
      <c r="B20" s="67"/>
      <c r="C20" s="67"/>
      <c r="D20" s="65"/>
      <c r="E20" s="65"/>
      <c r="F20" s="65"/>
      <c r="G20" s="65"/>
      <c r="H20" s="192" t="s">
        <v>164</v>
      </c>
      <c r="I20" s="193"/>
      <c r="J20" s="127"/>
      <c r="K20" s="127"/>
      <c r="L20" s="127">
        <v>9</v>
      </c>
    </row>
    <row r="21" spans="1:12" ht="30.75" customHeight="1">
      <c r="A21" s="67"/>
      <c r="B21" s="67"/>
      <c r="C21" s="67"/>
      <c r="D21" s="65"/>
      <c r="E21" s="65"/>
      <c r="F21" s="65"/>
      <c r="G21" s="65"/>
      <c r="H21" s="192" t="s">
        <v>157</v>
      </c>
      <c r="I21" s="193"/>
      <c r="J21" s="127"/>
      <c r="K21" s="127"/>
      <c r="L21" s="127">
        <v>1</v>
      </c>
    </row>
    <row r="22" spans="1:12" ht="30.75" customHeight="1">
      <c r="A22" s="67"/>
      <c r="B22" s="67"/>
      <c r="C22" s="67"/>
      <c r="D22" s="65"/>
      <c r="E22" s="65"/>
      <c r="F22" s="65"/>
      <c r="G22" s="65"/>
      <c r="H22" s="192" t="s">
        <v>161</v>
      </c>
      <c r="I22" s="193"/>
      <c r="J22" s="127"/>
      <c r="K22" s="127"/>
      <c r="L22" s="127">
        <v>236</v>
      </c>
    </row>
    <row r="23" spans="1:12" ht="30.75" customHeight="1">
      <c r="A23" s="67"/>
      <c r="B23" s="67"/>
      <c r="C23" s="67"/>
      <c r="D23" s="65"/>
      <c r="E23" s="65"/>
      <c r="F23" s="65"/>
      <c r="G23" s="65"/>
      <c r="H23" s="192" t="s">
        <v>165</v>
      </c>
      <c r="I23" s="193"/>
      <c r="J23" s="127"/>
      <c r="K23" s="127"/>
      <c r="L23" s="127">
        <v>27</v>
      </c>
    </row>
    <row r="24" spans="1:12" ht="25.5" customHeight="1">
      <c r="A24" s="184" t="s">
        <v>53</v>
      </c>
      <c r="B24" s="184"/>
      <c r="C24" s="184"/>
      <c r="D24" s="184"/>
      <c r="E24" s="184"/>
      <c r="F24" s="184"/>
      <c r="G24" s="184"/>
      <c r="H24" s="184"/>
      <c r="I24" s="184"/>
      <c r="J24" s="71">
        <f t="shared" ref="J24:L24" si="2">J25</f>
        <v>0</v>
      </c>
      <c r="K24" s="71">
        <f t="shared" si="2"/>
        <v>0</v>
      </c>
      <c r="L24" s="71">
        <f t="shared" si="2"/>
        <v>0</v>
      </c>
    </row>
    <row r="25" spans="1:12" ht="39" customHeight="1">
      <c r="A25" s="64"/>
      <c r="B25" s="62">
        <v>1139</v>
      </c>
      <c r="C25" s="183" t="s">
        <v>16</v>
      </c>
      <c r="D25" s="183"/>
      <c r="E25" s="183"/>
      <c r="F25" s="183"/>
      <c r="G25" s="183"/>
      <c r="H25" s="183"/>
      <c r="I25" s="183"/>
      <c r="J25" s="72">
        <f t="shared" ref="J25:L25" si="3">J26+J30</f>
        <v>0</v>
      </c>
      <c r="K25" s="72">
        <f t="shared" si="3"/>
        <v>0</v>
      </c>
      <c r="L25" s="72">
        <f t="shared" si="3"/>
        <v>0</v>
      </c>
    </row>
    <row r="26" spans="1:12" ht="36.75" customHeight="1">
      <c r="A26" s="182"/>
      <c r="B26" s="182"/>
      <c r="C26" s="182"/>
      <c r="D26" s="62" t="s">
        <v>54</v>
      </c>
      <c r="E26" s="183" t="s">
        <v>25</v>
      </c>
      <c r="F26" s="183"/>
      <c r="G26" s="183"/>
      <c r="H26" s="183"/>
      <c r="I26" s="183"/>
      <c r="J26" s="73">
        <f>+'Հավելված 2 '!G56</f>
        <v>17916.8</v>
      </c>
      <c r="K26" s="73">
        <f>'Հավելված 2 '!H56</f>
        <v>17916.8</v>
      </c>
      <c r="L26" s="73">
        <f>'Հավելված 2 '!I56</f>
        <v>17916.8</v>
      </c>
    </row>
    <row r="27" spans="1:12" ht="41.25" customHeight="1">
      <c r="A27" s="182"/>
      <c r="B27" s="182"/>
      <c r="C27" s="182"/>
      <c r="D27" s="182"/>
      <c r="E27" s="182"/>
      <c r="F27" s="183" t="s">
        <v>55</v>
      </c>
      <c r="G27" s="183"/>
      <c r="H27" s="183"/>
      <c r="I27" s="183"/>
      <c r="J27" s="183"/>
      <c r="K27" s="183"/>
      <c r="L27" s="183"/>
    </row>
    <row r="28" spans="1:12" ht="29.25" customHeight="1">
      <c r="A28" s="182"/>
      <c r="B28" s="182"/>
      <c r="C28" s="182"/>
      <c r="D28" s="182"/>
      <c r="E28" s="182"/>
      <c r="F28" s="182"/>
      <c r="G28" s="183" t="s">
        <v>8</v>
      </c>
      <c r="H28" s="183"/>
      <c r="I28" s="183"/>
      <c r="J28" s="183"/>
      <c r="K28" s="183"/>
      <c r="L28" s="183"/>
    </row>
    <row r="29" spans="1:12" ht="30" customHeight="1">
      <c r="A29" s="182"/>
      <c r="B29" s="182"/>
      <c r="C29" s="182"/>
      <c r="D29" s="182"/>
      <c r="E29" s="182"/>
      <c r="F29" s="182"/>
      <c r="G29" s="182"/>
      <c r="H29" s="183" t="s">
        <v>56</v>
      </c>
      <c r="I29" s="183"/>
      <c r="J29" s="183"/>
      <c r="K29" s="183"/>
      <c r="L29" s="183"/>
    </row>
    <row r="30" spans="1:12" ht="32.25" customHeight="1">
      <c r="A30" s="182"/>
      <c r="B30" s="182"/>
      <c r="C30" s="182"/>
      <c r="D30" s="74" t="s">
        <v>54</v>
      </c>
      <c r="E30" s="183" t="s">
        <v>25</v>
      </c>
      <c r="F30" s="183"/>
      <c r="G30" s="183"/>
      <c r="H30" s="183"/>
      <c r="I30" s="183"/>
      <c r="J30" s="73">
        <f>+'Հավելված 2 '!G64</f>
        <v>-17916.8</v>
      </c>
      <c r="K30" s="73">
        <f>'Հավելված 2 '!H64</f>
        <v>-17916.8</v>
      </c>
      <c r="L30" s="73">
        <f>'Հավելված 2 '!I64</f>
        <v>-17916.8</v>
      </c>
    </row>
    <row r="31" spans="1:12" ht="41.25" customHeight="1">
      <c r="A31" s="182"/>
      <c r="B31" s="182"/>
      <c r="C31" s="182"/>
      <c r="D31" s="182"/>
      <c r="E31" s="182"/>
      <c r="F31" s="183" t="s">
        <v>55</v>
      </c>
      <c r="G31" s="183"/>
      <c r="H31" s="183"/>
      <c r="I31" s="183"/>
      <c r="J31" s="183"/>
      <c r="K31" s="183"/>
      <c r="L31" s="183"/>
    </row>
    <row r="32" spans="1:12" ht="29.25" customHeight="1">
      <c r="A32" s="182"/>
      <c r="B32" s="182"/>
      <c r="C32" s="182"/>
      <c r="D32" s="182"/>
      <c r="E32" s="182"/>
      <c r="F32" s="182"/>
      <c r="G32" s="183" t="s">
        <v>8</v>
      </c>
      <c r="H32" s="183"/>
      <c r="I32" s="183"/>
      <c r="J32" s="183"/>
      <c r="K32" s="183"/>
      <c r="L32" s="183"/>
    </row>
    <row r="33" spans="1:12" ht="28.5" customHeight="1">
      <c r="A33" s="182"/>
      <c r="B33" s="182"/>
      <c r="C33" s="182"/>
      <c r="D33" s="182"/>
      <c r="E33" s="182"/>
      <c r="F33" s="182"/>
      <c r="G33" s="182"/>
      <c r="H33" s="183" t="s">
        <v>56</v>
      </c>
      <c r="I33" s="183"/>
      <c r="J33" s="183"/>
      <c r="K33" s="183"/>
      <c r="L33" s="183"/>
    </row>
  </sheetData>
  <mergeCells count="44">
    <mergeCell ref="A8:I8"/>
    <mergeCell ref="C9:I9"/>
    <mergeCell ref="H19:L19"/>
    <mergeCell ref="A1:L1"/>
    <mergeCell ref="A3:L3"/>
    <mergeCell ref="A7:I7"/>
    <mergeCell ref="A5:A6"/>
    <mergeCell ref="B5:C5"/>
    <mergeCell ref="D5:G5"/>
    <mergeCell ref="H5:H6"/>
    <mergeCell ref="D2:I2"/>
    <mergeCell ref="J2:K2"/>
    <mergeCell ref="I5:I6"/>
    <mergeCell ref="J5:L5"/>
    <mergeCell ref="H13:L13"/>
    <mergeCell ref="E10:I10"/>
    <mergeCell ref="F11:L11"/>
    <mergeCell ref="G12:L12"/>
    <mergeCell ref="A24:I24"/>
    <mergeCell ref="F17:I17"/>
    <mergeCell ref="E16:I16"/>
    <mergeCell ref="G18:L18"/>
    <mergeCell ref="C15:I15"/>
    <mergeCell ref="H20:I20"/>
    <mergeCell ref="H21:I21"/>
    <mergeCell ref="H22:I22"/>
    <mergeCell ref="H23:I23"/>
    <mergeCell ref="A28:F28"/>
    <mergeCell ref="G28:L28"/>
    <mergeCell ref="A29:G29"/>
    <mergeCell ref="H29:L29"/>
    <mergeCell ref="C25:I25"/>
    <mergeCell ref="A26:C26"/>
    <mergeCell ref="E26:I26"/>
    <mergeCell ref="A27:E27"/>
    <mergeCell ref="F27:L27"/>
    <mergeCell ref="A33:G33"/>
    <mergeCell ref="H33:L33"/>
    <mergeCell ref="A30:C30"/>
    <mergeCell ref="E30:I30"/>
    <mergeCell ref="A31:E31"/>
    <mergeCell ref="F31:L31"/>
    <mergeCell ref="A32:F32"/>
    <mergeCell ref="G32:L32"/>
  </mergeCells>
  <pageMargins left="0.31" right="0.17" top="0.75" bottom="0.7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5"/>
  <sheetViews>
    <sheetView tabSelected="1" view="pageBreakPreview" topLeftCell="B17" zoomScale="130" zoomScaleNormal="100" zoomScaleSheetLayoutView="130" workbookViewId="0">
      <selection activeCell="H38" sqref="H38"/>
    </sheetView>
  </sheetViews>
  <sheetFormatPr defaultColWidth="9.140625" defaultRowHeight="17.25"/>
  <cols>
    <col min="1" max="1" width="17.85546875" style="119" customWidth="1"/>
    <col min="2" max="2" width="44.28515625" style="107" customWidth="1"/>
    <col min="3" max="3" width="12.7109375" style="120" customWidth="1"/>
    <col min="4" max="4" width="13.28515625" style="120" customWidth="1"/>
    <col min="5" max="5" width="19.7109375" style="121" customWidth="1"/>
    <col min="6" max="6" width="15.85546875" style="121" customWidth="1"/>
    <col min="7" max="7" width="18.42578125" style="121" customWidth="1"/>
    <col min="8" max="8" width="15.28515625" style="107" customWidth="1"/>
    <col min="9" max="1024" width="9.140625" style="107"/>
    <col min="1025" max="16384" width="9.140625" style="108"/>
  </cols>
  <sheetData>
    <row r="1" spans="1:1024" s="106" customFormat="1" ht="23.25" customHeight="1">
      <c r="A1" s="105"/>
      <c r="B1" s="211" t="s">
        <v>153</v>
      </c>
      <c r="C1" s="211"/>
      <c r="D1" s="211"/>
      <c r="E1" s="211"/>
      <c r="F1" s="211"/>
      <c r="G1" s="211"/>
    </row>
    <row r="2" spans="1:1024" s="106" customFormat="1" ht="23.25" customHeight="1">
      <c r="A2" s="211" t="s">
        <v>154</v>
      </c>
      <c r="B2" s="211"/>
      <c r="C2" s="211"/>
      <c r="D2" s="211"/>
      <c r="E2" s="211"/>
      <c r="F2" s="211"/>
      <c r="G2" s="211"/>
    </row>
    <row r="3" spans="1:1024" s="106" customFormat="1" ht="27" customHeight="1">
      <c r="A3" s="211" t="s">
        <v>88</v>
      </c>
      <c r="B3" s="211"/>
      <c r="C3" s="211"/>
      <c r="D3" s="211"/>
      <c r="E3" s="211"/>
      <c r="F3" s="211"/>
      <c r="G3" s="211"/>
    </row>
    <row r="4" spans="1:1024" ht="44.25" customHeight="1">
      <c r="A4" s="212" t="s">
        <v>118</v>
      </c>
      <c r="B4" s="212"/>
      <c r="C4" s="212"/>
      <c r="D4" s="212"/>
      <c r="E4" s="212"/>
      <c r="F4" s="212"/>
      <c r="G4" s="212"/>
    </row>
    <row r="5" spans="1:1024" ht="74.25" customHeight="1">
      <c r="A5" s="213" t="s">
        <v>100</v>
      </c>
      <c r="B5" s="213" t="s">
        <v>101</v>
      </c>
      <c r="C5" s="213" t="s">
        <v>102</v>
      </c>
      <c r="D5" s="213" t="s">
        <v>103</v>
      </c>
      <c r="E5" s="214" t="s">
        <v>104</v>
      </c>
      <c r="F5" s="214" t="s">
        <v>105</v>
      </c>
      <c r="G5" s="214"/>
    </row>
    <row r="6" spans="1:1024" ht="49.5" customHeight="1">
      <c r="A6" s="213"/>
      <c r="B6" s="213"/>
      <c r="C6" s="213"/>
      <c r="D6" s="213"/>
      <c r="E6" s="214"/>
      <c r="F6" s="109" t="s">
        <v>106</v>
      </c>
      <c r="G6" s="110" t="s">
        <v>119</v>
      </c>
    </row>
    <row r="7" spans="1:1024" s="112" customFormat="1" ht="17.25" customHeight="1">
      <c r="A7" s="202" t="s">
        <v>68</v>
      </c>
      <c r="B7" s="203"/>
      <c r="C7" s="203"/>
      <c r="D7" s="203"/>
      <c r="E7" s="203"/>
      <c r="F7" s="204"/>
      <c r="G7" s="111">
        <f>+G8</f>
        <v>17916.8</v>
      </c>
    </row>
    <row r="8" spans="1:1024" s="116" customFormat="1" ht="41.25" customHeight="1">
      <c r="A8" s="113" t="s">
        <v>107</v>
      </c>
      <c r="B8" s="113" t="s">
        <v>121</v>
      </c>
      <c r="C8" s="113" t="s">
        <v>108</v>
      </c>
      <c r="D8" s="205" t="s">
        <v>115</v>
      </c>
      <c r="E8" s="206"/>
      <c r="F8" s="207"/>
      <c r="G8" s="114">
        <f>G9</f>
        <v>17916.8</v>
      </c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/>
      <c r="BI8" s="115"/>
      <c r="BJ8" s="115"/>
      <c r="BK8" s="115"/>
      <c r="BL8" s="115"/>
      <c r="BM8" s="115"/>
      <c r="BN8" s="115"/>
      <c r="BO8" s="115"/>
      <c r="BP8" s="115"/>
      <c r="BQ8" s="115"/>
      <c r="BR8" s="115"/>
      <c r="BS8" s="115"/>
      <c r="BT8" s="115"/>
      <c r="BU8" s="115"/>
      <c r="BV8" s="115"/>
      <c r="BW8" s="115"/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5"/>
      <c r="CS8" s="115"/>
      <c r="CT8" s="115"/>
      <c r="CU8" s="115"/>
      <c r="CV8" s="115"/>
      <c r="CW8" s="115"/>
      <c r="CX8" s="115"/>
      <c r="CY8" s="115"/>
      <c r="CZ8" s="115"/>
      <c r="DA8" s="115"/>
      <c r="DB8" s="115"/>
      <c r="DC8" s="115"/>
      <c r="DD8" s="115"/>
      <c r="DE8" s="115"/>
      <c r="DF8" s="115"/>
      <c r="DG8" s="115"/>
      <c r="DH8" s="115"/>
      <c r="DI8" s="115"/>
      <c r="DJ8" s="115"/>
      <c r="DK8" s="115"/>
      <c r="DL8" s="115"/>
      <c r="DM8" s="115"/>
      <c r="DN8" s="115"/>
      <c r="DO8" s="115"/>
      <c r="DP8" s="115"/>
      <c r="DQ8" s="115"/>
      <c r="DR8" s="115"/>
      <c r="DS8" s="115"/>
      <c r="DT8" s="115"/>
      <c r="DU8" s="115"/>
      <c r="DV8" s="115"/>
      <c r="DW8" s="115"/>
      <c r="DX8" s="115"/>
      <c r="DY8" s="115"/>
      <c r="DZ8" s="115"/>
      <c r="EA8" s="115"/>
      <c r="EB8" s="115"/>
      <c r="EC8" s="115"/>
      <c r="ED8" s="115"/>
      <c r="EE8" s="115"/>
      <c r="EF8" s="115"/>
      <c r="EG8" s="115"/>
      <c r="EH8" s="115"/>
      <c r="EI8" s="115"/>
      <c r="EJ8" s="115"/>
      <c r="EK8" s="115"/>
      <c r="EL8" s="115"/>
      <c r="EM8" s="115"/>
      <c r="EN8" s="115"/>
      <c r="EO8" s="115"/>
      <c r="EP8" s="115"/>
      <c r="EQ8" s="115"/>
      <c r="ER8" s="115"/>
      <c r="ES8" s="115"/>
      <c r="ET8" s="115"/>
      <c r="EU8" s="115"/>
      <c r="EV8" s="115"/>
      <c r="EW8" s="115"/>
      <c r="EX8" s="115"/>
      <c r="EY8" s="115"/>
      <c r="EZ8" s="115"/>
      <c r="FA8" s="115"/>
      <c r="FB8" s="115"/>
      <c r="FC8" s="115"/>
      <c r="FD8" s="115"/>
      <c r="FE8" s="115"/>
      <c r="FF8" s="115"/>
      <c r="FG8" s="115"/>
      <c r="FH8" s="115"/>
      <c r="FI8" s="115"/>
      <c r="FJ8" s="115"/>
      <c r="FK8" s="115"/>
      <c r="FL8" s="115"/>
      <c r="FM8" s="115"/>
      <c r="FN8" s="115"/>
      <c r="FO8" s="115"/>
      <c r="FP8" s="115"/>
      <c r="FQ8" s="115"/>
      <c r="FR8" s="115"/>
      <c r="FS8" s="115"/>
      <c r="FT8" s="115"/>
      <c r="FU8" s="115"/>
      <c r="FV8" s="115"/>
      <c r="FW8" s="115"/>
      <c r="FX8" s="115"/>
      <c r="FY8" s="115"/>
      <c r="FZ8" s="115"/>
      <c r="GA8" s="115"/>
      <c r="GB8" s="115"/>
      <c r="GC8" s="115"/>
      <c r="GD8" s="115"/>
      <c r="GE8" s="115"/>
      <c r="GF8" s="115"/>
      <c r="GG8" s="115"/>
      <c r="GH8" s="115"/>
      <c r="GI8" s="115"/>
      <c r="GJ8" s="115"/>
      <c r="GK8" s="115"/>
      <c r="GL8" s="115"/>
      <c r="GM8" s="115"/>
      <c r="GN8" s="115"/>
      <c r="GO8" s="115"/>
      <c r="GP8" s="115"/>
      <c r="GQ8" s="115"/>
      <c r="GR8" s="115"/>
      <c r="GS8" s="115"/>
      <c r="GT8" s="115"/>
      <c r="GU8" s="115"/>
      <c r="GV8" s="115"/>
      <c r="GW8" s="115"/>
      <c r="GX8" s="115"/>
      <c r="GY8" s="115"/>
      <c r="GZ8" s="115"/>
      <c r="HA8" s="115"/>
      <c r="HB8" s="115"/>
      <c r="HC8" s="115"/>
      <c r="HD8" s="115"/>
      <c r="HE8" s="115"/>
      <c r="HF8" s="115"/>
      <c r="HG8" s="115"/>
      <c r="HH8" s="115"/>
      <c r="HI8" s="115"/>
      <c r="HJ8" s="115"/>
      <c r="HK8" s="115"/>
      <c r="HL8" s="115"/>
      <c r="HM8" s="115"/>
      <c r="HN8" s="115"/>
      <c r="HO8" s="115"/>
      <c r="HP8" s="115"/>
      <c r="HQ8" s="115"/>
      <c r="HR8" s="115"/>
      <c r="HS8" s="115"/>
      <c r="HT8" s="115"/>
      <c r="HU8" s="115"/>
      <c r="HV8" s="115"/>
      <c r="HW8" s="115"/>
      <c r="HX8" s="115"/>
      <c r="HY8" s="115"/>
      <c r="HZ8" s="115"/>
      <c r="IA8" s="115"/>
      <c r="IB8" s="115"/>
      <c r="IC8" s="115"/>
      <c r="ID8" s="115"/>
      <c r="IE8" s="115"/>
      <c r="IF8" s="115"/>
      <c r="IG8" s="115"/>
      <c r="IH8" s="115"/>
      <c r="II8" s="115"/>
      <c r="IJ8" s="115"/>
      <c r="IK8" s="115"/>
      <c r="IL8" s="115"/>
      <c r="IM8" s="115"/>
      <c r="IN8" s="115"/>
      <c r="IO8" s="115"/>
      <c r="IP8" s="115"/>
      <c r="IQ8" s="115"/>
      <c r="IR8" s="115"/>
      <c r="IS8" s="115"/>
      <c r="IT8" s="115"/>
      <c r="IU8" s="115"/>
      <c r="IV8" s="115"/>
      <c r="IW8" s="115"/>
      <c r="IX8" s="115"/>
      <c r="IY8" s="115"/>
      <c r="IZ8" s="115"/>
      <c r="JA8" s="115"/>
      <c r="JB8" s="115"/>
      <c r="JC8" s="115"/>
      <c r="JD8" s="115"/>
      <c r="JE8" s="115"/>
      <c r="JF8" s="115"/>
      <c r="JG8" s="115"/>
      <c r="JH8" s="115"/>
      <c r="JI8" s="115"/>
      <c r="JJ8" s="115"/>
      <c r="JK8" s="115"/>
      <c r="JL8" s="115"/>
      <c r="JM8" s="115"/>
      <c r="JN8" s="115"/>
      <c r="JO8" s="115"/>
      <c r="JP8" s="115"/>
      <c r="JQ8" s="115"/>
      <c r="JR8" s="115"/>
      <c r="JS8" s="115"/>
      <c r="JT8" s="115"/>
      <c r="JU8" s="115"/>
      <c r="JV8" s="115"/>
      <c r="JW8" s="115"/>
      <c r="JX8" s="115"/>
      <c r="JY8" s="115"/>
      <c r="JZ8" s="115"/>
      <c r="KA8" s="115"/>
      <c r="KB8" s="115"/>
      <c r="KC8" s="115"/>
      <c r="KD8" s="115"/>
      <c r="KE8" s="115"/>
      <c r="KF8" s="115"/>
      <c r="KG8" s="115"/>
      <c r="KH8" s="115"/>
      <c r="KI8" s="115"/>
      <c r="KJ8" s="115"/>
      <c r="KK8" s="115"/>
      <c r="KL8" s="115"/>
      <c r="KM8" s="115"/>
      <c r="KN8" s="115"/>
      <c r="KO8" s="115"/>
      <c r="KP8" s="115"/>
      <c r="KQ8" s="115"/>
      <c r="KR8" s="115"/>
      <c r="KS8" s="115"/>
      <c r="KT8" s="115"/>
      <c r="KU8" s="115"/>
      <c r="KV8" s="115"/>
      <c r="KW8" s="115"/>
      <c r="KX8" s="115"/>
      <c r="KY8" s="115"/>
      <c r="KZ8" s="115"/>
      <c r="LA8" s="115"/>
      <c r="LB8" s="115"/>
      <c r="LC8" s="115"/>
      <c r="LD8" s="115"/>
      <c r="LE8" s="115"/>
      <c r="LF8" s="115"/>
      <c r="LG8" s="115"/>
      <c r="LH8" s="115"/>
      <c r="LI8" s="115"/>
      <c r="LJ8" s="115"/>
      <c r="LK8" s="115"/>
      <c r="LL8" s="115"/>
      <c r="LM8" s="115"/>
      <c r="LN8" s="115"/>
      <c r="LO8" s="115"/>
      <c r="LP8" s="115"/>
      <c r="LQ8" s="115"/>
      <c r="LR8" s="115"/>
      <c r="LS8" s="115"/>
      <c r="LT8" s="115"/>
      <c r="LU8" s="115"/>
      <c r="LV8" s="115"/>
      <c r="LW8" s="115"/>
      <c r="LX8" s="115"/>
      <c r="LY8" s="115"/>
      <c r="LZ8" s="115"/>
      <c r="MA8" s="115"/>
      <c r="MB8" s="115"/>
      <c r="MC8" s="115"/>
      <c r="MD8" s="115"/>
      <c r="ME8" s="115"/>
      <c r="MF8" s="115"/>
      <c r="MG8" s="115"/>
      <c r="MH8" s="115"/>
      <c r="MI8" s="115"/>
      <c r="MJ8" s="115"/>
      <c r="MK8" s="115"/>
      <c r="ML8" s="115"/>
      <c r="MM8" s="115"/>
      <c r="MN8" s="115"/>
      <c r="MO8" s="115"/>
      <c r="MP8" s="115"/>
      <c r="MQ8" s="115"/>
      <c r="MR8" s="115"/>
      <c r="MS8" s="115"/>
      <c r="MT8" s="115"/>
      <c r="MU8" s="115"/>
      <c r="MV8" s="115"/>
      <c r="MW8" s="115"/>
      <c r="MX8" s="115"/>
      <c r="MY8" s="115"/>
      <c r="MZ8" s="115"/>
      <c r="NA8" s="115"/>
      <c r="NB8" s="115"/>
      <c r="NC8" s="115"/>
      <c r="ND8" s="115"/>
      <c r="NE8" s="115"/>
      <c r="NF8" s="115"/>
      <c r="NG8" s="115"/>
      <c r="NH8" s="115"/>
      <c r="NI8" s="115"/>
      <c r="NJ8" s="115"/>
      <c r="NK8" s="115"/>
      <c r="NL8" s="115"/>
      <c r="NM8" s="115"/>
      <c r="NN8" s="115"/>
      <c r="NO8" s="115"/>
      <c r="NP8" s="115"/>
      <c r="NQ8" s="115"/>
      <c r="NR8" s="115"/>
      <c r="NS8" s="115"/>
      <c r="NT8" s="115"/>
      <c r="NU8" s="115"/>
      <c r="NV8" s="115"/>
      <c r="NW8" s="115"/>
      <c r="NX8" s="115"/>
      <c r="NY8" s="115"/>
      <c r="NZ8" s="115"/>
      <c r="OA8" s="115"/>
      <c r="OB8" s="115"/>
      <c r="OC8" s="115"/>
      <c r="OD8" s="115"/>
      <c r="OE8" s="115"/>
      <c r="OF8" s="115"/>
      <c r="OG8" s="115"/>
      <c r="OH8" s="115"/>
      <c r="OI8" s="115"/>
      <c r="OJ8" s="115"/>
      <c r="OK8" s="115"/>
      <c r="OL8" s="115"/>
      <c r="OM8" s="115"/>
      <c r="ON8" s="115"/>
      <c r="OO8" s="115"/>
      <c r="OP8" s="115"/>
      <c r="OQ8" s="115"/>
      <c r="OR8" s="115"/>
      <c r="OS8" s="115"/>
      <c r="OT8" s="115"/>
      <c r="OU8" s="115"/>
      <c r="OV8" s="115"/>
      <c r="OW8" s="115"/>
      <c r="OX8" s="115"/>
      <c r="OY8" s="115"/>
      <c r="OZ8" s="115"/>
      <c r="PA8" s="115"/>
      <c r="PB8" s="115"/>
      <c r="PC8" s="115"/>
      <c r="PD8" s="115"/>
      <c r="PE8" s="115"/>
      <c r="PF8" s="115"/>
      <c r="PG8" s="115"/>
      <c r="PH8" s="115"/>
      <c r="PI8" s="115"/>
      <c r="PJ8" s="115"/>
      <c r="PK8" s="115"/>
      <c r="PL8" s="115"/>
      <c r="PM8" s="115"/>
      <c r="PN8" s="115"/>
      <c r="PO8" s="115"/>
      <c r="PP8" s="115"/>
      <c r="PQ8" s="115"/>
      <c r="PR8" s="115"/>
      <c r="PS8" s="115"/>
      <c r="PT8" s="115"/>
      <c r="PU8" s="115"/>
      <c r="PV8" s="115"/>
      <c r="PW8" s="115"/>
      <c r="PX8" s="115"/>
      <c r="PY8" s="115"/>
      <c r="PZ8" s="115"/>
      <c r="QA8" s="115"/>
      <c r="QB8" s="115"/>
      <c r="QC8" s="115"/>
      <c r="QD8" s="115"/>
      <c r="QE8" s="115"/>
      <c r="QF8" s="115"/>
      <c r="QG8" s="115"/>
      <c r="QH8" s="115"/>
      <c r="QI8" s="115"/>
      <c r="QJ8" s="115"/>
      <c r="QK8" s="115"/>
      <c r="QL8" s="115"/>
      <c r="QM8" s="115"/>
      <c r="QN8" s="115"/>
      <c r="QO8" s="115"/>
      <c r="QP8" s="115"/>
      <c r="QQ8" s="115"/>
      <c r="QR8" s="115"/>
      <c r="QS8" s="115"/>
      <c r="QT8" s="115"/>
      <c r="QU8" s="115"/>
      <c r="QV8" s="115"/>
      <c r="QW8" s="115"/>
      <c r="QX8" s="115"/>
      <c r="QY8" s="115"/>
      <c r="QZ8" s="115"/>
      <c r="RA8" s="115"/>
      <c r="RB8" s="115"/>
      <c r="RC8" s="115"/>
      <c r="RD8" s="115"/>
      <c r="RE8" s="115"/>
      <c r="RF8" s="115"/>
      <c r="RG8" s="115"/>
      <c r="RH8" s="115"/>
      <c r="RI8" s="115"/>
      <c r="RJ8" s="115"/>
      <c r="RK8" s="115"/>
      <c r="RL8" s="115"/>
      <c r="RM8" s="115"/>
      <c r="RN8" s="115"/>
      <c r="RO8" s="115"/>
      <c r="RP8" s="115"/>
      <c r="RQ8" s="115"/>
      <c r="RR8" s="115"/>
      <c r="RS8" s="115"/>
      <c r="RT8" s="115"/>
      <c r="RU8" s="115"/>
      <c r="RV8" s="115"/>
      <c r="RW8" s="115"/>
      <c r="RX8" s="115"/>
      <c r="RY8" s="115"/>
      <c r="RZ8" s="115"/>
      <c r="SA8" s="115"/>
      <c r="SB8" s="115"/>
      <c r="SC8" s="115"/>
      <c r="SD8" s="115"/>
      <c r="SE8" s="115"/>
      <c r="SF8" s="115"/>
      <c r="SG8" s="115"/>
      <c r="SH8" s="115"/>
      <c r="SI8" s="115"/>
      <c r="SJ8" s="115"/>
      <c r="SK8" s="115"/>
      <c r="SL8" s="115"/>
      <c r="SM8" s="115"/>
      <c r="SN8" s="115"/>
      <c r="SO8" s="115"/>
      <c r="SP8" s="115"/>
      <c r="SQ8" s="115"/>
      <c r="SR8" s="115"/>
      <c r="SS8" s="115"/>
      <c r="ST8" s="115"/>
      <c r="SU8" s="115"/>
      <c r="SV8" s="115"/>
      <c r="SW8" s="115"/>
      <c r="SX8" s="115"/>
      <c r="SY8" s="115"/>
      <c r="SZ8" s="115"/>
      <c r="TA8" s="115"/>
      <c r="TB8" s="115"/>
      <c r="TC8" s="115"/>
      <c r="TD8" s="115"/>
      <c r="TE8" s="115"/>
      <c r="TF8" s="115"/>
      <c r="TG8" s="115"/>
      <c r="TH8" s="115"/>
      <c r="TI8" s="115"/>
      <c r="TJ8" s="115"/>
      <c r="TK8" s="115"/>
      <c r="TL8" s="115"/>
      <c r="TM8" s="115"/>
      <c r="TN8" s="115"/>
      <c r="TO8" s="115"/>
      <c r="TP8" s="115"/>
      <c r="TQ8" s="115"/>
      <c r="TR8" s="115"/>
      <c r="TS8" s="115"/>
      <c r="TT8" s="115"/>
      <c r="TU8" s="115"/>
      <c r="TV8" s="115"/>
      <c r="TW8" s="115"/>
      <c r="TX8" s="115"/>
      <c r="TY8" s="115"/>
      <c r="TZ8" s="115"/>
      <c r="UA8" s="115"/>
      <c r="UB8" s="115"/>
      <c r="UC8" s="115"/>
      <c r="UD8" s="115"/>
      <c r="UE8" s="115"/>
      <c r="UF8" s="115"/>
      <c r="UG8" s="115"/>
      <c r="UH8" s="115"/>
      <c r="UI8" s="115"/>
      <c r="UJ8" s="115"/>
      <c r="UK8" s="115"/>
      <c r="UL8" s="115"/>
      <c r="UM8" s="115"/>
      <c r="UN8" s="115"/>
      <c r="UO8" s="115"/>
      <c r="UP8" s="115"/>
      <c r="UQ8" s="115"/>
      <c r="UR8" s="115"/>
      <c r="US8" s="115"/>
      <c r="UT8" s="115"/>
      <c r="UU8" s="115"/>
      <c r="UV8" s="115"/>
      <c r="UW8" s="115"/>
      <c r="UX8" s="115"/>
      <c r="UY8" s="115"/>
      <c r="UZ8" s="115"/>
      <c r="VA8" s="115"/>
      <c r="VB8" s="115"/>
      <c r="VC8" s="115"/>
      <c r="VD8" s="115"/>
      <c r="VE8" s="115"/>
      <c r="VF8" s="115"/>
      <c r="VG8" s="115"/>
      <c r="VH8" s="115"/>
      <c r="VI8" s="115"/>
      <c r="VJ8" s="115"/>
      <c r="VK8" s="115"/>
      <c r="VL8" s="115"/>
      <c r="VM8" s="115"/>
      <c r="VN8" s="115"/>
      <c r="VO8" s="115"/>
      <c r="VP8" s="115"/>
      <c r="VQ8" s="115"/>
      <c r="VR8" s="115"/>
      <c r="VS8" s="115"/>
      <c r="VT8" s="115"/>
      <c r="VU8" s="115"/>
      <c r="VV8" s="115"/>
      <c r="VW8" s="115"/>
      <c r="VX8" s="115"/>
      <c r="VY8" s="115"/>
      <c r="VZ8" s="115"/>
      <c r="WA8" s="115"/>
      <c r="WB8" s="115"/>
      <c r="WC8" s="115"/>
      <c r="WD8" s="115"/>
      <c r="WE8" s="115"/>
      <c r="WF8" s="115"/>
      <c r="WG8" s="115"/>
      <c r="WH8" s="115"/>
      <c r="WI8" s="115"/>
      <c r="WJ8" s="115"/>
      <c r="WK8" s="115"/>
      <c r="WL8" s="115"/>
      <c r="WM8" s="115"/>
      <c r="WN8" s="115"/>
      <c r="WO8" s="115"/>
      <c r="WP8" s="115"/>
      <c r="WQ8" s="115"/>
      <c r="WR8" s="115"/>
      <c r="WS8" s="115"/>
      <c r="WT8" s="115"/>
      <c r="WU8" s="115"/>
      <c r="WV8" s="115"/>
      <c r="WW8" s="115"/>
      <c r="WX8" s="115"/>
      <c r="WY8" s="115"/>
      <c r="WZ8" s="115"/>
      <c r="XA8" s="115"/>
      <c r="XB8" s="115"/>
      <c r="XC8" s="115"/>
      <c r="XD8" s="115"/>
      <c r="XE8" s="115"/>
      <c r="XF8" s="115"/>
      <c r="XG8" s="115"/>
      <c r="XH8" s="115"/>
      <c r="XI8" s="115"/>
      <c r="XJ8" s="115"/>
      <c r="XK8" s="115"/>
      <c r="XL8" s="115"/>
      <c r="XM8" s="115"/>
      <c r="XN8" s="115"/>
      <c r="XO8" s="115"/>
      <c r="XP8" s="115"/>
      <c r="XQ8" s="115"/>
      <c r="XR8" s="115"/>
      <c r="XS8" s="115"/>
      <c r="XT8" s="115"/>
      <c r="XU8" s="115"/>
      <c r="XV8" s="115"/>
      <c r="XW8" s="115"/>
      <c r="XX8" s="115"/>
      <c r="XY8" s="115"/>
      <c r="XZ8" s="115"/>
      <c r="YA8" s="115"/>
      <c r="YB8" s="115"/>
      <c r="YC8" s="115"/>
      <c r="YD8" s="115"/>
      <c r="YE8" s="115"/>
      <c r="YF8" s="115"/>
      <c r="YG8" s="115"/>
      <c r="YH8" s="115"/>
      <c r="YI8" s="115"/>
      <c r="YJ8" s="115"/>
      <c r="YK8" s="115"/>
      <c r="YL8" s="115"/>
      <c r="YM8" s="115"/>
      <c r="YN8" s="115"/>
      <c r="YO8" s="115"/>
      <c r="YP8" s="115"/>
      <c r="YQ8" s="115"/>
      <c r="YR8" s="115"/>
      <c r="YS8" s="115"/>
      <c r="YT8" s="115"/>
      <c r="YU8" s="115"/>
      <c r="YV8" s="115"/>
      <c r="YW8" s="115"/>
      <c r="YX8" s="115"/>
      <c r="YY8" s="115"/>
      <c r="YZ8" s="115"/>
      <c r="ZA8" s="115"/>
      <c r="ZB8" s="115"/>
      <c r="ZC8" s="115"/>
      <c r="ZD8" s="115"/>
      <c r="ZE8" s="115"/>
      <c r="ZF8" s="115"/>
      <c r="ZG8" s="115"/>
      <c r="ZH8" s="115"/>
      <c r="ZI8" s="115"/>
      <c r="ZJ8" s="115"/>
      <c r="ZK8" s="115"/>
      <c r="ZL8" s="115"/>
      <c r="ZM8" s="115"/>
      <c r="ZN8" s="115"/>
      <c r="ZO8" s="115"/>
      <c r="ZP8" s="115"/>
      <c r="ZQ8" s="115"/>
      <c r="ZR8" s="115"/>
      <c r="ZS8" s="115"/>
      <c r="ZT8" s="115"/>
      <c r="ZU8" s="115"/>
      <c r="ZV8" s="115"/>
      <c r="ZW8" s="115"/>
      <c r="ZX8" s="115"/>
      <c r="ZY8" s="115"/>
      <c r="ZZ8" s="115"/>
      <c r="AAA8" s="115"/>
      <c r="AAB8" s="115"/>
      <c r="AAC8" s="115"/>
      <c r="AAD8" s="115"/>
      <c r="AAE8" s="115"/>
      <c r="AAF8" s="115"/>
      <c r="AAG8" s="115"/>
      <c r="AAH8" s="115"/>
      <c r="AAI8" s="115"/>
      <c r="AAJ8" s="115"/>
      <c r="AAK8" s="115"/>
      <c r="AAL8" s="115"/>
      <c r="AAM8" s="115"/>
      <c r="AAN8" s="115"/>
      <c r="AAO8" s="115"/>
      <c r="AAP8" s="115"/>
      <c r="AAQ8" s="115"/>
      <c r="AAR8" s="115"/>
      <c r="AAS8" s="115"/>
      <c r="AAT8" s="115"/>
      <c r="AAU8" s="115"/>
      <c r="AAV8" s="115"/>
      <c r="AAW8" s="115"/>
      <c r="AAX8" s="115"/>
      <c r="AAY8" s="115"/>
      <c r="AAZ8" s="115"/>
      <c r="ABA8" s="115"/>
      <c r="ABB8" s="115"/>
      <c r="ABC8" s="115"/>
      <c r="ABD8" s="115"/>
      <c r="ABE8" s="115"/>
      <c r="ABF8" s="115"/>
      <c r="ABG8" s="115"/>
      <c r="ABH8" s="115"/>
      <c r="ABI8" s="115"/>
      <c r="ABJ8" s="115"/>
      <c r="ABK8" s="115"/>
      <c r="ABL8" s="115"/>
      <c r="ABM8" s="115"/>
      <c r="ABN8" s="115"/>
      <c r="ABO8" s="115"/>
      <c r="ABP8" s="115"/>
      <c r="ABQ8" s="115"/>
      <c r="ABR8" s="115"/>
      <c r="ABS8" s="115"/>
      <c r="ABT8" s="115"/>
      <c r="ABU8" s="115"/>
      <c r="ABV8" s="115"/>
      <c r="ABW8" s="115"/>
      <c r="ABX8" s="115"/>
      <c r="ABY8" s="115"/>
      <c r="ABZ8" s="115"/>
      <c r="ACA8" s="115"/>
      <c r="ACB8" s="115"/>
      <c r="ACC8" s="115"/>
      <c r="ACD8" s="115"/>
      <c r="ACE8" s="115"/>
      <c r="ACF8" s="115"/>
      <c r="ACG8" s="115"/>
      <c r="ACH8" s="115"/>
      <c r="ACI8" s="115"/>
      <c r="ACJ8" s="115"/>
      <c r="ACK8" s="115"/>
      <c r="ACL8" s="115"/>
      <c r="ACM8" s="115"/>
      <c r="ACN8" s="115"/>
      <c r="ACO8" s="115"/>
      <c r="ACP8" s="115"/>
      <c r="ACQ8" s="115"/>
      <c r="ACR8" s="115"/>
      <c r="ACS8" s="115"/>
      <c r="ACT8" s="115"/>
      <c r="ACU8" s="115"/>
      <c r="ACV8" s="115"/>
      <c r="ACW8" s="115"/>
      <c r="ACX8" s="115"/>
      <c r="ACY8" s="115"/>
      <c r="ACZ8" s="115"/>
      <c r="ADA8" s="115"/>
      <c r="ADB8" s="115"/>
      <c r="ADC8" s="115"/>
      <c r="ADD8" s="115"/>
      <c r="ADE8" s="115"/>
      <c r="ADF8" s="115"/>
      <c r="ADG8" s="115"/>
      <c r="ADH8" s="115"/>
      <c r="ADI8" s="115"/>
      <c r="ADJ8" s="115"/>
      <c r="ADK8" s="115"/>
      <c r="ADL8" s="115"/>
      <c r="ADM8" s="115"/>
      <c r="ADN8" s="115"/>
      <c r="ADO8" s="115"/>
      <c r="ADP8" s="115"/>
      <c r="ADQ8" s="115"/>
      <c r="ADR8" s="115"/>
      <c r="ADS8" s="115"/>
      <c r="ADT8" s="115"/>
      <c r="ADU8" s="115"/>
      <c r="ADV8" s="115"/>
      <c r="ADW8" s="115"/>
      <c r="ADX8" s="115"/>
      <c r="ADY8" s="115"/>
      <c r="ADZ8" s="115"/>
      <c r="AEA8" s="115"/>
      <c r="AEB8" s="115"/>
      <c r="AEC8" s="115"/>
      <c r="AED8" s="115"/>
      <c r="AEE8" s="115"/>
      <c r="AEF8" s="115"/>
      <c r="AEG8" s="115"/>
      <c r="AEH8" s="115"/>
      <c r="AEI8" s="115"/>
      <c r="AEJ8" s="115"/>
      <c r="AEK8" s="115"/>
      <c r="AEL8" s="115"/>
      <c r="AEM8" s="115"/>
      <c r="AEN8" s="115"/>
      <c r="AEO8" s="115"/>
      <c r="AEP8" s="115"/>
      <c r="AEQ8" s="115"/>
      <c r="AER8" s="115"/>
      <c r="AES8" s="115"/>
      <c r="AET8" s="115"/>
      <c r="AEU8" s="115"/>
      <c r="AEV8" s="115"/>
      <c r="AEW8" s="115"/>
      <c r="AEX8" s="115"/>
      <c r="AEY8" s="115"/>
      <c r="AEZ8" s="115"/>
      <c r="AFA8" s="115"/>
      <c r="AFB8" s="115"/>
      <c r="AFC8" s="115"/>
      <c r="AFD8" s="115"/>
      <c r="AFE8" s="115"/>
      <c r="AFF8" s="115"/>
      <c r="AFG8" s="115"/>
      <c r="AFH8" s="115"/>
      <c r="AFI8" s="115"/>
      <c r="AFJ8" s="115"/>
      <c r="AFK8" s="115"/>
      <c r="AFL8" s="115"/>
      <c r="AFM8" s="115"/>
      <c r="AFN8" s="115"/>
      <c r="AFO8" s="115"/>
      <c r="AFP8" s="115"/>
      <c r="AFQ8" s="115"/>
      <c r="AFR8" s="115"/>
      <c r="AFS8" s="115"/>
      <c r="AFT8" s="115"/>
      <c r="AFU8" s="115"/>
      <c r="AFV8" s="115"/>
      <c r="AFW8" s="115"/>
      <c r="AFX8" s="115"/>
      <c r="AFY8" s="115"/>
      <c r="AFZ8" s="115"/>
      <c r="AGA8" s="115"/>
      <c r="AGB8" s="115"/>
      <c r="AGC8" s="115"/>
      <c r="AGD8" s="115"/>
      <c r="AGE8" s="115"/>
      <c r="AGF8" s="115"/>
      <c r="AGG8" s="115"/>
      <c r="AGH8" s="115"/>
      <c r="AGI8" s="115"/>
      <c r="AGJ8" s="115"/>
      <c r="AGK8" s="115"/>
      <c r="AGL8" s="115"/>
      <c r="AGM8" s="115"/>
      <c r="AGN8" s="115"/>
      <c r="AGO8" s="115"/>
      <c r="AGP8" s="115"/>
      <c r="AGQ8" s="115"/>
      <c r="AGR8" s="115"/>
      <c r="AGS8" s="115"/>
      <c r="AGT8" s="115"/>
      <c r="AGU8" s="115"/>
      <c r="AGV8" s="115"/>
      <c r="AGW8" s="115"/>
      <c r="AGX8" s="115"/>
      <c r="AGY8" s="115"/>
      <c r="AGZ8" s="115"/>
      <c r="AHA8" s="115"/>
      <c r="AHB8" s="115"/>
      <c r="AHC8" s="115"/>
      <c r="AHD8" s="115"/>
      <c r="AHE8" s="115"/>
      <c r="AHF8" s="115"/>
      <c r="AHG8" s="115"/>
      <c r="AHH8" s="115"/>
      <c r="AHI8" s="115"/>
      <c r="AHJ8" s="115"/>
      <c r="AHK8" s="115"/>
      <c r="AHL8" s="115"/>
      <c r="AHM8" s="115"/>
      <c r="AHN8" s="115"/>
      <c r="AHO8" s="115"/>
      <c r="AHP8" s="115"/>
      <c r="AHQ8" s="115"/>
      <c r="AHR8" s="115"/>
      <c r="AHS8" s="115"/>
      <c r="AHT8" s="115"/>
      <c r="AHU8" s="115"/>
      <c r="AHV8" s="115"/>
      <c r="AHW8" s="115"/>
      <c r="AHX8" s="115"/>
      <c r="AHY8" s="115"/>
      <c r="AHZ8" s="115"/>
      <c r="AIA8" s="115"/>
      <c r="AIB8" s="115"/>
      <c r="AIC8" s="115"/>
      <c r="AID8" s="115"/>
      <c r="AIE8" s="115"/>
      <c r="AIF8" s="115"/>
      <c r="AIG8" s="115"/>
      <c r="AIH8" s="115"/>
      <c r="AII8" s="115"/>
      <c r="AIJ8" s="115"/>
      <c r="AIK8" s="115"/>
      <c r="AIL8" s="115"/>
      <c r="AIM8" s="115"/>
      <c r="AIN8" s="115"/>
      <c r="AIO8" s="115"/>
      <c r="AIP8" s="115"/>
      <c r="AIQ8" s="115"/>
      <c r="AIR8" s="115"/>
      <c r="AIS8" s="115"/>
      <c r="AIT8" s="115"/>
      <c r="AIU8" s="115"/>
      <c r="AIV8" s="115"/>
      <c r="AIW8" s="115"/>
      <c r="AIX8" s="115"/>
      <c r="AIY8" s="115"/>
      <c r="AIZ8" s="115"/>
      <c r="AJA8" s="115"/>
      <c r="AJB8" s="115"/>
      <c r="AJC8" s="115"/>
      <c r="AJD8" s="115"/>
      <c r="AJE8" s="115"/>
      <c r="AJF8" s="115"/>
      <c r="AJG8" s="115"/>
      <c r="AJH8" s="115"/>
      <c r="AJI8" s="115"/>
      <c r="AJJ8" s="115"/>
      <c r="AJK8" s="115"/>
      <c r="AJL8" s="115"/>
      <c r="AJM8" s="115"/>
      <c r="AJN8" s="115"/>
      <c r="AJO8" s="115"/>
      <c r="AJP8" s="115"/>
      <c r="AJQ8" s="115"/>
      <c r="AJR8" s="115"/>
      <c r="AJS8" s="115"/>
      <c r="AJT8" s="115"/>
      <c r="AJU8" s="115"/>
      <c r="AJV8" s="115"/>
      <c r="AJW8" s="115"/>
      <c r="AJX8" s="115"/>
      <c r="AJY8" s="115"/>
      <c r="AJZ8" s="115"/>
      <c r="AKA8" s="115"/>
      <c r="AKB8" s="115"/>
      <c r="AKC8" s="115"/>
      <c r="AKD8" s="115"/>
      <c r="AKE8" s="115"/>
      <c r="AKF8" s="115"/>
      <c r="AKG8" s="115"/>
      <c r="AKH8" s="115"/>
      <c r="AKI8" s="115"/>
      <c r="AKJ8" s="115"/>
      <c r="AKK8" s="115"/>
      <c r="AKL8" s="115"/>
      <c r="AKM8" s="115"/>
      <c r="AKN8" s="115"/>
      <c r="AKO8" s="115"/>
      <c r="AKP8" s="115"/>
      <c r="AKQ8" s="115"/>
      <c r="AKR8" s="115"/>
      <c r="AKS8" s="115"/>
      <c r="AKT8" s="115"/>
      <c r="AKU8" s="115"/>
      <c r="AKV8" s="115"/>
      <c r="AKW8" s="115"/>
      <c r="AKX8" s="115"/>
      <c r="AKY8" s="115"/>
      <c r="AKZ8" s="115"/>
      <c r="ALA8" s="115"/>
      <c r="ALB8" s="115"/>
      <c r="ALC8" s="115"/>
      <c r="ALD8" s="115"/>
      <c r="ALE8" s="115"/>
      <c r="ALF8" s="115"/>
      <c r="ALG8" s="115"/>
      <c r="ALH8" s="115"/>
      <c r="ALI8" s="115"/>
      <c r="ALJ8" s="115"/>
      <c r="ALK8" s="115"/>
      <c r="ALL8" s="115"/>
      <c r="ALM8" s="115"/>
      <c r="ALN8" s="115"/>
      <c r="ALO8" s="115"/>
      <c r="ALP8" s="115"/>
      <c r="ALQ8" s="115"/>
      <c r="ALR8" s="115"/>
      <c r="ALS8" s="115"/>
      <c r="ALT8" s="115"/>
      <c r="ALU8" s="115"/>
      <c r="ALV8" s="115"/>
      <c r="ALW8" s="115"/>
      <c r="ALX8" s="115"/>
      <c r="ALY8" s="115"/>
      <c r="ALZ8" s="115"/>
      <c r="AMA8" s="115"/>
      <c r="AMB8" s="115"/>
      <c r="AMC8" s="115"/>
      <c r="AMD8" s="115"/>
      <c r="AME8" s="115"/>
      <c r="AMF8" s="115"/>
      <c r="AMG8" s="115"/>
      <c r="AMH8" s="115"/>
      <c r="AMI8" s="115"/>
      <c r="AMJ8" s="115"/>
    </row>
    <row r="9" spans="1:1024" s="116" customFormat="1" ht="41.25" customHeight="1">
      <c r="A9" s="117" t="s">
        <v>120</v>
      </c>
      <c r="B9" s="208" t="s">
        <v>122</v>
      </c>
      <c r="C9" s="209"/>
      <c r="D9" s="209"/>
      <c r="E9" s="209"/>
      <c r="F9" s="210"/>
      <c r="G9" s="118">
        <f>SUM(G10:G35)</f>
        <v>17916.8</v>
      </c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  <c r="BE9" s="115"/>
      <c r="BF9" s="115"/>
      <c r="BG9" s="115"/>
      <c r="BH9" s="115"/>
      <c r="BI9" s="115"/>
      <c r="BJ9" s="115"/>
      <c r="BK9" s="115"/>
      <c r="BL9" s="115"/>
      <c r="BM9" s="115"/>
      <c r="BN9" s="115"/>
      <c r="BO9" s="115"/>
      <c r="BP9" s="115"/>
      <c r="BQ9" s="115"/>
      <c r="BR9" s="115"/>
      <c r="BS9" s="115"/>
      <c r="BT9" s="115"/>
      <c r="BU9" s="115"/>
      <c r="BV9" s="115"/>
      <c r="BW9" s="115"/>
      <c r="BX9" s="115"/>
      <c r="BY9" s="115"/>
      <c r="BZ9" s="115"/>
      <c r="CA9" s="115"/>
      <c r="CB9" s="115"/>
      <c r="CC9" s="115"/>
      <c r="CD9" s="115"/>
      <c r="CE9" s="115"/>
      <c r="CF9" s="115"/>
      <c r="CG9" s="115"/>
      <c r="CH9" s="115"/>
      <c r="CI9" s="115"/>
      <c r="CJ9" s="115"/>
      <c r="CK9" s="115"/>
      <c r="CL9" s="115"/>
      <c r="CM9" s="115"/>
      <c r="CN9" s="115"/>
      <c r="CO9" s="115"/>
      <c r="CP9" s="115"/>
      <c r="CQ9" s="115"/>
      <c r="CR9" s="115"/>
      <c r="CS9" s="115"/>
      <c r="CT9" s="115"/>
      <c r="CU9" s="115"/>
      <c r="CV9" s="115"/>
      <c r="CW9" s="115"/>
      <c r="CX9" s="115"/>
      <c r="CY9" s="115"/>
      <c r="CZ9" s="115"/>
      <c r="DA9" s="115"/>
      <c r="DB9" s="115"/>
      <c r="DC9" s="115"/>
      <c r="DD9" s="115"/>
      <c r="DE9" s="115"/>
      <c r="DF9" s="115"/>
      <c r="DG9" s="115"/>
      <c r="DH9" s="115"/>
      <c r="DI9" s="115"/>
      <c r="DJ9" s="115"/>
      <c r="DK9" s="115"/>
      <c r="DL9" s="115"/>
      <c r="DM9" s="115"/>
      <c r="DN9" s="115"/>
      <c r="DO9" s="115"/>
      <c r="DP9" s="115"/>
      <c r="DQ9" s="115"/>
      <c r="DR9" s="115"/>
      <c r="DS9" s="115"/>
      <c r="DT9" s="115"/>
      <c r="DU9" s="115"/>
      <c r="DV9" s="115"/>
      <c r="DW9" s="115"/>
      <c r="DX9" s="115"/>
      <c r="DY9" s="115"/>
      <c r="DZ9" s="115"/>
      <c r="EA9" s="115"/>
      <c r="EB9" s="115"/>
      <c r="EC9" s="115"/>
      <c r="ED9" s="115"/>
      <c r="EE9" s="115"/>
      <c r="EF9" s="115"/>
      <c r="EG9" s="115"/>
      <c r="EH9" s="115"/>
      <c r="EI9" s="115"/>
      <c r="EJ9" s="115"/>
      <c r="EK9" s="115"/>
      <c r="EL9" s="115"/>
      <c r="EM9" s="115"/>
      <c r="EN9" s="115"/>
      <c r="EO9" s="115"/>
      <c r="EP9" s="115"/>
      <c r="EQ9" s="115"/>
      <c r="ER9" s="115"/>
      <c r="ES9" s="115"/>
      <c r="ET9" s="115"/>
      <c r="EU9" s="115"/>
      <c r="EV9" s="115"/>
      <c r="EW9" s="115"/>
      <c r="EX9" s="115"/>
      <c r="EY9" s="115"/>
      <c r="EZ9" s="115"/>
      <c r="FA9" s="115"/>
      <c r="FB9" s="115"/>
      <c r="FC9" s="115"/>
      <c r="FD9" s="115"/>
      <c r="FE9" s="115"/>
      <c r="FF9" s="115"/>
      <c r="FG9" s="115"/>
      <c r="FH9" s="115"/>
      <c r="FI9" s="115"/>
      <c r="FJ9" s="115"/>
      <c r="FK9" s="115"/>
      <c r="FL9" s="115"/>
      <c r="FM9" s="115"/>
      <c r="FN9" s="115"/>
      <c r="FO9" s="115"/>
      <c r="FP9" s="115"/>
      <c r="FQ9" s="115"/>
      <c r="FR9" s="115"/>
      <c r="FS9" s="115"/>
      <c r="FT9" s="115"/>
      <c r="FU9" s="115"/>
      <c r="FV9" s="115"/>
      <c r="FW9" s="115"/>
      <c r="FX9" s="115"/>
      <c r="FY9" s="115"/>
      <c r="FZ9" s="115"/>
      <c r="GA9" s="115"/>
      <c r="GB9" s="115"/>
      <c r="GC9" s="115"/>
      <c r="GD9" s="115"/>
      <c r="GE9" s="115"/>
      <c r="GF9" s="115"/>
      <c r="GG9" s="115"/>
      <c r="GH9" s="115"/>
      <c r="GI9" s="115"/>
      <c r="GJ9" s="115"/>
      <c r="GK9" s="115"/>
      <c r="GL9" s="115"/>
      <c r="GM9" s="115"/>
      <c r="GN9" s="115"/>
      <c r="GO9" s="115"/>
      <c r="GP9" s="115"/>
      <c r="GQ9" s="115"/>
      <c r="GR9" s="115"/>
      <c r="GS9" s="115"/>
      <c r="GT9" s="115"/>
      <c r="GU9" s="115"/>
      <c r="GV9" s="115"/>
      <c r="GW9" s="115"/>
      <c r="GX9" s="115"/>
      <c r="GY9" s="115"/>
      <c r="GZ9" s="115"/>
      <c r="HA9" s="115"/>
      <c r="HB9" s="115"/>
      <c r="HC9" s="115"/>
      <c r="HD9" s="115"/>
      <c r="HE9" s="115"/>
      <c r="HF9" s="115"/>
      <c r="HG9" s="115"/>
      <c r="HH9" s="115"/>
      <c r="HI9" s="115"/>
      <c r="HJ9" s="115"/>
      <c r="HK9" s="115"/>
      <c r="HL9" s="115"/>
      <c r="HM9" s="115"/>
      <c r="HN9" s="115"/>
      <c r="HO9" s="115"/>
      <c r="HP9" s="115"/>
      <c r="HQ9" s="115"/>
      <c r="HR9" s="115"/>
      <c r="HS9" s="115"/>
      <c r="HT9" s="115"/>
      <c r="HU9" s="115"/>
      <c r="HV9" s="115"/>
      <c r="HW9" s="115"/>
      <c r="HX9" s="115"/>
      <c r="HY9" s="115"/>
      <c r="HZ9" s="115"/>
      <c r="IA9" s="115"/>
      <c r="IB9" s="115"/>
      <c r="IC9" s="115"/>
      <c r="ID9" s="115"/>
      <c r="IE9" s="115"/>
      <c r="IF9" s="115"/>
      <c r="IG9" s="115"/>
      <c r="IH9" s="115"/>
      <c r="II9" s="115"/>
      <c r="IJ9" s="115"/>
      <c r="IK9" s="115"/>
      <c r="IL9" s="115"/>
      <c r="IM9" s="115"/>
      <c r="IN9" s="115"/>
      <c r="IO9" s="115"/>
      <c r="IP9" s="115"/>
      <c r="IQ9" s="115"/>
      <c r="IR9" s="115"/>
      <c r="IS9" s="115"/>
      <c r="IT9" s="115"/>
      <c r="IU9" s="115"/>
      <c r="IV9" s="115"/>
      <c r="IW9" s="115"/>
      <c r="IX9" s="115"/>
      <c r="IY9" s="115"/>
      <c r="IZ9" s="115"/>
      <c r="JA9" s="115"/>
      <c r="JB9" s="115"/>
      <c r="JC9" s="115"/>
      <c r="JD9" s="115"/>
      <c r="JE9" s="115"/>
      <c r="JF9" s="115"/>
      <c r="JG9" s="115"/>
      <c r="JH9" s="115"/>
      <c r="JI9" s="115"/>
      <c r="JJ9" s="115"/>
      <c r="JK9" s="115"/>
      <c r="JL9" s="115"/>
      <c r="JM9" s="115"/>
      <c r="JN9" s="115"/>
      <c r="JO9" s="115"/>
      <c r="JP9" s="115"/>
      <c r="JQ9" s="115"/>
      <c r="JR9" s="115"/>
      <c r="JS9" s="115"/>
      <c r="JT9" s="115"/>
      <c r="JU9" s="115"/>
      <c r="JV9" s="115"/>
      <c r="JW9" s="115"/>
      <c r="JX9" s="115"/>
      <c r="JY9" s="115"/>
      <c r="JZ9" s="115"/>
      <c r="KA9" s="115"/>
      <c r="KB9" s="115"/>
      <c r="KC9" s="115"/>
      <c r="KD9" s="115"/>
      <c r="KE9" s="115"/>
      <c r="KF9" s="115"/>
      <c r="KG9" s="115"/>
      <c r="KH9" s="115"/>
      <c r="KI9" s="115"/>
      <c r="KJ9" s="115"/>
      <c r="KK9" s="115"/>
      <c r="KL9" s="115"/>
      <c r="KM9" s="115"/>
      <c r="KN9" s="115"/>
      <c r="KO9" s="115"/>
      <c r="KP9" s="115"/>
      <c r="KQ9" s="115"/>
      <c r="KR9" s="115"/>
      <c r="KS9" s="115"/>
      <c r="KT9" s="115"/>
      <c r="KU9" s="115"/>
      <c r="KV9" s="115"/>
      <c r="KW9" s="115"/>
      <c r="KX9" s="115"/>
      <c r="KY9" s="115"/>
      <c r="KZ9" s="115"/>
      <c r="LA9" s="115"/>
      <c r="LB9" s="115"/>
      <c r="LC9" s="115"/>
      <c r="LD9" s="115"/>
      <c r="LE9" s="115"/>
      <c r="LF9" s="115"/>
      <c r="LG9" s="115"/>
      <c r="LH9" s="115"/>
      <c r="LI9" s="115"/>
      <c r="LJ9" s="115"/>
      <c r="LK9" s="115"/>
      <c r="LL9" s="115"/>
      <c r="LM9" s="115"/>
      <c r="LN9" s="115"/>
      <c r="LO9" s="115"/>
      <c r="LP9" s="115"/>
      <c r="LQ9" s="115"/>
      <c r="LR9" s="115"/>
      <c r="LS9" s="115"/>
      <c r="LT9" s="115"/>
      <c r="LU9" s="115"/>
      <c r="LV9" s="115"/>
      <c r="LW9" s="115"/>
      <c r="LX9" s="115"/>
      <c r="LY9" s="115"/>
      <c r="LZ9" s="115"/>
      <c r="MA9" s="115"/>
      <c r="MB9" s="115"/>
      <c r="MC9" s="115"/>
      <c r="MD9" s="115"/>
      <c r="ME9" s="115"/>
      <c r="MF9" s="115"/>
      <c r="MG9" s="115"/>
      <c r="MH9" s="115"/>
      <c r="MI9" s="115"/>
      <c r="MJ9" s="115"/>
      <c r="MK9" s="115"/>
      <c r="ML9" s="115"/>
      <c r="MM9" s="115"/>
      <c r="MN9" s="115"/>
      <c r="MO9" s="115"/>
      <c r="MP9" s="115"/>
      <c r="MQ9" s="115"/>
      <c r="MR9" s="115"/>
      <c r="MS9" s="115"/>
      <c r="MT9" s="115"/>
      <c r="MU9" s="115"/>
      <c r="MV9" s="115"/>
      <c r="MW9" s="115"/>
      <c r="MX9" s="115"/>
      <c r="MY9" s="115"/>
      <c r="MZ9" s="115"/>
      <c r="NA9" s="115"/>
      <c r="NB9" s="115"/>
      <c r="NC9" s="115"/>
      <c r="ND9" s="115"/>
      <c r="NE9" s="115"/>
      <c r="NF9" s="115"/>
      <c r="NG9" s="115"/>
      <c r="NH9" s="115"/>
      <c r="NI9" s="115"/>
      <c r="NJ9" s="115"/>
      <c r="NK9" s="115"/>
      <c r="NL9" s="115"/>
      <c r="NM9" s="115"/>
      <c r="NN9" s="115"/>
      <c r="NO9" s="115"/>
      <c r="NP9" s="115"/>
      <c r="NQ9" s="115"/>
      <c r="NR9" s="115"/>
      <c r="NS9" s="115"/>
      <c r="NT9" s="115"/>
      <c r="NU9" s="115"/>
      <c r="NV9" s="115"/>
      <c r="NW9" s="115"/>
      <c r="NX9" s="115"/>
      <c r="NY9" s="115"/>
      <c r="NZ9" s="115"/>
      <c r="OA9" s="115"/>
      <c r="OB9" s="115"/>
      <c r="OC9" s="115"/>
      <c r="OD9" s="115"/>
      <c r="OE9" s="115"/>
      <c r="OF9" s="115"/>
      <c r="OG9" s="115"/>
      <c r="OH9" s="115"/>
      <c r="OI9" s="115"/>
      <c r="OJ9" s="115"/>
      <c r="OK9" s="115"/>
      <c r="OL9" s="115"/>
      <c r="OM9" s="115"/>
      <c r="ON9" s="115"/>
      <c r="OO9" s="115"/>
      <c r="OP9" s="115"/>
      <c r="OQ9" s="115"/>
      <c r="OR9" s="115"/>
      <c r="OS9" s="115"/>
      <c r="OT9" s="115"/>
      <c r="OU9" s="115"/>
      <c r="OV9" s="115"/>
      <c r="OW9" s="115"/>
      <c r="OX9" s="115"/>
      <c r="OY9" s="115"/>
      <c r="OZ9" s="115"/>
      <c r="PA9" s="115"/>
      <c r="PB9" s="115"/>
      <c r="PC9" s="115"/>
      <c r="PD9" s="115"/>
      <c r="PE9" s="115"/>
      <c r="PF9" s="115"/>
      <c r="PG9" s="115"/>
      <c r="PH9" s="115"/>
      <c r="PI9" s="115"/>
      <c r="PJ9" s="115"/>
      <c r="PK9" s="115"/>
      <c r="PL9" s="115"/>
      <c r="PM9" s="115"/>
      <c r="PN9" s="115"/>
      <c r="PO9" s="115"/>
      <c r="PP9" s="115"/>
      <c r="PQ9" s="115"/>
      <c r="PR9" s="115"/>
      <c r="PS9" s="115"/>
      <c r="PT9" s="115"/>
      <c r="PU9" s="115"/>
      <c r="PV9" s="115"/>
      <c r="PW9" s="115"/>
      <c r="PX9" s="115"/>
      <c r="PY9" s="115"/>
      <c r="PZ9" s="115"/>
      <c r="QA9" s="115"/>
      <c r="QB9" s="115"/>
      <c r="QC9" s="115"/>
      <c r="QD9" s="115"/>
      <c r="QE9" s="115"/>
      <c r="QF9" s="115"/>
      <c r="QG9" s="115"/>
      <c r="QH9" s="115"/>
      <c r="QI9" s="115"/>
      <c r="QJ9" s="115"/>
      <c r="QK9" s="115"/>
      <c r="QL9" s="115"/>
      <c r="QM9" s="115"/>
      <c r="QN9" s="115"/>
      <c r="QO9" s="115"/>
      <c r="QP9" s="115"/>
      <c r="QQ9" s="115"/>
      <c r="QR9" s="115"/>
      <c r="QS9" s="115"/>
      <c r="QT9" s="115"/>
      <c r="QU9" s="115"/>
      <c r="QV9" s="115"/>
      <c r="QW9" s="115"/>
      <c r="QX9" s="115"/>
      <c r="QY9" s="115"/>
      <c r="QZ9" s="115"/>
      <c r="RA9" s="115"/>
      <c r="RB9" s="115"/>
      <c r="RC9" s="115"/>
      <c r="RD9" s="115"/>
      <c r="RE9" s="115"/>
      <c r="RF9" s="115"/>
      <c r="RG9" s="115"/>
      <c r="RH9" s="115"/>
      <c r="RI9" s="115"/>
      <c r="RJ9" s="115"/>
      <c r="RK9" s="115"/>
      <c r="RL9" s="115"/>
      <c r="RM9" s="115"/>
      <c r="RN9" s="115"/>
      <c r="RO9" s="115"/>
      <c r="RP9" s="115"/>
      <c r="RQ9" s="115"/>
      <c r="RR9" s="115"/>
      <c r="RS9" s="115"/>
      <c r="RT9" s="115"/>
      <c r="RU9" s="115"/>
      <c r="RV9" s="115"/>
      <c r="RW9" s="115"/>
      <c r="RX9" s="115"/>
      <c r="RY9" s="115"/>
      <c r="RZ9" s="115"/>
      <c r="SA9" s="115"/>
      <c r="SB9" s="115"/>
      <c r="SC9" s="115"/>
      <c r="SD9" s="115"/>
      <c r="SE9" s="115"/>
      <c r="SF9" s="115"/>
      <c r="SG9" s="115"/>
      <c r="SH9" s="115"/>
      <c r="SI9" s="115"/>
      <c r="SJ9" s="115"/>
      <c r="SK9" s="115"/>
      <c r="SL9" s="115"/>
      <c r="SM9" s="115"/>
      <c r="SN9" s="115"/>
      <c r="SO9" s="115"/>
      <c r="SP9" s="115"/>
      <c r="SQ9" s="115"/>
      <c r="SR9" s="115"/>
      <c r="SS9" s="115"/>
      <c r="ST9" s="115"/>
      <c r="SU9" s="115"/>
      <c r="SV9" s="115"/>
      <c r="SW9" s="115"/>
      <c r="SX9" s="115"/>
      <c r="SY9" s="115"/>
      <c r="SZ9" s="115"/>
      <c r="TA9" s="115"/>
      <c r="TB9" s="115"/>
      <c r="TC9" s="115"/>
      <c r="TD9" s="115"/>
      <c r="TE9" s="115"/>
      <c r="TF9" s="115"/>
      <c r="TG9" s="115"/>
      <c r="TH9" s="115"/>
      <c r="TI9" s="115"/>
      <c r="TJ9" s="115"/>
      <c r="TK9" s="115"/>
      <c r="TL9" s="115"/>
      <c r="TM9" s="115"/>
      <c r="TN9" s="115"/>
      <c r="TO9" s="115"/>
      <c r="TP9" s="115"/>
      <c r="TQ9" s="115"/>
      <c r="TR9" s="115"/>
      <c r="TS9" s="115"/>
      <c r="TT9" s="115"/>
      <c r="TU9" s="115"/>
      <c r="TV9" s="115"/>
      <c r="TW9" s="115"/>
      <c r="TX9" s="115"/>
      <c r="TY9" s="115"/>
      <c r="TZ9" s="115"/>
      <c r="UA9" s="115"/>
      <c r="UB9" s="115"/>
      <c r="UC9" s="115"/>
      <c r="UD9" s="115"/>
      <c r="UE9" s="115"/>
      <c r="UF9" s="115"/>
      <c r="UG9" s="115"/>
      <c r="UH9" s="115"/>
      <c r="UI9" s="115"/>
      <c r="UJ9" s="115"/>
      <c r="UK9" s="115"/>
      <c r="UL9" s="115"/>
      <c r="UM9" s="115"/>
      <c r="UN9" s="115"/>
      <c r="UO9" s="115"/>
      <c r="UP9" s="115"/>
      <c r="UQ9" s="115"/>
      <c r="UR9" s="115"/>
      <c r="US9" s="115"/>
      <c r="UT9" s="115"/>
      <c r="UU9" s="115"/>
      <c r="UV9" s="115"/>
      <c r="UW9" s="115"/>
      <c r="UX9" s="115"/>
      <c r="UY9" s="115"/>
      <c r="UZ9" s="115"/>
      <c r="VA9" s="115"/>
      <c r="VB9" s="115"/>
      <c r="VC9" s="115"/>
      <c r="VD9" s="115"/>
      <c r="VE9" s="115"/>
      <c r="VF9" s="115"/>
      <c r="VG9" s="115"/>
      <c r="VH9" s="115"/>
      <c r="VI9" s="115"/>
      <c r="VJ9" s="115"/>
      <c r="VK9" s="115"/>
      <c r="VL9" s="115"/>
      <c r="VM9" s="115"/>
      <c r="VN9" s="115"/>
      <c r="VO9" s="115"/>
      <c r="VP9" s="115"/>
      <c r="VQ9" s="115"/>
      <c r="VR9" s="115"/>
      <c r="VS9" s="115"/>
      <c r="VT9" s="115"/>
      <c r="VU9" s="115"/>
      <c r="VV9" s="115"/>
      <c r="VW9" s="115"/>
      <c r="VX9" s="115"/>
      <c r="VY9" s="115"/>
      <c r="VZ9" s="115"/>
      <c r="WA9" s="115"/>
      <c r="WB9" s="115"/>
      <c r="WC9" s="115"/>
      <c r="WD9" s="115"/>
      <c r="WE9" s="115"/>
      <c r="WF9" s="115"/>
      <c r="WG9" s="115"/>
      <c r="WH9" s="115"/>
      <c r="WI9" s="115"/>
      <c r="WJ9" s="115"/>
      <c r="WK9" s="115"/>
      <c r="WL9" s="115"/>
      <c r="WM9" s="115"/>
      <c r="WN9" s="115"/>
      <c r="WO9" s="115"/>
      <c r="WP9" s="115"/>
      <c r="WQ9" s="115"/>
      <c r="WR9" s="115"/>
      <c r="WS9" s="115"/>
      <c r="WT9" s="115"/>
      <c r="WU9" s="115"/>
      <c r="WV9" s="115"/>
      <c r="WW9" s="115"/>
      <c r="WX9" s="115"/>
      <c r="WY9" s="115"/>
      <c r="WZ9" s="115"/>
      <c r="XA9" s="115"/>
      <c r="XB9" s="115"/>
      <c r="XC9" s="115"/>
      <c r="XD9" s="115"/>
      <c r="XE9" s="115"/>
      <c r="XF9" s="115"/>
      <c r="XG9" s="115"/>
      <c r="XH9" s="115"/>
      <c r="XI9" s="115"/>
      <c r="XJ9" s="115"/>
      <c r="XK9" s="115"/>
      <c r="XL9" s="115"/>
      <c r="XM9" s="115"/>
      <c r="XN9" s="115"/>
      <c r="XO9" s="115"/>
      <c r="XP9" s="115"/>
      <c r="XQ9" s="115"/>
      <c r="XR9" s="115"/>
      <c r="XS9" s="115"/>
      <c r="XT9" s="115"/>
      <c r="XU9" s="115"/>
      <c r="XV9" s="115"/>
      <c r="XW9" s="115"/>
      <c r="XX9" s="115"/>
      <c r="XY9" s="115"/>
      <c r="XZ9" s="115"/>
      <c r="YA9" s="115"/>
      <c r="YB9" s="115"/>
      <c r="YC9" s="115"/>
      <c r="YD9" s="115"/>
      <c r="YE9" s="115"/>
      <c r="YF9" s="115"/>
      <c r="YG9" s="115"/>
      <c r="YH9" s="115"/>
      <c r="YI9" s="115"/>
      <c r="YJ9" s="115"/>
      <c r="YK9" s="115"/>
      <c r="YL9" s="115"/>
      <c r="YM9" s="115"/>
      <c r="YN9" s="115"/>
      <c r="YO9" s="115"/>
      <c r="YP9" s="115"/>
      <c r="YQ9" s="115"/>
      <c r="YR9" s="115"/>
      <c r="YS9" s="115"/>
      <c r="YT9" s="115"/>
      <c r="YU9" s="115"/>
      <c r="YV9" s="115"/>
      <c r="YW9" s="115"/>
      <c r="YX9" s="115"/>
      <c r="YY9" s="115"/>
      <c r="YZ9" s="115"/>
      <c r="ZA9" s="115"/>
      <c r="ZB9" s="115"/>
      <c r="ZC9" s="115"/>
      <c r="ZD9" s="115"/>
      <c r="ZE9" s="115"/>
      <c r="ZF9" s="115"/>
      <c r="ZG9" s="115"/>
      <c r="ZH9" s="115"/>
      <c r="ZI9" s="115"/>
      <c r="ZJ9" s="115"/>
      <c r="ZK9" s="115"/>
      <c r="ZL9" s="115"/>
      <c r="ZM9" s="115"/>
      <c r="ZN9" s="115"/>
      <c r="ZO9" s="115"/>
      <c r="ZP9" s="115"/>
      <c r="ZQ9" s="115"/>
      <c r="ZR9" s="115"/>
      <c r="ZS9" s="115"/>
      <c r="ZT9" s="115"/>
      <c r="ZU9" s="115"/>
      <c r="ZV9" s="115"/>
      <c r="ZW9" s="115"/>
      <c r="ZX9" s="115"/>
      <c r="ZY9" s="115"/>
      <c r="ZZ9" s="115"/>
      <c r="AAA9" s="115"/>
      <c r="AAB9" s="115"/>
      <c r="AAC9" s="115"/>
      <c r="AAD9" s="115"/>
      <c r="AAE9" s="115"/>
      <c r="AAF9" s="115"/>
      <c r="AAG9" s="115"/>
      <c r="AAH9" s="115"/>
      <c r="AAI9" s="115"/>
      <c r="AAJ9" s="115"/>
      <c r="AAK9" s="115"/>
      <c r="AAL9" s="115"/>
      <c r="AAM9" s="115"/>
      <c r="AAN9" s="115"/>
      <c r="AAO9" s="115"/>
      <c r="AAP9" s="115"/>
      <c r="AAQ9" s="115"/>
      <c r="AAR9" s="115"/>
      <c r="AAS9" s="115"/>
      <c r="AAT9" s="115"/>
      <c r="AAU9" s="115"/>
      <c r="AAV9" s="115"/>
      <c r="AAW9" s="115"/>
      <c r="AAX9" s="115"/>
      <c r="AAY9" s="115"/>
      <c r="AAZ9" s="115"/>
      <c r="ABA9" s="115"/>
      <c r="ABB9" s="115"/>
      <c r="ABC9" s="115"/>
      <c r="ABD9" s="115"/>
      <c r="ABE9" s="115"/>
      <c r="ABF9" s="115"/>
      <c r="ABG9" s="115"/>
      <c r="ABH9" s="115"/>
      <c r="ABI9" s="115"/>
      <c r="ABJ9" s="115"/>
      <c r="ABK9" s="115"/>
      <c r="ABL9" s="115"/>
      <c r="ABM9" s="115"/>
      <c r="ABN9" s="115"/>
      <c r="ABO9" s="115"/>
      <c r="ABP9" s="115"/>
      <c r="ABQ9" s="115"/>
      <c r="ABR9" s="115"/>
      <c r="ABS9" s="115"/>
      <c r="ABT9" s="115"/>
      <c r="ABU9" s="115"/>
      <c r="ABV9" s="115"/>
      <c r="ABW9" s="115"/>
      <c r="ABX9" s="115"/>
      <c r="ABY9" s="115"/>
      <c r="ABZ9" s="115"/>
      <c r="ACA9" s="115"/>
      <c r="ACB9" s="115"/>
      <c r="ACC9" s="115"/>
      <c r="ACD9" s="115"/>
      <c r="ACE9" s="115"/>
      <c r="ACF9" s="115"/>
      <c r="ACG9" s="115"/>
      <c r="ACH9" s="115"/>
      <c r="ACI9" s="115"/>
      <c r="ACJ9" s="115"/>
      <c r="ACK9" s="115"/>
      <c r="ACL9" s="115"/>
      <c r="ACM9" s="115"/>
      <c r="ACN9" s="115"/>
      <c r="ACO9" s="115"/>
      <c r="ACP9" s="115"/>
      <c r="ACQ9" s="115"/>
      <c r="ACR9" s="115"/>
      <c r="ACS9" s="115"/>
      <c r="ACT9" s="115"/>
      <c r="ACU9" s="115"/>
      <c r="ACV9" s="115"/>
      <c r="ACW9" s="115"/>
      <c r="ACX9" s="115"/>
      <c r="ACY9" s="115"/>
      <c r="ACZ9" s="115"/>
      <c r="ADA9" s="115"/>
      <c r="ADB9" s="115"/>
      <c r="ADC9" s="115"/>
      <c r="ADD9" s="115"/>
      <c r="ADE9" s="115"/>
      <c r="ADF9" s="115"/>
      <c r="ADG9" s="115"/>
      <c r="ADH9" s="115"/>
      <c r="ADI9" s="115"/>
      <c r="ADJ9" s="115"/>
      <c r="ADK9" s="115"/>
      <c r="ADL9" s="115"/>
      <c r="ADM9" s="115"/>
      <c r="ADN9" s="115"/>
      <c r="ADO9" s="115"/>
      <c r="ADP9" s="115"/>
      <c r="ADQ9" s="115"/>
      <c r="ADR9" s="115"/>
      <c r="ADS9" s="115"/>
      <c r="ADT9" s="115"/>
      <c r="ADU9" s="115"/>
      <c r="ADV9" s="115"/>
      <c r="ADW9" s="115"/>
      <c r="ADX9" s="115"/>
      <c r="ADY9" s="115"/>
      <c r="ADZ9" s="115"/>
      <c r="AEA9" s="115"/>
      <c r="AEB9" s="115"/>
      <c r="AEC9" s="115"/>
      <c r="AED9" s="115"/>
      <c r="AEE9" s="115"/>
      <c r="AEF9" s="115"/>
      <c r="AEG9" s="115"/>
      <c r="AEH9" s="115"/>
      <c r="AEI9" s="115"/>
      <c r="AEJ9" s="115"/>
      <c r="AEK9" s="115"/>
      <c r="AEL9" s="115"/>
      <c r="AEM9" s="115"/>
      <c r="AEN9" s="115"/>
      <c r="AEO9" s="115"/>
      <c r="AEP9" s="115"/>
      <c r="AEQ9" s="115"/>
      <c r="AER9" s="115"/>
      <c r="AES9" s="115"/>
      <c r="AET9" s="115"/>
      <c r="AEU9" s="115"/>
      <c r="AEV9" s="115"/>
      <c r="AEW9" s="115"/>
      <c r="AEX9" s="115"/>
      <c r="AEY9" s="115"/>
      <c r="AEZ9" s="115"/>
      <c r="AFA9" s="115"/>
      <c r="AFB9" s="115"/>
      <c r="AFC9" s="115"/>
      <c r="AFD9" s="115"/>
      <c r="AFE9" s="115"/>
      <c r="AFF9" s="115"/>
      <c r="AFG9" s="115"/>
      <c r="AFH9" s="115"/>
      <c r="AFI9" s="115"/>
      <c r="AFJ9" s="115"/>
      <c r="AFK9" s="115"/>
      <c r="AFL9" s="115"/>
      <c r="AFM9" s="115"/>
      <c r="AFN9" s="115"/>
      <c r="AFO9" s="115"/>
      <c r="AFP9" s="115"/>
      <c r="AFQ9" s="115"/>
      <c r="AFR9" s="115"/>
      <c r="AFS9" s="115"/>
      <c r="AFT9" s="115"/>
      <c r="AFU9" s="115"/>
      <c r="AFV9" s="115"/>
      <c r="AFW9" s="115"/>
      <c r="AFX9" s="115"/>
      <c r="AFY9" s="115"/>
      <c r="AFZ9" s="115"/>
      <c r="AGA9" s="115"/>
      <c r="AGB9" s="115"/>
      <c r="AGC9" s="115"/>
      <c r="AGD9" s="115"/>
      <c r="AGE9" s="115"/>
      <c r="AGF9" s="115"/>
      <c r="AGG9" s="115"/>
      <c r="AGH9" s="115"/>
      <c r="AGI9" s="115"/>
      <c r="AGJ9" s="115"/>
      <c r="AGK9" s="115"/>
      <c r="AGL9" s="115"/>
      <c r="AGM9" s="115"/>
      <c r="AGN9" s="115"/>
      <c r="AGO9" s="115"/>
      <c r="AGP9" s="115"/>
      <c r="AGQ9" s="115"/>
      <c r="AGR9" s="115"/>
      <c r="AGS9" s="115"/>
      <c r="AGT9" s="115"/>
      <c r="AGU9" s="115"/>
      <c r="AGV9" s="115"/>
      <c r="AGW9" s="115"/>
      <c r="AGX9" s="115"/>
      <c r="AGY9" s="115"/>
      <c r="AGZ9" s="115"/>
      <c r="AHA9" s="115"/>
      <c r="AHB9" s="115"/>
      <c r="AHC9" s="115"/>
      <c r="AHD9" s="115"/>
      <c r="AHE9" s="115"/>
      <c r="AHF9" s="115"/>
      <c r="AHG9" s="115"/>
      <c r="AHH9" s="115"/>
      <c r="AHI9" s="115"/>
      <c r="AHJ9" s="115"/>
      <c r="AHK9" s="115"/>
      <c r="AHL9" s="115"/>
      <c r="AHM9" s="115"/>
      <c r="AHN9" s="115"/>
      <c r="AHO9" s="115"/>
      <c r="AHP9" s="115"/>
      <c r="AHQ9" s="115"/>
      <c r="AHR9" s="115"/>
      <c r="AHS9" s="115"/>
      <c r="AHT9" s="115"/>
      <c r="AHU9" s="115"/>
      <c r="AHV9" s="115"/>
      <c r="AHW9" s="115"/>
      <c r="AHX9" s="115"/>
      <c r="AHY9" s="115"/>
      <c r="AHZ9" s="115"/>
      <c r="AIA9" s="115"/>
      <c r="AIB9" s="115"/>
      <c r="AIC9" s="115"/>
      <c r="AID9" s="115"/>
      <c r="AIE9" s="115"/>
      <c r="AIF9" s="115"/>
      <c r="AIG9" s="115"/>
      <c r="AIH9" s="115"/>
      <c r="AII9" s="115"/>
      <c r="AIJ9" s="115"/>
      <c r="AIK9" s="115"/>
      <c r="AIL9" s="115"/>
      <c r="AIM9" s="115"/>
      <c r="AIN9" s="115"/>
      <c r="AIO9" s="115"/>
      <c r="AIP9" s="115"/>
      <c r="AIQ9" s="115"/>
      <c r="AIR9" s="115"/>
      <c r="AIS9" s="115"/>
      <c r="AIT9" s="115"/>
      <c r="AIU9" s="115"/>
      <c r="AIV9" s="115"/>
      <c r="AIW9" s="115"/>
      <c r="AIX9" s="115"/>
      <c r="AIY9" s="115"/>
      <c r="AIZ9" s="115"/>
      <c r="AJA9" s="115"/>
      <c r="AJB9" s="115"/>
      <c r="AJC9" s="115"/>
      <c r="AJD9" s="115"/>
      <c r="AJE9" s="115"/>
      <c r="AJF9" s="115"/>
      <c r="AJG9" s="115"/>
      <c r="AJH9" s="115"/>
      <c r="AJI9" s="115"/>
      <c r="AJJ9" s="115"/>
      <c r="AJK9" s="115"/>
      <c r="AJL9" s="115"/>
      <c r="AJM9" s="115"/>
      <c r="AJN9" s="115"/>
      <c r="AJO9" s="115"/>
      <c r="AJP9" s="115"/>
      <c r="AJQ9" s="115"/>
      <c r="AJR9" s="115"/>
      <c r="AJS9" s="115"/>
      <c r="AJT9" s="115"/>
      <c r="AJU9" s="115"/>
      <c r="AJV9" s="115"/>
      <c r="AJW9" s="115"/>
      <c r="AJX9" s="115"/>
      <c r="AJY9" s="115"/>
      <c r="AJZ9" s="115"/>
      <c r="AKA9" s="115"/>
      <c r="AKB9" s="115"/>
      <c r="AKC9" s="115"/>
      <c r="AKD9" s="115"/>
      <c r="AKE9" s="115"/>
      <c r="AKF9" s="115"/>
      <c r="AKG9" s="115"/>
      <c r="AKH9" s="115"/>
      <c r="AKI9" s="115"/>
      <c r="AKJ9" s="115"/>
      <c r="AKK9" s="115"/>
      <c r="AKL9" s="115"/>
      <c r="AKM9" s="115"/>
      <c r="AKN9" s="115"/>
      <c r="AKO9" s="115"/>
      <c r="AKP9" s="115"/>
      <c r="AKQ9" s="115"/>
      <c r="AKR9" s="115"/>
      <c r="AKS9" s="115"/>
      <c r="AKT9" s="115"/>
      <c r="AKU9" s="115"/>
      <c r="AKV9" s="115"/>
      <c r="AKW9" s="115"/>
      <c r="AKX9" s="115"/>
      <c r="AKY9" s="115"/>
      <c r="AKZ9" s="115"/>
      <c r="ALA9" s="115"/>
      <c r="ALB9" s="115"/>
      <c r="ALC9" s="115"/>
      <c r="ALD9" s="115"/>
      <c r="ALE9" s="115"/>
      <c r="ALF9" s="115"/>
      <c r="ALG9" s="115"/>
      <c r="ALH9" s="115"/>
      <c r="ALI9" s="115"/>
      <c r="ALJ9" s="115"/>
      <c r="ALK9" s="115"/>
      <c r="ALL9" s="115"/>
      <c r="ALM9" s="115"/>
      <c r="ALN9" s="115"/>
      <c r="ALO9" s="115"/>
      <c r="ALP9" s="115"/>
      <c r="ALQ9" s="115"/>
      <c r="ALR9" s="115"/>
      <c r="ALS9" s="115"/>
      <c r="ALT9" s="115"/>
      <c r="ALU9" s="115"/>
      <c r="ALV9" s="115"/>
      <c r="ALW9" s="115"/>
      <c r="ALX9" s="115"/>
      <c r="ALY9" s="115"/>
      <c r="ALZ9" s="115"/>
      <c r="AMA9" s="115"/>
      <c r="AMB9" s="115"/>
      <c r="AMC9" s="115"/>
      <c r="AMD9" s="115"/>
      <c r="AME9" s="115"/>
      <c r="AMF9" s="115"/>
      <c r="AMG9" s="115"/>
      <c r="AMH9" s="115"/>
      <c r="AMI9" s="115"/>
      <c r="AMJ9" s="115"/>
    </row>
    <row r="10" spans="1:1024" s="116" customFormat="1" ht="27.75" customHeight="1">
      <c r="A10" s="122">
        <v>39121600</v>
      </c>
      <c r="B10" s="123" t="s">
        <v>136</v>
      </c>
      <c r="C10" s="124" t="s">
        <v>123</v>
      </c>
      <c r="D10" s="124" t="s">
        <v>124</v>
      </c>
      <c r="E10" s="125">
        <v>630000</v>
      </c>
      <c r="F10" s="126">
        <v>1</v>
      </c>
      <c r="G10" s="126">
        <v>630</v>
      </c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  <c r="DQ10" s="115"/>
      <c r="DR10" s="115"/>
      <c r="DS10" s="115"/>
      <c r="DT10" s="115"/>
      <c r="DU10" s="115"/>
      <c r="DV10" s="115"/>
      <c r="DW10" s="115"/>
      <c r="DX10" s="115"/>
      <c r="DY10" s="115"/>
      <c r="DZ10" s="115"/>
      <c r="EA10" s="115"/>
      <c r="EB10" s="115"/>
      <c r="EC10" s="115"/>
      <c r="ED10" s="115"/>
      <c r="EE10" s="115"/>
      <c r="EF10" s="115"/>
      <c r="EG10" s="115"/>
      <c r="EH10" s="115"/>
      <c r="EI10" s="115"/>
      <c r="EJ10" s="115"/>
      <c r="EK10" s="115"/>
      <c r="EL10" s="115"/>
      <c r="EM10" s="115"/>
      <c r="EN10" s="115"/>
      <c r="EO10" s="115"/>
      <c r="EP10" s="115"/>
      <c r="EQ10" s="115"/>
      <c r="ER10" s="115"/>
      <c r="ES10" s="115"/>
      <c r="ET10" s="115"/>
      <c r="EU10" s="115"/>
      <c r="EV10" s="115"/>
      <c r="EW10" s="115"/>
      <c r="EX10" s="115"/>
      <c r="EY10" s="115"/>
      <c r="EZ10" s="115"/>
      <c r="FA10" s="115"/>
      <c r="FB10" s="115"/>
      <c r="FC10" s="115"/>
      <c r="FD10" s="115"/>
      <c r="FE10" s="115"/>
      <c r="FF10" s="115"/>
      <c r="FG10" s="115"/>
      <c r="FH10" s="115"/>
      <c r="FI10" s="115"/>
      <c r="FJ10" s="115"/>
      <c r="FK10" s="115"/>
      <c r="FL10" s="115"/>
      <c r="FM10" s="115"/>
      <c r="FN10" s="115"/>
      <c r="FO10" s="115"/>
      <c r="FP10" s="115"/>
      <c r="FQ10" s="115"/>
      <c r="FR10" s="115"/>
      <c r="FS10" s="115"/>
      <c r="FT10" s="115"/>
      <c r="FU10" s="115"/>
      <c r="FV10" s="115"/>
      <c r="FW10" s="115"/>
      <c r="FX10" s="115"/>
      <c r="FY10" s="115"/>
      <c r="FZ10" s="115"/>
      <c r="GA10" s="115"/>
      <c r="GB10" s="115"/>
      <c r="GC10" s="115"/>
      <c r="GD10" s="115"/>
      <c r="GE10" s="115"/>
      <c r="GF10" s="115"/>
      <c r="GG10" s="115"/>
      <c r="GH10" s="115"/>
      <c r="GI10" s="115"/>
      <c r="GJ10" s="115"/>
      <c r="GK10" s="115"/>
      <c r="GL10" s="115"/>
      <c r="GM10" s="115"/>
      <c r="GN10" s="115"/>
      <c r="GO10" s="115"/>
      <c r="GP10" s="115"/>
      <c r="GQ10" s="115"/>
      <c r="GR10" s="115"/>
      <c r="GS10" s="115"/>
      <c r="GT10" s="115"/>
      <c r="GU10" s="115"/>
      <c r="GV10" s="115"/>
      <c r="GW10" s="115"/>
      <c r="GX10" s="115"/>
      <c r="GY10" s="115"/>
      <c r="GZ10" s="115"/>
      <c r="HA10" s="115"/>
      <c r="HB10" s="115"/>
      <c r="HC10" s="115"/>
      <c r="HD10" s="115"/>
      <c r="HE10" s="115"/>
      <c r="HF10" s="115"/>
      <c r="HG10" s="115"/>
      <c r="HH10" s="115"/>
      <c r="HI10" s="115"/>
      <c r="HJ10" s="115"/>
      <c r="HK10" s="115"/>
      <c r="HL10" s="115"/>
      <c r="HM10" s="115"/>
      <c r="HN10" s="115"/>
      <c r="HO10" s="115"/>
      <c r="HP10" s="115"/>
      <c r="HQ10" s="115"/>
      <c r="HR10" s="115"/>
      <c r="HS10" s="115"/>
      <c r="HT10" s="115"/>
      <c r="HU10" s="115"/>
      <c r="HV10" s="115"/>
      <c r="HW10" s="115"/>
      <c r="HX10" s="115"/>
      <c r="HY10" s="115"/>
      <c r="HZ10" s="115"/>
      <c r="IA10" s="115"/>
      <c r="IB10" s="115"/>
      <c r="IC10" s="115"/>
      <c r="ID10" s="115"/>
      <c r="IE10" s="115"/>
      <c r="IF10" s="115"/>
      <c r="IG10" s="115"/>
      <c r="IH10" s="115"/>
      <c r="II10" s="115"/>
      <c r="IJ10" s="115"/>
      <c r="IK10" s="115"/>
      <c r="IL10" s="115"/>
      <c r="IM10" s="115"/>
      <c r="IN10" s="115"/>
      <c r="IO10" s="115"/>
      <c r="IP10" s="115"/>
      <c r="IQ10" s="115"/>
      <c r="IR10" s="115"/>
      <c r="IS10" s="115"/>
      <c r="IT10" s="115"/>
      <c r="IU10" s="115"/>
      <c r="IV10" s="115"/>
      <c r="IW10" s="115"/>
      <c r="IX10" s="115"/>
      <c r="IY10" s="115"/>
      <c r="IZ10" s="115"/>
      <c r="JA10" s="115"/>
      <c r="JB10" s="115"/>
      <c r="JC10" s="115"/>
      <c r="JD10" s="115"/>
      <c r="JE10" s="115"/>
      <c r="JF10" s="115"/>
      <c r="JG10" s="115"/>
      <c r="JH10" s="115"/>
      <c r="JI10" s="115"/>
      <c r="JJ10" s="115"/>
      <c r="JK10" s="115"/>
      <c r="JL10" s="115"/>
      <c r="JM10" s="115"/>
      <c r="JN10" s="115"/>
      <c r="JO10" s="115"/>
      <c r="JP10" s="115"/>
      <c r="JQ10" s="115"/>
      <c r="JR10" s="115"/>
      <c r="JS10" s="115"/>
      <c r="JT10" s="115"/>
      <c r="JU10" s="115"/>
      <c r="JV10" s="115"/>
      <c r="JW10" s="115"/>
      <c r="JX10" s="115"/>
      <c r="JY10" s="115"/>
      <c r="JZ10" s="115"/>
      <c r="KA10" s="115"/>
      <c r="KB10" s="115"/>
      <c r="KC10" s="115"/>
      <c r="KD10" s="115"/>
      <c r="KE10" s="115"/>
      <c r="KF10" s="115"/>
      <c r="KG10" s="115"/>
      <c r="KH10" s="115"/>
      <c r="KI10" s="115"/>
      <c r="KJ10" s="115"/>
      <c r="KK10" s="115"/>
      <c r="KL10" s="115"/>
      <c r="KM10" s="115"/>
      <c r="KN10" s="115"/>
      <c r="KO10" s="115"/>
      <c r="KP10" s="115"/>
      <c r="KQ10" s="115"/>
      <c r="KR10" s="115"/>
      <c r="KS10" s="115"/>
      <c r="KT10" s="115"/>
      <c r="KU10" s="115"/>
      <c r="KV10" s="115"/>
      <c r="KW10" s="115"/>
      <c r="KX10" s="115"/>
      <c r="KY10" s="115"/>
      <c r="KZ10" s="115"/>
      <c r="LA10" s="115"/>
      <c r="LB10" s="115"/>
      <c r="LC10" s="115"/>
      <c r="LD10" s="115"/>
      <c r="LE10" s="115"/>
      <c r="LF10" s="115"/>
      <c r="LG10" s="115"/>
      <c r="LH10" s="115"/>
      <c r="LI10" s="115"/>
      <c r="LJ10" s="115"/>
      <c r="LK10" s="115"/>
      <c r="LL10" s="115"/>
      <c r="LM10" s="115"/>
      <c r="LN10" s="115"/>
      <c r="LO10" s="115"/>
      <c r="LP10" s="115"/>
      <c r="LQ10" s="115"/>
      <c r="LR10" s="115"/>
      <c r="LS10" s="115"/>
      <c r="LT10" s="115"/>
      <c r="LU10" s="115"/>
      <c r="LV10" s="115"/>
      <c r="LW10" s="115"/>
      <c r="LX10" s="115"/>
      <c r="LY10" s="115"/>
      <c r="LZ10" s="115"/>
      <c r="MA10" s="115"/>
      <c r="MB10" s="115"/>
      <c r="MC10" s="115"/>
      <c r="MD10" s="115"/>
      <c r="ME10" s="115"/>
      <c r="MF10" s="115"/>
      <c r="MG10" s="115"/>
      <c r="MH10" s="115"/>
      <c r="MI10" s="115"/>
      <c r="MJ10" s="115"/>
      <c r="MK10" s="115"/>
      <c r="ML10" s="115"/>
      <c r="MM10" s="115"/>
      <c r="MN10" s="115"/>
      <c r="MO10" s="115"/>
      <c r="MP10" s="115"/>
      <c r="MQ10" s="115"/>
      <c r="MR10" s="115"/>
      <c r="MS10" s="115"/>
      <c r="MT10" s="115"/>
      <c r="MU10" s="115"/>
      <c r="MV10" s="115"/>
      <c r="MW10" s="115"/>
      <c r="MX10" s="115"/>
      <c r="MY10" s="115"/>
      <c r="MZ10" s="115"/>
      <c r="NA10" s="115"/>
      <c r="NB10" s="115"/>
      <c r="NC10" s="115"/>
      <c r="ND10" s="115"/>
      <c r="NE10" s="115"/>
      <c r="NF10" s="115"/>
      <c r="NG10" s="115"/>
      <c r="NH10" s="115"/>
      <c r="NI10" s="115"/>
      <c r="NJ10" s="115"/>
      <c r="NK10" s="115"/>
      <c r="NL10" s="115"/>
      <c r="NM10" s="115"/>
      <c r="NN10" s="115"/>
      <c r="NO10" s="115"/>
      <c r="NP10" s="115"/>
      <c r="NQ10" s="115"/>
      <c r="NR10" s="115"/>
      <c r="NS10" s="115"/>
      <c r="NT10" s="115"/>
      <c r="NU10" s="115"/>
      <c r="NV10" s="115"/>
      <c r="NW10" s="115"/>
      <c r="NX10" s="115"/>
      <c r="NY10" s="115"/>
      <c r="NZ10" s="115"/>
      <c r="OA10" s="115"/>
      <c r="OB10" s="115"/>
      <c r="OC10" s="115"/>
      <c r="OD10" s="115"/>
      <c r="OE10" s="115"/>
      <c r="OF10" s="115"/>
      <c r="OG10" s="115"/>
      <c r="OH10" s="115"/>
      <c r="OI10" s="115"/>
      <c r="OJ10" s="115"/>
      <c r="OK10" s="115"/>
      <c r="OL10" s="115"/>
      <c r="OM10" s="115"/>
      <c r="ON10" s="115"/>
      <c r="OO10" s="115"/>
      <c r="OP10" s="115"/>
      <c r="OQ10" s="115"/>
      <c r="OR10" s="115"/>
      <c r="OS10" s="115"/>
      <c r="OT10" s="115"/>
      <c r="OU10" s="115"/>
      <c r="OV10" s="115"/>
      <c r="OW10" s="115"/>
      <c r="OX10" s="115"/>
      <c r="OY10" s="115"/>
      <c r="OZ10" s="115"/>
      <c r="PA10" s="115"/>
      <c r="PB10" s="115"/>
      <c r="PC10" s="115"/>
      <c r="PD10" s="115"/>
      <c r="PE10" s="115"/>
      <c r="PF10" s="115"/>
      <c r="PG10" s="115"/>
      <c r="PH10" s="115"/>
      <c r="PI10" s="115"/>
      <c r="PJ10" s="115"/>
      <c r="PK10" s="115"/>
      <c r="PL10" s="115"/>
      <c r="PM10" s="115"/>
      <c r="PN10" s="115"/>
      <c r="PO10" s="115"/>
      <c r="PP10" s="115"/>
      <c r="PQ10" s="115"/>
      <c r="PR10" s="115"/>
      <c r="PS10" s="115"/>
      <c r="PT10" s="115"/>
      <c r="PU10" s="115"/>
      <c r="PV10" s="115"/>
      <c r="PW10" s="115"/>
      <c r="PX10" s="115"/>
      <c r="PY10" s="115"/>
      <c r="PZ10" s="115"/>
      <c r="QA10" s="115"/>
      <c r="QB10" s="115"/>
      <c r="QC10" s="115"/>
      <c r="QD10" s="115"/>
      <c r="QE10" s="115"/>
      <c r="QF10" s="115"/>
      <c r="QG10" s="115"/>
      <c r="QH10" s="115"/>
      <c r="QI10" s="115"/>
      <c r="QJ10" s="115"/>
      <c r="QK10" s="115"/>
      <c r="QL10" s="115"/>
      <c r="QM10" s="115"/>
      <c r="QN10" s="115"/>
      <c r="QO10" s="115"/>
      <c r="QP10" s="115"/>
      <c r="QQ10" s="115"/>
      <c r="QR10" s="115"/>
      <c r="QS10" s="115"/>
      <c r="QT10" s="115"/>
      <c r="QU10" s="115"/>
      <c r="QV10" s="115"/>
      <c r="QW10" s="115"/>
      <c r="QX10" s="115"/>
      <c r="QY10" s="115"/>
      <c r="QZ10" s="115"/>
      <c r="RA10" s="115"/>
      <c r="RB10" s="115"/>
      <c r="RC10" s="115"/>
      <c r="RD10" s="115"/>
      <c r="RE10" s="115"/>
      <c r="RF10" s="115"/>
      <c r="RG10" s="115"/>
      <c r="RH10" s="115"/>
      <c r="RI10" s="115"/>
      <c r="RJ10" s="115"/>
      <c r="RK10" s="115"/>
      <c r="RL10" s="115"/>
      <c r="RM10" s="115"/>
      <c r="RN10" s="115"/>
      <c r="RO10" s="115"/>
      <c r="RP10" s="115"/>
      <c r="RQ10" s="115"/>
      <c r="RR10" s="115"/>
      <c r="RS10" s="115"/>
      <c r="RT10" s="115"/>
      <c r="RU10" s="115"/>
      <c r="RV10" s="115"/>
      <c r="RW10" s="115"/>
      <c r="RX10" s="115"/>
      <c r="RY10" s="115"/>
      <c r="RZ10" s="115"/>
      <c r="SA10" s="115"/>
      <c r="SB10" s="115"/>
      <c r="SC10" s="115"/>
      <c r="SD10" s="115"/>
      <c r="SE10" s="115"/>
      <c r="SF10" s="115"/>
      <c r="SG10" s="115"/>
      <c r="SH10" s="115"/>
      <c r="SI10" s="115"/>
      <c r="SJ10" s="115"/>
      <c r="SK10" s="115"/>
      <c r="SL10" s="115"/>
      <c r="SM10" s="115"/>
      <c r="SN10" s="115"/>
      <c r="SO10" s="115"/>
      <c r="SP10" s="115"/>
      <c r="SQ10" s="115"/>
      <c r="SR10" s="115"/>
      <c r="SS10" s="115"/>
      <c r="ST10" s="115"/>
      <c r="SU10" s="115"/>
      <c r="SV10" s="115"/>
      <c r="SW10" s="115"/>
      <c r="SX10" s="115"/>
      <c r="SY10" s="115"/>
      <c r="SZ10" s="115"/>
      <c r="TA10" s="115"/>
      <c r="TB10" s="115"/>
      <c r="TC10" s="115"/>
      <c r="TD10" s="115"/>
      <c r="TE10" s="115"/>
      <c r="TF10" s="115"/>
      <c r="TG10" s="115"/>
      <c r="TH10" s="115"/>
      <c r="TI10" s="115"/>
      <c r="TJ10" s="115"/>
      <c r="TK10" s="115"/>
      <c r="TL10" s="115"/>
      <c r="TM10" s="115"/>
      <c r="TN10" s="115"/>
      <c r="TO10" s="115"/>
      <c r="TP10" s="115"/>
      <c r="TQ10" s="115"/>
      <c r="TR10" s="115"/>
      <c r="TS10" s="115"/>
      <c r="TT10" s="115"/>
      <c r="TU10" s="115"/>
      <c r="TV10" s="115"/>
      <c r="TW10" s="115"/>
      <c r="TX10" s="115"/>
      <c r="TY10" s="115"/>
      <c r="TZ10" s="115"/>
      <c r="UA10" s="115"/>
      <c r="UB10" s="115"/>
      <c r="UC10" s="115"/>
      <c r="UD10" s="115"/>
      <c r="UE10" s="115"/>
      <c r="UF10" s="115"/>
      <c r="UG10" s="115"/>
      <c r="UH10" s="115"/>
      <c r="UI10" s="115"/>
      <c r="UJ10" s="115"/>
      <c r="UK10" s="115"/>
      <c r="UL10" s="115"/>
      <c r="UM10" s="115"/>
      <c r="UN10" s="115"/>
      <c r="UO10" s="115"/>
      <c r="UP10" s="115"/>
      <c r="UQ10" s="115"/>
      <c r="UR10" s="115"/>
      <c r="US10" s="115"/>
      <c r="UT10" s="115"/>
      <c r="UU10" s="115"/>
      <c r="UV10" s="115"/>
      <c r="UW10" s="115"/>
      <c r="UX10" s="115"/>
      <c r="UY10" s="115"/>
      <c r="UZ10" s="115"/>
      <c r="VA10" s="115"/>
      <c r="VB10" s="115"/>
      <c r="VC10" s="115"/>
      <c r="VD10" s="115"/>
      <c r="VE10" s="115"/>
      <c r="VF10" s="115"/>
      <c r="VG10" s="115"/>
      <c r="VH10" s="115"/>
      <c r="VI10" s="115"/>
      <c r="VJ10" s="115"/>
      <c r="VK10" s="115"/>
      <c r="VL10" s="115"/>
      <c r="VM10" s="115"/>
      <c r="VN10" s="115"/>
      <c r="VO10" s="115"/>
      <c r="VP10" s="115"/>
      <c r="VQ10" s="115"/>
      <c r="VR10" s="115"/>
      <c r="VS10" s="115"/>
      <c r="VT10" s="115"/>
      <c r="VU10" s="115"/>
      <c r="VV10" s="115"/>
      <c r="VW10" s="115"/>
      <c r="VX10" s="115"/>
      <c r="VY10" s="115"/>
      <c r="VZ10" s="115"/>
      <c r="WA10" s="115"/>
      <c r="WB10" s="115"/>
      <c r="WC10" s="115"/>
      <c r="WD10" s="115"/>
      <c r="WE10" s="115"/>
      <c r="WF10" s="115"/>
      <c r="WG10" s="115"/>
      <c r="WH10" s="115"/>
      <c r="WI10" s="115"/>
      <c r="WJ10" s="115"/>
      <c r="WK10" s="115"/>
      <c r="WL10" s="115"/>
      <c r="WM10" s="115"/>
      <c r="WN10" s="115"/>
      <c r="WO10" s="115"/>
      <c r="WP10" s="115"/>
      <c r="WQ10" s="115"/>
      <c r="WR10" s="115"/>
      <c r="WS10" s="115"/>
      <c r="WT10" s="115"/>
      <c r="WU10" s="115"/>
      <c r="WV10" s="115"/>
      <c r="WW10" s="115"/>
      <c r="WX10" s="115"/>
      <c r="WY10" s="115"/>
      <c r="WZ10" s="115"/>
      <c r="XA10" s="115"/>
      <c r="XB10" s="115"/>
      <c r="XC10" s="115"/>
      <c r="XD10" s="115"/>
      <c r="XE10" s="115"/>
      <c r="XF10" s="115"/>
      <c r="XG10" s="115"/>
      <c r="XH10" s="115"/>
      <c r="XI10" s="115"/>
      <c r="XJ10" s="115"/>
      <c r="XK10" s="115"/>
      <c r="XL10" s="115"/>
      <c r="XM10" s="115"/>
      <c r="XN10" s="115"/>
      <c r="XO10" s="115"/>
      <c r="XP10" s="115"/>
      <c r="XQ10" s="115"/>
      <c r="XR10" s="115"/>
      <c r="XS10" s="115"/>
      <c r="XT10" s="115"/>
      <c r="XU10" s="115"/>
      <c r="XV10" s="115"/>
      <c r="XW10" s="115"/>
      <c r="XX10" s="115"/>
      <c r="XY10" s="115"/>
      <c r="XZ10" s="115"/>
      <c r="YA10" s="115"/>
      <c r="YB10" s="115"/>
      <c r="YC10" s="115"/>
      <c r="YD10" s="115"/>
      <c r="YE10" s="115"/>
      <c r="YF10" s="115"/>
      <c r="YG10" s="115"/>
      <c r="YH10" s="115"/>
      <c r="YI10" s="115"/>
      <c r="YJ10" s="115"/>
      <c r="YK10" s="115"/>
      <c r="YL10" s="115"/>
      <c r="YM10" s="115"/>
      <c r="YN10" s="115"/>
      <c r="YO10" s="115"/>
      <c r="YP10" s="115"/>
      <c r="YQ10" s="115"/>
      <c r="YR10" s="115"/>
      <c r="YS10" s="115"/>
      <c r="YT10" s="115"/>
      <c r="YU10" s="115"/>
      <c r="YV10" s="115"/>
      <c r="YW10" s="115"/>
      <c r="YX10" s="115"/>
      <c r="YY10" s="115"/>
      <c r="YZ10" s="115"/>
      <c r="ZA10" s="115"/>
      <c r="ZB10" s="115"/>
      <c r="ZC10" s="115"/>
      <c r="ZD10" s="115"/>
      <c r="ZE10" s="115"/>
      <c r="ZF10" s="115"/>
      <c r="ZG10" s="115"/>
      <c r="ZH10" s="115"/>
      <c r="ZI10" s="115"/>
      <c r="ZJ10" s="115"/>
      <c r="ZK10" s="115"/>
      <c r="ZL10" s="115"/>
      <c r="ZM10" s="115"/>
      <c r="ZN10" s="115"/>
      <c r="ZO10" s="115"/>
      <c r="ZP10" s="115"/>
      <c r="ZQ10" s="115"/>
      <c r="ZR10" s="115"/>
      <c r="ZS10" s="115"/>
      <c r="ZT10" s="115"/>
      <c r="ZU10" s="115"/>
      <c r="ZV10" s="115"/>
      <c r="ZW10" s="115"/>
      <c r="ZX10" s="115"/>
      <c r="ZY10" s="115"/>
      <c r="ZZ10" s="115"/>
      <c r="AAA10" s="115"/>
      <c r="AAB10" s="115"/>
      <c r="AAC10" s="115"/>
      <c r="AAD10" s="115"/>
      <c r="AAE10" s="115"/>
      <c r="AAF10" s="115"/>
      <c r="AAG10" s="115"/>
      <c r="AAH10" s="115"/>
      <c r="AAI10" s="115"/>
      <c r="AAJ10" s="115"/>
      <c r="AAK10" s="115"/>
      <c r="AAL10" s="115"/>
      <c r="AAM10" s="115"/>
      <c r="AAN10" s="115"/>
      <c r="AAO10" s="115"/>
      <c r="AAP10" s="115"/>
      <c r="AAQ10" s="115"/>
      <c r="AAR10" s="115"/>
      <c r="AAS10" s="115"/>
      <c r="AAT10" s="115"/>
      <c r="AAU10" s="115"/>
      <c r="AAV10" s="115"/>
      <c r="AAW10" s="115"/>
      <c r="AAX10" s="115"/>
      <c r="AAY10" s="115"/>
      <c r="AAZ10" s="115"/>
      <c r="ABA10" s="115"/>
      <c r="ABB10" s="115"/>
      <c r="ABC10" s="115"/>
      <c r="ABD10" s="115"/>
      <c r="ABE10" s="115"/>
      <c r="ABF10" s="115"/>
      <c r="ABG10" s="115"/>
      <c r="ABH10" s="115"/>
      <c r="ABI10" s="115"/>
      <c r="ABJ10" s="115"/>
      <c r="ABK10" s="115"/>
      <c r="ABL10" s="115"/>
      <c r="ABM10" s="115"/>
      <c r="ABN10" s="115"/>
      <c r="ABO10" s="115"/>
      <c r="ABP10" s="115"/>
      <c r="ABQ10" s="115"/>
      <c r="ABR10" s="115"/>
      <c r="ABS10" s="115"/>
      <c r="ABT10" s="115"/>
      <c r="ABU10" s="115"/>
      <c r="ABV10" s="115"/>
      <c r="ABW10" s="115"/>
      <c r="ABX10" s="115"/>
      <c r="ABY10" s="115"/>
      <c r="ABZ10" s="115"/>
      <c r="ACA10" s="115"/>
      <c r="ACB10" s="115"/>
      <c r="ACC10" s="115"/>
      <c r="ACD10" s="115"/>
      <c r="ACE10" s="115"/>
      <c r="ACF10" s="115"/>
      <c r="ACG10" s="115"/>
      <c r="ACH10" s="115"/>
      <c r="ACI10" s="115"/>
      <c r="ACJ10" s="115"/>
      <c r="ACK10" s="115"/>
      <c r="ACL10" s="115"/>
      <c r="ACM10" s="115"/>
      <c r="ACN10" s="115"/>
      <c r="ACO10" s="115"/>
      <c r="ACP10" s="115"/>
      <c r="ACQ10" s="115"/>
      <c r="ACR10" s="115"/>
      <c r="ACS10" s="115"/>
      <c r="ACT10" s="115"/>
      <c r="ACU10" s="115"/>
      <c r="ACV10" s="115"/>
      <c r="ACW10" s="115"/>
      <c r="ACX10" s="115"/>
      <c r="ACY10" s="115"/>
      <c r="ACZ10" s="115"/>
      <c r="ADA10" s="115"/>
      <c r="ADB10" s="115"/>
      <c r="ADC10" s="115"/>
      <c r="ADD10" s="115"/>
      <c r="ADE10" s="115"/>
      <c r="ADF10" s="115"/>
      <c r="ADG10" s="115"/>
      <c r="ADH10" s="115"/>
      <c r="ADI10" s="115"/>
      <c r="ADJ10" s="115"/>
      <c r="ADK10" s="115"/>
      <c r="ADL10" s="115"/>
      <c r="ADM10" s="115"/>
      <c r="ADN10" s="115"/>
      <c r="ADO10" s="115"/>
      <c r="ADP10" s="115"/>
      <c r="ADQ10" s="115"/>
      <c r="ADR10" s="115"/>
      <c r="ADS10" s="115"/>
      <c r="ADT10" s="115"/>
      <c r="ADU10" s="115"/>
      <c r="ADV10" s="115"/>
      <c r="ADW10" s="115"/>
      <c r="ADX10" s="115"/>
      <c r="ADY10" s="115"/>
      <c r="ADZ10" s="115"/>
      <c r="AEA10" s="115"/>
      <c r="AEB10" s="115"/>
      <c r="AEC10" s="115"/>
      <c r="AED10" s="115"/>
      <c r="AEE10" s="115"/>
      <c r="AEF10" s="115"/>
      <c r="AEG10" s="115"/>
      <c r="AEH10" s="115"/>
      <c r="AEI10" s="115"/>
      <c r="AEJ10" s="115"/>
      <c r="AEK10" s="115"/>
      <c r="AEL10" s="115"/>
      <c r="AEM10" s="115"/>
      <c r="AEN10" s="115"/>
      <c r="AEO10" s="115"/>
      <c r="AEP10" s="115"/>
      <c r="AEQ10" s="115"/>
      <c r="AER10" s="115"/>
      <c r="AES10" s="115"/>
      <c r="AET10" s="115"/>
      <c r="AEU10" s="115"/>
      <c r="AEV10" s="115"/>
      <c r="AEW10" s="115"/>
      <c r="AEX10" s="115"/>
      <c r="AEY10" s="115"/>
      <c r="AEZ10" s="115"/>
      <c r="AFA10" s="115"/>
      <c r="AFB10" s="115"/>
      <c r="AFC10" s="115"/>
      <c r="AFD10" s="115"/>
      <c r="AFE10" s="115"/>
      <c r="AFF10" s="115"/>
      <c r="AFG10" s="115"/>
      <c r="AFH10" s="115"/>
      <c r="AFI10" s="115"/>
      <c r="AFJ10" s="115"/>
      <c r="AFK10" s="115"/>
      <c r="AFL10" s="115"/>
      <c r="AFM10" s="115"/>
      <c r="AFN10" s="115"/>
      <c r="AFO10" s="115"/>
      <c r="AFP10" s="115"/>
      <c r="AFQ10" s="115"/>
      <c r="AFR10" s="115"/>
      <c r="AFS10" s="115"/>
      <c r="AFT10" s="115"/>
      <c r="AFU10" s="115"/>
      <c r="AFV10" s="115"/>
      <c r="AFW10" s="115"/>
      <c r="AFX10" s="115"/>
      <c r="AFY10" s="115"/>
      <c r="AFZ10" s="115"/>
      <c r="AGA10" s="115"/>
      <c r="AGB10" s="115"/>
      <c r="AGC10" s="115"/>
      <c r="AGD10" s="115"/>
      <c r="AGE10" s="115"/>
      <c r="AGF10" s="115"/>
      <c r="AGG10" s="115"/>
      <c r="AGH10" s="115"/>
      <c r="AGI10" s="115"/>
      <c r="AGJ10" s="115"/>
      <c r="AGK10" s="115"/>
      <c r="AGL10" s="115"/>
      <c r="AGM10" s="115"/>
      <c r="AGN10" s="115"/>
      <c r="AGO10" s="115"/>
      <c r="AGP10" s="115"/>
      <c r="AGQ10" s="115"/>
      <c r="AGR10" s="115"/>
      <c r="AGS10" s="115"/>
      <c r="AGT10" s="115"/>
      <c r="AGU10" s="115"/>
      <c r="AGV10" s="115"/>
      <c r="AGW10" s="115"/>
      <c r="AGX10" s="115"/>
      <c r="AGY10" s="115"/>
      <c r="AGZ10" s="115"/>
      <c r="AHA10" s="115"/>
      <c r="AHB10" s="115"/>
      <c r="AHC10" s="115"/>
      <c r="AHD10" s="115"/>
      <c r="AHE10" s="115"/>
      <c r="AHF10" s="115"/>
      <c r="AHG10" s="115"/>
      <c r="AHH10" s="115"/>
      <c r="AHI10" s="115"/>
      <c r="AHJ10" s="115"/>
      <c r="AHK10" s="115"/>
      <c r="AHL10" s="115"/>
      <c r="AHM10" s="115"/>
      <c r="AHN10" s="115"/>
      <c r="AHO10" s="115"/>
      <c r="AHP10" s="115"/>
      <c r="AHQ10" s="115"/>
      <c r="AHR10" s="115"/>
      <c r="AHS10" s="115"/>
      <c r="AHT10" s="115"/>
      <c r="AHU10" s="115"/>
      <c r="AHV10" s="115"/>
      <c r="AHW10" s="115"/>
      <c r="AHX10" s="115"/>
      <c r="AHY10" s="115"/>
      <c r="AHZ10" s="115"/>
      <c r="AIA10" s="115"/>
      <c r="AIB10" s="115"/>
      <c r="AIC10" s="115"/>
      <c r="AID10" s="115"/>
      <c r="AIE10" s="115"/>
      <c r="AIF10" s="115"/>
      <c r="AIG10" s="115"/>
      <c r="AIH10" s="115"/>
      <c r="AII10" s="115"/>
      <c r="AIJ10" s="115"/>
      <c r="AIK10" s="115"/>
      <c r="AIL10" s="115"/>
      <c r="AIM10" s="115"/>
      <c r="AIN10" s="115"/>
      <c r="AIO10" s="115"/>
      <c r="AIP10" s="115"/>
      <c r="AIQ10" s="115"/>
      <c r="AIR10" s="115"/>
      <c r="AIS10" s="115"/>
      <c r="AIT10" s="115"/>
      <c r="AIU10" s="115"/>
      <c r="AIV10" s="115"/>
      <c r="AIW10" s="115"/>
      <c r="AIX10" s="115"/>
      <c r="AIY10" s="115"/>
      <c r="AIZ10" s="115"/>
      <c r="AJA10" s="115"/>
      <c r="AJB10" s="115"/>
      <c r="AJC10" s="115"/>
      <c r="AJD10" s="115"/>
      <c r="AJE10" s="115"/>
      <c r="AJF10" s="115"/>
      <c r="AJG10" s="115"/>
      <c r="AJH10" s="115"/>
      <c r="AJI10" s="115"/>
      <c r="AJJ10" s="115"/>
      <c r="AJK10" s="115"/>
      <c r="AJL10" s="115"/>
      <c r="AJM10" s="115"/>
      <c r="AJN10" s="115"/>
      <c r="AJO10" s="115"/>
      <c r="AJP10" s="115"/>
      <c r="AJQ10" s="115"/>
      <c r="AJR10" s="115"/>
      <c r="AJS10" s="115"/>
      <c r="AJT10" s="115"/>
      <c r="AJU10" s="115"/>
      <c r="AJV10" s="115"/>
      <c r="AJW10" s="115"/>
      <c r="AJX10" s="115"/>
      <c r="AJY10" s="115"/>
      <c r="AJZ10" s="115"/>
      <c r="AKA10" s="115"/>
      <c r="AKB10" s="115"/>
      <c r="AKC10" s="115"/>
      <c r="AKD10" s="115"/>
      <c r="AKE10" s="115"/>
      <c r="AKF10" s="115"/>
      <c r="AKG10" s="115"/>
      <c r="AKH10" s="115"/>
      <c r="AKI10" s="115"/>
      <c r="AKJ10" s="115"/>
      <c r="AKK10" s="115"/>
      <c r="AKL10" s="115"/>
      <c r="AKM10" s="115"/>
      <c r="AKN10" s="115"/>
      <c r="AKO10" s="115"/>
      <c r="AKP10" s="115"/>
      <c r="AKQ10" s="115"/>
      <c r="AKR10" s="115"/>
      <c r="AKS10" s="115"/>
      <c r="AKT10" s="115"/>
      <c r="AKU10" s="115"/>
      <c r="AKV10" s="115"/>
      <c r="AKW10" s="115"/>
      <c r="AKX10" s="115"/>
      <c r="AKY10" s="115"/>
      <c r="AKZ10" s="115"/>
      <c r="ALA10" s="115"/>
      <c r="ALB10" s="115"/>
      <c r="ALC10" s="115"/>
      <c r="ALD10" s="115"/>
      <c r="ALE10" s="115"/>
      <c r="ALF10" s="115"/>
      <c r="ALG10" s="115"/>
      <c r="ALH10" s="115"/>
      <c r="ALI10" s="115"/>
      <c r="ALJ10" s="115"/>
      <c r="ALK10" s="115"/>
      <c r="ALL10" s="115"/>
      <c r="ALM10" s="115"/>
      <c r="ALN10" s="115"/>
      <c r="ALO10" s="115"/>
      <c r="ALP10" s="115"/>
      <c r="ALQ10" s="115"/>
      <c r="ALR10" s="115"/>
      <c r="ALS10" s="115"/>
      <c r="ALT10" s="115"/>
      <c r="ALU10" s="115"/>
      <c r="ALV10" s="115"/>
      <c r="ALW10" s="115"/>
      <c r="ALX10" s="115"/>
      <c r="ALY10" s="115"/>
      <c r="ALZ10" s="115"/>
      <c r="AMA10" s="115"/>
      <c r="AMB10" s="115"/>
      <c r="AMC10" s="115"/>
      <c r="AMD10" s="115"/>
      <c r="AME10" s="115"/>
      <c r="AMF10" s="115"/>
      <c r="AMG10" s="115"/>
      <c r="AMH10" s="115"/>
      <c r="AMI10" s="115"/>
      <c r="AMJ10" s="115"/>
    </row>
    <row r="11" spans="1:1024" s="116" customFormat="1" ht="24" customHeight="1">
      <c r="A11" s="122">
        <v>39121200</v>
      </c>
      <c r="B11" s="123" t="s">
        <v>137</v>
      </c>
      <c r="C11" s="124" t="s">
        <v>123</v>
      </c>
      <c r="D11" s="124" t="s">
        <v>125</v>
      </c>
      <c r="E11" s="125">
        <v>60000</v>
      </c>
      <c r="F11" s="126">
        <v>3</v>
      </c>
      <c r="G11" s="126">
        <v>180</v>
      </c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115"/>
      <c r="DG11" s="115"/>
      <c r="DH11" s="115"/>
      <c r="DI11" s="115"/>
      <c r="DJ11" s="115"/>
      <c r="DK11" s="115"/>
      <c r="DL11" s="115"/>
      <c r="DM11" s="115"/>
      <c r="DN11" s="115"/>
      <c r="DO11" s="115"/>
      <c r="DP11" s="115"/>
      <c r="DQ11" s="115"/>
      <c r="DR11" s="115"/>
      <c r="DS11" s="115"/>
      <c r="DT11" s="115"/>
      <c r="DU11" s="115"/>
      <c r="DV11" s="115"/>
      <c r="DW11" s="115"/>
      <c r="DX11" s="115"/>
      <c r="DY11" s="115"/>
      <c r="DZ11" s="115"/>
      <c r="EA11" s="115"/>
      <c r="EB11" s="115"/>
      <c r="EC11" s="115"/>
      <c r="ED11" s="115"/>
      <c r="EE11" s="115"/>
      <c r="EF11" s="115"/>
      <c r="EG11" s="115"/>
      <c r="EH11" s="115"/>
      <c r="EI11" s="115"/>
      <c r="EJ11" s="115"/>
      <c r="EK11" s="115"/>
      <c r="EL11" s="115"/>
      <c r="EM11" s="115"/>
      <c r="EN11" s="115"/>
      <c r="EO11" s="115"/>
      <c r="EP11" s="115"/>
      <c r="EQ11" s="115"/>
      <c r="ER11" s="115"/>
      <c r="ES11" s="115"/>
      <c r="ET11" s="115"/>
      <c r="EU11" s="115"/>
      <c r="EV11" s="115"/>
      <c r="EW11" s="115"/>
      <c r="EX11" s="115"/>
      <c r="EY11" s="115"/>
      <c r="EZ11" s="115"/>
      <c r="FA11" s="115"/>
      <c r="FB11" s="115"/>
      <c r="FC11" s="115"/>
      <c r="FD11" s="115"/>
      <c r="FE11" s="115"/>
      <c r="FF11" s="115"/>
      <c r="FG11" s="115"/>
      <c r="FH11" s="115"/>
      <c r="FI11" s="115"/>
      <c r="FJ11" s="115"/>
      <c r="FK11" s="115"/>
      <c r="FL11" s="115"/>
      <c r="FM11" s="115"/>
      <c r="FN11" s="115"/>
      <c r="FO11" s="115"/>
      <c r="FP11" s="115"/>
      <c r="FQ11" s="115"/>
      <c r="FR11" s="115"/>
      <c r="FS11" s="115"/>
      <c r="FT11" s="115"/>
      <c r="FU11" s="115"/>
      <c r="FV11" s="115"/>
      <c r="FW11" s="115"/>
      <c r="FX11" s="115"/>
      <c r="FY11" s="115"/>
      <c r="FZ11" s="115"/>
      <c r="GA11" s="115"/>
      <c r="GB11" s="115"/>
      <c r="GC11" s="115"/>
      <c r="GD11" s="115"/>
      <c r="GE11" s="115"/>
      <c r="GF11" s="115"/>
      <c r="GG11" s="115"/>
      <c r="GH11" s="115"/>
      <c r="GI11" s="115"/>
      <c r="GJ11" s="115"/>
      <c r="GK11" s="115"/>
      <c r="GL11" s="115"/>
      <c r="GM11" s="115"/>
      <c r="GN11" s="115"/>
      <c r="GO11" s="115"/>
      <c r="GP11" s="115"/>
      <c r="GQ11" s="115"/>
      <c r="GR11" s="115"/>
      <c r="GS11" s="115"/>
      <c r="GT11" s="115"/>
      <c r="GU11" s="115"/>
      <c r="GV11" s="115"/>
      <c r="GW11" s="115"/>
      <c r="GX11" s="115"/>
      <c r="GY11" s="115"/>
      <c r="GZ11" s="115"/>
      <c r="HA11" s="115"/>
      <c r="HB11" s="115"/>
      <c r="HC11" s="115"/>
      <c r="HD11" s="115"/>
      <c r="HE11" s="115"/>
      <c r="HF11" s="115"/>
      <c r="HG11" s="115"/>
      <c r="HH11" s="115"/>
      <c r="HI11" s="115"/>
      <c r="HJ11" s="115"/>
      <c r="HK11" s="115"/>
      <c r="HL11" s="115"/>
      <c r="HM11" s="115"/>
      <c r="HN11" s="115"/>
      <c r="HO11" s="115"/>
      <c r="HP11" s="115"/>
      <c r="HQ11" s="115"/>
      <c r="HR11" s="115"/>
      <c r="HS11" s="115"/>
      <c r="HT11" s="115"/>
      <c r="HU11" s="115"/>
      <c r="HV11" s="115"/>
      <c r="HW11" s="115"/>
      <c r="HX11" s="115"/>
      <c r="HY11" s="115"/>
      <c r="HZ11" s="115"/>
      <c r="IA11" s="115"/>
      <c r="IB11" s="115"/>
      <c r="IC11" s="115"/>
      <c r="ID11" s="115"/>
      <c r="IE11" s="115"/>
      <c r="IF11" s="115"/>
      <c r="IG11" s="115"/>
      <c r="IH11" s="115"/>
      <c r="II11" s="115"/>
      <c r="IJ11" s="115"/>
      <c r="IK11" s="115"/>
      <c r="IL11" s="115"/>
      <c r="IM11" s="115"/>
      <c r="IN11" s="115"/>
      <c r="IO11" s="115"/>
      <c r="IP11" s="115"/>
      <c r="IQ11" s="115"/>
      <c r="IR11" s="115"/>
      <c r="IS11" s="115"/>
      <c r="IT11" s="115"/>
      <c r="IU11" s="115"/>
      <c r="IV11" s="115"/>
      <c r="IW11" s="115"/>
      <c r="IX11" s="115"/>
      <c r="IY11" s="115"/>
      <c r="IZ11" s="115"/>
      <c r="JA11" s="115"/>
      <c r="JB11" s="115"/>
      <c r="JC11" s="115"/>
      <c r="JD11" s="115"/>
      <c r="JE11" s="115"/>
      <c r="JF11" s="115"/>
      <c r="JG11" s="115"/>
      <c r="JH11" s="115"/>
      <c r="JI11" s="115"/>
      <c r="JJ11" s="115"/>
      <c r="JK11" s="115"/>
      <c r="JL11" s="115"/>
      <c r="JM11" s="115"/>
      <c r="JN11" s="115"/>
      <c r="JO11" s="115"/>
      <c r="JP11" s="115"/>
      <c r="JQ11" s="115"/>
      <c r="JR11" s="115"/>
      <c r="JS11" s="115"/>
      <c r="JT11" s="115"/>
      <c r="JU11" s="115"/>
      <c r="JV11" s="115"/>
      <c r="JW11" s="115"/>
      <c r="JX11" s="115"/>
      <c r="JY11" s="115"/>
      <c r="JZ11" s="115"/>
      <c r="KA11" s="115"/>
      <c r="KB11" s="115"/>
      <c r="KC11" s="115"/>
      <c r="KD11" s="115"/>
      <c r="KE11" s="115"/>
      <c r="KF11" s="115"/>
      <c r="KG11" s="115"/>
      <c r="KH11" s="115"/>
      <c r="KI11" s="115"/>
      <c r="KJ11" s="115"/>
      <c r="KK11" s="115"/>
      <c r="KL11" s="115"/>
      <c r="KM11" s="115"/>
      <c r="KN11" s="115"/>
      <c r="KO11" s="115"/>
      <c r="KP11" s="115"/>
      <c r="KQ11" s="115"/>
      <c r="KR11" s="115"/>
      <c r="KS11" s="115"/>
      <c r="KT11" s="115"/>
      <c r="KU11" s="115"/>
      <c r="KV11" s="115"/>
      <c r="KW11" s="115"/>
      <c r="KX11" s="115"/>
      <c r="KY11" s="115"/>
      <c r="KZ11" s="115"/>
      <c r="LA11" s="115"/>
      <c r="LB11" s="115"/>
      <c r="LC11" s="115"/>
      <c r="LD11" s="115"/>
      <c r="LE11" s="115"/>
      <c r="LF11" s="115"/>
      <c r="LG11" s="115"/>
      <c r="LH11" s="115"/>
      <c r="LI11" s="115"/>
      <c r="LJ11" s="115"/>
      <c r="LK11" s="115"/>
      <c r="LL11" s="115"/>
      <c r="LM11" s="115"/>
      <c r="LN11" s="115"/>
      <c r="LO11" s="115"/>
      <c r="LP11" s="115"/>
      <c r="LQ11" s="115"/>
      <c r="LR11" s="115"/>
      <c r="LS11" s="115"/>
      <c r="LT11" s="115"/>
      <c r="LU11" s="115"/>
      <c r="LV11" s="115"/>
      <c r="LW11" s="115"/>
      <c r="LX11" s="115"/>
      <c r="LY11" s="115"/>
      <c r="LZ11" s="115"/>
      <c r="MA11" s="115"/>
      <c r="MB11" s="115"/>
      <c r="MC11" s="115"/>
      <c r="MD11" s="115"/>
      <c r="ME11" s="115"/>
      <c r="MF11" s="115"/>
      <c r="MG11" s="115"/>
      <c r="MH11" s="115"/>
      <c r="MI11" s="115"/>
      <c r="MJ11" s="115"/>
      <c r="MK11" s="115"/>
      <c r="ML11" s="115"/>
      <c r="MM11" s="115"/>
      <c r="MN11" s="115"/>
      <c r="MO11" s="115"/>
      <c r="MP11" s="115"/>
      <c r="MQ11" s="115"/>
      <c r="MR11" s="115"/>
      <c r="MS11" s="115"/>
      <c r="MT11" s="115"/>
      <c r="MU11" s="115"/>
      <c r="MV11" s="115"/>
      <c r="MW11" s="115"/>
      <c r="MX11" s="115"/>
      <c r="MY11" s="115"/>
      <c r="MZ11" s="115"/>
      <c r="NA11" s="115"/>
      <c r="NB11" s="115"/>
      <c r="NC11" s="115"/>
      <c r="ND11" s="115"/>
      <c r="NE11" s="115"/>
      <c r="NF11" s="115"/>
      <c r="NG11" s="115"/>
      <c r="NH11" s="115"/>
      <c r="NI11" s="115"/>
      <c r="NJ11" s="115"/>
      <c r="NK11" s="115"/>
      <c r="NL11" s="115"/>
      <c r="NM11" s="115"/>
      <c r="NN11" s="115"/>
      <c r="NO11" s="115"/>
      <c r="NP11" s="115"/>
      <c r="NQ11" s="115"/>
      <c r="NR11" s="115"/>
      <c r="NS11" s="115"/>
      <c r="NT11" s="115"/>
      <c r="NU11" s="115"/>
      <c r="NV11" s="115"/>
      <c r="NW11" s="115"/>
      <c r="NX11" s="115"/>
      <c r="NY11" s="115"/>
      <c r="NZ11" s="115"/>
      <c r="OA11" s="115"/>
      <c r="OB11" s="115"/>
      <c r="OC11" s="115"/>
      <c r="OD11" s="115"/>
      <c r="OE11" s="115"/>
      <c r="OF11" s="115"/>
      <c r="OG11" s="115"/>
      <c r="OH11" s="115"/>
      <c r="OI11" s="115"/>
      <c r="OJ11" s="115"/>
      <c r="OK11" s="115"/>
      <c r="OL11" s="115"/>
      <c r="OM11" s="115"/>
      <c r="ON11" s="115"/>
      <c r="OO11" s="115"/>
      <c r="OP11" s="115"/>
      <c r="OQ11" s="115"/>
      <c r="OR11" s="115"/>
      <c r="OS11" s="115"/>
      <c r="OT11" s="115"/>
      <c r="OU11" s="115"/>
      <c r="OV11" s="115"/>
      <c r="OW11" s="115"/>
      <c r="OX11" s="115"/>
      <c r="OY11" s="115"/>
      <c r="OZ11" s="115"/>
      <c r="PA11" s="115"/>
      <c r="PB11" s="115"/>
      <c r="PC11" s="115"/>
      <c r="PD11" s="115"/>
      <c r="PE11" s="115"/>
      <c r="PF11" s="115"/>
      <c r="PG11" s="115"/>
      <c r="PH11" s="115"/>
      <c r="PI11" s="115"/>
      <c r="PJ11" s="115"/>
      <c r="PK11" s="115"/>
      <c r="PL11" s="115"/>
      <c r="PM11" s="115"/>
      <c r="PN11" s="115"/>
      <c r="PO11" s="115"/>
      <c r="PP11" s="115"/>
      <c r="PQ11" s="115"/>
      <c r="PR11" s="115"/>
      <c r="PS11" s="115"/>
      <c r="PT11" s="115"/>
      <c r="PU11" s="115"/>
      <c r="PV11" s="115"/>
      <c r="PW11" s="115"/>
      <c r="PX11" s="115"/>
      <c r="PY11" s="115"/>
      <c r="PZ11" s="115"/>
      <c r="QA11" s="115"/>
      <c r="QB11" s="115"/>
      <c r="QC11" s="115"/>
      <c r="QD11" s="115"/>
      <c r="QE11" s="115"/>
      <c r="QF11" s="115"/>
      <c r="QG11" s="115"/>
      <c r="QH11" s="115"/>
      <c r="QI11" s="115"/>
      <c r="QJ11" s="115"/>
      <c r="QK11" s="115"/>
      <c r="QL11" s="115"/>
      <c r="QM11" s="115"/>
      <c r="QN11" s="115"/>
      <c r="QO11" s="115"/>
      <c r="QP11" s="115"/>
      <c r="QQ11" s="115"/>
      <c r="QR11" s="115"/>
      <c r="QS11" s="115"/>
      <c r="QT11" s="115"/>
      <c r="QU11" s="115"/>
      <c r="QV11" s="115"/>
      <c r="QW11" s="115"/>
      <c r="QX11" s="115"/>
      <c r="QY11" s="115"/>
      <c r="QZ11" s="115"/>
      <c r="RA11" s="115"/>
      <c r="RB11" s="115"/>
      <c r="RC11" s="115"/>
      <c r="RD11" s="115"/>
      <c r="RE11" s="115"/>
      <c r="RF11" s="115"/>
      <c r="RG11" s="115"/>
      <c r="RH11" s="115"/>
      <c r="RI11" s="115"/>
      <c r="RJ11" s="115"/>
      <c r="RK11" s="115"/>
      <c r="RL11" s="115"/>
      <c r="RM11" s="115"/>
      <c r="RN11" s="115"/>
      <c r="RO11" s="115"/>
      <c r="RP11" s="115"/>
      <c r="RQ11" s="115"/>
      <c r="RR11" s="115"/>
      <c r="RS11" s="115"/>
      <c r="RT11" s="115"/>
      <c r="RU11" s="115"/>
      <c r="RV11" s="115"/>
      <c r="RW11" s="115"/>
      <c r="RX11" s="115"/>
      <c r="RY11" s="115"/>
      <c r="RZ11" s="115"/>
      <c r="SA11" s="115"/>
      <c r="SB11" s="115"/>
      <c r="SC11" s="115"/>
      <c r="SD11" s="115"/>
      <c r="SE11" s="115"/>
      <c r="SF11" s="115"/>
      <c r="SG11" s="115"/>
      <c r="SH11" s="115"/>
      <c r="SI11" s="115"/>
      <c r="SJ11" s="115"/>
      <c r="SK11" s="115"/>
      <c r="SL11" s="115"/>
      <c r="SM11" s="115"/>
      <c r="SN11" s="115"/>
      <c r="SO11" s="115"/>
      <c r="SP11" s="115"/>
      <c r="SQ11" s="115"/>
      <c r="SR11" s="115"/>
      <c r="SS11" s="115"/>
      <c r="ST11" s="115"/>
      <c r="SU11" s="115"/>
      <c r="SV11" s="115"/>
      <c r="SW11" s="115"/>
      <c r="SX11" s="115"/>
      <c r="SY11" s="115"/>
      <c r="SZ11" s="115"/>
      <c r="TA11" s="115"/>
      <c r="TB11" s="115"/>
      <c r="TC11" s="115"/>
      <c r="TD11" s="115"/>
      <c r="TE11" s="115"/>
      <c r="TF11" s="115"/>
      <c r="TG11" s="115"/>
      <c r="TH11" s="115"/>
      <c r="TI11" s="115"/>
      <c r="TJ11" s="115"/>
      <c r="TK11" s="115"/>
      <c r="TL11" s="115"/>
      <c r="TM11" s="115"/>
      <c r="TN11" s="115"/>
      <c r="TO11" s="115"/>
      <c r="TP11" s="115"/>
      <c r="TQ11" s="115"/>
      <c r="TR11" s="115"/>
      <c r="TS11" s="115"/>
      <c r="TT11" s="115"/>
      <c r="TU11" s="115"/>
      <c r="TV11" s="115"/>
      <c r="TW11" s="115"/>
      <c r="TX11" s="115"/>
      <c r="TY11" s="115"/>
      <c r="TZ11" s="115"/>
      <c r="UA11" s="115"/>
      <c r="UB11" s="115"/>
      <c r="UC11" s="115"/>
      <c r="UD11" s="115"/>
      <c r="UE11" s="115"/>
      <c r="UF11" s="115"/>
      <c r="UG11" s="115"/>
      <c r="UH11" s="115"/>
      <c r="UI11" s="115"/>
      <c r="UJ11" s="115"/>
      <c r="UK11" s="115"/>
      <c r="UL11" s="115"/>
      <c r="UM11" s="115"/>
      <c r="UN11" s="115"/>
      <c r="UO11" s="115"/>
      <c r="UP11" s="115"/>
      <c r="UQ11" s="115"/>
      <c r="UR11" s="115"/>
      <c r="US11" s="115"/>
      <c r="UT11" s="115"/>
      <c r="UU11" s="115"/>
      <c r="UV11" s="115"/>
      <c r="UW11" s="115"/>
      <c r="UX11" s="115"/>
      <c r="UY11" s="115"/>
      <c r="UZ11" s="115"/>
      <c r="VA11" s="115"/>
      <c r="VB11" s="115"/>
      <c r="VC11" s="115"/>
      <c r="VD11" s="115"/>
      <c r="VE11" s="115"/>
      <c r="VF11" s="115"/>
      <c r="VG11" s="115"/>
      <c r="VH11" s="115"/>
      <c r="VI11" s="115"/>
      <c r="VJ11" s="115"/>
      <c r="VK11" s="115"/>
      <c r="VL11" s="115"/>
      <c r="VM11" s="115"/>
      <c r="VN11" s="115"/>
      <c r="VO11" s="115"/>
      <c r="VP11" s="115"/>
      <c r="VQ11" s="115"/>
      <c r="VR11" s="115"/>
      <c r="VS11" s="115"/>
      <c r="VT11" s="115"/>
      <c r="VU11" s="115"/>
      <c r="VV11" s="115"/>
      <c r="VW11" s="115"/>
      <c r="VX11" s="115"/>
      <c r="VY11" s="115"/>
      <c r="VZ11" s="115"/>
      <c r="WA11" s="115"/>
      <c r="WB11" s="115"/>
      <c r="WC11" s="115"/>
      <c r="WD11" s="115"/>
      <c r="WE11" s="115"/>
      <c r="WF11" s="115"/>
      <c r="WG11" s="115"/>
      <c r="WH11" s="115"/>
      <c r="WI11" s="115"/>
      <c r="WJ11" s="115"/>
      <c r="WK11" s="115"/>
      <c r="WL11" s="115"/>
      <c r="WM11" s="115"/>
      <c r="WN11" s="115"/>
      <c r="WO11" s="115"/>
      <c r="WP11" s="115"/>
      <c r="WQ11" s="115"/>
      <c r="WR11" s="115"/>
      <c r="WS11" s="115"/>
      <c r="WT11" s="115"/>
      <c r="WU11" s="115"/>
      <c r="WV11" s="115"/>
      <c r="WW11" s="115"/>
      <c r="WX11" s="115"/>
      <c r="WY11" s="115"/>
      <c r="WZ11" s="115"/>
      <c r="XA11" s="115"/>
      <c r="XB11" s="115"/>
      <c r="XC11" s="115"/>
      <c r="XD11" s="115"/>
      <c r="XE11" s="115"/>
      <c r="XF11" s="115"/>
      <c r="XG11" s="115"/>
      <c r="XH11" s="115"/>
      <c r="XI11" s="115"/>
      <c r="XJ11" s="115"/>
      <c r="XK11" s="115"/>
      <c r="XL11" s="115"/>
      <c r="XM11" s="115"/>
      <c r="XN11" s="115"/>
      <c r="XO11" s="115"/>
      <c r="XP11" s="115"/>
      <c r="XQ11" s="115"/>
      <c r="XR11" s="115"/>
      <c r="XS11" s="115"/>
      <c r="XT11" s="115"/>
      <c r="XU11" s="115"/>
      <c r="XV11" s="115"/>
      <c r="XW11" s="115"/>
      <c r="XX11" s="115"/>
      <c r="XY11" s="115"/>
      <c r="XZ11" s="115"/>
      <c r="YA11" s="115"/>
      <c r="YB11" s="115"/>
      <c r="YC11" s="115"/>
      <c r="YD11" s="115"/>
      <c r="YE11" s="115"/>
      <c r="YF11" s="115"/>
      <c r="YG11" s="115"/>
      <c r="YH11" s="115"/>
      <c r="YI11" s="115"/>
      <c r="YJ11" s="115"/>
      <c r="YK11" s="115"/>
      <c r="YL11" s="115"/>
      <c r="YM11" s="115"/>
      <c r="YN11" s="115"/>
      <c r="YO11" s="115"/>
      <c r="YP11" s="115"/>
      <c r="YQ11" s="115"/>
      <c r="YR11" s="115"/>
      <c r="YS11" s="115"/>
      <c r="YT11" s="115"/>
      <c r="YU11" s="115"/>
      <c r="YV11" s="115"/>
      <c r="YW11" s="115"/>
      <c r="YX11" s="115"/>
      <c r="YY11" s="115"/>
      <c r="YZ11" s="115"/>
      <c r="ZA11" s="115"/>
      <c r="ZB11" s="115"/>
      <c r="ZC11" s="115"/>
      <c r="ZD11" s="115"/>
      <c r="ZE11" s="115"/>
      <c r="ZF11" s="115"/>
      <c r="ZG11" s="115"/>
      <c r="ZH11" s="115"/>
      <c r="ZI11" s="115"/>
      <c r="ZJ11" s="115"/>
      <c r="ZK11" s="115"/>
      <c r="ZL11" s="115"/>
      <c r="ZM11" s="115"/>
      <c r="ZN11" s="115"/>
      <c r="ZO11" s="115"/>
      <c r="ZP11" s="115"/>
      <c r="ZQ11" s="115"/>
      <c r="ZR11" s="115"/>
      <c r="ZS11" s="115"/>
      <c r="ZT11" s="115"/>
      <c r="ZU11" s="115"/>
      <c r="ZV11" s="115"/>
      <c r="ZW11" s="115"/>
      <c r="ZX11" s="115"/>
      <c r="ZY11" s="115"/>
      <c r="ZZ11" s="115"/>
      <c r="AAA11" s="115"/>
      <c r="AAB11" s="115"/>
      <c r="AAC11" s="115"/>
      <c r="AAD11" s="115"/>
      <c r="AAE11" s="115"/>
      <c r="AAF11" s="115"/>
      <c r="AAG11" s="115"/>
      <c r="AAH11" s="115"/>
      <c r="AAI11" s="115"/>
      <c r="AAJ11" s="115"/>
      <c r="AAK11" s="115"/>
      <c r="AAL11" s="115"/>
      <c r="AAM11" s="115"/>
      <c r="AAN11" s="115"/>
      <c r="AAO11" s="115"/>
      <c r="AAP11" s="115"/>
      <c r="AAQ11" s="115"/>
      <c r="AAR11" s="115"/>
      <c r="AAS11" s="115"/>
      <c r="AAT11" s="115"/>
      <c r="AAU11" s="115"/>
      <c r="AAV11" s="115"/>
      <c r="AAW11" s="115"/>
      <c r="AAX11" s="115"/>
      <c r="AAY11" s="115"/>
      <c r="AAZ11" s="115"/>
      <c r="ABA11" s="115"/>
      <c r="ABB11" s="115"/>
      <c r="ABC11" s="115"/>
      <c r="ABD11" s="115"/>
      <c r="ABE11" s="115"/>
      <c r="ABF11" s="115"/>
      <c r="ABG11" s="115"/>
      <c r="ABH11" s="115"/>
      <c r="ABI11" s="115"/>
      <c r="ABJ11" s="115"/>
      <c r="ABK11" s="115"/>
      <c r="ABL11" s="115"/>
      <c r="ABM11" s="115"/>
      <c r="ABN11" s="115"/>
      <c r="ABO11" s="115"/>
      <c r="ABP11" s="115"/>
      <c r="ABQ11" s="115"/>
      <c r="ABR11" s="115"/>
      <c r="ABS11" s="115"/>
      <c r="ABT11" s="115"/>
      <c r="ABU11" s="115"/>
      <c r="ABV11" s="115"/>
      <c r="ABW11" s="115"/>
      <c r="ABX11" s="115"/>
      <c r="ABY11" s="115"/>
      <c r="ABZ11" s="115"/>
      <c r="ACA11" s="115"/>
      <c r="ACB11" s="115"/>
      <c r="ACC11" s="115"/>
      <c r="ACD11" s="115"/>
      <c r="ACE11" s="115"/>
      <c r="ACF11" s="115"/>
      <c r="ACG11" s="115"/>
      <c r="ACH11" s="115"/>
      <c r="ACI11" s="115"/>
      <c r="ACJ11" s="115"/>
      <c r="ACK11" s="115"/>
      <c r="ACL11" s="115"/>
      <c r="ACM11" s="115"/>
      <c r="ACN11" s="115"/>
      <c r="ACO11" s="115"/>
      <c r="ACP11" s="115"/>
      <c r="ACQ11" s="115"/>
      <c r="ACR11" s="115"/>
      <c r="ACS11" s="115"/>
      <c r="ACT11" s="115"/>
      <c r="ACU11" s="115"/>
      <c r="ACV11" s="115"/>
      <c r="ACW11" s="115"/>
      <c r="ACX11" s="115"/>
      <c r="ACY11" s="115"/>
      <c r="ACZ11" s="115"/>
      <c r="ADA11" s="115"/>
      <c r="ADB11" s="115"/>
      <c r="ADC11" s="115"/>
      <c r="ADD11" s="115"/>
      <c r="ADE11" s="115"/>
      <c r="ADF11" s="115"/>
      <c r="ADG11" s="115"/>
      <c r="ADH11" s="115"/>
      <c r="ADI11" s="115"/>
      <c r="ADJ11" s="115"/>
      <c r="ADK11" s="115"/>
      <c r="ADL11" s="115"/>
      <c r="ADM11" s="115"/>
      <c r="ADN11" s="115"/>
      <c r="ADO11" s="115"/>
      <c r="ADP11" s="115"/>
      <c r="ADQ11" s="115"/>
      <c r="ADR11" s="115"/>
      <c r="ADS11" s="115"/>
      <c r="ADT11" s="115"/>
      <c r="ADU11" s="115"/>
      <c r="ADV11" s="115"/>
      <c r="ADW11" s="115"/>
      <c r="ADX11" s="115"/>
      <c r="ADY11" s="115"/>
      <c r="ADZ11" s="115"/>
      <c r="AEA11" s="115"/>
      <c r="AEB11" s="115"/>
      <c r="AEC11" s="115"/>
      <c r="AED11" s="115"/>
      <c r="AEE11" s="115"/>
      <c r="AEF11" s="115"/>
      <c r="AEG11" s="115"/>
      <c r="AEH11" s="115"/>
      <c r="AEI11" s="115"/>
      <c r="AEJ11" s="115"/>
      <c r="AEK11" s="115"/>
      <c r="AEL11" s="115"/>
      <c r="AEM11" s="115"/>
      <c r="AEN11" s="115"/>
      <c r="AEO11" s="115"/>
      <c r="AEP11" s="115"/>
      <c r="AEQ11" s="115"/>
      <c r="AER11" s="115"/>
      <c r="AES11" s="115"/>
      <c r="AET11" s="115"/>
      <c r="AEU11" s="115"/>
      <c r="AEV11" s="115"/>
      <c r="AEW11" s="115"/>
      <c r="AEX11" s="115"/>
      <c r="AEY11" s="115"/>
      <c r="AEZ11" s="115"/>
      <c r="AFA11" s="115"/>
      <c r="AFB11" s="115"/>
      <c r="AFC11" s="115"/>
      <c r="AFD11" s="115"/>
      <c r="AFE11" s="115"/>
      <c r="AFF11" s="115"/>
      <c r="AFG11" s="115"/>
      <c r="AFH11" s="115"/>
      <c r="AFI11" s="115"/>
      <c r="AFJ11" s="115"/>
      <c r="AFK11" s="115"/>
      <c r="AFL11" s="115"/>
      <c r="AFM11" s="115"/>
      <c r="AFN11" s="115"/>
      <c r="AFO11" s="115"/>
      <c r="AFP11" s="115"/>
      <c r="AFQ11" s="115"/>
      <c r="AFR11" s="115"/>
      <c r="AFS11" s="115"/>
      <c r="AFT11" s="115"/>
      <c r="AFU11" s="115"/>
      <c r="AFV11" s="115"/>
      <c r="AFW11" s="115"/>
      <c r="AFX11" s="115"/>
      <c r="AFY11" s="115"/>
      <c r="AFZ11" s="115"/>
      <c r="AGA11" s="115"/>
      <c r="AGB11" s="115"/>
      <c r="AGC11" s="115"/>
      <c r="AGD11" s="115"/>
      <c r="AGE11" s="115"/>
      <c r="AGF11" s="115"/>
      <c r="AGG11" s="115"/>
      <c r="AGH11" s="115"/>
      <c r="AGI11" s="115"/>
      <c r="AGJ11" s="115"/>
      <c r="AGK11" s="115"/>
      <c r="AGL11" s="115"/>
      <c r="AGM11" s="115"/>
      <c r="AGN11" s="115"/>
      <c r="AGO11" s="115"/>
      <c r="AGP11" s="115"/>
      <c r="AGQ11" s="115"/>
      <c r="AGR11" s="115"/>
      <c r="AGS11" s="115"/>
      <c r="AGT11" s="115"/>
      <c r="AGU11" s="115"/>
      <c r="AGV11" s="115"/>
      <c r="AGW11" s="115"/>
      <c r="AGX11" s="115"/>
      <c r="AGY11" s="115"/>
      <c r="AGZ11" s="115"/>
      <c r="AHA11" s="115"/>
      <c r="AHB11" s="115"/>
      <c r="AHC11" s="115"/>
      <c r="AHD11" s="115"/>
      <c r="AHE11" s="115"/>
      <c r="AHF11" s="115"/>
      <c r="AHG11" s="115"/>
      <c r="AHH11" s="115"/>
      <c r="AHI11" s="115"/>
      <c r="AHJ11" s="115"/>
      <c r="AHK11" s="115"/>
      <c r="AHL11" s="115"/>
      <c r="AHM11" s="115"/>
      <c r="AHN11" s="115"/>
      <c r="AHO11" s="115"/>
      <c r="AHP11" s="115"/>
      <c r="AHQ11" s="115"/>
      <c r="AHR11" s="115"/>
      <c r="AHS11" s="115"/>
      <c r="AHT11" s="115"/>
      <c r="AHU11" s="115"/>
      <c r="AHV11" s="115"/>
      <c r="AHW11" s="115"/>
      <c r="AHX11" s="115"/>
      <c r="AHY11" s="115"/>
      <c r="AHZ11" s="115"/>
      <c r="AIA11" s="115"/>
      <c r="AIB11" s="115"/>
      <c r="AIC11" s="115"/>
      <c r="AID11" s="115"/>
      <c r="AIE11" s="115"/>
      <c r="AIF11" s="115"/>
      <c r="AIG11" s="115"/>
      <c r="AIH11" s="115"/>
      <c r="AII11" s="115"/>
      <c r="AIJ11" s="115"/>
      <c r="AIK11" s="115"/>
      <c r="AIL11" s="115"/>
      <c r="AIM11" s="115"/>
      <c r="AIN11" s="115"/>
      <c r="AIO11" s="115"/>
      <c r="AIP11" s="115"/>
      <c r="AIQ11" s="115"/>
      <c r="AIR11" s="115"/>
      <c r="AIS11" s="115"/>
      <c r="AIT11" s="115"/>
      <c r="AIU11" s="115"/>
      <c r="AIV11" s="115"/>
      <c r="AIW11" s="115"/>
      <c r="AIX11" s="115"/>
      <c r="AIY11" s="115"/>
      <c r="AIZ11" s="115"/>
      <c r="AJA11" s="115"/>
      <c r="AJB11" s="115"/>
      <c r="AJC11" s="115"/>
      <c r="AJD11" s="115"/>
      <c r="AJE11" s="115"/>
      <c r="AJF11" s="115"/>
      <c r="AJG11" s="115"/>
      <c r="AJH11" s="115"/>
      <c r="AJI11" s="115"/>
      <c r="AJJ11" s="115"/>
      <c r="AJK11" s="115"/>
      <c r="AJL11" s="115"/>
      <c r="AJM11" s="115"/>
      <c r="AJN11" s="115"/>
      <c r="AJO11" s="115"/>
      <c r="AJP11" s="115"/>
      <c r="AJQ11" s="115"/>
      <c r="AJR11" s="115"/>
      <c r="AJS11" s="115"/>
      <c r="AJT11" s="115"/>
      <c r="AJU11" s="115"/>
      <c r="AJV11" s="115"/>
      <c r="AJW11" s="115"/>
      <c r="AJX11" s="115"/>
      <c r="AJY11" s="115"/>
      <c r="AJZ11" s="115"/>
      <c r="AKA11" s="115"/>
      <c r="AKB11" s="115"/>
      <c r="AKC11" s="115"/>
      <c r="AKD11" s="115"/>
      <c r="AKE11" s="115"/>
      <c r="AKF11" s="115"/>
      <c r="AKG11" s="115"/>
      <c r="AKH11" s="115"/>
      <c r="AKI11" s="115"/>
      <c r="AKJ11" s="115"/>
      <c r="AKK11" s="115"/>
      <c r="AKL11" s="115"/>
      <c r="AKM11" s="115"/>
      <c r="AKN11" s="115"/>
      <c r="AKO11" s="115"/>
      <c r="AKP11" s="115"/>
      <c r="AKQ11" s="115"/>
      <c r="AKR11" s="115"/>
      <c r="AKS11" s="115"/>
      <c r="AKT11" s="115"/>
      <c r="AKU11" s="115"/>
      <c r="AKV11" s="115"/>
      <c r="AKW11" s="115"/>
      <c r="AKX11" s="115"/>
      <c r="AKY11" s="115"/>
      <c r="AKZ11" s="115"/>
      <c r="ALA11" s="115"/>
      <c r="ALB11" s="115"/>
      <c r="ALC11" s="115"/>
      <c r="ALD11" s="115"/>
      <c r="ALE11" s="115"/>
      <c r="ALF11" s="115"/>
      <c r="ALG11" s="115"/>
      <c r="ALH11" s="115"/>
      <c r="ALI11" s="115"/>
      <c r="ALJ11" s="115"/>
      <c r="ALK11" s="115"/>
      <c r="ALL11" s="115"/>
      <c r="ALM11" s="115"/>
      <c r="ALN11" s="115"/>
      <c r="ALO11" s="115"/>
      <c r="ALP11" s="115"/>
      <c r="ALQ11" s="115"/>
      <c r="ALR11" s="115"/>
      <c r="ALS11" s="115"/>
      <c r="ALT11" s="115"/>
      <c r="ALU11" s="115"/>
      <c r="ALV11" s="115"/>
      <c r="ALW11" s="115"/>
      <c r="ALX11" s="115"/>
      <c r="ALY11" s="115"/>
      <c r="ALZ11" s="115"/>
      <c r="AMA11" s="115"/>
      <c r="AMB11" s="115"/>
      <c r="AMC11" s="115"/>
      <c r="AMD11" s="115"/>
      <c r="AME11" s="115"/>
      <c r="AMF11" s="115"/>
      <c r="AMG11" s="115"/>
      <c r="AMH11" s="115"/>
      <c r="AMI11" s="115"/>
      <c r="AMJ11" s="115"/>
    </row>
    <row r="12" spans="1:1024" ht="21" customHeight="1">
      <c r="A12" s="122">
        <v>39121200</v>
      </c>
      <c r="B12" s="123" t="s">
        <v>137</v>
      </c>
      <c r="C12" s="124" t="s">
        <v>123</v>
      </c>
      <c r="D12" s="124" t="s">
        <v>125</v>
      </c>
      <c r="E12" s="125">
        <v>600000</v>
      </c>
      <c r="F12" s="125">
        <v>1</v>
      </c>
      <c r="G12" s="125">
        <v>600</v>
      </c>
    </row>
    <row r="13" spans="1:1024">
      <c r="A13" s="122">
        <v>39141120</v>
      </c>
      <c r="B13" s="123" t="s">
        <v>133</v>
      </c>
      <c r="C13" s="124" t="s">
        <v>123</v>
      </c>
      <c r="D13" s="124" t="s">
        <v>125</v>
      </c>
      <c r="E13" s="125">
        <v>410000</v>
      </c>
      <c r="F13" s="125">
        <v>1</v>
      </c>
      <c r="G13" s="125">
        <v>410</v>
      </c>
    </row>
    <row r="14" spans="1:1024">
      <c r="A14" s="122">
        <v>39141120</v>
      </c>
      <c r="B14" s="123" t="s">
        <v>133</v>
      </c>
      <c r="C14" s="124" t="s">
        <v>123</v>
      </c>
      <c r="D14" s="124" t="s">
        <v>125</v>
      </c>
      <c r="E14" s="125">
        <v>150000</v>
      </c>
      <c r="F14" s="125">
        <v>1</v>
      </c>
      <c r="G14" s="125">
        <v>150</v>
      </c>
    </row>
    <row r="15" spans="1:1024">
      <c r="A15" s="122">
        <v>39141120</v>
      </c>
      <c r="B15" s="123" t="s">
        <v>133</v>
      </c>
      <c r="C15" s="124" t="s">
        <v>123</v>
      </c>
      <c r="D15" s="124" t="s">
        <v>125</v>
      </c>
      <c r="E15" s="125">
        <v>280000</v>
      </c>
      <c r="F15" s="125">
        <v>1</v>
      </c>
      <c r="G15" s="125">
        <v>280</v>
      </c>
    </row>
    <row r="16" spans="1:1024">
      <c r="A16" s="122">
        <v>39141120</v>
      </c>
      <c r="B16" s="123" t="s">
        <v>133</v>
      </c>
      <c r="C16" s="124" t="s">
        <v>123</v>
      </c>
      <c r="D16" s="124" t="s">
        <v>125</v>
      </c>
      <c r="E16" s="125">
        <v>135000</v>
      </c>
      <c r="F16" s="125">
        <v>1</v>
      </c>
      <c r="G16" s="125">
        <v>135</v>
      </c>
    </row>
    <row r="17" spans="1:14">
      <c r="A17" s="122">
        <v>33141186</v>
      </c>
      <c r="B17" s="123" t="s">
        <v>134</v>
      </c>
      <c r="C17" s="124" t="s">
        <v>123</v>
      </c>
      <c r="D17" s="124" t="s">
        <v>125</v>
      </c>
      <c r="E17" s="125">
        <v>35000</v>
      </c>
      <c r="F17" s="125">
        <v>1</v>
      </c>
      <c r="G17" s="125">
        <v>35</v>
      </c>
    </row>
    <row r="18" spans="1:14">
      <c r="A18" s="122" t="s">
        <v>126</v>
      </c>
      <c r="B18" s="123" t="s">
        <v>127</v>
      </c>
      <c r="C18" s="124" t="s">
        <v>123</v>
      </c>
      <c r="D18" s="124" t="s">
        <v>128</v>
      </c>
      <c r="E18" s="125">
        <v>4455</v>
      </c>
      <c r="F18" s="125">
        <v>168</v>
      </c>
      <c r="G18" s="125">
        <v>748.4</v>
      </c>
    </row>
    <row r="19" spans="1:14">
      <c r="A19" s="122" t="s">
        <v>129</v>
      </c>
      <c r="B19" s="123" t="s">
        <v>130</v>
      </c>
      <c r="C19" s="124" t="s">
        <v>123</v>
      </c>
      <c r="D19" s="124" t="s">
        <v>128</v>
      </c>
      <c r="E19" s="125">
        <v>9800</v>
      </c>
      <c r="F19" s="125">
        <v>22</v>
      </c>
      <c r="G19" s="125">
        <v>215.6</v>
      </c>
    </row>
    <row r="20" spans="1:14">
      <c r="A20" s="122" t="s">
        <v>131</v>
      </c>
      <c r="B20" s="123" t="s">
        <v>130</v>
      </c>
      <c r="C20" s="124" t="s">
        <v>123</v>
      </c>
      <c r="D20" s="124" t="s">
        <v>128</v>
      </c>
      <c r="E20" s="125">
        <v>16200</v>
      </c>
      <c r="F20" s="125">
        <v>40</v>
      </c>
      <c r="G20" s="125">
        <v>648</v>
      </c>
    </row>
    <row r="21" spans="1:14">
      <c r="A21" s="122" t="s">
        <v>132</v>
      </c>
      <c r="B21" s="123" t="s">
        <v>130</v>
      </c>
      <c r="C21" s="124" t="s">
        <v>123</v>
      </c>
      <c r="D21" s="124" t="s">
        <v>128</v>
      </c>
      <c r="E21" s="125">
        <v>17325</v>
      </c>
      <c r="F21" s="125">
        <v>6</v>
      </c>
      <c r="G21" s="125">
        <v>104</v>
      </c>
    </row>
    <row r="22" spans="1:14">
      <c r="A22" s="122">
        <v>30231300</v>
      </c>
      <c r="B22" s="123" t="s">
        <v>147</v>
      </c>
      <c r="C22" s="124" t="s">
        <v>123</v>
      </c>
      <c r="D22" s="124" t="s">
        <v>125</v>
      </c>
      <c r="E22" s="125">
        <v>1660000</v>
      </c>
      <c r="F22" s="125">
        <v>3</v>
      </c>
      <c r="G22" s="125">
        <v>4980</v>
      </c>
    </row>
    <row r="23" spans="1:14">
      <c r="A23" s="122">
        <v>30236170</v>
      </c>
      <c r="B23" s="123" t="s">
        <v>156</v>
      </c>
      <c r="C23" s="124" t="s">
        <v>138</v>
      </c>
      <c r="D23" s="124" t="s">
        <v>125</v>
      </c>
      <c r="E23" s="125">
        <v>16000</v>
      </c>
      <c r="F23" s="125">
        <v>2</v>
      </c>
      <c r="G23" s="125">
        <v>32</v>
      </c>
    </row>
    <row r="24" spans="1:14">
      <c r="A24" s="122">
        <v>30236170</v>
      </c>
      <c r="B24" s="123" t="s">
        <v>156</v>
      </c>
      <c r="C24" s="124" t="s">
        <v>138</v>
      </c>
      <c r="D24" s="124" t="s">
        <v>125</v>
      </c>
      <c r="E24" s="125">
        <v>19900</v>
      </c>
      <c r="F24" s="125">
        <v>2</v>
      </c>
      <c r="G24" s="125">
        <v>39.799999999999997</v>
      </c>
    </row>
    <row r="25" spans="1:14">
      <c r="A25" s="122">
        <v>32551120</v>
      </c>
      <c r="B25" s="123" t="s">
        <v>135</v>
      </c>
      <c r="C25" s="124" t="s">
        <v>138</v>
      </c>
      <c r="D25" s="124" t="s">
        <v>125</v>
      </c>
      <c r="E25" s="125">
        <v>153000</v>
      </c>
      <c r="F25" s="125">
        <v>1</v>
      </c>
      <c r="G25" s="125">
        <v>153</v>
      </c>
    </row>
    <row r="26" spans="1:14">
      <c r="A26" s="122">
        <v>39711310</v>
      </c>
      <c r="B26" s="123" t="s">
        <v>139</v>
      </c>
      <c r="C26" s="124" t="s">
        <v>123</v>
      </c>
      <c r="D26" s="124" t="s">
        <v>125</v>
      </c>
      <c r="E26" s="125">
        <v>70000</v>
      </c>
      <c r="F26" s="125">
        <v>1</v>
      </c>
      <c r="G26" s="125">
        <v>70</v>
      </c>
    </row>
    <row r="27" spans="1:14">
      <c r="A27" s="122">
        <v>39711290</v>
      </c>
      <c r="B27" s="123" t="s">
        <v>140</v>
      </c>
      <c r="C27" s="124" t="s">
        <v>123</v>
      </c>
      <c r="D27" s="124" t="s">
        <v>125</v>
      </c>
      <c r="E27" s="125">
        <v>45000</v>
      </c>
      <c r="F27" s="125">
        <v>1</v>
      </c>
      <c r="G27" s="125">
        <v>45</v>
      </c>
    </row>
    <row r="28" spans="1:14">
      <c r="A28" s="122">
        <v>39712400</v>
      </c>
      <c r="B28" s="123" t="s">
        <v>141</v>
      </c>
      <c r="C28" s="124" t="s">
        <v>123</v>
      </c>
      <c r="D28" s="124" t="s">
        <v>125</v>
      </c>
      <c r="E28" s="125">
        <v>50000</v>
      </c>
      <c r="F28" s="125">
        <v>2</v>
      </c>
      <c r="G28" s="125">
        <v>100</v>
      </c>
    </row>
    <row r="29" spans="1:14">
      <c r="A29" s="122">
        <v>30211220</v>
      </c>
      <c r="B29" s="123" t="s">
        <v>142</v>
      </c>
      <c r="C29" s="124" t="s">
        <v>123</v>
      </c>
      <c r="D29" s="124" t="s">
        <v>125</v>
      </c>
      <c r="E29" s="125">
        <v>250000</v>
      </c>
      <c r="F29" s="125">
        <v>2</v>
      </c>
      <c r="G29" s="125">
        <v>500</v>
      </c>
      <c r="N29" s="121"/>
    </row>
    <row r="30" spans="1:14">
      <c r="A30" s="122">
        <v>48821200</v>
      </c>
      <c r="B30" s="123" t="s">
        <v>143</v>
      </c>
      <c r="C30" s="124" t="s">
        <v>123</v>
      </c>
      <c r="D30" s="124" t="s">
        <v>125</v>
      </c>
      <c r="E30" s="125">
        <v>4500000</v>
      </c>
      <c r="F30" s="125">
        <v>1</v>
      </c>
      <c r="G30" s="125">
        <v>4500</v>
      </c>
    </row>
    <row r="31" spans="1:14">
      <c r="A31" s="122">
        <v>48821300</v>
      </c>
      <c r="B31" s="123" t="s">
        <v>144</v>
      </c>
      <c r="C31" s="124" t="s">
        <v>123</v>
      </c>
      <c r="D31" s="124" t="s">
        <v>125</v>
      </c>
      <c r="E31" s="125">
        <v>2500000</v>
      </c>
      <c r="F31" s="125">
        <v>1</v>
      </c>
      <c r="G31" s="125">
        <v>2500</v>
      </c>
    </row>
    <row r="32" spans="1:14">
      <c r="A32" s="122">
        <v>32421200</v>
      </c>
      <c r="B32" s="123" t="s">
        <v>145</v>
      </c>
      <c r="C32" s="124" t="s">
        <v>138</v>
      </c>
      <c r="D32" s="124" t="s">
        <v>125</v>
      </c>
      <c r="E32" s="125">
        <v>232000</v>
      </c>
      <c r="F32" s="125">
        <v>1</v>
      </c>
      <c r="G32" s="125">
        <v>232</v>
      </c>
    </row>
    <row r="33" spans="1:7">
      <c r="A33" s="122">
        <v>32421700</v>
      </c>
      <c r="B33" s="123" t="s">
        <v>146</v>
      </c>
      <c r="C33" s="124" t="s">
        <v>138</v>
      </c>
      <c r="D33" s="124" t="s">
        <v>125</v>
      </c>
      <c r="E33" s="125">
        <v>389000</v>
      </c>
      <c r="F33" s="125">
        <v>1</v>
      </c>
      <c r="G33" s="125">
        <v>389</v>
      </c>
    </row>
    <row r="34" spans="1:7">
      <c r="A34" s="149">
        <v>38621300</v>
      </c>
      <c r="B34" s="147" t="s">
        <v>155</v>
      </c>
      <c r="C34" s="124" t="s">
        <v>123</v>
      </c>
      <c r="D34" s="124" t="s">
        <v>125</v>
      </c>
      <c r="E34" s="148">
        <v>20000</v>
      </c>
      <c r="F34" s="148">
        <v>8</v>
      </c>
      <c r="G34" s="148">
        <v>160</v>
      </c>
    </row>
    <row r="35" spans="1:7">
      <c r="A35" s="149">
        <v>39714110</v>
      </c>
      <c r="B35" s="147" t="s">
        <v>158</v>
      </c>
      <c r="C35" s="124" t="s">
        <v>123</v>
      </c>
      <c r="D35" s="124" t="s">
        <v>125</v>
      </c>
      <c r="E35" s="148">
        <v>80000</v>
      </c>
      <c r="F35" s="148">
        <v>1</v>
      </c>
      <c r="G35" s="148">
        <v>80</v>
      </c>
    </row>
  </sheetData>
  <mergeCells count="13">
    <mergeCell ref="A7:F7"/>
    <mergeCell ref="D8:F8"/>
    <mergeCell ref="B9:F9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Հավելված 1</vt:lpstr>
      <vt:lpstr>Հավելված 2 </vt:lpstr>
      <vt:lpstr>Հավելված 3</vt:lpstr>
      <vt:lpstr>Հավելված 4</vt:lpstr>
      <vt:lpstr>Հավելված 5</vt:lpstr>
      <vt:lpstr>Հավելված 6</vt:lpstr>
      <vt:lpstr>'Հավելված 2 '!Print_Area</vt:lpstr>
      <vt:lpstr>'Հավելված 3'!Print_Area</vt:lpstr>
      <vt:lpstr>'Հավելված 5'!Print_Area</vt:lpstr>
      <vt:lpstr>'Հավելված 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https://mul2.gov.am/tasks/1161312/oneclick?token=bec29894a2225eb5f77b96d97e33e9f6</cp:keywords>
  <cp:lastModifiedBy/>
  <dcterms:created xsi:type="dcterms:W3CDTF">2006-09-16T00:00:00Z</dcterms:created>
  <dcterms:modified xsi:type="dcterms:W3CDTF">2025-06-03T12:10:50Z</dcterms:modified>
</cp:coreProperties>
</file>