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ew folder\voroshman naxagcer-2025\1146-11016-11017 naxagic\"/>
    </mc:Choice>
  </mc:AlternateContent>
  <bookViews>
    <workbookView xWindow="0" yWindow="0" windowWidth="5328" windowHeight="1140" activeTab="5"/>
  </bookViews>
  <sheets>
    <sheet name="Հավելված N 1" sheetId="1" r:id="rId1"/>
    <sheet name="Հավելված N 2" sheetId="2" r:id="rId2"/>
    <sheet name="Հավելված N 3" sheetId="11" r:id="rId3"/>
    <sheet name="Հավելված N 4" sheetId="6" r:id="rId4"/>
    <sheet name="Հավելված N 5" sheetId="9" r:id="rId5"/>
    <sheet name="Հավելված N 6" sheetId="10" r:id="rId6"/>
  </sheets>
  <definedNames>
    <definedName name="_xlnm._FilterDatabase" localSheetId="3" hidden="1">'Հավելված N 4'!$A$1:$A$6</definedName>
    <definedName name="_xlnm._FilterDatabase" localSheetId="4" hidden="1">'Հավելված N 5'!$A$1:$A$5</definedName>
    <definedName name="շախմատիստ" localSheetId="4">#REF!</definedName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I13" i="10" l="1"/>
  <c r="I14" i="10" l="1"/>
  <c r="I12" i="10" s="1"/>
  <c r="I11" i="10" s="1"/>
  <c r="I26" i="10" l="1"/>
  <c r="I25" i="10"/>
  <c r="I24" i="10"/>
  <c r="I23" i="10"/>
  <c r="I21" i="10"/>
  <c r="I20" i="10"/>
  <c r="I19" i="10"/>
  <c r="I18" i="10"/>
  <c r="I17" i="10"/>
  <c r="L37" i="9"/>
  <c r="K37" i="9"/>
  <c r="K36" i="9" s="1"/>
  <c r="J37" i="9"/>
  <c r="J36" i="9" s="1"/>
  <c r="L36" i="9"/>
  <c r="L35" i="9"/>
  <c r="J35" i="9"/>
  <c r="L34" i="9"/>
  <c r="J34" i="9"/>
  <c r="L12" i="9"/>
  <c r="L11" i="9" s="1"/>
  <c r="L10" i="9" s="1"/>
  <c r="K12" i="9"/>
  <c r="K11" i="9" s="1"/>
  <c r="K10" i="9" s="1"/>
  <c r="J12" i="9"/>
  <c r="J11" i="9"/>
  <c r="J10" i="9" s="1"/>
  <c r="J9" i="9" s="1"/>
  <c r="L37" i="6"/>
  <c r="L36" i="6" s="1"/>
  <c r="K37" i="6"/>
  <c r="K36" i="6" s="1"/>
  <c r="J37" i="6"/>
  <c r="J36" i="6" s="1"/>
  <c r="L30" i="6"/>
  <c r="L30" i="9" s="1"/>
  <c r="K30" i="6"/>
  <c r="K30" i="9" s="1"/>
  <c r="J30" i="6"/>
  <c r="J30" i="9" s="1"/>
  <c r="L22" i="6"/>
  <c r="K22" i="6"/>
  <c r="J22" i="6"/>
  <c r="L18" i="6"/>
  <c r="L18" i="9" s="1"/>
  <c r="K18" i="6"/>
  <c r="K18" i="9" s="1"/>
  <c r="J18" i="6"/>
  <c r="J18" i="9" s="1"/>
  <c r="D12" i="11"/>
  <c r="D11" i="11"/>
  <c r="D9" i="11"/>
  <c r="I66" i="2"/>
  <c r="H66" i="2"/>
  <c r="G66" i="2"/>
  <c r="I65" i="2"/>
  <c r="H65" i="2"/>
  <c r="G65" i="2"/>
  <c r="I64" i="2"/>
  <c r="H64" i="2"/>
  <c r="G64" i="2"/>
  <c r="I63" i="2"/>
  <c r="H63" i="2"/>
  <c r="G63" i="2"/>
  <c r="I62" i="2"/>
  <c r="H62" i="2"/>
  <c r="G62" i="2"/>
  <c r="I60" i="2"/>
  <c r="H60" i="2"/>
  <c r="G60" i="2"/>
  <c r="I58" i="2"/>
  <c r="H58" i="2"/>
  <c r="G58" i="2"/>
  <c r="I57" i="2"/>
  <c r="H57" i="2"/>
  <c r="G57" i="2"/>
  <c r="I56" i="2"/>
  <c r="H56" i="2"/>
  <c r="G56" i="2"/>
  <c r="I55" i="2"/>
  <c r="H55" i="2"/>
  <c r="G55" i="2"/>
  <c r="I53" i="2"/>
  <c r="H53" i="2"/>
  <c r="G53" i="2"/>
  <c r="I51" i="2"/>
  <c r="H51" i="2"/>
  <c r="G51" i="2"/>
  <c r="I49" i="2"/>
  <c r="H49" i="2"/>
  <c r="G49" i="2"/>
  <c r="I48" i="2"/>
  <c r="H48" i="2"/>
  <c r="G48" i="2"/>
  <c r="I47" i="2"/>
  <c r="H47" i="2"/>
  <c r="G47" i="2"/>
  <c r="I46" i="2"/>
  <c r="H46" i="2"/>
  <c r="G46" i="2"/>
  <c r="I45" i="2"/>
  <c r="H45" i="2"/>
  <c r="G45" i="2"/>
  <c r="I44" i="2"/>
  <c r="H44" i="2"/>
  <c r="G44" i="2"/>
  <c r="I42" i="2"/>
  <c r="H42" i="2"/>
  <c r="G42" i="2"/>
  <c r="I40" i="2"/>
  <c r="H40" i="2"/>
  <c r="G40" i="2"/>
  <c r="I38" i="2"/>
  <c r="H38" i="2"/>
  <c r="G38" i="2"/>
  <c r="I36" i="2"/>
  <c r="H36" i="2"/>
  <c r="G36" i="2"/>
  <c r="I35" i="2"/>
  <c r="H35" i="2"/>
  <c r="G35" i="2"/>
  <c r="I34" i="2"/>
  <c r="H34" i="2"/>
  <c r="G34" i="2"/>
  <c r="I33" i="2"/>
  <c r="H33" i="2"/>
  <c r="G33" i="2"/>
  <c r="I31" i="2"/>
  <c r="H31" i="2"/>
  <c r="G31" i="2"/>
  <c r="I29" i="2"/>
  <c r="H29" i="2"/>
  <c r="G29" i="2"/>
  <c r="I28" i="2"/>
  <c r="H28" i="2"/>
  <c r="G28" i="2"/>
  <c r="I27" i="2"/>
  <c r="H27" i="2"/>
  <c r="G27" i="2"/>
  <c r="I26" i="2"/>
  <c r="H26" i="2"/>
  <c r="G26" i="2"/>
  <c r="I25" i="2"/>
  <c r="H25" i="2"/>
  <c r="G25" i="2"/>
  <c r="I24" i="2"/>
  <c r="H24" i="2"/>
  <c r="G24" i="2"/>
  <c r="I22" i="2"/>
  <c r="H22" i="2"/>
  <c r="G22" i="2"/>
  <c r="I20" i="2"/>
  <c r="H20" i="2"/>
  <c r="G20" i="2"/>
  <c r="I18" i="2"/>
  <c r="H18" i="2"/>
  <c r="G18" i="2"/>
  <c r="I16" i="2"/>
  <c r="H16" i="2"/>
  <c r="G16" i="2"/>
  <c r="I14" i="2"/>
  <c r="H14" i="2"/>
  <c r="G14" i="2"/>
  <c r="I12" i="2"/>
  <c r="H12" i="2"/>
  <c r="G12" i="2"/>
  <c r="I10" i="2"/>
  <c r="H10" i="2"/>
  <c r="G10" i="2"/>
  <c r="I8" i="2"/>
  <c r="H8" i="2"/>
  <c r="G8" i="2"/>
  <c r="I13" i="1"/>
  <c r="H13" i="1"/>
  <c r="G13" i="1"/>
  <c r="I10" i="1"/>
  <c r="H10" i="1"/>
  <c r="G10" i="1"/>
  <c r="I9" i="1"/>
  <c r="H9" i="1"/>
  <c r="G9" i="1"/>
  <c r="I8" i="1"/>
  <c r="H8" i="1"/>
  <c r="G8" i="1"/>
  <c r="I22" i="10" l="1"/>
  <c r="I16" i="10"/>
  <c r="I15" i="10"/>
  <c r="I9" i="10" s="1"/>
  <c r="L17" i="9"/>
  <c r="L16" i="9" s="1"/>
  <c r="L9" i="9" s="1"/>
  <c r="J11" i="6"/>
  <c r="J10" i="6" s="1"/>
  <c r="J9" i="6" s="1"/>
  <c r="K17" i="9"/>
  <c r="K16" i="9" s="1"/>
  <c r="K9" i="9" s="1"/>
  <c r="J17" i="9"/>
  <c r="J16" i="9" s="1"/>
  <c r="K11" i="6"/>
  <c r="K10" i="6" s="1"/>
  <c r="K9" i="6" s="1"/>
  <c r="L11" i="6"/>
  <c r="L10" i="6" s="1"/>
  <c r="L9" i="6" s="1"/>
</calcChain>
</file>

<file path=xl/sharedStrings.xml><?xml version="1.0" encoding="utf-8"?>
<sst xmlns="http://schemas.openxmlformats.org/spreadsheetml/2006/main" count="330" uniqueCount="181">
  <si>
    <t xml:space="preserve"> Ծրագրային դասիչը</t>
  </si>
  <si>
    <t>Հավելված N 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</si>
  <si>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</si>
  <si>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</si>
  <si>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</si>
  <si>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</si>
  <si>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</si>
  <si>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</si>
  <si>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</si>
  <si>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</si>
  <si>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</si>
  <si>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</si>
  <si>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</si>
  <si>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</si>
  <si>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</si>
  <si>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ՀՀ  կրթության, գիտության, մշակույթի և սպորտի նախարարություն </t>
  </si>
  <si>
    <t>Միջոցառում</t>
  </si>
  <si>
    <t>Ծառայությունների մատուցում</t>
  </si>
  <si>
    <t>09</t>
  </si>
  <si>
    <t xml:space="preserve"> ԿՐԹՈՒԹՅՈՒՆ</t>
  </si>
  <si>
    <t>ՀՀ կրթության, գիտության, մշակույթի և սպորտի նախարարություն</t>
  </si>
  <si>
    <t xml:space="preserve"> Սոցիալական օգնության դրամական արտահայտությամբ նպաստներ (բյուջեից)</t>
  </si>
  <si>
    <t xml:space="preserve">                                                                                                Հավելված N 2</t>
  </si>
  <si>
    <t xml:space="preserve">                                                                                                  ______________ ի    ___Ն որոշման</t>
  </si>
  <si>
    <t xml:space="preserve"> ՀՀ Կրթության, գիտության, մշակույթի և սպորտի նախարարություն </t>
  </si>
  <si>
    <t xml:space="preserve"> ՍՈՑԻԱԼԱԿԱՆ  ՆՊԱՍՏՆԵՐ ԵՎ ԿԵՆՍԱԹՈՇԱԿՆԵՐ</t>
  </si>
  <si>
    <t>Ցուցանիշների փոփոխությունը (ավելացումները նշված են դրական նշանով, իսկ  նվազեցումները՝ փակագծերում)</t>
  </si>
  <si>
    <t xml:space="preserve"> Տրանսֆերտների տրամադրում </t>
  </si>
  <si>
    <t xml:space="preserve"> Ինն ամիս</t>
  </si>
  <si>
    <t xml:space="preserve"> ՀՀ  կրթության , գիտության, մշակույթի և սպորտի նախարարություն</t>
  </si>
  <si>
    <t xml:space="preserve"> 06</t>
  </si>
  <si>
    <t xml:space="preserve"> Կրթությանը տրամադրվող օժանդակ ծառայություններ</t>
  </si>
  <si>
    <t xml:space="preserve"> 01</t>
  </si>
  <si>
    <t xml:space="preserve"> Հանրակրթության ծրագիր</t>
  </si>
  <si>
    <t xml:space="preserve"> - Այլ նպաստներ բյուջեից</t>
  </si>
  <si>
    <t>Առաջին կիսամյակ</t>
  </si>
  <si>
    <t xml:space="preserve"> ՀՀ կառավարության  2025 թվականի </t>
  </si>
  <si>
    <t xml:space="preserve">                                                                                                   ՀՀ կառավարության  2025 թվականի </t>
  </si>
  <si>
    <t xml:space="preserve">ՀՀ կառավարության  2025 թվականի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</si>
  <si>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</si>
  <si>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</si>
  <si>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</si>
  <si>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</si>
  <si>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կիսամյակ</t>
  </si>
  <si>
    <t xml:space="preserve">հազար դրամներով </t>
  </si>
  <si>
    <t>ԸՆԴԱՄԵՆԸ</t>
  </si>
  <si>
    <t>1146</t>
  </si>
  <si>
    <t>Հանրակրթության ծրագիր</t>
  </si>
  <si>
    <t>Ապահովել անվճար և որակյալ հանրակրթություն</t>
  </si>
  <si>
    <t>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</si>
  <si>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>1146 - 12004</t>
  </si>
  <si>
    <t>Ատեստավորման միջոցով տարակարգի որակավորում ստացած ուսուցիչներին համապատասխան հավելավճարի տրամադրման ապահովում</t>
  </si>
  <si>
    <t>Տարակարգ ստացած ուսուցիչներին համաապատասխան հավելավճարի տրամադրման ապահովում</t>
  </si>
  <si>
    <t>Տրանսֆերտների տրամադրում</t>
  </si>
  <si>
    <t>1192</t>
  </si>
  <si>
    <t>Կրթության որակի ապահովում</t>
  </si>
  <si>
    <t>Ընթացիկ աշխատանքների, բարեփոխումների և նոր նախաձեռնությունների միջոցով ֆորմալ և ոչ-ֆորմալ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</si>
  <si>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>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վերջնարդյունքների որակի բարելավում ըստ ներպետական և միջազգային ցուցիչների</t>
  </si>
  <si>
    <t>1192 - 11022</t>
  </si>
  <si>
    <t>Հանրակրթական հիմնական ծրագրեր իրականացնող ուսումնական հաստատությունների ատեստավորման ենթակա ուսուցչի և մանկավարժի վերապատրաստում</t>
  </si>
  <si>
    <t>Հանրակրթական ուսումնական հաստատությունների հերթական, ինչպես նաև կամավոր ատեստավորման արդյունքում 0-59 տոկոս արդյունք ցուցաբերած ուսուցիչների վերապատրաստում</t>
  </si>
  <si>
    <t xml:space="preserve"> Ատեստավորման միջոցով տարակարգի որակավորում ստացած ուսուցիչներին համապատասխան հավելավճարի տրամադրման ապահովում</t>
  </si>
  <si>
    <t xml:space="preserve"> Կրթության որակի ապահովում</t>
  </si>
  <si>
    <t xml:space="preserve"> Հանրակրթական հիմնական ծրագրեր իրականացնող ուսումնական հաստատությունների ատեստավորման ենթակա ուսուցչի և մանկավարժի վերապատրաստում</t>
  </si>
  <si>
    <t>հազար դրամներով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</si>
  <si>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</si>
  <si>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</si>
  <si>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</si>
  <si>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</si>
  <si>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</si>
  <si>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</si>
  <si>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Նկարագրու-թյունը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</si>
  <si>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</si>
  <si>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</si>
  <si>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</si>
  <si>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</si>
  <si>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Անվանումը </t>
  </si>
  <si>
    <t xml:space="preserve"> ԸՆԴԱՄԵՆԸ </t>
  </si>
  <si>
    <t xml:space="preserve"> 1146 </t>
  </si>
  <si>
    <t xml:space="preserve"> Հանրակրթության ծրագիր </t>
  </si>
  <si>
    <t xml:space="preserve"> 1146 - 12004 </t>
  </si>
  <si>
    <t xml:space="preserve"> Տարակարգ ստացած ուսուցիչներին համաապատասխան հավելավճարի տրամադրման ապահովում </t>
  </si>
  <si>
    <t xml:space="preserve"> Շահառուների ընտրության չափորոշիչները` Ատեստավորման արդյունքում որակավորում ստացած ուսուցիչներ </t>
  </si>
  <si>
    <t>Որակավորման տարակարգ ստացած ուսուցիչների թիվը /մարդ/, որից՛</t>
  </si>
  <si>
    <t>տղամարդ</t>
  </si>
  <si>
    <t xml:space="preserve"> 1192 </t>
  </si>
  <si>
    <t xml:space="preserve"> Կրթության որակի ապահովում </t>
  </si>
  <si>
    <t xml:space="preserve"> 1192 - 11022 </t>
  </si>
  <si>
    <t xml:space="preserve"> Հանրակրթական ուսումնական հաստատությունների հերթական, ինչպես նաև կամավոր ատեստավորման արդյունքում 0-59 տոկոս արդյունք ցուցաբերած ուսուցիչների վերապատրաստում </t>
  </si>
  <si>
    <t xml:space="preserve"> Ծառայությունների մատուցում </t>
  </si>
  <si>
    <t xml:space="preserve"> Ծառայությունը մատուցողի անվանումը` Մասնագիտացված կազմակերպություն </t>
  </si>
  <si>
    <t xml:space="preserve"> ԲՍԿ </t>
  </si>
  <si>
    <t xml:space="preserve">                                       Հավելված 5</t>
  </si>
  <si>
    <t xml:space="preserve"> 11017</t>
  </si>
  <si>
    <t xml:space="preserve"> Կրթական հաստատություններին ուսումնամեթոդական նյութերով ապահովում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</si>
  <si>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</si>
  <si>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</si>
  <si>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</si>
  <si>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Նյութեր (Ապրանքներ)</t>
  </si>
  <si>
    <t xml:space="preserve"> - Վերապատրաստման և ուսուցման նյութեր (աշխատողների զարգացման)</t>
  </si>
  <si>
    <t>Կրթական հաստատություններին ուսումնամեթոդական նյութերով ապահովում</t>
  </si>
  <si>
    <t xml:space="preserve"> ՀՀ տարածքային կառավարման և ենթակառուցվածքների նախարարություն</t>
  </si>
  <si>
    <t xml:space="preserve">Բյուջետային հատակացումների գլխավոր կարգադրիչներ, ծրագրերի, միջոցառումների անվանումները </t>
  </si>
  <si>
    <t xml:space="preserve">  Ցուցանիշների փոփոխությունը (ավելացումները նշված են դրական նշանով)</t>
  </si>
  <si>
    <t xml:space="preserve"> Ծրագիր</t>
  </si>
  <si>
    <t xml:space="preserve"> Միջոցառում</t>
  </si>
  <si>
    <t>այդ թվում՝</t>
  </si>
  <si>
    <t>Հավելված N 3</t>
  </si>
  <si>
    <t>ՀԱՅԱՍՏԱՆԻ ՀԱՆՐԱՊԵՏՈՒԹՅԱՆ ԿԱՌԱՎԱՐՈՒԹՅԱՆ 2024 ԹՎԱԿԱՆԻ ԴԵԿՏԵՄԲԵՐԻ 27-Ի N 2060-Ն ՈՐՈՇՄԱՆ N 3 ԵՎ N 4  ՀԱՎԵԼՎԱԾՆԵՐՈՒՄ ԿԱՏԱՐՎՈՂ ՓՈՓՈԽՈՒԹՅՈՒՆՆԵՐԸ</t>
  </si>
  <si>
    <t xml:space="preserve">ՀԱՅԱՍՏԱՆԻ ՀԱՆՐԱՊԵՏՈՒԹՅԱՆ ԿԱՌԱՎԱՐՈՒԹՅԱՆ 2024 ԹՎԱԿԱՆԻ ԴԵԿՏԵՄԲԵՐԻ 27-Ի N 2060-Ն ՈՐՈՇՄԱՆ N 8  ՀԱՎԵԼՎԱԾՈՒՄ  ԿԱՏԱՐՎՈՂ   ՓՈՓՈԽՈՒԹՅՈՒՆԸ </t>
  </si>
  <si>
    <t>Հանրակրթական հիմնական ծրագրեր իրականացնող ուսումնական հաստատությունների հերթական ատեստավորման ենթակա ուսուցչի և մանկավարժի վերապատրաստում</t>
  </si>
  <si>
    <t xml:space="preserve">ՀԱՅԱՍՏԱՆԻ ՀԱՆՐԱՊԵՏՈՒԹՅԱՆ ԿԱՌԱՎԱՐՈՒԹՅԱՆ 2024 ԹՎԱԿԱՆԻ ԴԵԿՏԵՄԲԵՐԻ 27-Ի N 2060-Ն ՈՐՈՇՄԱՆ N 9 ՀԱՎԵԼՎԱԾՈՒՄ ԿԱՏԱՐՎՈՂ  ՓՈՓՈԽՈՒԹՅՈՒՆՆԵՐԸ 
</t>
  </si>
  <si>
    <t xml:space="preserve"> ՀԱՅԱՍՏԱՆԻ ՀԱՆՐԱՊԵՏՈՒԹՅԱՆ ԿԱՌԱՎԱՐՈՒԹՅԱՆ 2024 ԹՎԱԿԱՆԻ ԴԵԿՏԵՄԲԵՐԻ 27-Ի N 2060-Ն ՈՐՈՇՄԱՆ N 9.1 ՀԱՎԵԼՎԱԾՈՒՄ ԿԱՏԱՐՎՈՂ  ՓՈՓՈԽՈՒԹՅՈՒՆՆԵՐԸ
</t>
  </si>
  <si>
    <t xml:space="preserve"> 1146 - 11017 </t>
  </si>
  <si>
    <t xml:space="preserve"> Ավարտական փաստաթղթերի, գովասանագրերի, դասամատյանների, մեդալների, ուսումնական ծրագրերի, մանկավարժական պարբերականների և ուսումնադիտողական պարագաների, հավաստագրերի և այլ ծառայությունների ձեռքբերում </t>
  </si>
  <si>
    <t xml:space="preserve"> Ծառայությունը մատուցողի անվանումը` Գնումների մասին ՀՀ օրենքի համաձայն ընտրված կազմակերպություն </t>
  </si>
  <si>
    <t>Մեդալի հավաստագրեր/հատ/</t>
  </si>
  <si>
    <t>ԿԳՄՍՆ հուշամեդալ, հատ</t>
  </si>
  <si>
    <t>Ամսագրեր, անվանում</t>
  </si>
  <si>
    <t xml:space="preserve"> Նկարագրությունը </t>
  </si>
  <si>
    <t>ՀՀ տարածքային կառավարման և ենթակառուցվածքների նախարարություն</t>
  </si>
  <si>
    <t>1192-11022</t>
  </si>
  <si>
    <t xml:space="preserve">     ------------ ի ------------ Ն   որոշման</t>
  </si>
  <si>
    <t>Գնման առարկայի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</si>
  <si>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</si>
  <si>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</si>
  <si>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</si>
  <si>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</si>
  <si>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</si>
  <si>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</si>
  <si>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Հավելված N 6</t>
  </si>
  <si>
    <t xml:space="preserve">     ՀՀ կառավարության 2025 թվականի</t>
  </si>
  <si>
    <t>1146  11017</t>
  </si>
  <si>
    <t xml:space="preserve">  ՄԱՍ I. Ա Պ Ր Ա Ն Ք Ն Ե Ր</t>
  </si>
  <si>
    <t xml:space="preserve"> </t>
  </si>
  <si>
    <t>Ուսումնամեթոդական ձեռնարկներ, անվանում</t>
  </si>
  <si>
    <t xml:space="preserve"> 22211500-1</t>
  </si>
  <si>
    <t xml:space="preserve">  ամսագրեր</t>
  </si>
  <si>
    <t xml:space="preserve"> ԷԱՃ</t>
  </si>
  <si>
    <t xml:space="preserve"> հատ</t>
  </si>
  <si>
    <t xml:space="preserve"> 22211500-2</t>
  </si>
  <si>
    <t xml:space="preserve"> 22211500-3</t>
  </si>
  <si>
    <t xml:space="preserve"> 22211500-4</t>
  </si>
  <si>
    <t xml:space="preserve"> 22211500-5</t>
  </si>
  <si>
    <t>ՀԱՅԱՍՏԱՆԻ ՀԱՆՐԱՊԵՏՈՒԹՅԱՆ ԿԱՌԱՎԱՐՈՒԹՅԱՆ 2024 ԹՎԱԿԱՆԻ ԴԵԿՏԵՄԲԵՐԻ 27-Ի N 2060-Ն ՈՐՈՇՄԱՆ N 10 ՀԱՎԵԼՎԱԾՈՒՄ ԿԱՏԱՐՎՈՂ ՓՈՓՈԽՈՒԹՅՈՒՆՆԵՐԸ ԵՎ ԼՐԱՑՈՒՄՆԵՐԸ</t>
  </si>
  <si>
    <t xml:space="preserve"> ՄԱՍ III. ԾԱՌԱՅՈՒԹՅՈՒՆՆԵՐ</t>
  </si>
  <si>
    <t>79821200-501</t>
  </si>
  <si>
    <t>79821200-502</t>
  </si>
  <si>
    <t>79821200-503</t>
  </si>
  <si>
    <t>ԷԱՃ</t>
  </si>
  <si>
    <t>դրամ</t>
  </si>
  <si>
    <t>79821200-1</t>
  </si>
  <si>
    <r>
      <t xml:space="preserve">                                   
«ՀԱՅԱՍՏԱՆԻ ՀԱՆՐԱՊԵՏՈՒԹՅԱՆ 2025 ԹՎԱԿԱՆԻ ՊԵՏԱԿԱՆ ԲՅՈՒՋԵԻ ՄԱՍԻՆ» ՕՐԵՆՔԻ N 1 ՀԱՎԵԼՎԱԾԻ N 2 ԱՂՅՈՒՍԱԿՈՒՄ ԿԱՏԱՐՎՈՂ ՎԵՐԱԲԱՇԽՈՒՄԸ  ԵՎ ՀԱՅԱՍՏԱՆԻ ՀԱՆՐԱՊԵՏՈՒԹՅԱՆ ԿԱՌԱՎԱՐՈՒԹՅԱՆ 2024 ԹՎԱԿԱՆԻ ԴԵԿՏԵՄԲԵՐԻ 27-Ի  N  2060-Ն ՈՐՈՇՄԱՆ  N 5 ՀԱՎԵԼՎԱԾԻ N 1 ԱՂՅՈՒՍԱԿՈՒՄ ԿԱՏԱՐՎՈՂ  </t>
    </r>
    <r>
      <rPr>
        <b/>
        <sz val="12"/>
        <rFont val="GHEA Grapalat"/>
        <family val="3"/>
      </rPr>
      <t xml:space="preserve">ՓՈՓՈԽՈՒԹՅՈՒՆՆԵՐԸ  </t>
    </r>
    <r>
      <rPr>
        <b/>
        <sz val="12"/>
        <rFont val="GHEA Grapalat"/>
        <family val="2"/>
      </rPr>
      <t xml:space="preserve">
</t>
    </r>
  </si>
  <si>
    <t xml:space="preserve">                                       Հավելված N 4</t>
  </si>
  <si>
    <t>ՀՀ  կրթության, գիտության, մշակույթի և սպորտի նախարարություն</t>
  </si>
  <si>
    <t>1146-11016</t>
  </si>
  <si>
    <t>Կրթական հաստատությունների աշակերտներին դասագրքերով և ուսումնական գրականությամբ ապահովում</t>
  </si>
  <si>
    <t>Հանրակրթական դպրոցում ուսումնական գործընթացի արդյունավետության  ապահովման և բարձրացման նպատակով ուսումնադիդակտիկ պարագաների ապահովում</t>
  </si>
  <si>
    <t xml:space="preserve"> 11016</t>
  </si>
  <si>
    <t xml:space="preserve"> Կրթական հաստատությունների աշակերտներին դասագրքերով և ուսումնական գրականությամբ ապահովում</t>
  </si>
  <si>
    <t xml:space="preserve"> 1146 - 11016 </t>
  </si>
  <si>
    <t xml:space="preserve">Հանրակրթական դպրոցում ուսումնական գործընթացի արդյունավետության  ապահովման և բարձրացման նպատակով ուսումնադիդակտիկ պարագաների ապահովում </t>
  </si>
  <si>
    <t xml:space="preserve">Ծառայությունների մատուցում </t>
  </si>
  <si>
    <t xml:space="preserve">Ծառայությունը մատուցողի անվանումը` Գնումների մասին ՀՀ օրենքի համաձայն ընտրված կազմակերպություն, ՀՀ ԿԳՄՍ նախարարություն, Մասնագիտացված կազմակերպություն </t>
  </si>
  <si>
    <t>Բաժին N 09</t>
  </si>
  <si>
    <t>Խումբ N 06</t>
  </si>
  <si>
    <t>Դաս N 01</t>
  </si>
  <si>
    <t>Կրթությանը տրամադրվող օժանդակ ծառայություններ</t>
  </si>
  <si>
    <t>Գումարը (ավելացումները նշված են դրական նշանով, իսկ  նվազեցումները՝ փակագծերում)</t>
  </si>
  <si>
    <t xml:space="preserve"> այլ պոլիգրաֆիական արտադրանքի տպագրման ծառայություն</t>
  </si>
  <si>
    <t xml:space="preserve"> 79821200-39</t>
  </si>
  <si>
    <t>1146-11003</t>
  </si>
  <si>
    <t>Միջնակարգ ընդհանուր հանրակրթություն</t>
  </si>
  <si>
    <t xml:space="preserve"> Պարտադիր կրթության երրորդ մակարդակում սովորողների ընդգրկվածության, գրագիտության և համակողմանի զարգացման բարձր մակարդակի ապահովում </t>
  </si>
  <si>
    <t xml:space="preserve"> Ծառայությունը մատուցողի անվանումը` ՀՀ կրթության, գիտության,մշակույթի և սպորտի նախարարության, ՀՀ մարզպետի աշխատակազմների, Երևանի քաղաքապետարանի ենթակայության ուսումնական հաստատություններ </t>
  </si>
  <si>
    <t>տղա</t>
  </si>
  <si>
    <t>աղջիկ</t>
  </si>
  <si>
    <t xml:space="preserve"> ՀՀ Լոռու մարզպետի աշխատակազմ </t>
  </si>
  <si>
    <t xml:space="preserve"> 1146 - 11003 </t>
  </si>
  <si>
    <t xml:space="preserve">Պարտադիր կրթության երրորդ մակարդակում սովորողների ընդգրկվածության, գրագիտության և համակողմանի զարգացման բարձր մակարդակի ապահովում </t>
  </si>
  <si>
    <t xml:space="preserve">Ծառայությունը մատուցողի անվանումը` Մարզպետարանի ենթակայության հանրակրթական ուսումնական հաստատություններ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</si>
</sst>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\ _₽_-;\-* #,##0.00\ _₽_-;_-* &quot;-&quot;??\ _₽_-;_-@_-"/>
    <numFmt numFmtId="164" formatCode="_(* #,##0.00_);_(* \(#,##0.00\);_(* &quot;-&quot;??_);_(@_)"/>
    <numFmt numFmtId="165" formatCode="##,##0.0;\(##,##0.0\);\-"/>
    <numFmt numFmtId="166" formatCode="_(* #,##0.0_);_(* \(#,##0.0\);_(* &quot;-&quot;??_);_(@_)"/>
    <numFmt numFmtId="167" formatCode="_-* #,##0.00_-;\-* #,##0.00_-;_-* &quot;-&quot;??_-;_-@_-"/>
    <numFmt numFmtId="168" formatCode="_-* #,##0.0\ _₽_-;\-* #,##0.0\ _₽_-;_-* &quot;-&quot;?\ _₽_-;_-@_-"/>
    <numFmt numFmtId="169" formatCode="#,##0.0"/>
    <numFmt numFmtId="170" formatCode="0.0"/>
    <numFmt numFmtId="171" formatCode="0.000"/>
    <numFmt numFmtId="172" formatCode="##,##0;\(##,##0\);\-"/>
    <numFmt numFmtId="173" formatCode="0.0_);\(0.0\)"/>
    <numFmt numFmtId="174" formatCode="#,##0.0_);\(#,##0.0\)"/>
    <numFmt numFmtId="175" formatCode="##,##0.00;\(##,##0.00\);\-"/>
  </numFmts>
  <fonts count="51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b/>
      <sz val="12"/>
      <name val="GHEA Grapalat"/>
      <family val="3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rgb="FFFF0000"/>
      <name val="GHEA Grapalat"/>
      <family val="3"/>
    </font>
    <font>
      <b/>
      <sz val="12"/>
      <color rgb="FFFF0000"/>
      <name val="GHEA Grapalat"/>
      <family val="2"/>
    </font>
    <font>
      <sz val="12"/>
      <color rgb="FFFF0000"/>
      <name val="GHEA Grapalat"/>
      <family val="2"/>
    </font>
    <font>
      <sz val="12"/>
      <color rgb="FFFF0000"/>
      <name val="GHEA Grapalat"/>
      <family val="3"/>
    </font>
    <font>
      <b/>
      <sz val="12"/>
      <color theme="6" tint="-0.249977111117893"/>
      <name val="GHEA Grapalat"/>
      <family val="3"/>
    </font>
    <font>
      <sz val="12"/>
      <color theme="6" tint="-0.249977111117893"/>
      <name val="GHEA Grapalat"/>
      <family val="3"/>
    </font>
    <font>
      <sz val="10"/>
      <name val="Arial Unicode"/>
      <family val="2"/>
    </font>
    <font>
      <sz val="12"/>
      <color theme="1"/>
      <name val="GHEA Grapalat"/>
      <family val="3"/>
    </font>
    <font>
      <b/>
      <sz val="9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8"/>
      <name val="GHEA Grapalat"/>
      <family val="2"/>
    </font>
    <font>
      <i/>
      <sz val="12"/>
      <color rgb="FFFF0000"/>
      <name val="GHEA Grapalat"/>
      <family val="3"/>
    </font>
    <font>
      <b/>
      <i/>
      <sz val="12"/>
      <name val="GHEA Grapalat"/>
      <family val="3"/>
    </font>
    <font>
      <sz val="11"/>
      <color theme="1"/>
      <name val="GHEA Grapalat"/>
      <family val="3"/>
    </font>
    <font>
      <sz val="8"/>
      <name val="GHEA Grapalat"/>
      <family val="3"/>
    </font>
    <font>
      <sz val="12"/>
      <color rgb="FF000000"/>
      <name val="GHEA Grapalat"/>
      <family val="3"/>
    </font>
    <font>
      <b/>
      <sz val="12"/>
      <color theme="1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7">
    <xf numFmtId="0" fontId="0" fillId="0" borderId="0">
      <alignment horizontal="left" vertical="top" wrapText="1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165" fontId="21" fillId="0" borderId="0" applyFill="0" applyBorder="0" applyProtection="0">
      <alignment horizontal="right" vertical="top"/>
    </xf>
    <xf numFmtId="0" fontId="21" fillId="0" borderId="0">
      <alignment horizontal="left" vertical="top" wrapText="1"/>
    </xf>
    <xf numFmtId="0" fontId="23" fillId="0" borderId="0"/>
    <xf numFmtId="164" fontId="23" fillId="0" borderId="0" applyFont="0" applyFill="0" applyBorder="0" applyAlignment="0" applyProtection="0"/>
    <xf numFmtId="0" fontId="24" fillId="0" borderId="0"/>
    <xf numFmtId="167" fontId="22" fillId="0" borderId="0" applyFont="0" applyFill="0" applyBorder="0" applyAlignment="0" applyProtection="0"/>
    <xf numFmtId="0" fontId="22" fillId="0" borderId="0"/>
    <xf numFmtId="0" fontId="22" fillId="0" borderId="0"/>
    <xf numFmtId="0" fontId="25" fillId="0" borderId="0"/>
    <xf numFmtId="164" fontId="26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26" fillId="0" borderId="0"/>
    <xf numFmtId="0" fontId="23" fillId="0" borderId="0"/>
    <xf numFmtId="0" fontId="21" fillId="0" borderId="0">
      <alignment horizontal="left" vertical="top" wrapText="1"/>
    </xf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21" fillId="0" borderId="0">
      <alignment horizontal="left" vertical="top" wrapText="1"/>
    </xf>
    <xf numFmtId="0" fontId="3" fillId="0" borderId="0"/>
    <xf numFmtId="0" fontId="3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25" fillId="0" borderId="0"/>
    <xf numFmtId="0" fontId="25" fillId="0" borderId="0"/>
    <xf numFmtId="0" fontId="39" fillId="0" borderId="0"/>
    <xf numFmtId="165" fontId="41" fillId="0" borderId="0" applyFill="0" applyBorder="0" applyProtection="0">
      <alignment horizontal="right" vertical="top"/>
    </xf>
    <xf numFmtId="0" fontId="42" fillId="0" borderId="0" applyNumberFormat="0" applyFill="0" applyBorder="0" applyAlignment="0" applyProtection="0"/>
    <xf numFmtId="0" fontId="43" fillId="4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5" fontId="44" fillId="0" borderId="0" applyFill="0" applyBorder="0" applyProtection="0">
      <alignment horizontal="right" vertical="top"/>
    </xf>
    <xf numFmtId="0" fontId="21" fillId="0" borderId="0">
      <alignment horizontal="left" vertical="top" wrapText="1"/>
    </xf>
    <xf numFmtId="43" fontId="21" fillId="0" borderId="0" applyFont="0" applyFill="0" applyBorder="0" applyAlignment="0" applyProtection="0"/>
    <xf numFmtId="0" fontId="1" fillId="0" borderId="0"/>
  </cellStyleXfs>
  <cellXfs count="235">
    <xf numFmtId="0" fontId="0" fillId="0" borderId="0" xfId="0">
      <alignment horizontal="left" vertical="top" wrapText="1"/>
    </xf>
    <xf numFmtId="0" fontId="28" fillId="0" borderId="0" xfId="0" applyFont="1" applyFill="1" applyAlignment="1"/>
    <xf numFmtId="0" fontId="33" fillId="0" borderId="10" xfId="0" applyFont="1" applyFill="1" applyBorder="1" applyAlignment="1">
      <alignment vertical="center" wrapText="1"/>
    </xf>
    <xf numFmtId="0" fontId="30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36" fillId="0" borderId="10" xfId="0" applyFont="1" applyFill="1" applyBorder="1" applyAlignment="1">
      <alignment horizontal="left" vertical="center" wrapText="1"/>
    </xf>
    <xf numFmtId="0" fontId="36" fillId="0" borderId="0" xfId="0" applyFont="1" applyFill="1" applyAlignment="1">
      <alignment horizontal="left" vertical="top" wrapText="1"/>
    </xf>
    <xf numFmtId="0" fontId="35" fillId="0" borderId="0" xfId="0" applyFont="1" applyFill="1">
      <alignment horizontal="left" vertical="top" wrapText="1"/>
    </xf>
    <xf numFmtId="0" fontId="35" fillId="0" borderId="0" xfId="0" applyFont="1" applyFill="1" applyAlignment="1">
      <alignment horizontal="left" vertical="top" wrapText="1"/>
    </xf>
    <xf numFmtId="0" fontId="36" fillId="0" borderId="0" xfId="0" applyFont="1" applyFill="1" applyAlignment="1"/>
    <xf numFmtId="0" fontId="35" fillId="0" borderId="0" xfId="0" applyFont="1" applyFill="1" applyAlignment="1"/>
    <xf numFmtId="0" fontId="36" fillId="0" borderId="0" xfId="0" applyFont="1" applyFill="1" applyBorder="1" applyAlignment="1"/>
    <xf numFmtId="0" fontId="34" fillId="0" borderId="0" xfId="0" applyFont="1" applyFill="1" applyAlignment="1">
      <alignment horizontal="center" vertical="top" wrapText="1"/>
    </xf>
    <xf numFmtId="0" fontId="33" fillId="0" borderId="0" xfId="0" applyFont="1" applyFill="1" applyAlignment="1">
      <alignment horizontal="center" wrapText="1"/>
    </xf>
    <xf numFmtId="0" fontId="36" fillId="0" borderId="0" xfId="0" applyFont="1" applyFill="1">
      <alignment horizontal="left" vertical="top" wrapText="1"/>
    </xf>
    <xf numFmtId="0" fontId="36" fillId="0" borderId="10" xfId="43" applyFont="1" applyFill="1" applyBorder="1" applyAlignment="1">
      <alignment horizontal="center" vertical="center" wrapText="1"/>
    </xf>
    <xf numFmtId="168" fontId="36" fillId="0" borderId="0" xfId="0" applyNumberFormat="1" applyFont="1" applyFill="1" applyBorder="1" applyAlignment="1">
      <alignment horizontal="left" vertical="top" wrapText="1"/>
    </xf>
    <xf numFmtId="166" fontId="35" fillId="0" borderId="0" xfId="53" applyNumberFormat="1" applyFont="1" applyFill="1" applyAlignment="1">
      <alignment horizontal="left" vertical="top" wrapText="1"/>
    </xf>
    <xf numFmtId="49" fontId="37" fillId="0" borderId="10" xfId="0" applyNumberFormat="1" applyFont="1" applyBorder="1" applyAlignment="1">
      <alignment vertical="center" wrapText="1"/>
    </xf>
    <xf numFmtId="0" fontId="38" fillId="0" borderId="0" xfId="0" applyFont="1">
      <alignment horizontal="left" vertical="top" wrapText="1"/>
    </xf>
    <xf numFmtId="0" fontId="30" fillId="0" borderId="10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10" xfId="0" applyFont="1" applyBorder="1">
      <alignment horizontal="left" vertical="top" wrapText="1"/>
    </xf>
    <xf numFmtId="0" fontId="30" fillId="0" borderId="10" xfId="0" applyFont="1" applyBorder="1">
      <alignment horizontal="left" vertical="top" wrapText="1"/>
    </xf>
    <xf numFmtId="0" fontId="28" fillId="0" borderId="10" xfId="0" applyFont="1" applyBorder="1" applyAlignment="1">
      <alignment horizontal="left" vertical="center" wrapText="1"/>
    </xf>
    <xf numFmtId="49" fontId="28" fillId="0" borderId="10" xfId="0" applyNumberFormat="1" applyFont="1" applyBorder="1" applyAlignment="1">
      <alignment horizontal="left" vertical="center" wrapText="1"/>
    </xf>
    <xf numFmtId="0" fontId="28" fillId="0" borderId="0" xfId="0" applyFont="1" applyFill="1" applyAlignment="1">
      <alignment horizontal="right"/>
    </xf>
    <xf numFmtId="171" fontId="28" fillId="0" borderId="0" xfId="0" applyNumberFormat="1" applyFont="1" applyFill="1" applyAlignment="1"/>
    <xf numFmtId="0" fontId="32" fillId="0" borderId="10" xfId="0" applyFont="1" applyBorder="1">
      <alignment horizontal="left" vertical="top" wrapText="1"/>
    </xf>
    <xf numFmtId="49" fontId="36" fillId="0" borderId="10" xfId="0" applyNumberFormat="1" applyFont="1" applyBorder="1" applyAlignment="1">
      <alignment horizontal="left" vertical="center" wrapText="1"/>
    </xf>
    <xf numFmtId="0" fontId="36" fillId="0" borderId="10" xfId="0" applyFont="1" applyBorder="1" applyAlignment="1">
      <alignment horizontal="left" vertical="center" wrapText="1"/>
    </xf>
    <xf numFmtId="0" fontId="27" fillId="0" borderId="10" xfId="0" applyFont="1" applyBorder="1">
      <alignment horizontal="left" vertical="top" wrapText="1"/>
    </xf>
    <xf numFmtId="0" fontId="28" fillId="0" borderId="10" xfId="0" applyFont="1" applyBorder="1" applyAlignment="1">
      <alignment horizontal="left" vertical="center" wrapText="1"/>
    </xf>
    <xf numFmtId="0" fontId="30" fillId="0" borderId="10" xfId="0" applyFont="1" applyBorder="1" applyAlignment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32" fillId="0" borderId="14" xfId="60" applyFont="1" applyBorder="1" applyAlignment="1">
      <alignment horizontal="left" vertical="center" wrapText="1"/>
    </xf>
    <xf numFmtId="0" fontId="31" fillId="0" borderId="10" xfId="0" applyFont="1" applyBorder="1">
      <alignment horizontal="left" vertical="top" wrapText="1"/>
    </xf>
    <xf numFmtId="0" fontId="28" fillId="0" borderId="0" xfId="0" applyFont="1" applyFill="1" applyAlignment="1">
      <alignment horizontal="center" vertical="center"/>
    </xf>
    <xf numFmtId="0" fontId="27" fillId="0" borderId="10" xfId="0" applyFont="1" applyBorder="1" applyAlignment="1">
      <alignment horizontal="center" vertical="top" wrapText="1"/>
    </xf>
    <xf numFmtId="0" fontId="35" fillId="0" borderId="10" xfId="0" applyFont="1" applyFill="1" applyBorder="1">
      <alignment horizontal="left" vertical="top" wrapText="1"/>
    </xf>
    <xf numFmtId="0" fontId="29" fillId="0" borderId="10" xfId="0" applyFont="1" applyBorder="1" applyAlignment="1">
      <alignment horizontal="center" vertical="top" wrapText="1"/>
    </xf>
    <xf numFmtId="0" fontId="29" fillId="0" borderId="12" xfId="0" applyFont="1" applyBorder="1" applyAlignment="1">
      <alignment horizontal="center" vertical="top" wrapText="1"/>
    </xf>
    <xf numFmtId="0" fontId="31" fillId="0" borderId="0" xfId="0" applyFont="1" applyAlignment="1">
      <alignment horizontal="center" vertical="top"/>
    </xf>
    <xf numFmtId="49" fontId="28" fillId="0" borderId="10" xfId="0" applyNumberFormat="1" applyFont="1" applyBorder="1" applyAlignment="1">
      <alignment vertical="center" wrapText="1"/>
    </xf>
    <xf numFmtId="49" fontId="36" fillId="0" borderId="10" xfId="0" applyNumberFormat="1" applyFont="1" applyBorder="1" applyAlignment="1">
      <alignment vertical="center" wrapText="1"/>
    </xf>
    <xf numFmtId="0" fontId="36" fillId="0" borderId="10" xfId="0" applyFont="1" applyBorder="1" applyAlignment="1">
      <alignment vertical="center"/>
    </xf>
    <xf numFmtId="49" fontId="38" fillId="0" borderId="10" xfId="0" applyNumberFormat="1" applyFont="1" applyBorder="1" applyAlignment="1">
      <alignment vertical="center" wrapText="1"/>
    </xf>
    <xf numFmtId="0" fontId="36" fillId="0" borderId="10" xfId="0" applyFont="1" applyBorder="1" applyAlignment="1">
      <alignment vertical="center" wrapText="1"/>
    </xf>
    <xf numFmtId="0" fontId="28" fillId="0" borderId="10" xfId="0" applyFont="1" applyBorder="1" applyAlignment="1">
      <alignment horizontal="left" vertical="top" wrapText="1"/>
    </xf>
    <xf numFmtId="0" fontId="30" fillId="0" borderId="10" xfId="0" applyFont="1" applyBorder="1" applyAlignment="1">
      <alignment horizontal="left" vertical="top" wrapText="1"/>
    </xf>
    <xf numFmtId="0" fontId="36" fillId="0" borderId="10" xfId="0" applyFont="1" applyFill="1" applyBorder="1">
      <alignment horizontal="left" vertical="top" wrapText="1"/>
    </xf>
    <xf numFmtId="0" fontId="30" fillId="0" borderId="10" xfId="0" applyFont="1" applyBorder="1" applyAlignment="1">
      <alignment horizontal="left" vertical="top" wrapText="1"/>
    </xf>
    <xf numFmtId="0" fontId="30" fillId="0" borderId="10" xfId="0" applyFont="1" applyBorder="1" applyAlignment="1">
      <alignment horizontal="left" vertical="top"/>
    </xf>
    <xf numFmtId="0" fontId="28" fillId="33" borderId="0" xfId="0" applyFont="1" applyFill="1">
      <alignment horizontal="left" vertical="top" wrapText="1"/>
    </xf>
    <xf numFmtId="0" fontId="28" fillId="33" borderId="0" xfId="0" applyFont="1" applyFill="1" applyAlignment="1">
      <alignment horizontal="center" vertical="top" wrapText="1"/>
    </xf>
    <xf numFmtId="0" fontId="31" fillId="33" borderId="19" xfId="0" applyFont="1" applyFill="1" applyBorder="1" applyAlignment="1">
      <alignment horizontal="right" vertical="top" wrapText="1"/>
    </xf>
    <xf numFmtId="169" fontId="46" fillId="33" borderId="10" xfId="93" applyNumberFormat="1" applyFont="1" applyFill="1" applyBorder="1">
      <alignment horizontal="right" vertical="top"/>
    </xf>
    <xf numFmtId="0" fontId="28" fillId="33" borderId="10" xfId="0" applyFont="1" applyFill="1" applyBorder="1" applyAlignment="1" applyProtection="1">
      <alignment horizontal="center" vertical="top"/>
      <protection locked="0"/>
    </xf>
    <xf numFmtId="0" fontId="28" fillId="33" borderId="0" xfId="0" applyFont="1" applyFill="1" applyAlignment="1">
      <alignment vertical="top" wrapText="1"/>
    </xf>
    <xf numFmtId="0" fontId="30" fillId="33" borderId="0" xfId="0" applyFont="1" applyFill="1" applyAlignment="1">
      <alignment vertical="center" wrapText="1"/>
    </xf>
    <xf numFmtId="169" fontId="28" fillId="33" borderId="0" xfId="0" applyNumberFormat="1" applyFont="1" applyFill="1">
      <alignment horizontal="left" vertical="top" wrapText="1"/>
    </xf>
    <xf numFmtId="165" fontId="46" fillId="33" borderId="10" xfId="93" applyFont="1" applyFill="1" applyBorder="1">
      <alignment horizontal="right" vertical="top"/>
    </xf>
    <xf numFmtId="0" fontId="28" fillId="33" borderId="10" xfId="0" applyFont="1" applyFill="1" applyBorder="1" applyAlignment="1">
      <alignment horizontal="center" vertical="top" wrapText="1"/>
    </xf>
    <xf numFmtId="0" fontId="30" fillId="33" borderId="10" xfId="0" applyFont="1" applyFill="1" applyBorder="1" applyAlignment="1">
      <alignment horizontal="center" vertical="top" wrapText="1"/>
    </xf>
    <xf numFmtId="0" fontId="28" fillId="33" borderId="10" xfId="0" applyFont="1" applyFill="1" applyBorder="1" applyProtection="1">
      <alignment horizontal="left" vertical="top" wrapText="1"/>
      <protection locked="0"/>
    </xf>
    <xf numFmtId="0" fontId="30" fillId="33" borderId="10" xfId="0" applyFont="1" applyFill="1" applyBorder="1" applyAlignment="1">
      <alignment horizontal="left" vertical="center" wrapText="1"/>
    </xf>
    <xf numFmtId="0" fontId="30" fillId="33" borderId="10" xfId="0" applyFont="1" applyFill="1" applyBorder="1">
      <alignment horizontal="left" vertical="top" wrapText="1"/>
    </xf>
    <xf numFmtId="0" fontId="28" fillId="33" borderId="10" xfId="0" applyFont="1" applyFill="1" applyBorder="1">
      <alignment horizontal="left" vertical="top" wrapText="1"/>
    </xf>
    <xf numFmtId="0" fontId="30" fillId="0" borderId="0" xfId="0" applyFont="1" applyAlignment="1">
      <alignment horizontal="left" vertical="top" wrapText="1"/>
    </xf>
    <xf numFmtId="172" fontId="31" fillId="0" borderId="10" xfId="71" applyNumberFormat="1" applyFont="1" applyBorder="1" applyAlignment="1">
      <alignment horizontal="right" vertical="top"/>
    </xf>
    <xf numFmtId="165" fontId="46" fillId="0" borderId="10" xfId="71" applyNumberFormat="1" applyFont="1" applyBorder="1" applyAlignment="1">
      <alignment horizontal="right" vertical="top"/>
    </xf>
    <xf numFmtId="0" fontId="31" fillId="0" borderId="10" xfId="0" applyFont="1" applyBorder="1" applyAlignment="1">
      <alignment horizontal="right" vertical="top" wrapText="1"/>
    </xf>
    <xf numFmtId="0" fontId="28" fillId="0" borderId="0" xfId="0" applyFont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28" fillId="0" borderId="0" xfId="0" applyFont="1" applyAlignment="1">
      <alignment horizontal="right" vertical="center" wrapText="1"/>
    </xf>
    <xf numFmtId="0" fontId="30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vertical="top" wrapText="1"/>
    </xf>
    <xf numFmtId="0" fontId="28" fillId="0" borderId="0" xfId="0" applyFont="1" applyFill="1" applyAlignment="1">
      <alignment horizontal="center"/>
    </xf>
    <xf numFmtId="0" fontId="28" fillId="33" borderId="0" xfId="0" applyFont="1" applyFill="1" applyAlignment="1">
      <alignment horizontal="right"/>
    </xf>
    <xf numFmtId="0" fontId="28" fillId="33" borderId="0" xfId="0" applyFont="1" applyFill="1" applyAlignment="1">
      <alignment horizontal="center"/>
    </xf>
    <xf numFmtId="0" fontId="28" fillId="0" borderId="10" xfId="0" applyFont="1" applyBorder="1" applyAlignment="1">
      <alignment horizontal="center" vertical="center" wrapText="1"/>
    </xf>
    <xf numFmtId="0" fontId="30" fillId="33" borderId="10" xfId="0" applyFont="1" applyFill="1" applyBorder="1" applyAlignment="1">
      <alignment vertical="center" wrapText="1"/>
    </xf>
    <xf numFmtId="173" fontId="30" fillId="0" borderId="13" xfId="53" applyNumberFormat="1" applyFont="1" applyBorder="1" applyAlignment="1">
      <alignment horizontal="right" vertical="center"/>
    </xf>
    <xf numFmtId="0" fontId="48" fillId="0" borderId="10" xfId="0" applyFont="1" applyBorder="1" applyAlignment="1">
      <alignment horizontal="center" vertical="top" wrapText="1"/>
    </xf>
    <xf numFmtId="173" fontId="28" fillId="0" borderId="10" xfId="0" applyNumberFormat="1" applyFont="1" applyBorder="1" applyAlignment="1">
      <alignment horizontal="right" vertical="center" wrapText="1"/>
    </xf>
    <xf numFmtId="0" fontId="28" fillId="0" borderId="10" xfId="0" applyFont="1" applyBorder="1" applyAlignment="1">
      <alignment horizontal="center" vertical="top" wrapText="1"/>
    </xf>
    <xf numFmtId="165" fontId="28" fillId="0" borderId="10" xfId="42" applyNumberFormat="1" applyFont="1" applyBorder="1" applyAlignment="1">
      <alignment horizontal="right" vertical="top"/>
    </xf>
    <xf numFmtId="172" fontId="28" fillId="0" borderId="10" xfId="42" applyNumberFormat="1" applyFont="1" applyBorder="1" applyAlignment="1">
      <alignment horizontal="right" vertical="top"/>
    </xf>
    <xf numFmtId="0" fontId="36" fillId="0" borderId="10" xfId="0" applyFont="1" applyFill="1" applyBorder="1" applyAlignment="1">
      <alignment horizontal="center" vertical="center" wrapText="1"/>
    </xf>
    <xf numFmtId="0" fontId="40" fillId="0" borderId="10" xfId="0" applyFont="1" applyBorder="1" applyAlignment="1"/>
    <xf numFmtId="0" fontId="49" fillId="0" borderId="10" xfId="0" applyFont="1" applyBorder="1" applyAlignment="1">
      <alignment horizontal="center" vertical="top" wrapText="1"/>
    </xf>
    <xf numFmtId="0" fontId="28" fillId="0" borderId="10" xfId="0" applyFont="1" applyBorder="1" applyAlignment="1">
      <alignment horizontal="right" vertical="center" wrapText="1"/>
    </xf>
    <xf numFmtId="49" fontId="40" fillId="0" borderId="10" xfId="0" applyNumberFormat="1" applyFont="1" applyBorder="1" applyAlignment="1"/>
    <xf numFmtId="0" fontId="45" fillId="0" borderId="10" xfId="0" applyFont="1" applyBorder="1" applyAlignment="1">
      <alignment horizontal="right" vertical="top" wrapText="1"/>
    </xf>
    <xf numFmtId="0" fontId="30" fillId="0" borderId="10" xfId="0" applyFont="1" applyBorder="1" applyAlignment="1">
      <alignment horizontal="center" vertical="center" wrapText="1"/>
    </xf>
    <xf numFmtId="0" fontId="30" fillId="0" borderId="10" xfId="43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30" fillId="0" borderId="0" xfId="0" applyFont="1" applyFill="1" applyAlignment="1"/>
    <xf numFmtId="0" fontId="30" fillId="0" borderId="0" xfId="0" applyFont="1" applyFill="1" applyAlignment="1">
      <alignment horizontal="right"/>
    </xf>
    <xf numFmtId="171" fontId="30" fillId="0" borderId="0" xfId="0" applyNumberFormat="1" applyFont="1" applyFill="1" applyAlignment="1"/>
    <xf numFmtId="0" fontId="31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/>
    </xf>
    <xf numFmtId="0" fontId="30" fillId="0" borderId="10" xfId="0" applyFont="1" applyBorder="1" applyAlignment="1">
      <alignment horizontal="left" vertical="center" wrapText="1"/>
    </xf>
    <xf numFmtId="0" fontId="30" fillId="0" borderId="10" xfId="0" applyFont="1" applyBorder="1" applyAlignment="1">
      <alignment horizontal="left" vertical="top" wrapText="1"/>
    </xf>
    <xf numFmtId="0" fontId="30" fillId="0" borderId="11" xfId="0" applyFont="1" applyBorder="1" applyAlignment="1">
      <alignment horizontal="left" vertical="top" wrapText="1"/>
    </xf>
    <xf numFmtId="0" fontId="30" fillId="33" borderId="10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49" fontId="30" fillId="0" borderId="10" xfId="0" applyNumberFormat="1" applyFont="1" applyBorder="1" applyAlignment="1">
      <alignment vertical="center" wrapText="1"/>
    </xf>
    <xf numFmtId="49" fontId="30" fillId="0" borderId="10" xfId="0" applyNumberFormat="1" applyFont="1" applyBorder="1" applyAlignment="1">
      <alignment horizontal="left" vertical="center" wrapText="1"/>
    </xf>
    <xf numFmtId="49" fontId="33" fillId="0" borderId="10" xfId="0" applyNumberFormat="1" applyFont="1" applyBorder="1" applyAlignment="1">
      <alignment horizontal="left" vertical="center" wrapText="1"/>
    </xf>
    <xf numFmtId="0" fontId="33" fillId="0" borderId="10" xfId="0" applyFont="1" applyBorder="1" applyAlignment="1">
      <alignment horizontal="left" vertical="center" wrapText="1"/>
    </xf>
    <xf numFmtId="0" fontId="30" fillId="0" borderId="10" xfId="0" applyFont="1" applyBorder="1" applyAlignment="1">
      <alignment horizontal="center" vertical="center" wrapText="1"/>
    </xf>
    <xf numFmtId="169" fontId="46" fillId="0" borderId="10" xfId="0" applyNumberFormat="1" applyFont="1" applyBorder="1" applyAlignment="1">
      <alignment vertical="top" wrapText="1"/>
    </xf>
    <xf numFmtId="169" fontId="46" fillId="0" borderId="10" xfId="53" applyNumberFormat="1" applyFont="1" applyFill="1" applyBorder="1" applyAlignment="1">
      <alignment horizontal="right" vertical="center" wrapText="1"/>
    </xf>
    <xf numFmtId="169" fontId="31" fillId="0" borderId="10" xfId="53" applyNumberFormat="1" applyFont="1" applyFill="1" applyBorder="1" applyAlignment="1">
      <alignment horizontal="right" vertical="center" wrapText="1"/>
    </xf>
    <xf numFmtId="174" fontId="31" fillId="0" borderId="14" xfId="0" applyNumberFormat="1" applyFont="1" applyBorder="1" applyAlignment="1">
      <alignment horizontal="right" vertical="center" wrapText="1"/>
    </xf>
    <xf numFmtId="174" fontId="46" fillId="0" borderId="14" xfId="0" applyNumberFormat="1" applyFont="1" applyBorder="1" applyAlignment="1">
      <alignment horizontal="right" vertical="center" wrapText="1"/>
    </xf>
    <xf numFmtId="174" fontId="46" fillId="0" borderId="11" xfId="0" applyNumberFormat="1" applyFont="1" applyFill="1" applyBorder="1" applyAlignment="1">
      <alignment vertical="center" wrapText="1"/>
    </xf>
    <xf numFmtId="174" fontId="46" fillId="0" borderId="10" xfId="0" applyNumberFormat="1" applyFont="1" applyFill="1" applyBorder="1" applyAlignment="1">
      <alignment vertical="center" wrapText="1"/>
    </xf>
    <xf numFmtId="174" fontId="46" fillId="0" borderId="10" xfId="0" applyNumberFormat="1" applyFont="1" applyFill="1" applyBorder="1" applyAlignment="1">
      <alignment horizontal="left" vertical="center" wrapText="1"/>
    </xf>
    <xf numFmtId="174" fontId="46" fillId="0" borderId="10" xfId="0" applyNumberFormat="1" applyFont="1" applyFill="1" applyBorder="1" applyAlignment="1">
      <alignment horizontal="right" vertical="center" wrapText="1"/>
    </xf>
    <xf numFmtId="174" fontId="31" fillId="0" borderId="10" xfId="0" applyNumberFormat="1" applyFont="1" applyFill="1" applyBorder="1" applyAlignment="1">
      <alignment horizontal="left" vertical="center" wrapText="1"/>
    </xf>
    <xf numFmtId="174" fontId="46" fillId="0" borderId="10" xfId="53" applyNumberFormat="1" applyFont="1" applyFill="1" applyBorder="1" applyAlignment="1">
      <alignment horizontal="right" vertical="center" wrapText="1"/>
    </xf>
    <xf numFmtId="174" fontId="31" fillId="0" borderId="10" xfId="0" applyNumberFormat="1" applyFont="1" applyBorder="1">
      <alignment horizontal="left" vertical="top" wrapText="1"/>
    </xf>
    <xf numFmtId="174" fontId="46" fillId="0" borderId="10" xfId="0" applyNumberFormat="1" applyFont="1" applyBorder="1" applyAlignment="1">
      <alignment horizontal="right" vertical="top" wrapText="1"/>
    </xf>
    <xf numFmtId="174" fontId="27" fillId="0" borderId="10" xfId="0" applyNumberFormat="1" applyFont="1" applyBorder="1">
      <alignment horizontal="left" vertical="top" wrapText="1"/>
    </xf>
    <xf numFmtId="174" fontId="28" fillId="0" borderId="10" xfId="0" applyNumberFormat="1" applyFont="1" applyBorder="1">
      <alignment horizontal="left" vertical="top" wrapText="1"/>
    </xf>
    <xf numFmtId="174" fontId="30" fillId="0" borderId="10" xfId="53" applyNumberFormat="1" applyFont="1" applyFill="1" applyBorder="1" applyAlignment="1">
      <alignment horizontal="right" vertical="center" wrapText="1"/>
    </xf>
    <xf numFmtId="174" fontId="32" fillId="0" borderId="14" xfId="60" applyNumberFormat="1" applyFont="1" applyBorder="1" applyAlignment="1">
      <alignment horizontal="left" vertical="center" wrapText="1"/>
    </xf>
    <xf numFmtId="174" fontId="31" fillId="0" borderId="14" xfId="60" applyNumberFormat="1" applyFont="1" applyBorder="1" applyAlignment="1">
      <alignment horizontal="left" vertical="center" wrapText="1"/>
    </xf>
    <xf numFmtId="174" fontId="46" fillId="0" borderId="14" xfId="60" applyNumberFormat="1" applyFont="1" applyBorder="1" applyAlignment="1">
      <alignment horizontal="right" vertical="center" wrapText="1"/>
    </xf>
    <xf numFmtId="174" fontId="30" fillId="0" borderId="14" xfId="53" applyNumberFormat="1" applyFont="1" applyFill="1" applyBorder="1" applyAlignment="1">
      <alignment horizontal="right" vertical="center" wrapText="1"/>
    </xf>
    <xf numFmtId="174" fontId="32" fillId="0" borderId="14" xfId="60" applyNumberFormat="1" applyFont="1" applyBorder="1" applyAlignment="1">
      <alignment horizontal="right" vertical="center" wrapText="1"/>
    </xf>
    <xf numFmtId="174" fontId="31" fillId="0" borderId="10" xfId="0" applyNumberFormat="1" applyFont="1" applyBorder="1" applyAlignment="1">
      <alignment horizontal="right" vertical="center" wrapText="1"/>
    </xf>
    <xf numFmtId="174" fontId="31" fillId="0" borderId="14" xfId="60" applyNumberFormat="1" applyFont="1" applyBorder="1" applyAlignment="1">
      <alignment horizontal="right" vertical="center" wrapText="1"/>
    </xf>
    <xf numFmtId="174" fontId="30" fillId="0" borderId="10" xfId="0" applyNumberFormat="1" applyFont="1" applyBorder="1" applyAlignment="1">
      <alignment horizontal="right" vertical="center" wrapText="1"/>
    </xf>
    <xf numFmtId="174" fontId="28" fillId="0" borderId="10" xfId="0" applyNumberFormat="1" applyFont="1" applyBorder="1" applyAlignment="1">
      <alignment horizontal="left" vertical="center" wrapText="1"/>
    </xf>
    <xf numFmtId="174" fontId="28" fillId="0" borderId="10" xfId="53" applyNumberFormat="1" applyFont="1" applyFill="1" applyBorder="1" applyAlignment="1">
      <alignment horizontal="right" vertical="center" wrapText="1"/>
    </xf>
    <xf numFmtId="174" fontId="31" fillId="33" borderId="10" xfId="0" applyNumberFormat="1" applyFont="1" applyFill="1" applyBorder="1" applyAlignment="1">
      <alignment horizontal="right" vertical="center" wrapText="1"/>
    </xf>
    <xf numFmtId="174" fontId="31" fillId="0" borderId="10" xfId="53" applyNumberFormat="1" applyFont="1" applyFill="1" applyBorder="1" applyAlignment="1">
      <alignment horizontal="right" vertical="center" wrapText="1"/>
    </xf>
    <xf numFmtId="165" fontId="30" fillId="0" borderId="10" xfId="71" applyNumberFormat="1" applyFont="1" applyBorder="1" applyAlignment="1">
      <alignment horizontal="right" vertical="top"/>
    </xf>
    <xf numFmtId="165" fontId="46" fillId="0" borderId="10" xfId="0" applyNumberFormat="1" applyFont="1" applyFill="1" applyBorder="1" applyAlignment="1">
      <alignment horizontal="right" vertical="top" wrapText="1"/>
    </xf>
    <xf numFmtId="169" fontId="46" fillId="0" borderId="10" xfId="0" applyNumberFormat="1" applyFont="1" applyBorder="1" applyAlignment="1">
      <alignment vertical="center" wrapText="1"/>
    </xf>
    <xf numFmtId="169" fontId="46" fillId="0" borderId="10" xfId="0" applyNumberFormat="1" applyFont="1" applyFill="1" applyBorder="1" applyAlignment="1">
      <alignment horizontal="right" vertical="top" wrapText="1"/>
    </xf>
    <xf numFmtId="169" fontId="46" fillId="0" borderId="10" xfId="71" applyNumberFormat="1" applyFont="1" applyBorder="1" applyAlignment="1">
      <alignment horizontal="right" vertical="top"/>
    </xf>
    <xf numFmtId="165" fontId="46" fillId="0" borderId="10" xfId="71" applyNumberFormat="1" applyFont="1" applyBorder="1" applyAlignment="1">
      <alignment horizontal="right" vertical="center"/>
    </xf>
    <xf numFmtId="165" fontId="46" fillId="0" borderId="10" xfId="0" applyNumberFormat="1" applyFont="1" applyBorder="1" applyAlignment="1">
      <alignment horizontal="right" vertical="top" wrapText="1"/>
    </xf>
    <xf numFmtId="170" fontId="47" fillId="0" borderId="10" xfId="0" applyNumberFormat="1" applyFont="1" applyBorder="1" applyAlignment="1">
      <alignment vertical="center"/>
    </xf>
    <xf numFmtId="165" fontId="28" fillId="0" borderId="10" xfId="42" applyNumberFormat="1" applyFont="1" applyBorder="1" applyAlignment="1">
      <alignment horizontal="right" vertical="center"/>
    </xf>
    <xf numFmtId="0" fontId="36" fillId="0" borderId="10" xfId="0" applyFont="1" applyBorder="1" applyAlignment="1">
      <alignment horizontal="center" vertical="top" wrapText="1"/>
    </xf>
    <xf numFmtId="175" fontId="28" fillId="0" borderId="10" xfId="42" applyNumberFormat="1" applyFont="1" applyBorder="1" applyAlignment="1">
      <alignment horizontal="right" vertical="top"/>
    </xf>
    <xf numFmtId="0" fontId="30" fillId="33" borderId="10" xfId="0" applyFont="1" applyFill="1" applyBorder="1" applyAlignment="1">
      <alignment horizontal="left" vertical="center" wrapText="1"/>
    </xf>
    <xf numFmtId="170" fontId="30" fillId="33" borderId="13" xfId="0" applyNumberFormat="1" applyFont="1" applyFill="1" applyBorder="1" applyAlignment="1">
      <alignment vertical="center" wrapText="1"/>
    </xf>
    <xf numFmtId="165" fontId="30" fillId="33" borderId="13" xfId="0" applyNumberFormat="1" applyFont="1" applyFill="1" applyBorder="1" applyAlignment="1">
      <alignment vertical="center" wrapText="1"/>
    </xf>
    <xf numFmtId="173" fontId="30" fillId="0" borderId="10" xfId="0" applyNumberFormat="1" applyFont="1" applyFill="1" applyBorder="1" applyAlignment="1">
      <alignment horizontal="right"/>
    </xf>
    <xf numFmtId="0" fontId="29" fillId="0" borderId="10" xfId="0" applyFont="1" applyBorder="1" applyAlignment="1">
      <alignment horizontal="left" vertical="top" wrapText="1"/>
    </xf>
    <xf numFmtId="0" fontId="30" fillId="0" borderId="10" xfId="0" applyFont="1" applyBorder="1" applyAlignment="1">
      <alignment horizontal="left" vertical="top" wrapText="1"/>
    </xf>
    <xf numFmtId="0" fontId="30" fillId="0" borderId="10" xfId="0" applyFont="1" applyBorder="1" applyAlignment="1">
      <alignment horizontal="center" vertical="top" wrapText="1"/>
    </xf>
    <xf numFmtId="0" fontId="30" fillId="0" borderId="0" xfId="0" applyFont="1" applyAlignment="1">
      <alignment vertical="top" wrapText="1"/>
    </xf>
    <xf numFmtId="172" fontId="28" fillId="0" borderId="10" xfId="71" applyNumberFormat="1" applyFont="1" applyBorder="1" applyAlignment="1">
      <alignment horizontal="right" vertical="top"/>
    </xf>
    <xf numFmtId="165" fontId="28" fillId="0" borderId="10" xfId="71" applyNumberFormat="1" applyFont="1" applyBorder="1" applyAlignment="1">
      <alignment horizontal="right" vertical="top"/>
    </xf>
    <xf numFmtId="0" fontId="27" fillId="0" borderId="10" xfId="0" applyFont="1" applyFill="1" applyBorder="1">
      <alignment horizontal="left" vertical="top" wrapText="1"/>
    </xf>
    <xf numFmtId="166" fontId="27" fillId="0" borderId="10" xfId="53" applyNumberFormat="1" applyFont="1" applyFill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/>
    </xf>
    <xf numFmtId="165" fontId="31" fillId="0" borderId="10" xfId="71" applyNumberFormat="1" applyFont="1" applyBorder="1" applyAlignment="1">
      <alignment horizontal="right" vertical="top"/>
    </xf>
    <xf numFmtId="170" fontId="30" fillId="0" borderId="10" xfId="0" applyNumberFormat="1" applyFont="1" applyFill="1" applyBorder="1" applyAlignment="1">
      <alignment horizontal="right" vertical="top" wrapText="1"/>
    </xf>
    <xf numFmtId="0" fontId="28" fillId="0" borderId="10" xfId="0" applyFont="1" applyBorder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27" fillId="0" borderId="0" xfId="0" applyFont="1" applyFill="1" applyAlignment="1">
      <alignment horizontal="center" vertical="top" wrapText="1"/>
    </xf>
    <xf numFmtId="0" fontId="28" fillId="0" borderId="0" xfId="0" applyFont="1" applyFill="1" applyAlignment="1">
      <alignment horizontal="center"/>
    </xf>
    <xf numFmtId="0" fontId="29" fillId="0" borderId="0" xfId="0" applyFont="1" applyFill="1" applyAlignment="1">
      <alignment horizontal="center" vertical="top" wrapText="1"/>
    </xf>
    <xf numFmtId="0" fontId="30" fillId="0" borderId="10" xfId="0" applyFont="1" applyBorder="1" applyAlignment="1">
      <alignment horizontal="center" vertical="center" wrapText="1"/>
    </xf>
    <xf numFmtId="0" fontId="30" fillId="0" borderId="11" xfId="43" applyFont="1" applyFill="1" applyBorder="1" applyAlignment="1">
      <alignment horizontal="center" vertical="center" wrapText="1"/>
    </xf>
    <xf numFmtId="0" fontId="30" fillId="0" borderId="18" xfId="43" applyFont="1" applyFill="1" applyBorder="1" applyAlignment="1">
      <alignment horizontal="center" vertical="center" wrapText="1"/>
    </xf>
    <xf numFmtId="0" fontId="30" fillId="0" borderId="14" xfId="43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wrapText="1"/>
    </xf>
    <xf numFmtId="0" fontId="30" fillId="0" borderId="15" xfId="43" applyFont="1" applyFill="1" applyBorder="1" applyAlignment="1">
      <alignment horizontal="center" vertical="center" wrapText="1"/>
    </xf>
    <xf numFmtId="0" fontId="30" fillId="0" borderId="17" xfId="43" applyFont="1" applyFill="1" applyBorder="1" applyAlignment="1">
      <alignment horizontal="center" vertical="center" wrapText="1"/>
    </xf>
    <xf numFmtId="0" fontId="30" fillId="0" borderId="16" xfId="43" applyFont="1" applyFill="1" applyBorder="1" applyAlignment="1">
      <alignment horizontal="center" vertical="center" wrapText="1"/>
    </xf>
    <xf numFmtId="0" fontId="30" fillId="0" borderId="12" xfId="43" applyFont="1" applyFill="1" applyBorder="1" applyAlignment="1">
      <alignment horizontal="center" vertical="center" wrapText="1"/>
    </xf>
    <xf numFmtId="0" fontId="30" fillId="0" borderId="13" xfId="43" applyFont="1" applyFill="1" applyBorder="1" applyAlignment="1">
      <alignment horizontal="center" vertical="center" wrapText="1"/>
    </xf>
    <xf numFmtId="0" fontId="28" fillId="33" borderId="15" xfId="0" applyFont="1" applyFill="1" applyBorder="1" applyAlignment="1">
      <alignment horizontal="center" vertical="top" wrapText="1"/>
    </xf>
    <xf numFmtId="0" fontId="28" fillId="33" borderId="16" xfId="0" applyFont="1" applyFill="1" applyBorder="1" applyAlignment="1">
      <alignment horizontal="center" vertical="top" wrapText="1"/>
    </xf>
    <xf numFmtId="0" fontId="28" fillId="33" borderId="0" xfId="0" applyFont="1" applyFill="1" applyAlignment="1">
      <alignment horizontal="right" vertical="top" wrapText="1"/>
    </xf>
    <xf numFmtId="0" fontId="28" fillId="33" borderId="0" xfId="70" applyFont="1" applyFill="1" applyAlignment="1">
      <alignment horizontal="center" vertical="center"/>
    </xf>
    <xf numFmtId="0" fontId="30" fillId="33" borderId="0" xfId="0" applyFont="1" applyFill="1" applyAlignment="1">
      <alignment horizontal="center" vertical="center" wrapText="1"/>
    </xf>
    <xf numFmtId="0" fontId="30" fillId="33" borderId="10" xfId="0" applyFont="1" applyFill="1" applyBorder="1" applyAlignment="1">
      <alignment horizontal="center" vertical="top" wrapText="1"/>
    </xf>
    <xf numFmtId="0" fontId="30" fillId="33" borderId="10" xfId="54" applyFont="1" applyFill="1" applyBorder="1" applyAlignment="1">
      <alignment horizontal="center" vertical="center" wrapText="1"/>
    </xf>
    <xf numFmtId="169" fontId="30" fillId="33" borderId="12" xfId="0" applyNumberFormat="1" applyFont="1" applyFill="1" applyBorder="1" applyAlignment="1">
      <alignment horizontal="center" vertical="top" wrapText="1"/>
    </xf>
    <xf numFmtId="169" fontId="30" fillId="33" borderId="13" xfId="0" applyNumberFormat="1" applyFont="1" applyFill="1" applyBorder="1" applyAlignment="1">
      <alignment horizontal="center" vertical="top" wrapText="1"/>
    </xf>
    <xf numFmtId="0" fontId="28" fillId="33" borderId="0" xfId="0" applyFont="1" applyFill="1" applyAlignment="1">
      <alignment horizontal="right"/>
    </xf>
    <xf numFmtId="0" fontId="30" fillId="0" borderId="10" xfId="0" applyFont="1" applyBorder="1" applyAlignment="1">
      <alignment horizontal="left" vertical="top"/>
    </xf>
    <xf numFmtId="0" fontId="30" fillId="0" borderId="12" xfId="0" applyFont="1" applyBorder="1" applyAlignment="1">
      <alignment horizontal="center" vertical="center" wrapText="1"/>
    </xf>
    <xf numFmtId="0" fontId="28" fillId="33" borderId="0" xfId="0" applyFont="1" applyFill="1" applyAlignment="1">
      <alignment horizontal="center"/>
    </xf>
    <xf numFmtId="0" fontId="34" fillId="0" borderId="0" xfId="0" applyNumberFormat="1" applyFont="1" applyFill="1" applyBorder="1" applyAlignment="1">
      <alignment horizontal="center" vertical="center" wrapText="1"/>
    </xf>
    <xf numFmtId="166" fontId="27" fillId="0" borderId="0" xfId="53" applyNumberFormat="1" applyFont="1" applyFill="1" applyAlignment="1">
      <alignment horizontal="right"/>
    </xf>
    <xf numFmtId="0" fontId="29" fillId="0" borderId="0" xfId="0" applyNumberFormat="1" applyFont="1" applyFill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30" fillId="0" borderId="10" xfId="0" applyFont="1" applyBorder="1" applyAlignment="1">
      <alignment horizontal="left" vertical="top" wrapText="1"/>
    </xf>
    <xf numFmtId="0" fontId="31" fillId="33" borderId="19" xfId="0" applyFont="1" applyFill="1" applyBorder="1" applyAlignment="1">
      <alignment horizontal="center" wrapText="1"/>
    </xf>
    <xf numFmtId="0" fontId="30" fillId="0" borderId="14" xfId="0" applyFont="1" applyBorder="1" applyAlignment="1">
      <alignment horizontal="left" vertical="top" wrapText="1"/>
    </xf>
    <xf numFmtId="0" fontId="28" fillId="0" borderId="11" xfId="0" applyFont="1" applyBorder="1" applyAlignment="1">
      <alignment horizontal="left" vertical="top" wrapText="1"/>
    </xf>
    <xf numFmtId="0" fontId="28" fillId="0" borderId="18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30" fillId="0" borderId="0" xfId="0" applyFont="1" applyAlignment="1">
      <alignment horizontal="left" vertical="top" wrapText="1"/>
    </xf>
    <xf numFmtId="0" fontId="28" fillId="0" borderId="0" xfId="0" applyFont="1" applyAlignment="1">
      <alignment horizontal="left" vertical="top" wrapText="1"/>
    </xf>
    <xf numFmtId="0" fontId="27" fillId="0" borderId="11" xfId="0" applyFont="1" applyFill="1" applyBorder="1" applyAlignment="1">
      <alignment horizontal="left" vertical="top" wrapText="1"/>
    </xf>
    <xf numFmtId="0" fontId="27" fillId="0" borderId="18" xfId="0" applyFont="1" applyFill="1" applyBorder="1" applyAlignment="1">
      <alignment horizontal="left" vertical="top" wrapText="1"/>
    </xf>
    <xf numFmtId="0" fontId="27" fillId="0" borderId="14" xfId="0" applyFont="1" applyFill="1" applyBorder="1" applyAlignment="1">
      <alignment horizontal="left" vertical="top" wrapText="1"/>
    </xf>
    <xf numFmtId="0" fontId="30" fillId="0" borderId="0" xfId="0" applyFont="1" applyAlignment="1">
      <alignment horizontal="left" vertical="top"/>
    </xf>
    <xf numFmtId="0" fontId="27" fillId="0" borderId="10" xfId="0" applyFont="1" applyFill="1" applyBorder="1" applyAlignment="1">
      <alignment horizontal="left" vertical="top" wrapText="1"/>
    </xf>
    <xf numFmtId="166" fontId="27" fillId="0" borderId="0" xfId="53" applyNumberFormat="1" applyFont="1" applyFill="1" applyAlignment="1">
      <alignment horizontal="right" vertical="top" wrapText="1"/>
    </xf>
    <xf numFmtId="0" fontId="30" fillId="0" borderId="11" xfId="0" applyFont="1" applyBorder="1" applyAlignment="1">
      <alignment horizontal="left" vertical="top"/>
    </xf>
    <xf numFmtId="0" fontId="30" fillId="0" borderId="18" xfId="0" applyFont="1" applyBorder="1" applyAlignment="1">
      <alignment horizontal="left" vertical="top"/>
    </xf>
    <xf numFmtId="0" fontId="30" fillId="0" borderId="14" xfId="0" applyFont="1" applyBorder="1" applyAlignment="1">
      <alignment horizontal="left" vertical="top"/>
    </xf>
    <xf numFmtId="0" fontId="30" fillId="0" borderId="11" xfId="0" applyFont="1" applyBorder="1" applyAlignment="1">
      <alignment horizontal="left" vertical="top" wrapText="1"/>
    </xf>
    <xf numFmtId="0" fontId="30" fillId="0" borderId="18" xfId="0" applyFont="1" applyBorder="1" applyAlignment="1">
      <alignment horizontal="left" vertical="top" wrapText="1"/>
    </xf>
    <xf numFmtId="0" fontId="30" fillId="0" borderId="0" xfId="0" applyNumberFormat="1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8" xfId="0" applyFont="1" applyFill="1" applyBorder="1" applyAlignment="1">
      <alignment horizontal="center" vertical="center" wrapText="1"/>
    </xf>
    <xf numFmtId="0" fontId="28" fillId="0" borderId="14" xfId="0" applyFont="1" applyFill="1" applyBorder="1" applyAlignment="1">
      <alignment horizontal="center" vertical="center" wrapText="1"/>
    </xf>
    <xf numFmtId="0" fontId="30" fillId="33" borderId="10" xfId="0" applyFont="1" applyFill="1" applyBorder="1" applyAlignment="1">
      <alignment horizontal="left" vertical="center" wrapText="1"/>
    </xf>
    <xf numFmtId="0" fontId="28" fillId="0" borderId="0" xfId="0" applyFont="1" applyAlignment="1">
      <alignment horizontal="right" vertical="center" wrapText="1"/>
    </xf>
    <xf numFmtId="0" fontId="30" fillId="0" borderId="0" xfId="0" applyFont="1" applyFill="1" applyAlignment="1">
      <alignment horizontal="center" vertical="center" wrapText="1"/>
    </xf>
    <xf numFmtId="0" fontId="30" fillId="33" borderId="11" xfId="0" applyFont="1" applyFill="1" applyBorder="1" applyAlignment="1">
      <alignment horizontal="left" vertical="center" wrapText="1"/>
    </xf>
    <xf numFmtId="0" fontId="30" fillId="33" borderId="18" xfId="0" applyFont="1" applyFill="1" applyBorder="1" applyAlignment="1">
      <alignment horizontal="left" vertical="center" wrapText="1"/>
    </xf>
    <xf numFmtId="0" fontId="30" fillId="33" borderId="14" xfId="0" applyFont="1" applyFill="1" applyBorder="1" applyAlignment="1">
      <alignment horizontal="left" vertical="center" wrapText="1"/>
    </xf>
  </cellXfs>
  <cellStyles count="97">
    <cellStyle name="20% — акцент1" xfId="19" builtinId="30" customBuiltin="1"/>
    <cellStyle name="20% — акцент1 2" xfId="75"/>
    <cellStyle name="20% — акцент2" xfId="23" builtinId="34" customBuiltin="1"/>
    <cellStyle name="20% — акцент2 2" xfId="78"/>
    <cellStyle name="20% — акцент3" xfId="27" builtinId="38" customBuiltin="1"/>
    <cellStyle name="20% — акцент3 2" xfId="81"/>
    <cellStyle name="20% — акцент4" xfId="31" builtinId="42" customBuiltin="1"/>
    <cellStyle name="20% — акцент4 2" xfId="84"/>
    <cellStyle name="20% — акцент5" xfId="35" builtinId="46" customBuiltin="1"/>
    <cellStyle name="20% — акцент5 2" xfId="87"/>
    <cellStyle name="20% — акцент6" xfId="39" builtinId="50" customBuiltin="1"/>
    <cellStyle name="20% — акцент6 2" xfId="90"/>
    <cellStyle name="40% — акцент1" xfId="20" builtinId="31" customBuiltin="1"/>
    <cellStyle name="40% — акцент1 2" xfId="76"/>
    <cellStyle name="40% — акцент2" xfId="24" builtinId="35" customBuiltin="1"/>
    <cellStyle name="40% — акцент2 2" xfId="79"/>
    <cellStyle name="40% — акцент3" xfId="28" builtinId="39" customBuiltin="1"/>
    <cellStyle name="40% — акцент3 2" xfId="82"/>
    <cellStyle name="40% — акцент4" xfId="32" builtinId="43" customBuiltin="1"/>
    <cellStyle name="40% — акцент4 2" xfId="85"/>
    <cellStyle name="40% — акцент5" xfId="36" builtinId="47" customBuiltin="1"/>
    <cellStyle name="40% — акцент5 2" xfId="88"/>
    <cellStyle name="40% — акцент6" xfId="40" builtinId="51" customBuiltin="1"/>
    <cellStyle name="40% — акцент6 2" xfId="91"/>
    <cellStyle name="60% — акцент1" xfId="21" builtinId="32" customBuiltin="1"/>
    <cellStyle name="60% — акцент1 2" xfId="77"/>
    <cellStyle name="60% — акцент2" xfId="25" builtinId="36" customBuiltin="1"/>
    <cellStyle name="60% — акцент2 2" xfId="80"/>
    <cellStyle name="60% — акцент3" xfId="29" builtinId="40" customBuiltin="1"/>
    <cellStyle name="60% — акцент3 2" xfId="83"/>
    <cellStyle name="60% — акцент4" xfId="33" builtinId="44" customBuiltin="1"/>
    <cellStyle name="60% — акцент4 2" xfId="86"/>
    <cellStyle name="60% — акцент5" xfId="37" builtinId="48" customBuiltin="1"/>
    <cellStyle name="60% — акцент5 2" xfId="89"/>
    <cellStyle name="60% — акцент6" xfId="41" builtinId="52" customBuiltin="1"/>
    <cellStyle name="60% — акцент6 2" xfId="92"/>
    <cellStyle name="Comma 2" xfId="52"/>
    <cellStyle name="Comma 2 3" xfId="51"/>
    <cellStyle name="Comma 3" xfId="65"/>
    <cellStyle name="Comma 4" xfId="45"/>
    <cellStyle name="Comma 7" xfId="47"/>
    <cellStyle name="Normal 10 2" xfId="69"/>
    <cellStyle name="Normal 11 2" xfId="44"/>
    <cellStyle name="Normal 12" xfId="60"/>
    <cellStyle name="Normal 2" xfId="48"/>
    <cellStyle name="Normal 2 2 2" xfId="66"/>
    <cellStyle name="Normal 2 4" xfId="46"/>
    <cellStyle name="Normal 3" xfId="55"/>
    <cellStyle name="Normal 4" xfId="56"/>
    <cellStyle name="Normal 4 2" xfId="49"/>
    <cellStyle name="Normal 5" xfId="54"/>
    <cellStyle name="Normal 6" xfId="64"/>
    <cellStyle name="Normal 6 2" xfId="94"/>
    <cellStyle name="Normal 6 5" xfId="96"/>
    <cellStyle name="Normal 8" xfId="43"/>
    <cellStyle name="Normal 8 2" xfId="70"/>
    <cellStyle name="Percent 2" xfId="67"/>
    <cellStyle name="SN_241" xfId="42"/>
    <cellStyle name="SN_b" xfId="71"/>
    <cellStyle name="SN_b 2" xfId="93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азвание 2" xfId="72"/>
    <cellStyle name="Нейтральный" xfId="8" builtinId="28" customBuiltin="1"/>
    <cellStyle name="Нейтральный 2" xfId="73"/>
    <cellStyle name="Обычный" xfId="0" builtinId="0" customBuiltin="1"/>
    <cellStyle name="Обычный 16" xfId="61"/>
    <cellStyle name="Обычный 17" xfId="62"/>
    <cellStyle name="Обычный 2" xfId="50"/>
    <cellStyle name="Обычный 2 3" xfId="68"/>
    <cellStyle name="Обычный 25" xfId="63"/>
    <cellStyle name="Обычный 6" xfId="57"/>
    <cellStyle name="Обычный 7" xfId="59"/>
    <cellStyle name="Плохой" xfId="7" builtinId="27" customBuiltin="1"/>
    <cellStyle name="Пояснение" xfId="16" builtinId="53" customBuiltin="1"/>
    <cellStyle name="Примечание" xfId="15" builtinId="10" customBuiltin="1"/>
    <cellStyle name="Примечание 2" xfId="74"/>
    <cellStyle name="Связанная ячейка" xfId="12" builtinId="24" customBuiltin="1"/>
    <cellStyle name="Текст предупреждения" xfId="14" builtinId="11" customBuiltin="1"/>
    <cellStyle name="Финансовый" xfId="53" builtinId="3"/>
    <cellStyle name="Финансовый 16" xfId="58"/>
    <cellStyle name="Финансовый 2" xfId="95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opLeftCell="A10" zoomScale="85" zoomScaleNormal="85" zoomScaleSheetLayoutView="115" workbookViewId="0">
      <selection activeCell="M10" sqref="M10"/>
    </sheetView>
  </sheetViews>
  <sheetFormatPr defaultColWidth="9.125" defaultRowHeight="17.399999999999999" x14ac:dyDescent="0.25"/>
  <cols>
    <col min="1" max="1" width="8.375" style="7" customWidth="1"/>
    <col min="2" max="2" width="15" style="7" customWidth="1"/>
    <col min="3" max="3" width="20.875" style="8" customWidth="1"/>
    <col min="4" max="4" width="41.375" style="8" customWidth="1"/>
    <col min="5" max="5" width="38.25" style="8" customWidth="1"/>
    <col min="6" max="6" width="45.875" style="8" customWidth="1"/>
    <col min="7" max="7" width="19.875" style="7" customWidth="1"/>
    <col min="8" max="8" width="17.75" style="7" customWidth="1"/>
    <col min="9" max="9" width="21.125" style="7" customWidth="1"/>
    <col min="10" max="16384" width="9.125" style="7"/>
  </cols>
  <sheetData>
    <row r="1" spans="1:9" ht="18" customHeight="1" x14ac:dyDescent="0.25">
      <c r="H1" s="105" t="s">
        <v>1</v>
      </c>
      <c r="I1" s="38"/>
    </row>
    <row r="2" spans="1:9" ht="21.6" customHeight="1" x14ac:dyDescent="0.25">
      <c r="C2" s="7"/>
      <c r="D2" s="7"/>
      <c r="E2" s="7"/>
      <c r="F2" s="78"/>
      <c r="G2" s="172" t="s">
        <v>36</v>
      </c>
      <c r="H2" s="172"/>
      <c r="I2" s="172"/>
    </row>
    <row r="3" spans="1:9" ht="21.6" customHeight="1" x14ac:dyDescent="0.4">
      <c r="F3" s="79"/>
      <c r="G3" s="173" t="s">
        <v>8</v>
      </c>
      <c r="H3" s="173"/>
      <c r="I3" s="173"/>
    </row>
    <row r="4" spans="1:9" ht="77.400000000000006" customHeight="1" x14ac:dyDescent="0.25">
      <c r="A4" s="174" t="s">
        <v>152</v>
      </c>
      <c r="B4" s="174"/>
      <c r="C4" s="174"/>
      <c r="D4" s="174"/>
      <c r="E4" s="174"/>
      <c r="F4" s="174"/>
      <c r="G4" s="174"/>
      <c r="H4" s="174"/>
      <c r="I4" s="174"/>
    </row>
    <row r="5" spans="1:9" ht="20.399999999999999" customHeight="1" x14ac:dyDescent="0.25">
      <c r="A5" s="12"/>
      <c r="B5" s="12"/>
      <c r="C5" s="12"/>
      <c r="D5" s="12"/>
      <c r="E5" s="12"/>
      <c r="F5" s="12"/>
      <c r="I5" s="43" t="s">
        <v>44</v>
      </c>
    </row>
    <row r="6" spans="1:9" ht="61.2" customHeight="1" x14ac:dyDescent="0.25">
      <c r="A6" s="175" t="s">
        <v>39</v>
      </c>
      <c r="B6" s="175" t="s">
        <v>0</v>
      </c>
      <c r="C6" s="175"/>
      <c r="D6" s="175" t="s">
        <v>40</v>
      </c>
      <c r="E6" s="175" t="s">
        <v>41</v>
      </c>
      <c r="F6" s="175" t="s">
        <v>42</v>
      </c>
      <c r="G6" s="176" t="s">
        <v>26</v>
      </c>
      <c r="H6" s="177"/>
      <c r="I6" s="178"/>
    </row>
    <row r="7" spans="1:9" ht="49.8" customHeight="1" x14ac:dyDescent="0.25">
      <c r="A7" s="175"/>
      <c r="B7" s="96" t="s">
        <v>11</v>
      </c>
      <c r="C7" s="96" t="s">
        <v>16</v>
      </c>
      <c r="D7" s="175"/>
      <c r="E7" s="175"/>
      <c r="F7" s="175"/>
      <c r="G7" s="115" t="s">
        <v>43</v>
      </c>
      <c r="H7" s="115" t="s">
        <v>28</v>
      </c>
      <c r="I7" s="115" t="s">
        <v>4</v>
      </c>
    </row>
    <row r="8" spans="1:9" ht="24.6" customHeight="1" x14ac:dyDescent="0.25">
      <c r="A8" s="171" t="s">
        <v>45</v>
      </c>
      <c r="B8" s="171"/>
      <c r="C8" s="171"/>
      <c r="D8" s="171"/>
      <c r="E8" s="171"/>
      <c r="F8" s="171"/>
      <c r="G8" s="116">
        <f>G9</f>
        <v>0</v>
      </c>
      <c r="H8" s="116">
        <f>H9</f>
        <v>0</v>
      </c>
      <c r="I8" s="116">
        <f>I9</f>
        <v>0</v>
      </c>
    </row>
    <row r="9" spans="1:9" ht="27.6" customHeight="1" x14ac:dyDescent="0.25">
      <c r="A9" s="171" t="s">
        <v>154</v>
      </c>
      <c r="B9" s="171"/>
      <c r="C9" s="171"/>
      <c r="D9" s="171"/>
      <c r="E9" s="171"/>
      <c r="F9" s="171"/>
      <c r="G9" s="117">
        <f>G10+G13</f>
        <v>0</v>
      </c>
      <c r="H9" s="117">
        <f>H10+H13</f>
        <v>0</v>
      </c>
      <c r="I9" s="117">
        <f>I10+I13</f>
        <v>0</v>
      </c>
    </row>
    <row r="10" spans="1:9" ht="157.80000000000001" customHeight="1" x14ac:dyDescent="0.25">
      <c r="A10" s="40"/>
      <c r="B10" s="41" t="s">
        <v>46</v>
      </c>
      <c r="C10" s="31"/>
      <c r="D10" s="35" t="s">
        <v>47</v>
      </c>
      <c r="E10" s="35" t="s">
        <v>48</v>
      </c>
      <c r="F10" s="35" t="s">
        <v>49</v>
      </c>
      <c r="G10" s="120">
        <f>G11+G12</f>
        <v>-657</v>
      </c>
      <c r="H10" s="120">
        <f>H11+H12</f>
        <v>-657</v>
      </c>
      <c r="I10" s="120">
        <f>I11+I12</f>
        <v>-657</v>
      </c>
    </row>
    <row r="11" spans="1:9" ht="112.2" customHeight="1" x14ac:dyDescent="0.25">
      <c r="A11" s="40"/>
      <c r="B11" s="41"/>
      <c r="C11" s="39" t="s">
        <v>155</v>
      </c>
      <c r="D11" s="32" t="s">
        <v>156</v>
      </c>
      <c r="E11" s="32" t="s">
        <v>157</v>
      </c>
      <c r="F11" s="32" t="s">
        <v>17</v>
      </c>
      <c r="G11" s="118">
        <v>11224.48</v>
      </c>
      <c r="H11" s="118">
        <v>0</v>
      </c>
      <c r="I11" s="118">
        <v>0</v>
      </c>
    </row>
    <row r="12" spans="1:9" ht="94.8" customHeight="1" x14ac:dyDescent="0.25">
      <c r="A12" s="40"/>
      <c r="B12" s="40"/>
      <c r="C12" s="39" t="s">
        <v>50</v>
      </c>
      <c r="D12" s="34" t="s">
        <v>51</v>
      </c>
      <c r="E12" s="34" t="s">
        <v>52</v>
      </c>
      <c r="F12" s="34" t="s">
        <v>53</v>
      </c>
      <c r="G12" s="119">
        <v>-11881.48</v>
      </c>
      <c r="H12" s="119">
        <v>-657</v>
      </c>
      <c r="I12" s="119">
        <v>-657</v>
      </c>
    </row>
    <row r="13" spans="1:9" ht="216" x14ac:dyDescent="0.25">
      <c r="B13" s="42" t="s">
        <v>54</v>
      </c>
      <c r="C13" s="31"/>
      <c r="D13" s="35" t="s">
        <v>55</v>
      </c>
      <c r="E13" s="35" t="s">
        <v>56</v>
      </c>
      <c r="F13" s="35" t="s">
        <v>57</v>
      </c>
      <c r="G13" s="117">
        <f>G14</f>
        <v>657</v>
      </c>
      <c r="H13" s="117">
        <f>H14</f>
        <v>657</v>
      </c>
      <c r="I13" s="117">
        <f>I14</f>
        <v>657</v>
      </c>
    </row>
    <row r="14" spans="1:9" ht="141" customHeight="1" x14ac:dyDescent="0.25">
      <c r="A14" s="40"/>
      <c r="B14" s="40"/>
      <c r="C14" s="39" t="s">
        <v>58</v>
      </c>
      <c r="D14" s="34" t="s">
        <v>59</v>
      </c>
      <c r="E14" s="34" t="s">
        <v>60</v>
      </c>
      <c r="F14" s="34" t="s">
        <v>17</v>
      </c>
      <c r="G14" s="118">
        <v>657</v>
      </c>
      <c r="H14" s="118">
        <v>657</v>
      </c>
      <c r="I14" s="118">
        <v>657</v>
      </c>
    </row>
  </sheetData>
  <mergeCells count="11">
    <mergeCell ref="A8:F8"/>
    <mergeCell ref="A9:F9"/>
    <mergeCell ref="G2:I2"/>
    <mergeCell ref="G3:I3"/>
    <mergeCell ref="A4:I4"/>
    <mergeCell ref="A6:A7"/>
    <mergeCell ref="B6:C6"/>
    <mergeCell ref="D6:D7"/>
    <mergeCell ref="E6:E7"/>
    <mergeCell ref="F6:F7"/>
    <mergeCell ref="G6:I6"/>
  </mergeCells>
  <pageMargins left="0.5" right="0.25" top="1" bottom="0.75" header="0.5" footer="0.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"/>
  <sheetViews>
    <sheetView topLeftCell="A28" zoomScaleNormal="100" workbookViewId="0">
      <selection activeCell="F39" sqref="F39"/>
    </sheetView>
  </sheetViews>
  <sheetFormatPr defaultColWidth="9.125" defaultRowHeight="17.399999999999999" x14ac:dyDescent="0.25"/>
  <cols>
    <col min="1" max="1" width="10.125" style="14" customWidth="1"/>
    <col min="2" max="2" width="9.625" style="14" customWidth="1"/>
    <col min="3" max="3" width="7.625" style="14" customWidth="1"/>
    <col min="4" max="4" width="12.125" style="14" customWidth="1"/>
    <col min="5" max="5" width="17.375" style="14" customWidth="1"/>
    <col min="6" max="6" width="72.25" style="6" customWidth="1"/>
    <col min="7" max="7" width="19" style="6" customWidth="1"/>
    <col min="8" max="8" width="19.125" style="6" customWidth="1"/>
    <col min="9" max="9" width="20.25" style="6" customWidth="1"/>
    <col min="10" max="10" width="21.375" style="14" customWidth="1"/>
    <col min="11" max="16384" width="9.125" style="14"/>
  </cols>
  <sheetData>
    <row r="1" spans="1:13" s="9" customFormat="1" ht="18" customHeight="1" x14ac:dyDescent="0.4">
      <c r="F1" s="179" t="s">
        <v>22</v>
      </c>
      <c r="G1" s="179"/>
      <c r="H1" s="179"/>
      <c r="I1" s="179"/>
      <c r="J1" s="11"/>
      <c r="K1" s="11"/>
      <c r="L1" s="11"/>
      <c r="M1" s="11"/>
    </row>
    <row r="2" spans="1:13" s="9" customFormat="1" x14ac:dyDescent="0.4">
      <c r="F2" s="173" t="s">
        <v>37</v>
      </c>
      <c r="G2" s="173"/>
      <c r="H2" s="173"/>
      <c r="I2" s="173"/>
      <c r="J2" s="11"/>
      <c r="K2" s="11"/>
      <c r="L2" s="11"/>
      <c r="M2" s="11"/>
    </row>
    <row r="3" spans="1:13" s="9" customFormat="1" x14ac:dyDescent="0.4">
      <c r="F3" s="173" t="s">
        <v>23</v>
      </c>
      <c r="G3" s="173"/>
      <c r="H3" s="173"/>
      <c r="I3" s="173"/>
      <c r="J3" s="11"/>
      <c r="K3" s="11"/>
      <c r="L3" s="11"/>
      <c r="M3" s="11"/>
    </row>
    <row r="4" spans="1:13" s="9" customFormat="1" ht="51" customHeight="1" x14ac:dyDescent="0.4">
      <c r="A4" s="180" t="s">
        <v>108</v>
      </c>
      <c r="B4" s="180"/>
      <c r="C4" s="180"/>
      <c r="D4" s="180"/>
      <c r="E4" s="180"/>
      <c r="F4" s="180"/>
      <c r="G4" s="180"/>
      <c r="H4" s="180"/>
      <c r="I4" s="180"/>
      <c r="J4" s="11"/>
      <c r="K4" s="11"/>
      <c r="L4" s="11"/>
      <c r="M4" s="11"/>
    </row>
    <row r="5" spans="1:13" s="9" customFormat="1" ht="19.2" customHeight="1" x14ac:dyDescent="0.4">
      <c r="A5" s="13"/>
      <c r="B5" s="13"/>
      <c r="C5" s="13"/>
      <c r="D5" s="13"/>
      <c r="E5" s="13"/>
      <c r="F5" s="13"/>
      <c r="G5" s="13"/>
      <c r="H5" s="13"/>
      <c r="I5" s="43" t="s">
        <v>44</v>
      </c>
      <c r="J5" s="11"/>
      <c r="K5" s="11"/>
      <c r="L5" s="11"/>
      <c r="M5" s="11"/>
    </row>
    <row r="6" spans="1:13" ht="86.4" customHeight="1" x14ac:dyDescent="0.25">
      <c r="A6" s="181" t="s">
        <v>2</v>
      </c>
      <c r="B6" s="182"/>
      <c r="C6" s="183"/>
      <c r="D6" s="181" t="s">
        <v>0</v>
      </c>
      <c r="E6" s="183"/>
      <c r="F6" s="184" t="s">
        <v>3</v>
      </c>
      <c r="G6" s="176" t="s">
        <v>26</v>
      </c>
      <c r="H6" s="177"/>
      <c r="I6" s="178"/>
    </row>
    <row r="7" spans="1:13" ht="39" customHeight="1" x14ac:dyDescent="0.25">
      <c r="A7" s="97" t="s">
        <v>9</v>
      </c>
      <c r="B7" s="97" t="s">
        <v>10</v>
      </c>
      <c r="C7" s="97" t="s">
        <v>5</v>
      </c>
      <c r="D7" s="97" t="s">
        <v>11</v>
      </c>
      <c r="E7" s="97" t="s">
        <v>16</v>
      </c>
      <c r="F7" s="185"/>
      <c r="G7" s="98" t="s">
        <v>35</v>
      </c>
      <c r="H7" s="99" t="s">
        <v>28</v>
      </c>
      <c r="I7" s="99" t="s">
        <v>4</v>
      </c>
    </row>
    <row r="8" spans="1:13" ht="18" customHeight="1" x14ac:dyDescent="0.25">
      <c r="A8" s="15"/>
      <c r="B8" s="15"/>
      <c r="C8" s="15"/>
      <c r="D8" s="15"/>
      <c r="E8" s="15"/>
      <c r="F8" s="3" t="s">
        <v>77</v>
      </c>
      <c r="G8" s="121">
        <f>G10</f>
        <v>0</v>
      </c>
      <c r="H8" s="121">
        <f>H10</f>
        <v>0</v>
      </c>
      <c r="I8" s="122">
        <f>I10</f>
        <v>0</v>
      </c>
    </row>
    <row r="9" spans="1:13" ht="18" customHeight="1" x14ac:dyDescent="0.25">
      <c r="A9" s="5"/>
      <c r="B9" s="5"/>
      <c r="C9" s="5"/>
      <c r="D9" s="5"/>
      <c r="E9" s="5"/>
      <c r="F9" s="4" t="s">
        <v>7</v>
      </c>
      <c r="G9" s="123"/>
      <c r="H9" s="123"/>
      <c r="I9" s="124"/>
    </row>
    <row r="10" spans="1:13" s="6" customFormat="1" ht="36" customHeight="1" x14ac:dyDescent="0.25">
      <c r="A10" s="2"/>
      <c r="B10" s="2"/>
      <c r="C10" s="2"/>
      <c r="D10" s="2"/>
      <c r="E10" s="2"/>
      <c r="F10" s="23" t="s">
        <v>24</v>
      </c>
      <c r="G10" s="121">
        <f>G12</f>
        <v>0</v>
      </c>
      <c r="H10" s="121">
        <f>H12</f>
        <v>0</v>
      </c>
      <c r="I10" s="122">
        <f>I12</f>
        <v>0</v>
      </c>
      <c r="J10" s="16"/>
      <c r="K10" s="16"/>
      <c r="L10" s="16"/>
      <c r="M10" s="16"/>
    </row>
    <row r="11" spans="1:13" s="6" customFormat="1" ht="18" customHeight="1" x14ac:dyDescent="0.25">
      <c r="A11" s="2"/>
      <c r="B11" s="2"/>
      <c r="C11" s="2"/>
      <c r="D11" s="2"/>
      <c r="E11" s="2"/>
      <c r="F11" s="4" t="s">
        <v>7</v>
      </c>
      <c r="G11" s="125"/>
      <c r="H11" s="125"/>
      <c r="I11" s="126"/>
      <c r="J11" s="16"/>
      <c r="K11" s="16"/>
      <c r="L11" s="16"/>
      <c r="M11" s="16"/>
    </row>
    <row r="12" spans="1:13" s="19" customFormat="1" ht="18" customHeight="1" x14ac:dyDescent="0.25">
      <c r="A12" s="111" t="s">
        <v>18</v>
      </c>
      <c r="B12" s="20"/>
      <c r="C12" s="20"/>
      <c r="D12" s="20"/>
      <c r="E12" s="20"/>
      <c r="F12" s="23" t="s">
        <v>19</v>
      </c>
      <c r="G12" s="120">
        <f>G14</f>
        <v>0</v>
      </c>
      <c r="H12" s="120">
        <f>H14</f>
        <v>0</v>
      </c>
      <c r="I12" s="120">
        <f>I14</f>
        <v>0</v>
      </c>
    </row>
    <row r="13" spans="1:13" s="19" customFormat="1" ht="18" customHeight="1" x14ac:dyDescent="0.25">
      <c r="A13" s="111"/>
      <c r="B13" s="20"/>
      <c r="C13" s="20"/>
      <c r="D13" s="20"/>
      <c r="E13" s="20"/>
      <c r="F13" s="22" t="s">
        <v>7</v>
      </c>
      <c r="G13" s="127"/>
      <c r="H13" s="127"/>
      <c r="I13" s="126"/>
    </row>
    <row r="14" spans="1:13" s="19" customFormat="1" ht="19.2" customHeight="1" x14ac:dyDescent="0.25">
      <c r="A14" s="44"/>
      <c r="B14" s="23" t="s">
        <v>30</v>
      </c>
      <c r="C14" s="23"/>
      <c r="D14" s="23"/>
      <c r="E14" s="22"/>
      <c r="F14" s="23" t="s">
        <v>31</v>
      </c>
      <c r="G14" s="128">
        <f>G16</f>
        <v>0</v>
      </c>
      <c r="H14" s="128">
        <f>H16</f>
        <v>0</v>
      </c>
      <c r="I14" s="128">
        <f>I16</f>
        <v>0</v>
      </c>
    </row>
    <row r="15" spans="1:13" s="19" customFormat="1" ht="18" customHeight="1" x14ac:dyDescent="0.25">
      <c r="A15" s="44"/>
      <c r="B15" s="112"/>
      <c r="C15" s="112"/>
      <c r="D15" s="112"/>
      <c r="E15" s="25"/>
      <c r="F15" s="31" t="s">
        <v>7</v>
      </c>
      <c r="G15" s="127"/>
      <c r="H15" s="127"/>
      <c r="I15" s="126"/>
    </row>
    <row r="16" spans="1:13" s="19" customFormat="1" ht="18" customHeight="1" x14ac:dyDescent="0.25">
      <c r="A16" s="44"/>
      <c r="B16" s="112"/>
      <c r="C16" s="23" t="s">
        <v>32</v>
      </c>
      <c r="D16" s="23"/>
      <c r="E16" s="22"/>
      <c r="F16" s="23" t="s">
        <v>31</v>
      </c>
      <c r="G16" s="128">
        <f>G18+G49</f>
        <v>0</v>
      </c>
      <c r="H16" s="128">
        <f>H18+H49</f>
        <v>0</v>
      </c>
      <c r="I16" s="128">
        <f>I18+I49</f>
        <v>0</v>
      </c>
    </row>
    <row r="17" spans="1:9" s="19" customFormat="1" ht="18" customHeight="1" x14ac:dyDescent="0.25">
      <c r="A17" s="44"/>
      <c r="B17" s="112"/>
      <c r="C17" s="113"/>
      <c r="D17" s="113"/>
      <c r="E17" s="29"/>
      <c r="F17" s="31" t="s">
        <v>7</v>
      </c>
      <c r="G17" s="129"/>
      <c r="H17" s="130"/>
      <c r="I17" s="131"/>
    </row>
    <row r="18" spans="1:9" s="19" customFormat="1" ht="20.399999999999999" customHeight="1" x14ac:dyDescent="0.25">
      <c r="A18" s="44"/>
      <c r="B18" s="106"/>
      <c r="C18" s="114"/>
      <c r="D18" s="106">
        <v>1146</v>
      </c>
      <c r="E18" s="30"/>
      <c r="F18" s="23" t="s">
        <v>33</v>
      </c>
      <c r="G18" s="120">
        <f>G20+G29+G40</f>
        <v>-657</v>
      </c>
      <c r="H18" s="120">
        <f>H20+H29+H40</f>
        <v>-657</v>
      </c>
      <c r="I18" s="120">
        <f>I20+I29+I40</f>
        <v>-657</v>
      </c>
    </row>
    <row r="19" spans="1:9" s="19" customFormat="1" ht="18" customHeight="1" x14ac:dyDescent="0.25">
      <c r="A19" s="44"/>
      <c r="B19" s="44"/>
      <c r="C19" s="45"/>
      <c r="D19" s="30"/>
      <c r="E19" s="46"/>
      <c r="F19" s="36" t="s">
        <v>7</v>
      </c>
      <c r="G19" s="132"/>
      <c r="H19" s="133"/>
      <c r="I19" s="131"/>
    </row>
    <row r="20" spans="1:9" s="19" customFormat="1" ht="39.6" customHeight="1" x14ac:dyDescent="0.25">
      <c r="A20" s="44"/>
      <c r="B20" s="44"/>
      <c r="C20" s="45"/>
      <c r="D20" s="30"/>
      <c r="E20" s="23" t="s">
        <v>158</v>
      </c>
      <c r="F20" s="23" t="s">
        <v>159</v>
      </c>
      <c r="G20" s="134">
        <f>G22</f>
        <v>11224.48</v>
      </c>
      <c r="H20" s="134">
        <f>H22</f>
        <v>0</v>
      </c>
      <c r="I20" s="134">
        <f>I22</f>
        <v>0</v>
      </c>
    </row>
    <row r="21" spans="1:9" s="19" customFormat="1" ht="18" customHeight="1" x14ac:dyDescent="0.25">
      <c r="A21" s="44"/>
      <c r="B21" s="44"/>
      <c r="C21" s="45"/>
      <c r="D21" s="30"/>
      <c r="E21" s="46"/>
      <c r="F21" s="22" t="s">
        <v>12</v>
      </c>
      <c r="G21" s="132"/>
      <c r="H21" s="133"/>
      <c r="I21" s="135"/>
    </row>
    <row r="22" spans="1:9" s="19" customFormat="1" ht="34.200000000000003" customHeight="1" x14ac:dyDescent="0.25">
      <c r="A22" s="44"/>
      <c r="B22" s="44"/>
      <c r="C22" s="45"/>
      <c r="D22" s="30"/>
      <c r="E22" s="46"/>
      <c r="F22" s="37" t="s">
        <v>29</v>
      </c>
      <c r="G22" s="136">
        <f>G24</f>
        <v>11224.48</v>
      </c>
      <c r="H22" s="136">
        <f>H24</f>
        <v>0</v>
      </c>
      <c r="I22" s="136">
        <f>I24</f>
        <v>0</v>
      </c>
    </row>
    <row r="23" spans="1:9" s="19" customFormat="1" ht="38.4" customHeight="1" x14ac:dyDescent="0.25">
      <c r="A23" s="44"/>
      <c r="B23" s="44"/>
      <c r="C23" s="45"/>
      <c r="D23" s="30"/>
      <c r="E23" s="46"/>
      <c r="F23" s="22" t="s">
        <v>13</v>
      </c>
      <c r="G23" s="132"/>
      <c r="H23" s="133"/>
      <c r="I23" s="135"/>
    </row>
    <row r="24" spans="1:9" s="19" customFormat="1" ht="18" customHeight="1" x14ac:dyDescent="0.25">
      <c r="A24" s="44"/>
      <c r="B24" s="44"/>
      <c r="C24" s="45"/>
      <c r="D24" s="30"/>
      <c r="E24" s="46"/>
      <c r="F24" s="22" t="s">
        <v>6</v>
      </c>
      <c r="G24" s="136">
        <f t="shared" ref="G24:I27" si="0">G25</f>
        <v>11224.48</v>
      </c>
      <c r="H24" s="136">
        <f t="shared" si="0"/>
        <v>0</v>
      </c>
      <c r="I24" s="136">
        <f t="shared" si="0"/>
        <v>0</v>
      </c>
    </row>
    <row r="25" spans="1:9" s="19" customFormat="1" ht="18" customHeight="1" x14ac:dyDescent="0.25">
      <c r="A25" s="44"/>
      <c r="B25" s="44"/>
      <c r="C25" s="45"/>
      <c r="D25" s="30"/>
      <c r="E25" s="46"/>
      <c r="F25" s="22" t="s">
        <v>14</v>
      </c>
      <c r="G25" s="136">
        <f t="shared" si="0"/>
        <v>11224.48</v>
      </c>
      <c r="H25" s="136">
        <f t="shared" si="0"/>
        <v>0</v>
      </c>
      <c r="I25" s="136">
        <f t="shared" si="0"/>
        <v>0</v>
      </c>
    </row>
    <row r="26" spans="1:9" s="19" customFormat="1" ht="39" customHeight="1" x14ac:dyDescent="0.25">
      <c r="A26" s="44"/>
      <c r="B26" s="44"/>
      <c r="C26" s="45"/>
      <c r="D26" s="30"/>
      <c r="E26" s="46"/>
      <c r="F26" s="22" t="s">
        <v>95</v>
      </c>
      <c r="G26" s="136">
        <f t="shared" si="0"/>
        <v>11224.48</v>
      </c>
      <c r="H26" s="136">
        <f t="shared" si="0"/>
        <v>0</v>
      </c>
      <c r="I26" s="136">
        <f t="shared" si="0"/>
        <v>0</v>
      </c>
    </row>
    <row r="27" spans="1:9" s="19" customFormat="1" ht="18.600000000000001" customHeight="1" x14ac:dyDescent="0.25">
      <c r="A27" s="44"/>
      <c r="B27" s="44"/>
      <c r="C27" s="45"/>
      <c r="D27" s="30"/>
      <c r="E27" s="46"/>
      <c r="F27" s="22" t="s">
        <v>96</v>
      </c>
      <c r="G27" s="136">
        <f t="shared" si="0"/>
        <v>11224.48</v>
      </c>
      <c r="H27" s="136">
        <f t="shared" si="0"/>
        <v>0</v>
      </c>
      <c r="I27" s="136">
        <f t="shared" si="0"/>
        <v>0</v>
      </c>
    </row>
    <row r="28" spans="1:9" s="19" customFormat="1" ht="18" customHeight="1" x14ac:dyDescent="0.25">
      <c r="A28" s="44"/>
      <c r="B28" s="44"/>
      <c r="C28" s="45"/>
      <c r="D28" s="30"/>
      <c r="E28" s="46"/>
      <c r="F28" s="22" t="s">
        <v>97</v>
      </c>
      <c r="G28" s="136">
        <f>'Հավելված N 1'!G11</f>
        <v>11224.48</v>
      </c>
      <c r="H28" s="136">
        <f>'Հավելված N 1'!H11</f>
        <v>0</v>
      </c>
      <c r="I28" s="136">
        <f>'Հավելված N 1'!I11</f>
        <v>0</v>
      </c>
    </row>
    <row r="29" spans="1:9" s="19" customFormat="1" ht="34.200000000000003" customHeight="1" x14ac:dyDescent="0.25">
      <c r="A29" s="44"/>
      <c r="B29" s="44"/>
      <c r="C29" s="45"/>
      <c r="D29" s="30"/>
      <c r="E29" s="23" t="s">
        <v>93</v>
      </c>
      <c r="F29" s="23" t="s">
        <v>94</v>
      </c>
      <c r="G29" s="134">
        <f>G31</f>
        <v>0</v>
      </c>
      <c r="H29" s="134">
        <f>H31</f>
        <v>0</v>
      </c>
      <c r="I29" s="134">
        <f>I31</f>
        <v>0</v>
      </c>
    </row>
    <row r="30" spans="1:9" s="19" customFormat="1" ht="18" customHeight="1" x14ac:dyDescent="0.25">
      <c r="A30" s="44"/>
      <c r="B30" s="44"/>
      <c r="C30" s="45"/>
      <c r="D30" s="30"/>
      <c r="E30" s="22"/>
      <c r="F30" s="22" t="s">
        <v>12</v>
      </c>
      <c r="G30" s="132"/>
      <c r="H30" s="133"/>
      <c r="I30" s="131"/>
    </row>
    <row r="31" spans="1:9" s="19" customFormat="1" ht="37.200000000000003" customHeight="1" x14ac:dyDescent="0.25">
      <c r="A31" s="44"/>
      <c r="B31" s="44"/>
      <c r="C31" s="45"/>
      <c r="D31" s="30"/>
      <c r="E31" s="22"/>
      <c r="F31" s="37" t="s">
        <v>29</v>
      </c>
      <c r="G31" s="136">
        <f>G33</f>
        <v>0</v>
      </c>
      <c r="H31" s="136">
        <f>H33</f>
        <v>0</v>
      </c>
      <c r="I31" s="136">
        <f>I33</f>
        <v>0</v>
      </c>
    </row>
    <row r="32" spans="1:9" s="19" customFormat="1" ht="34.200000000000003" customHeight="1" x14ac:dyDescent="0.25">
      <c r="A32" s="44"/>
      <c r="B32" s="44"/>
      <c r="C32" s="45"/>
      <c r="D32" s="30"/>
      <c r="E32" s="22"/>
      <c r="F32" s="22" t="s">
        <v>13</v>
      </c>
      <c r="G32" s="132"/>
      <c r="H32" s="133"/>
      <c r="I32" s="131"/>
    </row>
    <row r="33" spans="1:9" s="19" customFormat="1" ht="18" customHeight="1" x14ac:dyDescent="0.25">
      <c r="A33" s="44"/>
      <c r="B33" s="44"/>
      <c r="C33" s="45"/>
      <c r="D33" s="30"/>
      <c r="E33" s="22"/>
      <c r="F33" s="22" t="s">
        <v>6</v>
      </c>
      <c r="G33" s="136">
        <f t="shared" ref="G33:I34" si="1">G34</f>
        <v>0</v>
      </c>
      <c r="H33" s="136">
        <f t="shared" si="1"/>
        <v>0</v>
      </c>
      <c r="I33" s="136">
        <f t="shared" si="1"/>
        <v>0</v>
      </c>
    </row>
    <row r="34" spans="1:9" s="19" customFormat="1" ht="18" customHeight="1" x14ac:dyDescent="0.25">
      <c r="A34" s="44"/>
      <c r="B34" s="44"/>
      <c r="C34" s="45"/>
      <c r="D34" s="30"/>
      <c r="E34" s="22"/>
      <c r="F34" s="22" t="s">
        <v>14</v>
      </c>
      <c r="G34" s="136">
        <f t="shared" si="1"/>
        <v>0</v>
      </c>
      <c r="H34" s="136">
        <f t="shared" si="1"/>
        <v>0</v>
      </c>
      <c r="I34" s="136">
        <f t="shared" si="1"/>
        <v>0</v>
      </c>
    </row>
    <row r="35" spans="1:9" s="19" customFormat="1" ht="35.4" customHeight="1" x14ac:dyDescent="0.25">
      <c r="A35" s="44"/>
      <c r="B35" s="44"/>
      <c r="C35" s="45"/>
      <c r="D35" s="30"/>
      <c r="E35" s="22"/>
      <c r="F35" s="22" t="s">
        <v>95</v>
      </c>
      <c r="G35" s="136">
        <f>G36+G38</f>
        <v>0</v>
      </c>
      <c r="H35" s="136">
        <f>H36+H38</f>
        <v>0</v>
      </c>
      <c r="I35" s="136">
        <f>I36+I38</f>
        <v>0</v>
      </c>
    </row>
    <row r="36" spans="1:9" s="19" customFormat="1" ht="19.8" customHeight="1" x14ac:dyDescent="0.25">
      <c r="A36" s="44"/>
      <c r="B36" s="44"/>
      <c r="C36" s="45"/>
      <c r="D36" s="30"/>
      <c r="E36" s="22"/>
      <c r="F36" s="22" t="s">
        <v>96</v>
      </c>
      <c r="G36" s="137">
        <f>G37</f>
        <v>-4244.3999999999996</v>
      </c>
      <c r="H36" s="137">
        <f>H37</f>
        <v>-1365.7</v>
      </c>
      <c r="I36" s="137">
        <f>I37</f>
        <v>0</v>
      </c>
    </row>
    <row r="37" spans="1:9" s="19" customFormat="1" ht="23.4" customHeight="1" x14ac:dyDescent="0.25">
      <c r="A37" s="44"/>
      <c r="B37" s="44"/>
      <c r="C37" s="45"/>
      <c r="D37" s="30"/>
      <c r="E37" s="22"/>
      <c r="F37" s="22" t="s">
        <v>97</v>
      </c>
      <c r="G37" s="119">
        <v>-4244.3999999999996</v>
      </c>
      <c r="H37" s="119">
        <v>-1365.7</v>
      </c>
      <c r="I37" s="119">
        <v>0</v>
      </c>
    </row>
    <row r="38" spans="1:9" s="19" customFormat="1" ht="18" customHeight="1" x14ac:dyDescent="0.25">
      <c r="A38" s="44"/>
      <c r="B38" s="44"/>
      <c r="C38" s="45"/>
      <c r="D38" s="30"/>
      <c r="E38" s="22"/>
      <c r="F38" s="22" t="s">
        <v>98</v>
      </c>
      <c r="G38" s="136">
        <f>G39</f>
        <v>4244.3999999999996</v>
      </c>
      <c r="H38" s="136">
        <f>H39</f>
        <v>1365.7</v>
      </c>
      <c r="I38" s="136">
        <f>I39</f>
        <v>0</v>
      </c>
    </row>
    <row r="39" spans="1:9" s="19" customFormat="1" ht="36" customHeight="1" x14ac:dyDescent="0.25">
      <c r="A39" s="44"/>
      <c r="B39" s="44"/>
      <c r="C39" s="45"/>
      <c r="D39" s="30"/>
      <c r="E39" s="22"/>
      <c r="F39" s="22" t="s">
        <v>99</v>
      </c>
      <c r="G39" s="138">
        <v>4244.3999999999996</v>
      </c>
      <c r="H39" s="138">
        <v>1365.7</v>
      </c>
      <c r="I39" s="138">
        <v>0</v>
      </c>
    </row>
    <row r="40" spans="1:9" s="19" customFormat="1" ht="37.799999999999997" customHeight="1" x14ac:dyDescent="0.25">
      <c r="A40" s="47"/>
      <c r="B40" s="47"/>
      <c r="C40" s="45"/>
      <c r="D40" s="48"/>
      <c r="E40" s="106">
        <v>12004</v>
      </c>
      <c r="F40" s="23" t="s">
        <v>61</v>
      </c>
      <c r="G40" s="139">
        <f>G42</f>
        <v>-11881.48</v>
      </c>
      <c r="H40" s="139">
        <f>H42</f>
        <v>-657</v>
      </c>
      <c r="I40" s="139">
        <f>I42</f>
        <v>-657</v>
      </c>
    </row>
    <row r="41" spans="1:9" s="19" customFormat="1" ht="24" customHeight="1" x14ac:dyDescent="0.25">
      <c r="A41" s="47"/>
      <c r="B41" s="47"/>
      <c r="C41" s="47"/>
      <c r="D41" s="21"/>
      <c r="E41" s="32"/>
      <c r="F41" s="31" t="s">
        <v>12</v>
      </c>
      <c r="G41" s="129"/>
      <c r="H41" s="140"/>
      <c r="I41" s="141"/>
    </row>
    <row r="42" spans="1:9" s="19" customFormat="1" ht="38.4" customHeight="1" x14ac:dyDescent="0.25">
      <c r="A42" s="47"/>
      <c r="B42" s="47"/>
      <c r="C42" s="47"/>
      <c r="D42" s="21"/>
      <c r="E42" s="32"/>
      <c r="F42" s="28" t="s">
        <v>29</v>
      </c>
      <c r="G42" s="142">
        <f>G44</f>
        <v>-11881.48</v>
      </c>
      <c r="H42" s="142">
        <f>H44</f>
        <v>-657</v>
      </c>
      <c r="I42" s="142">
        <f>I44</f>
        <v>-657</v>
      </c>
    </row>
    <row r="43" spans="1:9" s="19" customFormat="1" ht="40.200000000000003" customHeight="1" x14ac:dyDescent="0.25">
      <c r="A43" s="18"/>
      <c r="B43" s="18"/>
      <c r="C43" s="18"/>
      <c r="D43" s="20"/>
      <c r="E43" s="24"/>
      <c r="F43" s="31" t="s">
        <v>13</v>
      </c>
      <c r="G43" s="129"/>
      <c r="H43" s="140"/>
      <c r="I43" s="141"/>
    </row>
    <row r="44" spans="1:9" s="19" customFormat="1" ht="21" customHeight="1" x14ac:dyDescent="0.25">
      <c r="A44" s="18"/>
      <c r="B44" s="18"/>
      <c r="C44" s="18"/>
      <c r="D44" s="20"/>
      <c r="E44" s="24"/>
      <c r="F44" s="31" t="s">
        <v>6</v>
      </c>
      <c r="G44" s="137">
        <f t="shared" ref="G44:I47" si="2">G45</f>
        <v>-11881.48</v>
      </c>
      <c r="H44" s="137">
        <f t="shared" si="2"/>
        <v>-657</v>
      </c>
      <c r="I44" s="137">
        <f t="shared" si="2"/>
        <v>-657</v>
      </c>
    </row>
    <row r="45" spans="1:9" s="19" customFormat="1" ht="21.6" customHeight="1" x14ac:dyDescent="0.25">
      <c r="A45" s="18"/>
      <c r="B45" s="18"/>
      <c r="C45" s="18"/>
      <c r="D45" s="20"/>
      <c r="E45" s="24"/>
      <c r="F45" s="31" t="s">
        <v>14</v>
      </c>
      <c r="G45" s="137">
        <f t="shared" si="2"/>
        <v>-11881.48</v>
      </c>
      <c r="H45" s="137">
        <f t="shared" si="2"/>
        <v>-657</v>
      </c>
      <c r="I45" s="137">
        <f t="shared" si="2"/>
        <v>-657</v>
      </c>
    </row>
    <row r="46" spans="1:9" s="19" customFormat="1" ht="22.2" customHeight="1" x14ac:dyDescent="0.25">
      <c r="A46" s="18"/>
      <c r="B46" s="18"/>
      <c r="C46" s="18"/>
      <c r="D46" s="20"/>
      <c r="E46" s="24"/>
      <c r="F46" s="31" t="s">
        <v>25</v>
      </c>
      <c r="G46" s="137">
        <f t="shared" si="2"/>
        <v>-11881.48</v>
      </c>
      <c r="H46" s="137">
        <f t="shared" si="2"/>
        <v>-657</v>
      </c>
      <c r="I46" s="137">
        <f t="shared" si="2"/>
        <v>-657</v>
      </c>
    </row>
    <row r="47" spans="1:9" s="19" customFormat="1" ht="38.25" customHeight="1" x14ac:dyDescent="0.25">
      <c r="A47" s="18"/>
      <c r="B47" s="18"/>
      <c r="C47" s="18"/>
      <c r="D47" s="20"/>
      <c r="E47" s="24"/>
      <c r="F47" s="31" t="s">
        <v>21</v>
      </c>
      <c r="G47" s="137">
        <f t="shared" si="2"/>
        <v>-11881.48</v>
      </c>
      <c r="H47" s="137">
        <f t="shared" si="2"/>
        <v>-657</v>
      </c>
      <c r="I47" s="137">
        <f t="shared" si="2"/>
        <v>-657</v>
      </c>
    </row>
    <row r="48" spans="1:9" s="19" customFormat="1" ht="23.4" customHeight="1" x14ac:dyDescent="0.25">
      <c r="A48" s="18"/>
      <c r="B48" s="18"/>
      <c r="C48" s="18"/>
      <c r="D48" s="20"/>
      <c r="E48" s="24"/>
      <c r="F48" s="32" t="s">
        <v>34</v>
      </c>
      <c r="G48" s="143">
        <f>'Հավելված N 1'!G12</f>
        <v>-11881.48</v>
      </c>
      <c r="H48" s="143">
        <f>'Հավելված N 1'!H12</f>
        <v>-657</v>
      </c>
      <c r="I48" s="143">
        <f>'Հավելված N 1'!I12</f>
        <v>-657</v>
      </c>
    </row>
    <row r="49" spans="1:9" s="19" customFormat="1" ht="23.4" customHeight="1" x14ac:dyDescent="0.25">
      <c r="A49" s="18"/>
      <c r="B49" s="18"/>
      <c r="C49" s="18"/>
      <c r="D49" s="106">
        <v>1192</v>
      </c>
      <c r="E49" s="106"/>
      <c r="F49" s="23" t="s">
        <v>62</v>
      </c>
      <c r="G49" s="126">
        <f>G51</f>
        <v>657</v>
      </c>
      <c r="H49" s="126">
        <f>H51</f>
        <v>657</v>
      </c>
      <c r="I49" s="126">
        <f>I51</f>
        <v>657</v>
      </c>
    </row>
    <row r="50" spans="1:9" s="19" customFormat="1" ht="17.399999999999999" customHeight="1" x14ac:dyDescent="0.25">
      <c r="A50" s="18"/>
      <c r="B50" s="18"/>
      <c r="C50" s="18"/>
      <c r="D50" s="20"/>
      <c r="E50" s="32"/>
      <c r="F50" s="22" t="s">
        <v>7</v>
      </c>
      <c r="G50" s="141"/>
      <c r="H50" s="141"/>
      <c r="I50" s="141"/>
    </row>
    <row r="51" spans="1:9" s="19" customFormat="1" ht="56.4" customHeight="1" x14ac:dyDescent="0.25">
      <c r="A51" s="18"/>
      <c r="B51" s="18"/>
      <c r="C51" s="18"/>
      <c r="D51" s="20"/>
      <c r="E51" s="106">
        <v>11022</v>
      </c>
      <c r="F51" s="23" t="s">
        <v>63</v>
      </c>
      <c r="G51" s="126">
        <f>G53+G60</f>
        <v>657</v>
      </c>
      <c r="H51" s="126">
        <f>H53+H60</f>
        <v>657</v>
      </c>
      <c r="I51" s="126">
        <f>I53+I60</f>
        <v>657</v>
      </c>
    </row>
    <row r="52" spans="1:9" s="19" customFormat="1" ht="19.8" customHeight="1" x14ac:dyDescent="0.25">
      <c r="A52" s="18"/>
      <c r="B52" s="18"/>
      <c r="C52" s="18"/>
      <c r="D52" s="20"/>
      <c r="E52" s="32"/>
      <c r="F52" s="22" t="s">
        <v>12</v>
      </c>
      <c r="G52" s="141"/>
      <c r="H52" s="141"/>
      <c r="I52" s="141"/>
    </row>
    <row r="53" spans="1:9" s="19" customFormat="1" ht="34.200000000000003" customHeight="1" x14ac:dyDescent="0.25">
      <c r="A53" s="18"/>
      <c r="B53" s="18"/>
      <c r="C53" s="18"/>
      <c r="D53" s="20"/>
      <c r="E53" s="32"/>
      <c r="F53" s="37" t="s">
        <v>101</v>
      </c>
      <c r="G53" s="143">
        <f>G55</f>
        <v>0</v>
      </c>
      <c r="H53" s="143">
        <f>H55</f>
        <v>0</v>
      </c>
      <c r="I53" s="143">
        <f>I55</f>
        <v>-18504</v>
      </c>
    </row>
    <row r="54" spans="1:9" s="19" customFormat="1" ht="35.4" customHeight="1" x14ac:dyDescent="0.25">
      <c r="A54" s="18"/>
      <c r="B54" s="18"/>
      <c r="C54" s="18"/>
      <c r="D54" s="20"/>
      <c r="E54" s="32"/>
      <c r="F54" s="22" t="s">
        <v>13</v>
      </c>
      <c r="G54" s="143"/>
      <c r="H54" s="143"/>
      <c r="I54" s="143"/>
    </row>
    <row r="55" spans="1:9" s="19" customFormat="1" ht="19.8" customHeight="1" x14ac:dyDescent="0.25">
      <c r="A55" s="18"/>
      <c r="B55" s="18"/>
      <c r="C55" s="18"/>
      <c r="D55" s="20"/>
      <c r="E55" s="32"/>
      <c r="F55" s="22" t="s">
        <v>6</v>
      </c>
      <c r="G55" s="143">
        <f t="shared" ref="G55:I58" si="3">G56</f>
        <v>0</v>
      </c>
      <c r="H55" s="143">
        <f t="shared" si="3"/>
        <v>0</v>
      </c>
      <c r="I55" s="143">
        <f t="shared" si="3"/>
        <v>-18504</v>
      </c>
    </row>
    <row r="56" spans="1:9" s="19" customFormat="1" ht="19.8" customHeight="1" x14ac:dyDescent="0.25">
      <c r="A56" s="18"/>
      <c r="B56" s="18"/>
      <c r="C56" s="18"/>
      <c r="D56" s="20"/>
      <c r="E56" s="32"/>
      <c r="F56" s="22" t="s">
        <v>14</v>
      </c>
      <c r="G56" s="143">
        <f t="shared" si="3"/>
        <v>0</v>
      </c>
      <c r="H56" s="143">
        <f t="shared" si="3"/>
        <v>0</v>
      </c>
      <c r="I56" s="143">
        <f t="shared" si="3"/>
        <v>-18504</v>
      </c>
    </row>
    <row r="57" spans="1:9" s="19" customFormat="1" ht="19.8" customHeight="1" x14ac:dyDescent="0.25">
      <c r="A57" s="18"/>
      <c r="B57" s="18"/>
      <c r="C57" s="18"/>
      <c r="D57" s="20"/>
      <c r="E57" s="32"/>
      <c r="F57" s="22" t="s">
        <v>25</v>
      </c>
      <c r="G57" s="143">
        <f t="shared" si="3"/>
        <v>0</v>
      </c>
      <c r="H57" s="143">
        <f t="shared" si="3"/>
        <v>0</v>
      </c>
      <c r="I57" s="143">
        <f t="shared" si="3"/>
        <v>-18504</v>
      </c>
    </row>
    <row r="58" spans="1:9" s="19" customFormat="1" ht="36.6" customHeight="1" x14ac:dyDescent="0.25">
      <c r="A58" s="18"/>
      <c r="B58" s="18"/>
      <c r="C58" s="18"/>
      <c r="D58" s="20"/>
      <c r="E58" s="32"/>
      <c r="F58" s="22" t="s">
        <v>21</v>
      </c>
      <c r="G58" s="143">
        <f t="shared" si="3"/>
        <v>0</v>
      </c>
      <c r="H58" s="143">
        <f t="shared" si="3"/>
        <v>0</v>
      </c>
      <c r="I58" s="143">
        <f t="shared" si="3"/>
        <v>-18504</v>
      </c>
    </row>
    <row r="59" spans="1:9" s="19" customFormat="1" ht="19.8" customHeight="1" x14ac:dyDescent="0.25">
      <c r="A59" s="18"/>
      <c r="B59" s="18"/>
      <c r="C59" s="18"/>
      <c r="D59" s="20"/>
      <c r="E59" s="32"/>
      <c r="F59" s="22" t="s">
        <v>34</v>
      </c>
      <c r="G59" s="143">
        <v>0</v>
      </c>
      <c r="H59" s="143">
        <v>0</v>
      </c>
      <c r="I59" s="143">
        <v>-18504</v>
      </c>
    </row>
    <row r="60" spans="1:9" s="19" customFormat="1" ht="34.200000000000003" customHeight="1" x14ac:dyDescent="0.25">
      <c r="A60" s="18"/>
      <c r="B60" s="18"/>
      <c r="C60" s="18"/>
      <c r="D60" s="20"/>
      <c r="E60" s="32"/>
      <c r="F60" s="37" t="s">
        <v>29</v>
      </c>
      <c r="G60" s="143">
        <f>G62</f>
        <v>657</v>
      </c>
      <c r="H60" s="143">
        <f>H62</f>
        <v>657</v>
      </c>
      <c r="I60" s="143">
        <f>I62</f>
        <v>19161</v>
      </c>
    </row>
    <row r="61" spans="1:9" s="19" customFormat="1" ht="39.6" customHeight="1" x14ac:dyDescent="0.25">
      <c r="A61" s="18"/>
      <c r="B61" s="18"/>
      <c r="C61" s="18"/>
      <c r="D61" s="20"/>
      <c r="E61" s="32"/>
      <c r="F61" s="22" t="s">
        <v>13</v>
      </c>
      <c r="G61" s="141"/>
      <c r="H61" s="141"/>
      <c r="I61" s="141"/>
    </row>
    <row r="62" spans="1:9" s="19" customFormat="1" ht="23.4" customHeight="1" x14ac:dyDescent="0.25">
      <c r="A62" s="18"/>
      <c r="B62" s="18"/>
      <c r="C62" s="18"/>
      <c r="D62" s="20"/>
      <c r="E62" s="32"/>
      <c r="F62" s="22" t="s">
        <v>6</v>
      </c>
      <c r="G62" s="143">
        <f t="shared" ref="G62:I65" si="4">G63</f>
        <v>657</v>
      </c>
      <c r="H62" s="143">
        <f t="shared" si="4"/>
        <v>657</v>
      </c>
      <c r="I62" s="143">
        <f t="shared" si="4"/>
        <v>19161</v>
      </c>
    </row>
    <row r="63" spans="1:9" s="19" customFormat="1" ht="23.4" customHeight="1" x14ac:dyDescent="0.25">
      <c r="A63" s="18"/>
      <c r="B63" s="18"/>
      <c r="C63" s="18"/>
      <c r="D63" s="20"/>
      <c r="E63" s="32"/>
      <c r="F63" s="22" t="s">
        <v>14</v>
      </c>
      <c r="G63" s="143">
        <f t="shared" si="4"/>
        <v>657</v>
      </c>
      <c r="H63" s="143">
        <f t="shared" si="4"/>
        <v>657</v>
      </c>
      <c r="I63" s="143">
        <f t="shared" si="4"/>
        <v>19161</v>
      </c>
    </row>
    <row r="64" spans="1:9" s="19" customFormat="1" ht="23.4" customHeight="1" x14ac:dyDescent="0.25">
      <c r="A64" s="18"/>
      <c r="B64" s="18"/>
      <c r="C64" s="18"/>
      <c r="D64" s="20"/>
      <c r="E64" s="32"/>
      <c r="F64" s="22" t="s">
        <v>25</v>
      </c>
      <c r="G64" s="143">
        <f t="shared" si="4"/>
        <v>657</v>
      </c>
      <c r="H64" s="143">
        <f t="shared" si="4"/>
        <v>657</v>
      </c>
      <c r="I64" s="143">
        <f t="shared" si="4"/>
        <v>19161</v>
      </c>
    </row>
    <row r="65" spans="1:9" s="19" customFormat="1" ht="36.6" customHeight="1" x14ac:dyDescent="0.25">
      <c r="A65" s="18"/>
      <c r="B65" s="18"/>
      <c r="C65" s="18"/>
      <c r="D65" s="20"/>
      <c r="E65" s="32"/>
      <c r="F65" s="22" t="s">
        <v>21</v>
      </c>
      <c r="G65" s="143">
        <f t="shared" si="4"/>
        <v>657</v>
      </c>
      <c r="H65" s="143">
        <f t="shared" si="4"/>
        <v>657</v>
      </c>
      <c r="I65" s="143">
        <f t="shared" si="4"/>
        <v>19161</v>
      </c>
    </row>
    <row r="66" spans="1:9" s="19" customFormat="1" ht="23.4" customHeight="1" x14ac:dyDescent="0.25">
      <c r="A66" s="18"/>
      <c r="B66" s="18"/>
      <c r="C66" s="18"/>
      <c r="D66" s="20"/>
      <c r="E66" s="32"/>
      <c r="F66" s="22" t="s">
        <v>34</v>
      </c>
      <c r="G66" s="143">
        <f>'Հավելված N 1'!G14</f>
        <v>657</v>
      </c>
      <c r="H66" s="143">
        <f>'Հավելված N 1'!H14</f>
        <v>657</v>
      </c>
      <c r="I66" s="143">
        <f>18504+657</f>
        <v>19161</v>
      </c>
    </row>
  </sheetData>
  <mergeCells count="8">
    <mergeCell ref="F2:I2"/>
    <mergeCell ref="F3:I3"/>
    <mergeCell ref="F1:I1"/>
    <mergeCell ref="A4:I4"/>
    <mergeCell ref="A6:C6"/>
    <mergeCell ref="D6:E6"/>
    <mergeCell ref="F6:F7"/>
    <mergeCell ref="G6:I6"/>
  </mergeCells>
  <pageMargins left="0.7" right="0.7" top="0.75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H12" sqref="H12"/>
    </sheetView>
  </sheetViews>
  <sheetFormatPr defaultColWidth="9.125" defaultRowHeight="17.399999999999999" x14ac:dyDescent="0.25"/>
  <cols>
    <col min="1" max="1" width="19" style="54" customWidth="1"/>
    <col min="2" max="2" width="23.5" style="54" customWidth="1"/>
    <col min="3" max="3" width="72.875" style="54" customWidth="1"/>
    <col min="4" max="4" width="32.375" style="61" customWidth="1"/>
    <col min="5" max="16384" width="9.125" style="54"/>
  </cols>
  <sheetData>
    <row r="1" spans="1:9" x14ac:dyDescent="0.25">
      <c r="C1" s="188" t="s">
        <v>107</v>
      </c>
      <c r="D1" s="188"/>
      <c r="E1" s="59"/>
      <c r="F1" s="59"/>
    </row>
    <row r="2" spans="1:9" x14ac:dyDescent="0.25">
      <c r="C2" s="188" t="s">
        <v>38</v>
      </c>
      <c r="D2" s="188"/>
      <c r="E2" s="59"/>
      <c r="F2" s="59"/>
    </row>
    <row r="3" spans="1:9" x14ac:dyDescent="0.25">
      <c r="C3" s="188" t="s">
        <v>8</v>
      </c>
      <c r="D3" s="188"/>
      <c r="E3" s="59"/>
      <c r="F3" s="59"/>
    </row>
    <row r="4" spans="1:9" x14ac:dyDescent="0.25">
      <c r="A4" s="189"/>
      <c r="B4" s="189"/>
      <c r="C4" s="189"/>
      <c r="D4" s="189"/>
    </row>
    <row r="5" spans="1:9" ht="37.799999999999997" customHeight="1" x14ac:dyDescent="0.25">
      <c r="A5" s="190" t="s">
        <v>109</v>
      </c>
      <c r="B5" s="190"/>
      <c r="C5" s="190"/>
      <c r="D5" s="190"/>
      <c r="E5" s="60"/>
      <c r="F5" s="60"/>
      <c r="G5" s="60"/>
      <c r="H5" s="60"/>
      <c r="I5" s="60"/>
    </row>
    <row r="6" spans="1:9" x14ac:dyDescent="0.25">
      <c r="A6" s="55"/>
      <c r="B6" s="55"/>
      <c r="C6" s="55"/>
      <c r="D6" s="56" t="s">
        <v>64</v>
      </c>
    </row>
    <row r="7" spans="1:9" ht="26.4" customHeight="1" x14ac:dyDescent="0.25">
      <c r="A7" s="191" t="s">
        <v>0</v>
      </c>
      <c r="B7" s="191"/>
      <c r="C7" s="192" t="s">
        <v>102</v>
      </c>
      <c r="D7" s="193" t="s">
        <v>103</v>
      </c>
    </row>
    <row r="8" spans="1:9" ht="49.8" customHeight="1" x14ac:dyDescent="0.25">
      <c r="A8" s="64" t="s">
        <v>104</v>
      </c>
      <c r="B8" s="64" t="s">
        <v>105</v>
      </c>
      <c r="C8" s="192"/>
      <c r="D8" s="194"/>
    </row>
    <row r="9" spans="1:9" ht="40.200000000000003" customHeight="1" x14ac:dyDescent="0.25">
      <c r="A9" s="186"/>
      <c r="B9" s="187"/>
      <c r="C9" s="67" t="s">
        <v>6</v>
      </c>
      <c r="D9" s="62">
        <f>D11</f>
        <v>-18504</v>
      </c>
    </row>
    <row r="10" spans="1:9" ht="18" x14ac:dyDescent="0.25">
      <c r="A10" s="68"/>
      <c r="B10" s="68"/>
      <c r="C10" s="68" t="s">
        <v>106</v>
      </c>
      <c r="D10" s="57"/>
    </row>
    <row r="11" spans="1:9" ht="40.200000000000003" customHeight="1" x14ac:dyDescent="0.25">
      <c r="A11" s="64">
        <v>1192</v>
      </c>
      <c r="B11" s="63"/>
      <c r="C11" s="66" t="s">
        <v>62</v>
      </c>
      <c r="D11" s="62">
        <f>D12</f>
        <v>-18504</v>
      </c>
    </row>
    <row r="12" spans="1:9" ht="70.8" customHeight="1" x14ac:dyDescent="0.25">
      <c r="A12" s="68"/>
      <c r="B12" s="58">
        <v>11022</v>
      </c>
      <c r="C12" s="65" t="s">
        <v>110</v>
      </c>
      <c r="D12" s="62">
        <f>'Հավելված N 2'!I59</f>
        <v>-18504</v>
      </c>
    </row>
  </sheetData>
  <mergeCells count="9">
    <mergeCell ref="A9:B9"/>
    <mergeCell ref="C1:D1"/>
    <mergeCell ref="C2:D2"/>
    <mergeCell ref="C3:D3"/>
    <mergeCell ref="A4:D4"/>
    <mergeCell ref="A5:D5"/>
    <mergeCell ref="A7:B7"/>
    <mergeCell ref="C7:C8"/>
    <mergeCell ref="D7:D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opLeftCell="A16" zoomScaleNormal="100" workbookViewId="0">
      <selection activeCell="H21" sqref="H21:L21"/>
    </sheetView>
  </sheetViews>
  <sheetFormatPr defaultColWidth="9.125" defaultRowHeight="17.399999999999999" x14ac:dyDescent="0.25"/>
  <cols>
    <col min="1" max="1" width="7" style="7" customWidth="1"/>
    <col min="2" max="2" width="11" style="7" customWidth="1"/>
    <col min="3" max="3" width="16.25" style="7" customWidth="1"/>
    <col min="4" max="4" width="17.375" style="7" customWidth="1"/>
    <col min="5" max="5" width="16.75" style="17" customWidth="1"/>
    <col min="6" max="6" width="23.25" style="7" customWidth="1"/>
    <col min="7" max="7" width="10.875" style="7" customWidth="1"/>
    <col min="8" max="8" width="20.25" style="7" customWidth="1"/>
    <col min="9" max="9" width="39.25" style="7" customWidth="1"/>
    <col min="10" max="10" width="18.5" style="7" customWidth="1"/>
    <col min="11" max="11" width="18.75" style="7" customWidth="1"/>
    <col min="12" max="12" width="13.625" style="7" customWidth="1"/>
    <col min="13" max="16384" width="9.125" style="7"/>
  </cols>
  <sheetData>
    <row r="1" spans="1:13" ht="17.399999999999999" customHeight="1" x14ac:dyDescent="0.4">
      <c r="B1" s="198"/>
      <c r="C1" s="198"/>
      <c r="D1" s="195"/>
      <c r="E1" s="195"/>
      <c r="J1" s="81"/>
      <c r="K1" s="195" t="s">
        <v>153</v>
      </c>
      <c r="L1" s="195"/>
    </row>
    <row r="2" spans="1:13" s="10" customFormat="1" ht="17.399999999999999" customHeight="1" x14ac:dyDescent="0.4">
      <c r="B2" s="200"/>
      <c r="C2" s="200"/>
      <c r="D2" s="200"/>
      <c r="E2" s="200"/>
      <c r="I2" s="59" t="s">
        <v>134</v>
      </c>
      <c r="J2" s="188" t="s">
        <v>38</v>
      </c>
      <c r="K2" s="188"/>
      <c r="L2" s="188"/>
    </row>
    <row r="3" spans="1:13" s="10" customFormat="1" ht="17.399999999999999" customHeight="1" x14ac:dyDescent="0.4">
      <c r="B3" s="200"/>
      <c r="C3" s="200"/>
      <c r="D3" s="200"/>
      <c r="E3" s="200"/>
      <c r="I3" s="59"/>
      <c r="J3" s="59"/>
      <c r="K3" s="188" t="s">
        <v>8</v>
      </c>
      <c r="L3" s="188"/>
    </row>
    <row r="4" spans="1:13" s="10" customFormat="1" ht="18" x14ac:dyDescent="0.4">
      <c r="A4" s="199"/>
      <c r="B4" s="199"/>
      <c r="C4" s="199"/>
      <c r="D4" s="199"/>
      <c r="E4" s="199"/>
    </row>
    <row r="5" spans="1:13" ht="49.8" customHeight="1" x14ac:dyDescent="0.25">
      <c r="A5" s="201" t="s">
        <v>111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</row>
    <row r="6" spans="1:13" s="1" customFormat="1" ht="18.75" customHeight="1" x14ac:dyDescent="0.4">
      <c r="E6" s="26"/>
      <c r="I6" s="27"/>
      <c r="K6" s="207" t="s">
        <v>64</v>
      </c>
      <c r="L6" s="207"/>
    </row>
    <row r="7" spans="1:13" ht="65.400000000000006" customHeight="1" x14ac:dyDescent="0.25">
      <c r="A7" s="175" t="s">
        <v>65</v>
      </c>
      <c r="B7" s="175" t="s">
        <v>66</v>
      </c>
      <c r="C7" s="175"/>
      <c r="D7" s="175" t="s">
        <v>67</v>
      </c>
      <c r="E7" s="175"/>
      <c r="F7" s="175"/>
      <c r="G7" s="175"/>
      <c r="H7" s="175" t="s">
        <v>68</v>
      </c>
      <c r="I7" s="175" t="s">
        <v>69</v>
      </c>
      <c r="J7" s="202" t="s">
        <v>26</v>
      </c>
      <c r="K7" s="203"/>
      <c r="L7" s="204"/>
    </row>
    <row r="8" spans="1:13" ht="54" x14ac:dyDescent="0.25">
      <c r="A8" s="197"/>
      <c r="B8" s="100" t="s">
        <v>70</v>
      </c>
      <c r="C8" s="100" t="s">
        <v>76</v>
      </c>
      <c r="D8" s="100" t="s">
        <v>70</v>
      </c>
      <c r="E8" s="100" t="s">
        <v>76</v>
      </c>
      <c r="F8" s="100" t="s">
        <v>71</v>
      </c>
      <c r="G8" s="100" t="s">
        <v>72</v>
      </c>
      <c r="H8" s="197"/>
      <c r="I8" s="197"/>
      <c r="J8" s="100" t="s">
        <v>73</v>
      </c>
      <c r="K8" s="100" t="s">
        <v>74</v>
      </c>
      <c r="L8" s="100" t="s">
        <v>75</v>
      </c>
    </row>
    <row r="9" spans="1:13" ht="24" customHeight="1" x14ac:dyDescent="0.25">
      <c r="A9" s="196" t="s">
        <v>77</v>
      </c>
      <c r="B9" s="196"/>
      <c r="C9" s="196"/>
      <c r="D9" s="196"/>
      <c r="E9" s="196"/>
      <c r="F9" s="196"/>
      <c r="G9" s="196"/>
      <c r="H9" s="196"/>
      <c r="I9" s="196"/>
      <c r="J9" s="147">
        <f>J10</f>
        <v>0</v>
      </c>
      <c r="K9" s="147">
        <f>K10</f>
        <v>0</v>
      </c>
      <c r="L9" s="147">
        <f>L10</f>
        <v>0</v>
      </c>
    </row>
    <row r="10" spans="1:13" ht="20.399999999999999" customHeight="1" x14ac:dyDescent="0.25">
      <c r="A10" s="196" t="s">
        <v>15</v>
      </c>
      <c r="B10" s="196"/>
      <c r="C10" s="196"/>
      <c r="D10" s="196"/>
      <c r="E10" s="196"/>
      <c r="F10" s="196"/>
      <c r="G10" s="196"/>
      <c r="H10" s="196"/>
      <c r="I10" s="196"/>
      <c r="J10" s="147">
        <f>J11+J36</f>
        <v>0</v>
      </c>
      <c r="K10" s="147">
        <f>K11+K36</f>
        <v>0</v>
      </c>
      <c r="L10" s="147">
        <f>L11+L36</f>
        <v>0</v>
      </c>
    </row>
    <row r="11" spans="1:13" ht="18" x14ac:dyDescent="0.25">
      <c r="A11" s="51"/>
      <c r="B11" s="33" t="s">
        <v>78</v>
      </c>
      <c r="C11" s="206" t="s">
        <v>79</v>
      </c>
      <c r="D11" s="206"/>
      <c r="E11" s="206"/>
      <c r="F11" s="206"/>
      <c r="G11" s="206"/>
      <c r="H11" s="206"/>
      <c r="I11" s="206"/>
      <c r="J11" s="144">
        <f>J18+J22+J30</f>
        <v>-657</v>
      </c>
      <c r="K11" s="144">
        <f>K18+K22+K30</f>
        <v>-657</v>
      </c>
      <c r="L11" s="144">
        <f>L18+L22+L30</f>
        <v>-657</v>
      </c>
    </row>
    <row r="12" spans="1:13" ht="18" customHeight="1" x14ac:dyDescent="0.25">
      <c r="A12" s="51"/>
      <c r="B12" s="160"/>
      <c r="C12" s="160"/>
      <c r="D12" s="160" t="s">
        <v>171</v>
      </c>
      <c r="E12" s="212" t="s">
        <v>172</v>
      </c>
      <c r="F12" s="212"/>
      <c r="G12" s="212"/>
      <c r="H12" s="212"/>
      <c r="I12" s="212"/>
      <c r="J12" s="147">
        <v>0</v>
      </c>
      <c r="K12" s="147">
        <v>0</v>
      </c>
      <c r="L12" s="147">
        <v>0</v>
      </c>
    </row>
    <row r="13" spans="1:13" ht="41.4" customHeight="1" x14ac:dyDescent="0.25">
      <c r="A13" s="51"/>
      <c r="B13" s="160"/>
      <c r="C13" s="160"/>
      <c r="D13" s="160"/>
      <c r="E13" s="209" t="s">
        <v>173</v>
      </c>
      <c r="F13" s="210"/>
      <c r="G13" s="210"/>
      <c r="H13" s="210"/>
      <c r="I13" s="210"/>
      <c r="J13" s="210"/>
      <c r="K13" s="210"/>
      <c r="L13" s="211"/>
    </row>
    <row r="14" spans="1:13" ht="18" customHeight="1" x14ac:dyDescent="0.25">
      <c r="A14" s="51"/>
      <c r="B14" s="160"/>
      <c r="C14" s="160"/>
      <c r="D14" s="160"/>
      <c r="E14" s="49"/>
      <c r="F14" s="49"/>
      <c r="G14" s="209" t="s">
        <v>162</v>
      </c>
      <c r="H14" s="210"/>
      <c r="I14" s="210"/>
      <c r="J14" s="210"/>
      <c r="K14" s="210"/>
      <c r="L14" s="211"/>
      <c r="M14" s="162"/>
    </row>
    <row r="15" spans="1:13" ht="55.8" customHeight="1" x14ac:dyDescent="0.25">
      <c r="A15" s="51"/>
      <c r="B15" s="160"/>
      <c r="C15" s="160"/>
      <c r="D15" s="160"/>
      <c r="E15" s="49"/>
      <c r="F15" s="49"/>
      <c r="G15" s="49"/>
      <c r="H15" s="209" t="s">
        <v>174</v>
      </c>
      <c r="I15" s="210"/>
      <c r="J15" s="210"/>
      <c r="K15" s="210"/>
      <c r="L15" s="211"/>
    </row>
    <row r="16" spans="1:13" ht="21" customHeight="1" x14ac:dyDescent="0.25">
      <c r="A16" s="51"/>
      <c r="B16" s="160"/>
      <c r="C16" s="160"/>
      <c r="D16" s="160"/>
      <c r="E16" s="160"/>
      <c r="F16" s="160"/>
      <c r="G16" s="160"/>
      <c r="H16" s="161"/>
      <c r="I16" s="49" t="s">
        <v>175</v>
      </c>
      <c r="J16" s="163">
        <v>-13320</v>
      </c>
      <c r="K16" s="87"/>
      <c r="L16" s="163">
        <v>-13320</v>
      </c>
    </row>
    <row r="17" spans="1:12" ht="18" x14ac:dyDescent="0.25">
      <c r="A17" s="51"/>
      <c r="B17" s="160"/>
      <c r="C17" s="160"/>
      <c r="D17" s="160"/>
      <c r="E17" s="160"/>
      <c r="F17" s="160"/>
      <c r="G17" s="160"/>
      <c r="H17" s="160"/>
      <c r="I17" s="49" t="s">
        <v>176</v>
      </c>
      <c r="J17" s="163">
        <v>-12800</v>
      </c>
      <c r="K17" s="164"/>
      <c r="L17" s="163">
        <v>-12800</v>
      </c>
    </row>
    <row r="18" spans="1:12" ht="34.200000000000003" customHeight="1" x14ac:dyDescent="0.25">
      <c r="A18" s="51"/>
      <c r="B18" s="107"/>
      <c r="C18" s="107"/>
      <c r="D18" s="107" t="s">
        <v>160</v>
      </c>
      <c r="E18" s="206" t="s">
        <v>156</v>
      </c>
      <c r="F18" s="206"/>
      <c r="G18" s="206"/>
      <c r="H18" s="206"/>
      <c r="I18" s="206"/>
      <c r="J18" s="71">
        <f>'Հավելված N 2'!G20</f>
        <v>11224.48</v>
      </c>
      <c r="K18" s="145">
        <f>'Հավելված N 2'!H20</f>
        <v>0</v>
      </c>
      <c r="L18" s="145">
        <f>'Հավելված N 2'!I20</f>
        <v>0</v>
      </c>
    </row>
    <row r="19" spans="1:12" ht="38.4" customHeight="1" x14ac:dyDescent="0.25">
      <c r="A19" s="51"/>
      <c r="B19" s="107"/>
      <c r="C19" s="107"/>
      <c r="D19" s="107"/>
      <c r="E19" s="107"/>
      <c r="F19" s="209" t="s">
        <v>161</v>
      </c>
      <c r="G19" s="210"/>
      <c r="H19" s="210"/>
      <c r="I19" s="210"/>
      <c r="J19" s="210"/>
      <c r="K19" s="210"/>
      <c r="L19" s="211"/>
    </row>
    <row r="20" spans="1:12" ht="18" customHeight="1" x14ac:dyDescent="0.25">
      <c r="A20" s="51"/>
      <c r="B20" s="107"/>
      <c r="C20" s="107"/>
      <c r="D20" s="107"/>
      <c r="E20" s="107"/>
      <c r="F20" s="49"/>
      <c r="G20" s="209" t="s">
        <v>162</v>
      </c>
      <c r="H20" s="210"/>
      <c r="I20" s="210"/>
      <c r="J20" s="210"/>
      <c r="K20" s="210"/>
      <c r="L20" s="211"/>
    </row>
    <row r="21" spans="1:12" ht="55.8" customHeight="1" x14ac:dyDescent="0.25">
      <c r="A21" s="51"/>
      <c r="B21" s="107"/>
      <c r="C21" s="107"/>
      <c r="D21" s="107"/>
      <c r="E21" s="107"/>
      <c r="F21" s="49"/>
      <c r="G21" s="49"/>
      <c r="H21" s="209" t="s">
        <v>163</v>
      </c>
      <c r="I21" s="210"/>
      <c r="J21" s="210"/>
      <c r="K21" s="210"/>
      <c r="L21" s="211"/>
    </row>
    <row r="22" spans="1:12" ht="22.8" customHeight="1" x14ac:dyDescent="0.25">
      <c r="A22" s="51"/>
      <c r="B22" s="52"/>
      <c r="C22" s="108"/>
      <c r="D22" s="107" t="s">
        <v>113</v>
      </c>
      <c r="E22" s="208" t="s">
        <v>100</v>
      </c>
      <c r="F22" s="206"/>
      <c r="G22" s="206"/>
      <c r="H22" s="206"/>
      <c r="I22" s="206"/>
      <c r="J22" s="146">
        <f>'Հավելված N 2'!G29</f>
        <v>0</v>
      </c>
      <c r="K22" s="146">
        <f>'Հավելված N 2'!H29</f>
        <v>0</v>
      </c>
      <c r="L22" s="146">
        <f>'Հավելված N 2'!I29</f>
        <v>0</v>
      </c>
    </row>
    <row r="23" spans="1:12" ht="35.4" customHeight="1" x14ac:dyDescent="0.25">
      <c r="A23" s="51"/>
      <c r="B23" s="52"/>
      <c r="C23" s="52"/>
      <c r="D23" s="52"/>
      <c r="E23" s="52"/>
      <c r="F23" s="209" t="s">
        <v>114</v>
      </c>
      <c r="G23" s="210"/>
      <c r="H23" s="210"/>
      <c r="I23" s="210"/>
      <c r="J23" s="210"/>
      <c r="K23" s="210"/>
      <c r="L23" s="211"/>
    </row>
    <row r="24" spans="1:12" ht="18" x14ac:dyDescent="0.25">
      <c r="A24" s="51"/>
      <c r="B24" s="52"/>
      <c r="C24" s="52"/>
      <c r="D24" s="52"/>
      <c r="E24" s="52"/>
      <c r="F24" s="49"/>
      <c r="G24" s="209" t="s">
        <v>89</v>
      </c>
      <c r="H24" s="210"/>
      <c r="I24" s="210"/>
      <c r="J24" s="210"/>
      <c r="K24" s="210"/>
      <c r="L24" s="211"/>
    </row>
    <row r="25" spans="1:12" ht="40.799999999999997" customHeight="1" x14ac:dyDescent="0.25">
      <c r="A25" s="51"/>
      <c r="B25" s="52"/>
      <c r="C25" s="52"/>
      <c r="D25" s="52"/>
      <c r="E25" s="52"/>
      <c r="F25" s="49"/>
      <c r="G25" s="49"/>
      <c r="H25" s="213" t="s">
        <v>115</v>
      </c>
      <c r="I25" s="213"/>
      <c r="J25" s="213"/>
      <c r="K25" s="213"/>
      <c r="L25" s="213"/>
    </row>
    <row r="26" spans="1:12" ht="18" x14ac:dyDescent="0.25">
      <c r="A26" s="51"/>
      <c r="B26" s="52"/>
      <c r="C26" s="52"/>
      <c r="D26" s="52"/>
      <c r="E26" s="52"/>
      <c r="F26" s="52"/>
      <c r="G26" s="52"/>
      <c r="H26" s="52"/>
      <c r="I26" s="49" t="s">
        <v>116</v>
      </c>
      <c r="J26" s="70">
        <v>-100</v>
      </c>
      <c r="K26" s="70"/>
      <c r="L26" s="70">
        <v>-200</v>
      </c>
    </row>
    <row r="27" spans="1:12" ht="18" x14ac:dyDescent="0.25">
      <c r="A27" s="51"/>
      <c r="B27" s="52"/>
      <c r="C27" s="52"/>
      <c r="D27" s="52"/>
      <c r="E27" s="52"/>
      <c r="F27" s="52"/>
      <c r="G27" s="52"/>
      <c r="H27" s="52"/>
      <c r="I27" s="49" t="s">
        <v>117</v>
      </c>
      <c r="J27" s="70">
        <v>-80</v>
      </c>
      <c r="K27" s="70"/>
      <c r="L27" s="70">
        <v>-100</v>
      </c>
    </row>
    <row r="28" spans="1:12" ht="18" x14ac:dyDescent="0.25">
      <c r="A28" s="51"/>
      <c r="B28" s="52"/>
      <c r="C28" s="52"/>
      <c r="D28" s="52"/>
      <c r="E28" s="52"/>
      <c r="F28" s="52"/>
      <c r="G28" s="52"/>
      <c r="H28" s="52"/>
      <c r="I28" s="49" t="s">
        <v>118</v>
      </c>
      <c r="J28" s="71"/>
      <c r="K28" s="71"/>
      <c r="L28" s="70">
        <v>-4</v>
      </c>
    </row>
    <row r="29" spans="1:12" ht="34.799999999999997" x14ac:dyDescent="0.25">
      <c r="A29" s="51"/>
      <c r="B29" s="52"/>
      <c r="C29" s="52"/>
      <c r="D29" s="52"/>
      <c r="E29" s="52"/>
      <c r="F29" s="52"/>
      <c r="G29" s="52"/>
      <c r="H29" s="52"/>
      <c r="I29" s="49" t="s">
        <v>135</v>
      </c>
      <c r="J29" s="70">
        <v>3</v>
      </c>
      <c r="K29" s="70"/>
      <c r="L29" s="70">
        <v>5</v>
      </c>
    </row>
    <row r="30" spans="1:12" ht="39" customHeight="1" x14ac:dyDescent="0.25">
      <c r="A30" s="51"/>
      <c r="B30" s="51"/>
      <c r="C30" s="51"/>
      <c r="D30" s="33" t="s">
        <v>80</v>
      </c>
      <c r="E30" s="206" t="s">
        <v>51</v>
      </c>
      <c r="F30" s="206"/>
      <c r="G30" s="206"/>
      <c r="H30" s="206"/>
      <c r="I30" s="206"/>
      <c r="J30" s="144">
        <f>'Հավելված N 2'!G40</f>
        <v>-11881.48</v>
      </c>
      <c r="K30" s="144">
        <f>'Հավելված N 2'!H40</f>
        <v>-657</v>
      </c>
      <c r="L30" s="144">
        <f>'Հավելված N 2'!I40</f>
        <v>-657</v>
      </c>
    </row>
    <row r="31" spans="1:12" ht="30.6" customHeight="1" x14ac:dyDescent="0.25">
      <c r="A31" s="51"/>
      <c r="B31" s="51"/>
      <c r="C31" s="51"/>
      <c r="D31" s="49"/>
      <c r="E31" s="49"/>
      <c r="F31" s="205" t="s">
        <v>81</v>
      </c>
      <c r="G31" s="205"/>
      <c r="H31" s="205"/>
      <c r="I31" s="205"/>
      <c r="J31" s="205"/>
      <c r="K31" s="205"/>
      <c r="L31" s="205"/>
    </row>
    <row r="32" spans="1:12" x14ac:dyDescent="0.25">
      <c r="A32" s="51"/>
      <c r="B32" s="51"/>
      <c r="C32" s="51"/>
      <c r="D32" s="49"/>
      <c r="E32" s="49"/>
      <c r="F32" s="49"/>
      <c r="G32" s="205" t="s">
        <v>27</v>
      </c>
      <c r="H32" s="205"/>
      <c r="I32" s="205"/>
      <c r="J32" s="205"/>
      <c r="K32" s="205"/>
      <c r="L32" s="205"/>
    </row>
    <row r="33" spans="1:12" ht="42" customHeight="1" x14ac:dyDescent="0.25">
      <c r="A33" s="51"/>
      <c r="B33" s="51"/>
      <c r="C33" s="51"/>
      <c r="D33" s="49"/>
      <c r="E33" s="49"/>
      <c r="F33" s="49"/>
      <c r="G33" s="49"/>
      <c r="H33" s="205" t="s">
        <v>82</v>
      </c>
      <c r="I33" s="205"/>
      <c r="J33" s="205"/>
      <c r="K33" s="205"/>
      <c r="L33" s="205"/>
    </row>
    <row r="34" spans="1:12" ht="59.4" customHeight="1" x14ac:dyDescent="0.25">
      <c r="A34" s="51"/>
      <c r="B34" s="51"/>
      <c r="C34" s="51"/>
      <c r="D34" s="49"/>
      <c r="E34" s="49"/>
      <c r="F34" s="49"/>
      <c r="G34" s="49"/>
      <c r="H34" s="49"/>
      <c r="I34" s="49" t="s">
        <v>83</v>
      </c>
      <c r="J34" s="70">
        <v>-1</v>
      </c>
      <c r="K34" s="72"/>
      <c r="L34" s="70">
        <v>-1</v>
      </c>
    </row>
    <row r="35" spans="1:12" x14ac:dyDescent="0.25">
      <c r="A35" s="51"/>
      <c r="B35" s="51"/>
      <c r="C35" s="51"/>
      <c r="D35" s="49"/>
      <c r="E35" s="49"/>
      <c r="F35" s="49"/>
      <c r="G35" s="49"/>
      <c r="H35" s="49"/>
      <c r="I35" s="49" t="s">
        <v>84</v>
      </c>
      <c r="J35" s="70">
        <v>-1</v>
      </c>
      <c r="K35" s="72"/>
      <c r="L35" s="70">
        <v>-1</v>
      </c>
    </row>
    <row r="36" spans="1:12" ht="18" x14ac:dyDescent="0.25">
      <c r="A36" s="40"/>
      <c r="B36" s="50" t="s">
        <v>85</v>
      </c>
      <c r="C36" s="206" t="s">
        <v>86</v>
      </c>
      <c r="D36" s="206"/>
      <c r="E36" s="206"/>
      <c r="F36" s="206"/>
      <c r="G36" s="206"/>
      <c r="H36" s="206"/>
      <c r="I36" s="206"/>
      <c r="J36" s="144">
        <f>J37</f>
        <v>657</v>
      </c>
      <c r="K36" s="144">
        <f>K37</f>
        <v>657</v>
      </c>
      <c r="L36" s="144">
        <f>L37</f>
        <v>657</v>
      </c>
    </row>
    <row r="37" spans="1:12" ht="60.6" customHeight="1" x14ac:dyDescent="0.25">
      <c r="A37" s="40"/>
      <c r="B37" s="40"/>
      <c r="C37" s="40"/>
      <c r="D37" s="33" t="s">
        <v>87</v>
      </c>
      <c r="E37" s="206" t="s">
        <v>59</v>
      </c>
      <c r="F37" s="206"/>
      <c r="G37" s="206"/>
      <c r="H37" s="206"/>
      <c r="I37" s="206"/>
      <c r="J37" s="144">
        <f>'Հավելված N 2'!G51</f>
        <v>657</v>
      </c>
      <c r="K37" s="144">
        <f>'Հավելված N 2'!H51</f>
        <v>657</v>
      </c>
      <c r="L37" s="144">
        <f>'Հավելված N 2'!I51</f>
        <v>657</v>
      </c>
    </row>
    <row r="38" spans="1:12" ht="37.799999999999997" customHeight="1" x14ac:dyDescent="0.25">
      <c r="A38" s="40"/>
      <c r="B38" s="40"/>
      <c r="C38" s="40"/>
      <c r="D38" s="49"/>
      <c r="E38" s="49"/>
      <c r="F38" s="205" t="s">
        <v>88</v>
      </c>
      <c r="G38" s="205"/>
      <c r="H38" s="205"/>
      <c r="I38" s="205"/>
      <c r="J38" s="205"/>
      <c r="K38" s="205"/>
      <c r="L38" s="205"/>
    </row>
    <row r="39" spans="1:12" x14ac:dyDescent="0.25">
      <c r="A39" s="40"/>
      <c r="B39" s="40"/>
      <c r="C39" s="40"/>
      <c r="D39" s="49"/>
      <c r="E39" s="49"/>
      <c r="F39" s="49"/>
      <c r="G39" s="205" t="s">
        <v>89</v>
      </c>
      <c r="H39" s="205"/>
      <c r="I39" s="205"/>
      <c r="J39" s="205"/>
      <c r="K39" s="205"/>
      <c r="L39" s="205"/>
    </row>
    <row r="40" spans="1:12" x14ac:dyDescent="0.25">
      <c r="A40" s="40"/>
      <c r="B40" s="40"/>
      <c r="C40" s="40"/>
      <c r="D40" s="49"/>
      <c r="E40" s="49"/>
      <c r="F40" s="49"/>
      <c r="G40" s="49"/>
      <c r="H40" s="205" t="s">
        <v>90</v>
      </c>
      <c r="I40" s="205"/>
      <c r="J40" s="205"/>
      <c r="K40" s="205"/>
      <c r="L40" s="205"/>
    </row>
  </sheetData>
  <autoFilter ref="A1:A6"/>
  <mergeCells count="40">
    <mergeCell ref="E12:I12"/>
    <mergeCell ref="H25:L25"/>
    <mergeCell ref="F19:L19"/>
    <mergeCell ref="G20:L20"/>
    <mergeCell ref="H21:L21"/>
    <mergeCell ref="C11:I11"/>
    <mergeCell ref="K3:L3"/>
    <mergeCell ref="K6:L6"/>
    <mergeCell ref="B7:C7"/>
    <mergeCell ref="G39:L39"/>
    <mergeCell ref="D7:G7"/>
    <mergeCell ref="A9:I9"/>
    <mergeCell ref="E22:I22"/>
    <mergeCell ref="F23:L23"/>
    <mergeCell ref="G24:L24"/>
    <mergeCell ref="E30:I30"/>
    <mergeCell ref="E13:L13"/>
    <mergeCell ref="G14:L14"/>
    <mergeCell ref="H15:L15"/>
    <mergeCell ref="F31:L31"/>
    <mergeCell ref="E18:I18"/>
    <mergeCell ref="H40:L40"/>
    <mergeCell ref="G32:L32"/>
    <mergeCell ref="H33:L33"/>
    <mergeCell ref="C36:I36"/>
    <mergeCell ref="E37:I37"/>
    <mergeCell ref="F38:L38"/>
    <mergeCell ref="K1:L1"/>
    <mergeCell ref="J2:L2"/>
    <mergeCell ref="A10:I10"/>
    <mergeCell ref="H7:H8"/>
    <mergeCell ref="I7:I8"/>
    <mergeCell ref="B1:C1"/>
    <mergeCell ref="D1:E1"/>
    <mergeCell ref="A4:E4"/>
    <mergeCell ref="B2:E2"/>
    <mergeCell ref="B3:E3"/>
    <mergeCell ref="A5:L5"/>
    <mergeCell ref="A7:A8"/>
    <mergeCell ref="J7:L7"/>
  </mergeCells>
  <pageMargins left="0.7" right="0.7" top="0.75" bottom="0.75" header="0.3" footer="0.3"/>
  <pageSetup scale="8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opLeftCell="A13" zoomScaleNormal="100" workbookViewId="0">
      <selection activeCell="H21" sqref="H21:L21"/>
    </sheetView>
  </sheetViews>
  <sheetFormatPr defaultColWidth="9.125" defaultRowHeight="17.399999999999999" x14ac:dyDescent="0.25"/>
  <cols>
    <col min="1" max="1" width="6.75" style="7" customWidth="1"/>
    <col min="2" max="2" width="11.375" style="7" customWidth="1"/>
    <col min="3" max="3" width="15.875" style="7" customWidth="1"/>
    <col min="4" max="4" width="16.25" style="7" customWidth="1"/>
    <col min="5" max="5" width="16.75" style="17" customWidth="1"/>
    <col min="6" max="6" width="17.875" style="7" customWidth="1"/>
    <col min="7" max="7" width="11.5" style="7" customWidth="1"/>
    <col min="8" max="8" width="19.375" style="7" customWidth="1"/>
    <col min="9" max="9" width="36.75" style="7" customWidth="1"/>
    <col min="10" max="10" width="19" style="7" customWidth="1"/>
    <col min="11" max="11" width="17.25" style="7" customWidth="1"/>
    <col min="12" max="12" width="17.625" style="7" customWidth="1"/>
    <col min="13" max="16384" width="9.125" style="7"/>
  </cols>
  <sheetData>
    <row r="1" spans="1:12" ht="17.399999999999999" customHeight="1" x14ac:dyDescent="0.4">
      <c r="B1" s="219"/>
      <c r="C1" s="219"/>
      <c r="D1" s="219"/>
      <c r="E1" s="219"/>
      <c r="J1" s="80"/>
      <c r="K1" s="195" t="s">
        <v>92</v>
      </c>
      <c r="L1" s="195"/>
    </row>
    <row r="2" spans="1:12" s="10" customFormat="1" x14ac:dyDescent="0.4">
      <c r="B2" s="200"/>
      <c r="C2" s="200"/>
      <c r="D2" s="200"/>
      <c r="E2" s="200"/>
      <c r="J2" s="188" t="s">
        <v>38</v>
      </c>
      <c r="K2" s="188"/>
      <c r="L2" s="188"/>
    </row>
    <row r="3" spans="1:12" s="10" customFormat="1" x14ac:dyDescent="0.4">
      <c r="B3" s="200"/>
      <c r="C3" s="200"/>
      <c r="D3" s="200"/>
      <c r="E3" s="200"/>
      <c r="J3" s="59"/>
      <c r="K3" s="188" t="s">
        <v>8</v>
      </c>
      <c r="L3" s="188"/>
    </row>
    <row r="4" spans="1:12" s="10" customFormat="1" ht="18" x14ac:dyDescent="0.4">
      <c r="A4" s="199"/>
      <c r="B4" s="199"/>
      <c r="C4" s="199"/>
      <c r="D4" s="199"/>
      <c r="E4" s="199"/>
    </row>
    <row r="5" spans="1:12" ht="49.2" customHeight="1" x14ac:dyDescent="0.25">
      <c r="A5" s="225" t="s">
        <v>112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</row>
    <row r="6" spans="1:12" ht="18" x14ac:dyDescent="0.4">
      <c r="A6" s="101"/>
      <c r="B6" s="101"/>
      <c r="C6" s="101"/>
      <c r="D6" s="101"/>
      <c r="E6" s="102"/>
      <c r="F6" s="101"/>
      <c r="G6" s="101"/>
      <c r="H6" s="101"/>
      <c r="I6" s="103"/>
      <c r="J6" s="101"/>
      <c r="K6" s="207" t="s">
        <v>64</v>
      </c>
      <c r="L6" s="207"/>
    </row>
    <row r="7" spans="1:12" ht="70.8" customHeight="1" x14ac:dyDescent="0.25">
      <c r="A7" s="175" t="s">
        <v>91</v>
      </c>
      <c r="B7" s="175" t="s">
        <v>66</v>
      </c>
      <c r="C7" s="175"/>
      <c r="D7" s="175" t="s">
        <v>67</v>
      </c>
      <c r="E7" s="175"/>
      <c r="F7" s="175"/>
      <c r="G7" s="175"/>
      <c r="H7" s="175" t="s">
        <v>68</v>
      </c>
      <c r="I7" s="175" t="s">
        <v>69</v>
      </c>
      <c r="J7" s="202" t="s">
        <v>26</v>
      </c>
      <c r="K7" s="203"/>
      <c r="L7" s="204"/>
    </row>
    <row r="8" spans="1:12" ht="54" x14ac:dyDescent="0.25">
      <c r="A8" s="197"/>
      <c r="B8" s="100" t="s">
        <v>70</v>
      </c>
      <c r="C8" s="100" t="s">
        <v>76</v>
      </c>
      <c r="D8" s="100" t="s">
        <v>70</v>
      </c>
      <c r="E8" s="100" t="s">
        <v>76</v>
      </c>
      <c r="F8" s="100" t="s">
        <v>119</v>
      </c>
      <c r="G8" s="100" t="s">
        <v>72</v>
      </c>
      <c r="H8" s="197"/>
      <c r="I8" s="197"/>
      <c r="J8" s="100" t="s">
        <v>73</v>
      </c>
      <c r="K8" s="100" t="s">
        <v>74</v>
      </c>
      <c r="L8" s="100" t="s">
        <v>75</v>
      </c>
    </row>
    <row r="9" spans="1:12" ht="18" x14ac:dyDescent="0.25">
      <c r="A9" s="196" t="s">
        <v>77</v>
      </c>
      <c r="B9" s="196"/>
      <c r="C9" s="196"/>
      <c r="D9" s="196"/>
      <c r="E9" s="196"/>
      <c r="F9" s="196"/>
      <c r="G9" s="196"/>
      <c r="H9" s="196"/>
      <c r="I9" s="196"/>
      <c r="J9" s="147">
        <f>J10</f>
        <v>0</v>
      </c>
      <c r="K9" s="147">
        <f>K10+K16</f>
        <v>0</v>
      </c>
      <c r="L9" s="147">
        <f>L10+L16</f>
        <v>0</v>
      </c>
    </row>
    <row r="10" spans="1:12" ht="18" x14ac:dyDescent="0.25">
      <c r="A10" s="220" t="s">
        <v>120</v>
      </c>
      <c r="B10" s="221"/>
      <c r="C10" s="221"/>
      <c r="D10" s="221"/>
      <c r="E10" s="221"/>
      <c r="F10" s="221"/>
      <c r="G10" s="221"/>
      <c r="H10" s="221"/>
      <c r="I10" s="222"/>
      <c r="J10" s="147">
        <f>J11</f>
        <v>0</v>
      </c>
      <c r="K10" s="147">
        <f>K11</f>
        <v>0</v>
      </c>
      <c r="L10" s="71">
        <f>L11</f>
        <v>-18504</v>
      </c>
    </row>
    <row r="11" spans="1:12" ht="18" x14ac:dyDescent="0.25">
      <c r="A11" s="53"/>
      <c r="B11" s="53">
        <v>1192</v>
      </c>
      <c r="C11" s="220" t="s">
        <v>55</v>
      </c>
      <c r="D11" s="221"/>
      <c r="E11" s="221"/>
      <c r="F11" s="221"/>
      <c r="G11" s="221"/>
      <c r="H11" s="221"/>
      <c r="I11" s="222"/>
      <c r="J11" s="147">
        <f>J12</f>
        <v>0</v>
      </c>
      <c r="K11" s="147">
        <f>K12</f>
        <v>0</v>
      </c>
      <c r="L11" s="71">
        <f>L12</f>
        <v>-18504</v>
      </c>
    </row>
    <row r="12" spans="1:12" ht="51.6" customHeight="1" x14ac:dyDescent="0.25">
      <c r="A12" s="53"/>
      <c r="B12" s="53"/>
      <c r="C12" s="53"/>
      <c r="D12" s="53" t="s">
        <v>121</v>
      </c>
      <c r="E12" s="206" t="s">
        <v>59</v>
      </c>
      <c r="F12" s="206"/>
      <c r="G12" s="206"/>
      <c r="H12" s="206"/>
      <c r="I12" s="206"/>
      <c r="J12" s="146">
        <f>'Հավելված N 2'!G53</f>
        <v>0</v>
      </c>
      <c r="K12" s="146">
        <f>'Հավելված N 2'!H53</f>
        <v>0</v>
      </c>
      <c r="L12" s="149">
        <f>'Հավելված N 2'!I53</f>
        <v>-18504</v>
      </c>
    </row>
    <row r="13" spans="1:12" ht="37.799999999999997" customHeight="1" x14ac:dyDescent="0.25">
      <c r="A13" s="53"/>
      <c r="B13" s="53"/>
      <c r="C13" s="53"/>
      <c r="D13" s="53"/>
      <c r="E13" s="53"/>
      <c r="F13" s="205" t="s">
        <v>88</v>
      </c>
      <c r="G13" s="205"/>
      <c r="H13" s="205"/>
      <c r="I13" s="205"/>
      <c r="J13" s="205"/>
      <c r="K13" s="205"/>
      <c r="L13" s="205"/>
    </row>
    <row r="14" spans="1:12" ht="18" x14ac:dyDescent="0.25">
      <c r="A14" s="53"/>
      <c r="B14" s="53"/>
      <c r="C14" s="53"/>
      <c r="D14" s="53"/>
      <c r="E14" s="53"/>
      <c r="F14" s="167"/>
      <c r="G14" s="205" t="s">
        <v>89</v>
      </c>
      <c r="H14" s="205"/>
      <c r="I14" s="205"/>
      <c r="J14" s="205"/>
      <c r="K14" s="205"/>
      <c r="L14" s="205"/>
    </row>
    <row r="15" spans="1:12" ht="21.6" customHeight="1" x14ac:dyDescent="0.25">
      <c r="A15" s="53"/>
      <c r="B15" s="53"/>
      <c r="C15" s="53"/>
      <c r="D15" s="53"/>
      <c r="E15" s="53"/>
      <c r="F15" s="167"/>
      <c r="G15" s="167"/>
      <c r="H15" s="205" t="s">
        <v>90</v>
      </c>
      <c r="I15" s="205"/>
      <c r="J15" s="205"/>
      <c r="K15" s="205"/>
      <c r="L15" s="205"/>
    </row>
    <row r="16" spans="1:12" ht="18" x14ac:dyDescent="0.25">
      <c r="A16" s="196" t="s">
        <v>20</v>
      </c>
      <c r="B16" s="196"/>
      <c r="C16" s="196"/>
      <c r="D16" s="196"/>
      <c r="E16" s="196"/>
      <c r="F16" s="196"/>
      <c r="G16" s="196"/>
      <c r="H16" s="196"/>
      <c r="I16" s="196"/>
      <c r="J16" s="146">
        <f>J17+J36</f>
        <v>0</v>
      </c>
      <c r="K16" s="146">
        <f>K17+K36</f>
        <v>0</v>
      </c>
      <c r="L16" s="148">
        <f>L17+L36</f>
        <v>18504</v>
      </c>
    </row>
    <row r="17" spans="1:12" ht="18" x14ac:dyDescent="0.25">
      <c r="A17" s="51"/>
      <c r="B17" s="33" t="s">
        <v>78</v>
      </c>
      <c r="C17" s="206" t="s">
        <v>79</v>
      </c>
      <c r="D17" s="206"/>
      <c r="E17" s="206"/>
      <c r="F17" s="206"/>
      <c r="G17" s="206"/>
      <c r="H17" s="206"/>
      <c r="I17" s="206"/>
      <c r="J17" s="71">
        <f>J18+J22+J30</f>
        <v>-657</v>
      </c>
      <c r="K17" s="71">
        <f>K18+K22+K30</f>
        <v>-657</v>
      </c>
      <c r="L17" s="71">
        <f>L18+L22+L30</f>
        <v>-657</v>
      </c>
    </row>
    <row r="18" spans="1:12" ht="36" customHeight="1" x14ac:dyDescent="0.25">
      <c r="A18" s="51"/>
      <c r="B18" s="107"/>
      <c r="C18" s="107"/>
      <c r="D18" s="107" t="s">
        <v>155</v>
      </c>
      <c r="E18" s="223" t="s">
        <v>156</v>
      </c>
      <c r="F18" s="224"/>
      <c r="G18" s="224"/>
      <c r="H18" s="224"/>
      <c r="I18" s="208"/>
      <c r="J18" s="71">
        <f>'Հավելված N 4'!J18</f>
        <v>11224.48</v>
      </c>
      <c r="K18" s="116">
        <f>'Հավելված N 4'!K18</f>
        <v>0</v>
      </c>
      <c r="L18" s="116">
        <f>'Հավելված N 4'!L18</f>
        <v>0</v>
      </c>
    </row>
    <row r="19" spans="1:12" ht="37.200000000000003" customHeight="1" x14ac:dyDescent="0.25">
      <c r="A19" s="51"/>
      <c r="B19" s="107"/>
      <c r="C19" s="107"/>
      <c r="D19" s="107"/>
      <c r="E19" s="107"/>
      <c r="F19" s="209" t="s">
        <v>161</v>
      </c>
      <c r="G19" s="210"/>
      <c r="H19" s="210"/>
      <c r="I19" s="210"/>
      <c r="J19" s="210"/>
      <c r="K19" s="210"/>
      <c r="L19" s="211"/>
    </row>
    <row r="20" spans="1:12" ht="18" customHeight="1" x14ac:dyDescent="0.25">
      <c r="A20" s="51"/>
      <c r="B20" s="107"/>
      <c r="C20" s="107"/>
      <c r="D20" s="107"/>
      <c r="E20" s="107"/>
      <c r="F20" s="49"/>
      <c r="G20" s="209" t="s">
        <v>162</v>
      </c>
      <c r="H20" s="210"/>
      <c r="I20" s="211"/>
      <c r="J20" s="168"/>
      <c r="K20" s="168"/>
      <c r="L20" s="168"/>
    </row>
    <row r="21" spans="1:12" ht="39" customHeight="1" x14ac:dyDescent="0.25">
      <c r="A21" s="51"/>
      <c r="B21" s="107"/>
      <c r="C21" s="107"/>
      <c r="D21" s="107"/>
      <c r="E21" s="107"/>
      <c r="F21" s="49"/>
      <c r="G21" s="49"/>
      <c r="H21" s="209" t="s">
        <v>163</v>
      </c>
      <c r="I21" s="210"/>
      <c r="J21" s="210"/>
      <c r="K21" s="210"/>
      <c r="L21" s="211"/>
    </row>
    <row r="22" spans="1:12" ht="19.8" customHeight="1" x14ac:dyDescent="0.25">
      <c r="A22" s="51"/>
      <c r="B22" s="52"/>
      <c r="C22" s="52"/>
      <c r="D22" s="69" t="s">
        <v>113</v>
      </c>
      <c r="E22" s="206" t="s">
        <v>100</v>
      </c>
      <c r="F22" s="206"/>
      <c r="G22" s="206"/>
      <c r="H22" s="206"/>
      <c r="I22" s="206"/>
      <c r="J22" s="146">
        <v>0</v>
      </c>
      <c r="K22" s="146">
        <v>0</v>
      </c>
      <c r="L22" s="146">
        <v>0</v>
      </c>
    </row>
    <row r="23" spans="1:12" ht="52.2" customHeight="1" x14ac:dyDescent="0.25">
      <c r="A23" s="51"/>
      <c r="B23" s="52"/>
      <c r="C23" s="52"/>
      <c r="D23" s="52"/>
      <c r="E23" s="52"/>
      <c r="F23" s="209" t="s">
        <v>114</v>
      </c>
      <c r="G23" s="210"/>
      <c r="H23" s="210"/>
      <c r="I23" s="210"/>
      <c r="J23" s="210"/>
      <c r="K23" s="210"/>
      <c r="L23" s="211"/>
    </row>
    <row r="24" spans="1:12" ht="18" x14ac:dyDescent="0.25">
      <c r="A24" s="51"/>
      <c r="B24" s="52"/>
      <c r="C24" s="52"/>
      <c r="D24" s="52"/>
      <c r="E24" s="52"/>
      <c r="F24" s="49"/>
      <c r="G24" s="209" t="s">
        <v>89</v>
      </c>
      <c r="H24" s="210"/>
      <c r="I24" s="210"/>
      <c r="J24" s="210"/>
      <c r="K24" s="210"/>
      <c r="L24" s="211"/>
    </row>
    <row r="25" spans="1:12" ht="38.4" customHeight="1" x14ac:dyDescent="0.25">
      <c r="A25" s="51"/>
      <c r="B25" s="52"/>
      <c r="C25" s="52"/>
      <c r="D25" s="52"/>
      <c r="E25" s="52"/>
      <c r="F25" s="49"/>
      <c r="G25" s="49"/>
      <c r="H25" s="213" t="s">
        <v>115</v>
      </c>
      <c r="I25" s="213"/>
      <c r="J25" s="213"/>
      <c r="K25" s="213"/>
      <c r="L25" s="213"/>
    </row>
    <row r="26" spans="1:12" ht="19.2" customHeight="1" x14ac:dyDescent="0.25">
      <c r="A26" s="51"/>
      <c r="B26" s="52"/>
      <c r="C26" s="52"/>
      <c r="D26" s="52"/>
      <c r="E26" s="52"/>
      <c r="F26" s="52"/>
      <c r="G26" s="52"/>
      <c r="H26" s="52"/>
      <c r="I26" s="49" t="s">
        <v>116</v>
      </c>
      <c r="J26" s="70">
        <v>-100</v>
      </c>
      <c r="K26" s="70"/>
      <c r="L26" s="70">
        <v>-200</v>
      </c>
    </row>
    <row r="27" spans="1:12" ht="15" customHeight="1" x14ac:dyDescent="0.25">
      <c r="A27" s="51"/>
      <c r="B27" s="52"/>
      <c r="C27" s="52"/>
      <c r="D27" s="52"/>
      <c r="E27" s="52"/>
      <c r="F27" s="52"/>
      <c r="G27" s="52"/>
      <c r="H27" s="52"/>
      <c r="I27" s="49" t="s">
        <v>117</v>
      </c>
      <c r="J27" s="70">
        <v>-80</v>
      </c>
      <c r="K27" s="70"/>
      <c r="L27" s="70">
        <v>-100</v>
      </c>
    </row>
    <row r="28" spans="1:12" ht="18" x14ac:dyDescent="0.25">
      <c r="A28" s="51"/>
      <c r="B28" s="52"/>
      <c r="C28" s="52"/>
      <c r="D28" s="52"/>
      <c r="E28" s="52"/>
      <c r="F28" s="52"/>
      <c r="G28" s="52"/>
      <c r="H28" s="52"/>
      <c r="I28" s="49" t="s">
        <v>118</v>
      </c>
      <c r="J28" s="71"/>
      <c r="K28" s="71"/>
      <c r="L28" s="70">
        <v>-4</v>
      </c>
    </row>
    <row r="29" spans="1:12" ht="34.799999999999997" x14ac:dyDescent="0.25">
      <c r="A29" s="51"/>
      <c r="B29" s="52"/>
      <c r="C29" s="52"/>
      <c r="D29" s="52"/>
      <c r="E29" s="52"/>
      <c r="F29" s="52"/>
      <c r="G29" s="52"/>
      <c r="H29" s="52"/>
      <c r="I29" s="49" t="s">
        <v>135</v>
      </c>
      <c r="J29" s="70">
        <v>3</v>
      </c>
      <c r="K29" s="70"/>
      <c r="L29" s="70">
        <v>5</v>
      </c>
    </row>
    <row r="30" spans="1:12" ht="40.200000000000003" customHeight="1" x14ac:dyDescent="0.25">
      <c r="A30" s="51"/>
      <c r="B30" s="51"/>
      <c r="C30" s="51"/>
      <c r="D30" s="33" t="s">
        <v>80</v>
      </c>
      <c r="E30" s="206" t="s">
        <v>51</v>
      </c>
      <c r="F30" s="206"/>
      <c r="G30" s="206"/>
      <c r="H30" s="206"/>
      <c r="I30" s="206"/>
      <c r="J30" s="71">
        <f>'Հավելված N 4'!J30</f>
        <v>-11881.48</v>
      </c>
      <c r="K30" s="71">
        <f>'Հավելված N 4'!K30</f>
        <v>-657</v>
      </c>
      <c r="L30" s="71">
        <f>'Հավելված N 4'!L30</f>
        <v>-657</v>
      </c>
    </row>
    <row r="31" spans="1:12" ht="23.4" customHeight="1" x14ac:dyDescent="0.25">
      <c r="A31" s="51"/>
      <c r="B31" s="51"/>
      <c r="C31" s="51"/>
      <c r="D31" s="49"/>
      <c r="E31" s="49"/>
      <c r="F31" s="205" t="s">
        <v>81</v>
      </c>
      <c r="G31" s="205"/>
      <c r="H31" s="205"/>
      <c r="I31" s="205"/>
      <c r="J31" s="205"/>
      <c r="K31" s="205"/>
      <c r="L31" s="205"/>
    </row>
    <row r="32" spans="1:12" x14ac:dyDescent="0.25">
      <c r="A32" s="51"/>
      <c r="B32" s="51"/>
      <c r="C32" s="51"/>
      <c r="D32" s="49"/>
      <c r="E32" s="49"/>
      <c r="F32" s="49"/>
      <c r="G32" s="205" t="s">
        <v>27</v>
      </c>
      <c r="H32" s="205"/>
      <c r="I32" s="205"/>
      <c r="J32" s="205"/>
      <c r="K32" s="205"/>
      <c r="L32" s="205"/>
    </row>
    <row r="33" spans="1:12" ht="39.6" customHeight="1" x14ac:dyDescent="0.25">
      <c r="A33" s="51"/>
      <c r="B33" s="51"/>
      <c r="C33" s="51"/>
      <c r="D33" s="49"/>
      <c r="E33" s="49"/>
      <c r="F33" s="49"/>
      <c r="G33" s="49"/>
      <c r="H33" s="205" t="s">
        <v>82</v>
      </c>
      <c r="I33" s="205"/>
      <c r="J33" s="205"/>
      <c r="K33" s="205"/>
      <c r="L33" s="205"/>
    </row>
    <row r="34" spans="1:12" ht="53.4" customHeight="1" x14ac:dyDescent="0.25">
      <c r="A34" s="51"/>
      <c r="B34" s="51"/>
      <c r="C34" s="51"/>
      <c r="D34" s="49"/>
      <c r="E34" s="49"/>
      <c r="F34" s="49"/>
      <c r="G34" s="49"/>
      <c r="H34" s="49"/>
      <c r="I34" s="49" t="s">
        <v>83</v>
      </c>
      <c r="J34" s="70">
        <f>'Հավելված N 4'!J34</f>
        <v>-1</v>
      </c>
      <c r="K34" s="95"/>
      <c r="L34" s="70">
        <f>'Հավելված N 4'!L34</f>
        <v>-1</v>
      </c>
    </row>
    <row r="35" spans="1:12" x14ac:dyDescent="0.25">
      <c r="A35" s="51"/>
      <c r="B35" s="51"/>
      <c r="C35" s="51"/>
      <c r="D35" s="49"/>
      <c r="E35" s="49"/>
      <c r="F35" s="49"/>
      <c r="G35" s="49"/>
      <c r="H35" s="49"/>
      <c r="I35" s="49" t="s">
        <v>84</v>
      </c>
      <c r="J35" s="70">
        <f>'Հավելված N 4'!J35</f>
        <v>-1</v>
      </c>
      <c r="K35" s="95"/>
      <c r="L35" s="70">
        <f>'Հավելված N 4'!L35</f>
        <v>-1</v>
      </c>
    </row>
    <row r="36" spans="1:12" ht="18" x14ac:dyDescent="0.25">
      <c r="A36" s="40"/>
      <c r="B36" s="50" t="s">
        <v>85</v>
      </c>
      <c r="C36" s="206" t="s">
        <v>86</v>
      </c>
      <c r="D36" s="206"/>
      <c r="E36" s="206"/>
      <c r="F36" s="206"/>
      <c r="G36" s="206"/>
      <c r="H36" s="206"/>
      <c r="I36" s="206"/>
      <c r="J36" s="71">
        <f>J37</f>
        <v>657</v>
      </c>
      <c r="K36" s="71">
        <f>K37</f>
        <v>657</v>
      </c>
      <c r="L36" s="71">
        <f>L37</f>
        <v>19161</v>
      </c>
    </row>
    <row r="37" spans="1:12" ht="55.8" customHeight="1" x14ac:dyDescent="0.25">
      <c r="A37" s="40"/>
      <c r="B37" s="40"/>
      <c r="C37" s="40"/>
      <c r="D37" s="33" t="s">
        <v>87</v>
      </c>
      <c r="E37" s="206" t="s">
        <v>59</v>
      </c>
      <c r="F37" s="206"/>
      <c r="G37" s="206"/>
      <c r="H37" s="206"/>
      <c r="I37" s="206"/>
      <c r="J37" s="150">
        <f>'Հավելված N 2'!G60</f>
        <v>657</v>
      </c>
      <c r="K37" s="150">
        <f>'Հավելված N 2'!H60</f>
        <v>657</v>
      </c>
      <c r="L37" s="71">
        <f>'Հավելված N 2'!I60</f>
        <v>19161</v>
      </c>
    </row>
    <row r="38" spans="1:12" ht="45" customHeight="1" x14ac:dyDescent="0.25">
      <c r="A38" s="40"/>
      <c r="B38" s="40"/>
      <c r="C38" s="40"/>
      <c r="D38" s="49"/>
      <c r="E38" s="49"/>
      <c r="F38" s="205" t="s">
        <v>88</v>
      </c>
      <c r="G38" s="205"/>
      <c r="H38" s="205"/>
      <c r="I38" s="205"/>
      <c r="J38" s="205"/>
      <c r="K38" s="205"/>
      <c r="L38" s="205"/>
    </row>
    <row r="39" spans="1:12" x14ac:dyDescent="0.25">
      <c r="A39" s="40"/>
      <c r="B39" s="40"/>
      <c r="C39" s="40"/>
      <c r="D39" s="49"/>
      <c r="E39" s="49"/>
      <c r="F39" s="49"/>
      <c r="G39" s="205" t="s">
        <v>89</v>
      </c>
      <c r="H39" s="205"/>
      <c r="I39" s="205"/>
      <c r="J39" s="205"/>
      <c r="K39" s="205"/>
      <c r="L39" s="205"/>
    </row>
    <row r="40" spans="1:12" x14ac:dyDescent="0.25">
      <c r="A40" s="40"/>
      <c r="B40" s="40"/>
      <c r="C40" s="40"/>
      <c r="D40" s="49"/>
      <c r="E40" s="49"/>
      <c r="F40" s="49"/>
      <c r="G40" s="49"/>
      <c r="H40" s="205" t="s">
        <v>90</v>
      </c>
      <c r="I40" s="205"/>
      <c r="J40" s="205"/>
      <c r="K40" s="205"/>
      <c r="L40" s="205"/>
    </row>
    <row r="41" spans="1:12" ht="18" x14ac:dyDescent="0.25">
      <c r="A41" s="217" t="s">
        <v>177</v>
      </c>
      <c r="B41" s="217"/>
      <c r="C41" s="217"/>
      <c r="D41" s="217"/>
      <c r="E41" s="217"/>
      <c r="F41" s="217"/>
      <c r="G41" s="217"/>
      <c r="H41" s="217"/>
      <c r="I41" s="217"/>
    </row>
    <row r="42" spans="1:12" ht="18" x14ac:dyDescent="0.25">
      <c r="A42" s="165"/>
      <c r="B42" s="159" t="s">
        <v>78</v>
      </c>
      <c r="C42" s="171" t="s">
        <v>79</v>
      </c>
      <c r="D42" s="171"/>
      <c r="E42" s="171"/>
      <c r="F42" s="171"/>
      <c r="G42" s="171"/>
      <c r="H42" s="171"/>
      <c r="I42" s="171"/>
      <c r="J42" s="165"/>
      <c r="K42" s="165"/>
      <c r="L42" s="165"/>
    </row>
    <row r="43" spans="1:12" ht="18" x14ac:dyDescent="0.25">
      <c r="A43" s="165"/>
      <c r="B43" s="165"/>
      <c r="C43" s="165"/>
      <c r="D43" s="159" t="s">
        <v>178</v>
      </c>
      <c r="E43" s="171" t="s">
        <v>172</v>
      </c>
      <c r="F43" s="171"/>
      <c r="G43" s="171"/>
      <c r="H43" s="171"/>
      <c r="I43" s="171"/>
      <c r="J43" s="169">
        <v>0</v>
      </c>
      <c r="K43" s="169">
        <v>0</v>
      </c>
      <c r="L43" s="169">
        <v>0</v>
      </c>
    </row>
    <row r="44" spans="1:12" ht="34.799999999999997" customHeight="1" x14ac:dyDescent="0.25">
      <c r="A44" s="165"/>
      <c r="B44" s="165"/>
      <c r="C44" s="165"/>
      <c r="D44" s="165"/>
      <c r="E44" s="166"/>
      <c r="F44" s="218" t="s">
        <v>179</v>
      </c>
      <c r="G44" s="218"/>
      <c r="H44" s="218"/>
      <c r="I44" s="218"/>
      <c r="J44" s="218"/>
      <c r="K44" s="218"/>
      <c r="L44" s="218"/>
    </row>
    <row r="45" spans="1:12" ht="17.399999999999999" customHeight="1" x14ac:dyDescent="0.25">
      <c r="A45" s="165"/>
      <c r="B45" s="165"/>
      <c r="C45" s="165"/>
      <c r="D45" s="165"/>
      <c r="E45" s="166"/>
      <c r="F45" s="165"/>
      <c r="G45" s="205" t="s">
        <v>89</v>
      </c>
      <c r="H45" s="205"/>
      <c r="I45" s="205"/>
      <c r="J45" s="205"/>
      <c r="K45" s="205"/>
      <c r="L45" s="205"/>
    </row>
    <row r="46" spans="1:12" ht="36.6" customHeight="1" x14ac:dyDescent="0.25">
      <c r="A46" s="165"/>
      <c r="B46" s="165"/>
      <c r="C46" s="165"/>
      <c r="D46" s="165"/>
      <c r="E46" s="166"/>
      <c r="F46" s="165"/>
      <c r="G46" s="165"/>
      <c r="H46" s="214" t="s">
        <v>180</v>
      </c>
      <c r="I46" s="215"/>
      <c r="J46" s="215"/>
      <c r="K46" s="215"/>
      <c r="L46" s="216"/>
    </row>
    <row r="47" spans="1:12" x14ac:dyDescent="0.25">
      <c r="A47" s="165"/>
      <c r="B47" s="165"/>
      <c r="C47" s="165"/>
      <c r="D47" s="165"/>
      <c r="E47" s="166"/>
      <c r="F47" s="165"/>
      <c r="G47" s="165"/>
      <c r="H47" s="165"/>
      <c r="I47" s="49" t="s">
        <v>175</v>
      </c>
      <c r="J47" s="163">
        <v>-13320</v>
      </c>
      <c r="K47" s="87"/>
      <c r="L47" s="163">
        <v>-13320</v>
      </c>
    </row>
    <row r="48" spans="1:12" x14ac:dyDescent="0.25">
      <c r="A48" s="165"/>
      <c r="B48" s="165"/>
      <c r="C48" s="165"/>
      <c r="D48" s="165"/>
      <c r="E48" s="166"/>
      <c r="F48" s="165"/>
      <c r="G48" s="165"/>
      <c r="H48" s="165"/>
      <c r="I48" s="49" t="s">
        <v>176</v>
      </c>
      <c r="J48" s="163">
        <v>-12800</v>
      </c>
      <c r="K48" s="164"/>
      <c r="L48" s="163">
        <v>-12800</v>
      </c>
    </row>
  </sheetData>
  <autoFilter ref="A1:A5"/>
  <mergeCells count="47">
    <mergeCell ref="E18:I18"/>
    <mergeCell ref="F19:L19"/>
    <mergeCell ref="G20:I20"/>
    <mergeCell ref="H21:L21"/>
    <mergeCell ref="J2:L2"/>
    <mergeCell ref="A5:L5"/>
    <mergeCell ref="A7:A8"/>
    <mergeCell ref="J7:L7"/>
    <mergeCell ref="K3:L3"/>
    <mergeCell ref="C36:I36"/>
    <mergeCell ref="E37:I37"/>
    <mergeCell ref="K6:L6"/>
    <mergeCell ref="B7:C7"/>
    <mergeCell ref="I7:I8"/>
    <mergeCell ref="E22:I22"/>
    <mergeCell ref="F23:L23"/>
    <mergeCell ref="G24:L24"/>
    <mergeCell ref="H25:L25"/>
    <mergeCell ref="A10:I10"/>
    <mergeCell ref="C11:I11"/>
    <mergeCell ref="E12:I12"/>
    <mergeCell ref="F13:L13"/>
    <mergeCell ref="G14:L14"/>
    <mergeCell ref="H15:L15"/>
    <mergeCell ref="F31:L31"/>
    <mergeCell ref="F38:L38"/>
    <mergeCell ref="G39:L39"/>
    <mergeCell ref="H40:L40"/>
    <mergeCell ref="B1:E1"/>
    <mergeCell ref="B2:E2"/>
    <mergeCell ref="B3:E3"/>
    <mergeCell ref="A4:E4"/>
    <mergeCell ref="K1:L1"/>
    <mergeCell ref="D7:G7"/>
    <mergeCell ref="A9:I9"/>
    <mergeCell ref="A16:I16"/>
    <mergeCell ref="C17:I17"/>
    <mergeCell ref="E30:I30"/>
    <mergeCell ref="H7:H8"/>
    <mergeCell ref="G32:L32"/>
    <mergeCell ref="H33:L33"/>
    <mergeCell ref="H46:L46"/>
    <mergeCell ref="A41:I41"/>
    <mergeCell ref="C42:I42"/>
    <mergeCell ref="E43:I43"/>
    <mergeCell ref="F44:L44"/>
    <mergeCell ref="G45:L45"/>
  </mergeCells>
  <pageMargins left="0.7" right="0.7" top="0.75" bottom="0.75" header="0.3" footer="0.3"/>
  <pageSetup scale="8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topLeftCell="A7" workbookViewId="0">
      <selection activeCell="K23" sqref="K23"/>
    </sheetView>
  </sheetViews>
  <sheetFormatPr defaultColWidth="18.125" defaultRowHeight="17.399999999999999" x14ac:dyDescent="0.25"/>
  <cols>
    <col min="1" max="3" width="19" style="74" customWidth="1"/>
    <col min="4" max="4" width="22.75" style="74" customWidth="1"/>
    <col min="5" max="5" width="12" style="74" customWidth="1"/>
    <col min="6" max="6" width="15.25" style="74" customWidth="1"/>
    <col min="7" max="7" width="13.75" style="74" customWidth="1"/>
    <col min="8" max="8" width="13.625" style="74" customWidth="1"/>
    <col min="9" max="9" width="33.25" style="74" customWidth="1"/>
    <col min="10" max="10" width="16.5" style="74" customWidth="1"/>
    <col min="11" max="255" width="18.125" style="74"/>
    <col min="256" max="259" width="18.125" style="74" customWidth="1"/>
    <col min="260" max="260" width="15.25" style="74" customWidth="1"/>
    <col min="261" max="261" width="16.875" style="74" customWidth="1"/>
    <col min="262" max="262" width="17.375" style="74" customWidth="1"/>
    <col min="263" max="263" width="18.125" style="74" customWidth="1"/>
    <col min="264" max="264" width="26.625" style="74" customWidth="1"/>
    <col min="265" max="511" width="18.125" style="74"/>
    <col min="512" max="515" width="18.125" style="74" customWidth="1"/>
    <col min="516" max="516" width="15.25" style="74" customWidth="1"/>
    <col min="517" max="517" width="16.875" style="74" customWidth="1"/>
    <col min="518" max="518" width="17.375" style="74" customWidth="1"/>
    <col min="519" max="519" width="18.125" style="74" customWidth="1"/>
    <col min="520" max="520" width="26.625" style="74" customWidth="1"/>
    <col min="521" max="767" width="18.125" style="74"/>
    <col min="768" max="771" width="18.125" style="74" customWidth="1"/>
    <col min="772" max="772" width="15.25" style="74" customWidth="1"/>
    <col min="773" max="773" width="16.875" style="74" customWidth="1"/>
    <col min="774" max="774" width="17.375" style="74" customWidth="1"/>
    <col min="775" max="775" width="18.125" style="74" customWidth="1"/>
    <col min="776" max="776" width="26.625" style="74" customWidth="1"/>
    <col min="777" max="1023" width="18.125" style="74"/>
    <col min="1024" max="1027" width="18.125" style="74" customWidth="1"/>
    <col min="1028" max="1028" width="15.25" style="74" customWidth="1"/>
    <col min="1029" max="1029" width="16.875" style="74" customWidth="1"/>
    <col min="1030" max="1030" width="17.375" style="74" customWidth="1"/>
    <col min="1031" max="1031" width="18.125" style="74" customWidth="1"/>
    <col min="1032" max="1032" width="26.625" style="74" customWidth="1"/>
    <col min="1033" max="1279" width="18.125" style="74"/>
    <col min="1280" max="1283" width="18.125" style="74" customWidth="1"/>
    <col min="1284" max="1284" width="15.25" style="74" customWidth="1"/>
    <col min="1285" max="1285" width="16.875" style="74" customWidth="1"/>
    <col min="1286" max="1286" width="17.375" style="74" customWidth="1"/>
    <col min="1287" max="1287" width="18.125" style="74" customWidth="1"/>
    <col min="1288" max="1288" width="26.625" style="74" customWidth="1"/>
    <col min="1289" max="1535" width="18.125" style="74"/>
    <col min="1536" max="1539" width="18.125" style="74" customWidth="1"/>
    <col min="1540" max="1540" width="15.25" style="74" customWidth="1"/>
    <col min="1541" max="1541" width="16.875" style="74" customWidth="1"/>
    <col min="1542" max="1542" width="17.375" style="74" customWidth="1"/>
    <col min="1543" max="1543" width="18.125" style="74" customWidth="1"/>
    <col min="1544" max="1544" width="26.625" style="74" customWidth="1"/>
    <col min="1545" max="1791" width="18.125" style="74"/>
    <col min="1792" max="1795" width="18.125" style="74" customWidth="1"/>
    <col min="1796" max="1796" width="15.25" style="74" customWidth="1"/>
    <col min="1797" max="1797" width="16.875" style="74" customWidth="1"/>
    <col min="1798" max="1798" width="17.375" style="74" customWidth="1"/>
    <col min="1799" max="1799" width="18.125" style="74" customWidth="1"/>
    <col min="1800" max="1800" width="26.625" style="74" customWidth="1"/>
    <col min="1801" max="2047" width="18.125" style="74"/>
    <col min="2048" max="2051" width="18.125" style="74" customWidth="1"/>
    <col min="2052" max="2052" width="15.25" style="74" customWidth="1"/>
    <col min="2053" max="2053" width="16.875" style="74" customWidth="1"/>
    <col min="2054" max="2054" width="17.375" style="74" customWidth="1"/>
    <col min="2055" max="2055" width="18.125" style="74" customWidth="1"/>
    <col min="2056" max="2056" width="26.625" style="74" customWidth="1"/>
    <col min="2057" max="2303" width="18.125" style="74"/>
    <col min="2304" max="2307" width="18.125" style="74" customWidth="1"/>
    <col min="2308" max="2308" width="15.25" style="74" customWidth="1"/>
    <col min="2309" max="2309" width="16.875" style="74" customWidth="1"/>
    <col min="2310" max="2310" width="17.375" style="74" customWidth="1"/>
    <col min="2311" max="2311" width="18.125" style="74" customWidth="1"/>
    <col min="2312" max="2312" width="26.625" style="74" customWidth="1"/>
    <col min="2313" max="2559" width="18.125" style="74"/>
    <col min="2560" max="2563" width="18.125" style="74" customWidth="1"/>
    <col min="2564" max="2564" width="15.25" style="74" customWidth="1"/>
    <col min="2565" max="2565" width="16.875" style="74" customWidth="1"/>
    <col min="2566" max="2566" width="17.375" style="74" customWidth="1"/>
    <col min="2567" max="2567" width="18.125" style="74" customWidth="1"/>
    <col min="2568" max="2568" width="26.625" style="74" customWidth="1"/>
    <col min="2569" max="2815" width="18.125" style="74"/>
    <col min="2816" max="2819" width="18.125" style="74" customWidth="1"/>
    <col min="2820" max="2820" width="15.25" style="74" customWidth="1"/>
    <col min="2821" max="2821" width="16.875" style="74" customWidth="1"/>
    <col min="2822" max="2822" width="17.375" style="74" customWidth="1"/>
    <col min="2823" max="2823" width="18.125" style="74" customWidth="1"/>
    <col min="2824" max="2824" width="26.625" style="74" customWidth="1"/>
    <col min="2825" max="3071" width="18.125" style="74"/>
    <col min="3072" max="3075" width="18.125" style="74" customWidth="1"/>
    <col min="3076" max="3076" width="15.25" style="74" customWidth="1"/>
    <col min="3077" max="3077" width="16.875" style="74" customWidth="1"/>
    <col min="3078" max="3078" width="17.375" style="74" customWidth="1"/>
    <col min="3079" max="3079" width="18.125" style="74" customWidth="1"/>
    <col min="3080" max="3080" width="26.625" style="74" customWidth="1"/>
    <col min="3081" max="3327" width="18.125" style="74"/>
    <col min="3328" max="3331" width="18.125" style="74" customWidth="1"/>
    <col min="3332" max="3332" width="15.25" style="74" customWidth="1"/>
    <col min="3333" max="3333" width="16.875" style="74" customWidth="1"/>
    <col min="3334" max="3334" width="17.375" style="74" customWidth="1"/>
    <col min="3335" max="3335" width="18.125" style="74" customWidth="1"/>
    <col min="3336" max="3336" width="26.625" style="74" customWidth="1"/>
    <col min="3337" max="3583" width="18.125" style="74"/>
    <col min="3584" max="3587" width="18.125" style="74" customWidth="1"/>
    <col min="3588" max="3588" width="15.25" style="74" customWidth="1"/>
    <col min="3589" max="3589" width="16.875" style="74" customWidth="1"/>
    <col min="3590" max="3590" width="17.375" style="74" customWidth="1"/>
    <col min="3591" max="3591" width="18.125" style="74" customWidth="1"/>
    <col min="3592" max="3592" width="26.625" style="74" customWidth="1"/>
    <col min="3593" max="3839" width="18.125" style="74"/>
    <col min="3840" max="3843" width="18.125" style="74" customWidth="1"/>
    <col min="3844" max="3844" width="15.25" style="74" customWidth="1"/>
    <col min="3845" max="3845" width="16.875" style="74" customWidth="1"/>
    <col min="3846" max="3846" width="17.375" style="74" customWidth="1"/>
    <col min="3847" max="3847" width="18.125" style="74" customWidth="1"/>
    <col min="3848" max="3848" width="26.625" style="74" customWidth="1"/>
    <col min="3849" max="4095" width="18.125" style="74"/>
    <col min="4096" max="4099" width="18.125" style="74" customWidth="1"/>
    <col min="4100" max="4100" width="15.25" style="74" customWidth="1"/>
    <col min="4101" max="4101" width="16.875" style="74" customWidth="1"/>
    <col min="4102" max="4102" width="17.375" style="74" customWidth="1"/>
    <col min="4103" max="4103" width="18.125" style="74" customWidth="1"/>
    <col min="4104" max="4104" width="26.625" style="74" customWidth="1"/>
    <col min="4105" max="4351" width="18.125" style="74"/>
    <col min="4352" max="4355" width="18.125" style="74" customWidth="1"/>
    <col min="4356" max="4356" width="15.25" style="74" customWidth="1"/>
    <col min="4357" max="4357" width="16.875" style="74" customWidth="1"/>
    <col min="4358" max="4358" width="17.375" style="74" customWidth="1"/>
    <col min="4359" max="4359" width="18.125" style="74" customWidth="1"/>
    <col min="4360" max="4360" width="26.625" style="74" customWidth="1"/>
    <col min="4361" max="4607" width="18.125" style="74"/>
    <col min="4608" max="4611" width="18.125" style="74" customWidth="1"/>
    <col min="4612" max="4612" width="15.25" style="74" customWidth="1"/>
    <col min="4613" max="4613" width="16.875" style="74" customWidth="1"/>
    <col min="4614" max="4614" width="17.375" style="74" customWidth="1"/>
    <col min="4615" max="4615" width="18.125" style="74" customWidth="1"/>
    <col min="4616" max="4616" width="26.625" style="74" customWidth="1"/>
    <col min="4617" max="4863" width="18.125" style="74"/>
    <col min="4864" max="4867" width="18.125" style="74" customWidth="1"/>
    <col min="4868" max="4868" width="15.25" style="74" customWidth="1"/>
    <col min="4869" max="4869" width="16.875" style="74" customWidth="1"/>
    <col min="4870" max="4870" width="17.375" style="74" customWidth="1"/>
    <col min="4871" max="4871" width="18.125" style="74" customWidth="1"/>
    <col min="4872" max="4872" width="26.625" style="74" customWidth="1"/>
    <col min="4873" max="5119" width="18.125" style="74"/>
    <col min="5120" max="5123" width="18.125" style="74" customWidth="1"/>
    <col min="5124" max="5124" width="15.25" style="74" customWidth="1"/>
    <col min="5125" max="5125" width="16.875" style="74" customWidth="1"/>
    <col min="5126" max="5126" width="17.375" style="74" customWidth="1"/>
    <col min="5127" max="5127" width="18.125" style="74" customWidth="1"/>
    <col min="5128" max="5128" width="26.625" style="74" customWidth="1"/>
    <col min="5129" max="5375" width="18.125" style="74"/>
    <col min="5376" max="5379" width="18.125" style="74" customWidth="1"/>
    <col min="5380" max="5380" width="15.25" style="74" customWidth="1"/>
    <col min="5381" max="5381" width="16.875" style="74" customWidth="1"/>
    <col min="5382" max="5382" width="17.375" style="74" customWidth="1"/>
    <col min="5383" max="5383" width="18.125" style="74" customWidth="1"/>
    <col min="5384" max="5384" width="26.625" style="74" customWidth="1"/>
    <col min="5385" max="5631" width="18.125" style="74"/>
    <col min="5632" max="5635" width="18.125" style="74" customWidth="1"/>
    <col min="5636" max="5636" width="15.25" style="74" customWidth="1"/>
    <col min="5637" max="5637" width="16.875" style="74" customWidth="1"/>
    <col min="5638" max="5638" width="17.375" style="74" customWidth="1"/>
    <col min="5639" max="5639" width="18.125" style="74" customWidth="1"/>
    <col min="5640" max="5640" width="26.625" style="74" customWidth="1"/>
    <col min="5641" max="5887" width="18.125" style="74"/>
    <col min="5888" max="5891" width="18.125" style="74" customWidth="1"/>
    <col min="5892" max="5892" width="15.25" style="74" customWidth="1"/>
    <col min="5893" max="5893" width="16.875" style="74" customWidth="1"/>
    <col min="5894" max="5894" width="17.375" style="74" customWidth="1"/>
    <col min="5895" max="5895" width="18.125" style="74" customWidth="1"/>
    <col min="5896" max="5896" width="26.625" style="74" customWidth="1"/>
    <col min="5897" max="6143" width="18.125" style="74"/>
    <col min="6144" max="6147" width="18.125" style="74" customWidth="1"/>
    <col min="6148" max="6148" width="15.25" style="74" customWidth="1"/>
    <col min="6149" max="6149" width="16.875" style="74" customWidth="1"/>
    <col min="6150" max="6150" width="17.375" style="74" customWidth="1"/>
    <col min="6151" max="6151" width="18.125" style="74" customWidth="1"/>
    <col min="6152" max="6152" width="26.625" style="74" customWidth="1"/>
    <col min="6153" max="6399" width="18.125" style="74"/>
    <col min="6400" max="6403" width="18.125" style="74" customWidth="1"/>
    <col min="6404" max="6404" width="15.25" style="74" customWidth="1"/>
    <col min="6405" max="6405" width="16.875" style="74" customWidth="1"/>
    <col min="6406" max="6406" width="17.375" style="74" customWidth="1"/>
    <col min="6407" max="6407" width="18.125" style="74" customWidth="1"/>
    <col min="6408" max="6408" width="26.625" style="74" customWidth="1"/>
    <col min="6409" max="6655" width="18.125" style="74"/>
    <col min="6656" max="6659" width="18.125" style="74" customWidth="1"/>
    <col min="6660" max="6660" width="15.25" style="74" customWidth="1"/>
    <col min="6661" max="6661" width="16.875" style="74" customWidth="1"/>
    <col min="6662" max="6662" width="17.375" style="74" customWidth="1"/>
    <col min="6663" max="6663" width="18.125" style="74" customWidth="1"/>
    <col min="6664" max="6664" width="26.625" style="74" customWidth="1"/>
    <col min="6665" max="6911" width="18.125" style="74"/>
    <col min="6912" max="6915" width="18.125" style="74" customWidth="1"/>
    <col min="6916" max="6916" width="15.25" style="74" customWidth="1"/>
    <col min="6917" max="6917" width="16.875" style="74" customWidth="1"/>
    <col min="6918" max="6918" width="17.375" style="74" customWidth="1"/>
    <col min="6919" max="6919" width="18.125" style="74" customWidth="1"/>
    <col min="6920" max="6920" width="26.625" style="74" customWidth="1"/>
    <col min="6921" max="7167" width="18.125" style="74"/>
    <col min="7168" max="7171" width="18.125" style="74" customWidth="1"/>
    <col min="7172" max="7172" width="15.25" style="74" customWidth="1"/>
    <col min="7173" max="7173" width="16.875" style="74" customWidth="1"/>
    <col min="7174" max="7174" width="17.375" style="74" customWidth="1"/>
    <col min="7175" max="7175" width="18.125" style="74" customWidth="1"/>
    <col min="7176" max="7176" width="26.625" style="74" customWidth="1"/>
    <col min="7177" max="7423" width="18.125" style="74"/>
    <col min="7424" max="7427" width="18.125" style="74" customWidth="1"/>
    <col min="7428" max="7428" width="15.25" style="74" customWidth="1"/>
    <col min="7429" max="7429" width="16.875" style="74" customWidth="1"/>
    <col min="7430" max="7430" width="17.375" style="74" customWidth="1"/>
    <col min="7431" max="7431" width="18.125" style="74" customWidth="1"/>
    <col min="7432" max="7432" width="26.625" style="74" customWidth="1"/>
    <col min="7433" max="7679" width="18.125" style="74"/>
    <col min="7680" max="7683" width="18.125" style="74" customWidth="1"/>
    <col min="7684" max="7684" width="15.25" style="74" customWidth="1"/>
    <col min="7685" max="7685" width="16.875" style="74" customWidth="1"/>
    <col min="7686" max="7686" width="17.375" style="74" customWidth="1"/>
    <col min="7687" max="7687" width="18.125" style="74" customWidth="1"/>
    <col min="7688" max="7688" width="26.625" style="74" customWidth="1"/>
    <col min="7689" max="7935" width="18.125" style="74"/>
    <col min="7936" max="7939" width="18.125" style="74" customWidth="1"/>
    <col min="7940" max="7940" width="15.25" style="74" customWidth="1"/>
    <col min="7941" max="7941" width="16.875" style="74" customWidth="1"/>
    <col min="7942" max="7942" width="17.375" style="74" customWidth="1"/>
    <col min="7943" max="7943" width="18.125" style="74" customWidth="1"/>
    <col min="7944" max="7944" width="26.625" style="74" customWidth="1"/>
    <col min="7945" max="8191" width="18.125" style="74"/>
    <col min="8192" max="8195" width="18.125" style="74" customWidth="1"/>
    <col min="8196" max="8196" width="15.25" style="74" customWidth="1"/>
    <col min="8197" max="8197" width="16.875" style="74" customWidth="1"/>
    <col min="8198" max="8198" width="17.375" style="74" customWidth="1"/>
    <col min="8199" max="8199" width="18.125" style="74" customWidth="1"/>
    <col min="8200" max="8200" width="26.625" style="74" customWidth="1"/>
    <col min="8201" max="8447" width="18.125" style="74"/>
    <col min="8448" max="8451" width="18.125" style="74" customWidth="1"/>
    <col min="8452" max="8452" width="15.25" style="74" customWidth="1"/>
    <col min="8453" max="8453" width="16.875" style="74" customWidth="1"/>
    <col min="8454" max="8454" width="17.375" style="74" customWidth="1"/>
    <col min="8455" max="8455" width="18.125" style="74" customWidth="1"/>
    <col min="8456" max="8456" width="26.625" style="74" customWidth="1"/>
    <col min="8457" max="8703" width="18.125" style="74"/>
    <col min="8704" max="8707" width="18.125" style="74" customWidth="1"/>
    <col min="8708" max="8708" width="15.25" style="74" customWidth="1"/>
    <col min="8709" max="8709" width="16.875" style="74" customWidth="1"/>
    <col min="8710" max="8710" width="17.375" style="74" customWidth="1"/>
    <col min="8711" max="8711" width="18.125" style="74" customWidth="1"/>
    <col min="8712" max="8712" width="26.625" style="74" customWidth="1"/>
    <col min="8713" max="8959" width="18.125" style="74"/>
    <col min="8960" max="8963" width="18.125" style="74" customWidth="1"/>
    <col min="8964" max="8964" width="15.25" style="74" customWidth="1"/>
    <col min="8965" max="8965" width="16.875" style="74" customWidth="1"/>
    <col min="8966" max="8966" width="17.375" style="74" customWidth="1"/>
    <col min="8967" max="8967" width="18.125" style="74" customWidth="1"/>
    <col min="8968" max="8968" width="26.625" style="74" customWidth="1"/>
    <col min="8969" max="9215" width="18.125" style="74"/>
    <col min="9216" max="9219" width="18.125" style="74" customWidth="1"/>
    <col min="9220" max="9220" width="15.25" style="74" customWidth="1"/>
    <col min="9221" max="9221" width="16.875" style="74" customWidth="1"/>
    <col min="9222" max="9222" width="17.375" style="74" customWidth="1"/>
    <col min="9223" max="9223" width="18.125" style="74" customWidth="1"/>
    <col min="9224" max="9224" width="26.625" style="74" customWidth="1"/>
    <col min="9225" max="9471" width="18.125" style="74"/>
    <col min="9472" max="9475" width="18.125" style="74" customWidth="1"/>
    <col min="9476" max="9476" width="15.25" style="74" customWidth="1"/>
    <col min="9477" max="9477" width="16.875" style="74" customWidth="1"/>
    <col min="9478" max="9478" width="17.375" style="74" customWidth="1"/>
    <col min="9479" max="9479" width="18.125" style="74" customWidth="1"/>
    <col min="9480" max="9480" width="26.625" style="74" customWidth="1"/>
    <col min="9481" max="9727" width="18.125" style="74"/>
    <col min="9728" max="9731" width="18.125" style="74" customWidth="1"/>
    <col min="9732" max="9732" width="15.25" style="74" customWidth="1"/>
    <col min="9733" max="9733" width="16.875" style="74" customWidth="1"/>
    <col min="9734" max="9734" width="17.375" style="74" customWidth="1"/>
    <col min="9735" max="9735" width="18.125" style="74" customWidth="1"/>
    <col min="9736" max="9736" width="26.625" style="74" customWidth="1"/>
    <col min="9737" max="9983" width="18.125" style="74"/>
    <col min="9984" max="9987" width="18.125" style="74" customWidth="1"/>
    <col min="9988" max="9988" width="15.25" style="74" customWidth="1"/>
    <col min="9989" max="9989" width="16.875" style="74" customWidth="1"/>
    <col min="9990" max="9990" width="17.375" style="74" customWidth="1"/>
    <col min="9991" max="9991" width="18.125" style="74" customWidth="1"/>
    <col min="9992" max="9992" width="26.625" style="74" customWidth="1"/>
    <col min="9993" max="10239" width="18.125" style="74"/>
    <col min="10240" max="10243" width="18.125" style="74" customWidth="1"/>
    <col min="10244" max="10244" width="15.25" style="74" customWidth="1"/>
    <col min="10245" max="10245" width="16.875" style="74" customWidth="1"/>
    <col min="10246" max="10246" width="17.375" style="74" customWidth="1"/>
    <col min="10247" max="10247" width="18.125" style="74" customWidth="1"/>
    <col min="10248" max="10248" width="26.625" style="74" customWidth="1"/>
    <col min="10249" max="10495" width="18.125" style="74"/>
    <col min="10496" max="10499" width="18.125" style="74" customWidth="1"/>
    <col min="10500" max="10500" width="15.25" style="74" customWidth="1"/>
    <col min="10501" max="10501" width="16.875" style="74" customWidth="1"/>
    <col min="10502" max="10502" width="17.375" style="74" customWidth="1"/>
    <col min="10503" max="10503" width="18.125" style="74" customWidth="1"/>
    <col min="10504" max="10504" width="26.625" style="74" customWidth="1"/>
    <col min="10505" max="10751" width="18.125" style="74"/>
    <col min="10752" max="10755" width="18.125" style="74" customWidth="1"/>
    <col min="10756" max="10756" width="15.25" style="74" customWidth="1"/>
    <col min="10757" max="10757" width="16.875" style="74" customWidth="1"/>
    <col min="10758" max="10758" width="17.375" style="74" customWidth="1"/>
    <col min="10759" max="10759" width="18.125" style="74" customWidth="1"/>
    <col min="10760" max="10760" width="26.625" style="74" customWidth="1"/>
    <col min="10761" max="11007" width="18.125" style="74"/>
    <col min="11008" max="11011" width="18.125" style="74" customWidth="1"/>
    <col min="11012" max="11012" width="15.25" style="74" customWidth="1"/>
    <col min="11013" max="11013" width="16.875" style="74" customWidth="1"/>
    <col min="11014" max="11014" width="17.375" style="74" customWidth="1"/>
    <col min="11015" max="11015" width="18.125" style="74" customWidth="1"/>
    <col min="11016" max="11016" width="26.625" style="74" customWidth="1"/>
    <col min="11017" max="11263" width="18.125" style="74"/>
    <col min="11264" max="11267" width="18.125" style="74" customWidth="1"/>
    <col min="11268" max="11268" width="15.25" style="74" customWidth="1"/>
    <col min="11269" max="11269" width="16.875" style="74" customWidth="1"/>
    <col min="11270" max="11270" width="17.375" style="74" customWidth="1"/>
    <col min="11271" max="11271" width="18.125" style="74" customWidth="1"/>
    <col min="11272" max="11272" width="26.625" style="74" customWidth="1"/>
    <col min="11273" max="11519" width="18.125" style="74"/>
    <col min="11520" max="11523" width="18.125" style="74" customWidth="1"/>
    <col min="11524" max="11524" width="15.25" style="74" customWidth="1"/>
    <col min="11525" max="11525" width="16.875" style="74" customWidth="1"/>
    <col min="11526" max="11526" width="17.375" style="74" customWidth="1"/>
    <col min="11527" max="11527" width="18.125" style="74" customWidth="1"/>
    <col min="11528" max="11528" width="26.625" style="74" customWidth="1"/>
    <col min="11529" max="11775" width="18.125" style="74"/>
    <col min="11776" max="11779" width="18.125" style="74" customWidth="1"/>
    <col min="11780" max="11780" width="15.25" style="74" customWidth="1"/>
    <col min="11781" max="11781" width="16.875" style="74" customWidth="1"/>
    <col min="11782" max="11782" width="17.375" style="74" customWidth="1"/>
    <col min="11783" max="11783" width="18.125" style="74" customWidth="1"/>
    <col min="11784" max="11784" width="26.625" style="74" customWidth="1"/>
    <col min="11785" max="12031" width="18.125" style="74"/>
    <col min="12032" max="12035" width="18.125" style="74" customWidth="1"/>
    <col min="12036" max="12036" width="15.25" style="74" customWidth="1"/>
    <col min="12037" max="12037" width="16.875" style="74" customWidth="1"/>
    <col min="12038" max="12038" width="17.375" style="74" customWidth="1"/>
    <col min="12039" max="12039" width="18.125" style="74" customWidth="1"/>
    <col min="12040" max="12040" width="26.625" style="74" customWidth="1"/>
    <col min="12041" max="12287" width="18.125" style="74"/>
    <col min="12288" max="12291" width="18.125" style="74" customWidth="1"/>
    <col min="12292" max="12292" width="15.25" style="74" customWidth="1"/>
    <col min="12293" max="12293" width="16.875" style="74" customWidth="1"/>
    <col min="12294" max="12294" width="17.375" style="74" customWidth="1"/>
    <col min="12295" max="12295" width="18.125" style="74" customWidth="1"/>
    <col min="12296" max="12296" width="26.625" style="74" customWidth="1"/>
    <col min="12297" max="12543" width="18.125" style="74"/>
    <col min="12544" max="12547" width="18.125" style="74" customWidth="1"/>
    <col min="12548" max="12548" width="15.25" style="74" customWidth="1"/>
    <col min="12549" max="12549" width="16.875" style="74" customWidth="1"/>
    <col min="12550" max="12550" width="17.375" style="74" customWidth="1"/>
    <col min="12551" max="12551" width="18.125" style="74" customWidth="1"/>
    <col min="12552" max="12552" width="26.625" style="74" customWidth="1"/>
    <col min="12553" max="12799" width="18.125" style="74"/>
    <col min="12800" max="12803" width="18.125" style="74" customWidth="1"/>
    <col min="12804" max="12804" width="15.25" style="74" customWidth="1"/>
    <col min="12805" max="12805" width="16.875" style="74" customWidth="1"/>
    <col min="12806" max="12806" width="17.375" style="74" customWidth="1"/>
    <col min="12807" max="12807" width="18.125" style="74" customWidth="1"/>
    <col min="12808" max="12808" width="26.625" style="74" customWidth="1"/>
    <col min="12809" max="13055" width="18.125" style="74"/>
    <col min="13056" max="13059" width="18.125" style="74" customWidth="1"/>
    <col min="13060" max="13060" width="15.25" style="74" customWidth="1"/>
    <col min="13061" max="13061" width="16.875" style="74" customWidth="1"/>
    <col min="13062" max="13062" width="17.375" style="74" customWidth="1"/>
    <col min="13063" max="13063" width="18.125" style="74" customWidth="1"/>
    <col min="13064" max="13064" width="26.625" style="74" customWidth="1"/>
    <col min="13065" max="13311" width="18.125" style="74"/>
    <col min="13312" max="13315" width="18.125" style="74" customWidth="1"/>
    <col min="13316" max="13316" width="15.25" style="74" customWidth="1"/>
    <col min="13317" max="13317" width="16.875" style="74" customWidth="1"/>
    <col min="13318" max="13318" width="17.375" style="74" customWidth="1"/>
    <col min="13319" max="13319" width="18.125" style="74" customWidth="1"/>
    <col min="13320" max="13320" width="26.625" style="74" customWidth="1"/>
    <col min="13321" max="13567" width="18.125" style="74"/>
    <col min="13568" max="13571" width="18.125" style="74" customWidth="1"/>
    <col min="13572" max="13572" width="15.25" style="74" customWidth="1"/>
    <col min="13573" max="13573" width="16.875" style="74" customWidth="1"/>
    <col min="13574" max="13574" width="17.375" style="74" customWidth="1"/>
    <col min="13575" max="13575" width="18.125" style="74" customWidth="1"/>
    <col min="13576" max="13576" width="26.625" style="74" customWidth="1"/>
    <col min="13577" max="13823" width="18.125" style="74"/>
    <col min="13824" max="13827" width="18.125" style="74" customWidth="1"/>
    <col min="13828" max="13828" width="15.25" style="74" customWidth="1"/>
    <col min="13829" max="13829" width="16.875" style="74" customWidth="1"/>
    <col min="13830" max="13830" width="17.375" style="74" customWidth="1"/>
    <col min="13831" max="13831" width="18.125" style="74" customWidth="1"/>
    <col min="13832" max="13832" width="26.625" style="74" customWidth="1"/>
    <col min="13833" max="14079" width="18.125" style="74"/>
    <col min="14080" max="14083" width="18.125" style="74" customWidth="1"/>
    <col min="14084" max="14084" width="15.25" style="74" customWidth="1"/>
    <col min="14085" max="14085" width="16.875" style="74" customWidth="1"/>
    <col min="14086" max="14086" width="17.375" style="74" customWidth="1"/>
    <col min="14087" max="14087" width="18.125" style="74" customWidth="1"/>
    <col min="14088" max="14088" width="26.625" style="74" customWidth="1"/>
    <col min="14089" max="14335" width="18.125" style="74"/>
    <col min="14336" max="14339" width="18.125" style="74" customWidth="1"/>
    <col min="14340" max="14340" width="15.25" style="74" customWidth="1"/>
    <col min="14341" max="14341" width="16.875" style="74" customWidth="1"/>
    <col min="14342" max="14342" width="17.375" style="74" customWidth="1"/>
    <col min="14343" max="14343" width="18.125" style="74" customWidth="1"/>
    <col min="14344" max="14344" width="26.625" style="74" customWidth="1"/>
    <col min="14345" max="14591" width="18.125" style="74"/>
    <col min="14592" max="14595" width="18.125" style="74" customWidth="1"/>
    <col min="14596" max="14596" width="15.25" style="74" customWidth="1"/>
    <col min="14597" max="14597" width="16.875" style="74" customWidth="1"/>
    <col min="14598" max="14598" width="17.375" style="74" customWidth="1"/>
    <col min="14599" max="14599" width="18.125" style="74" customWidth="1"/>
    <col min="14600" max="14600" width="26.625" style="74" customWidth="1"/>
    <col min="14601" max="14847" width="18.125" style="74"/>
    <col min="14848" max="14851" width="18.125" style="74" customWidth="1"/>
    <col min="14852" max="14852" width="15.25" style="74" customWidth="1"/>
    <col min="14853" max="14853" width="16.875" style="74" customWidth="1"/>
    <col min="14854" max="14854" width="17.375" style="74" customWidth="1"/>
    <col min="14855" max="14855" width="18.125" style="74" customWidth="1"/>
    <col min="14856" max="14856" width="26.625" style="74" customWidth="1"/>
    <col min="14857" max="15103" width="18.125" style="74"/>
    <col min="15104" max="15107" width="18.125" style="74" customWidth="1"/>
    <col min="15108" max="15108" width="15.25" style="74" customWidth="1"/>
    <col min="15109" max="15109" width="16.875" style="74" customWidth="1"/>
    <col min="15110" max="15110" width="17.375" style="74" customWidth="1"/>
    <col min="15111" max="15111" width="18.125" style="74" customWidth="1"/>
    <col min="15112" max="15112" width="26.625" style="74" customWidth="1"/>
    <col min="15113" max="15359" width="18.125" style="74"/>
    <col min="15360" max="15363" width="18.125" style="74" customWidth="1"/>
    <col min="15364" max="15364" width="15.25" style="74" customWidth="1"/>
    <col min="15365" max="15365" width="16.875" style="74" customWidth="1"/>
    <col min="15366" max="15366" width="17.375" style="74" customWidth="1"/>
    <col min="15367" max="15367" width="18.125" style="74" customWidth="1"/>
    <col min="15368" max="15368" width="26.625" style="74" customWidth="1"/>
    <col min="15369" max="15615" width="18.125" style="74"/>
    <col min="15616" max="15619" width="18.125" style="74" customWidth="1"/>
    <col min="15620" max="15620" width="15.25" style="74" customWidth="1"/>
    <col min="15621" max="15621" width="16.875" style="74" customWidth="1"/>
    <col min="15622" max="15622" width="17.375" style="74" customWidth="1"/>
    <col min="15623" max="15623" width="18.125" style="74" customWidth="1"/>
    <col min="15624" max="15624" width="26.625" style="74" customWidth="1"/>
    <col min="15625" max="15871" width="18.125" style="74"/>
    <col min="15872" max="15875" width="18.125" style="74" customWidth="1"/>
    <col min="15876" max="15876" width="15.25" style="74" customWidth="1"/>
    <col min="15877" max="15877" width="16.875" style="74" customWidth="1"/>
    <col min="15878" max="15878" width="17.375" style="74" customWidth="1"/>
    <col min="15879" max="15879" width="18.125" style="74" customWidth="1"/>
    <col min="15880" max="15880" width="26.625" style="74" customWidth="1"/>
    <col min="15881" max="16127" width="18.125" style="74"/>
    <col min="16128" max="16131" width="18.125" style="74" customWidth="1"/>
    <col min="16132" max="16132" width="15.25" style="74" customWidth="1"/>
    <col min="16133" max="16133" width="16.875" style="74" customWidth="1"/>
    <col min="16134" max="16134" width="17.375" style="74" customWidth="1"/>
    <col min="16135" max="16135" width="18.125" style="74" customWidth="1"/>
    <col min="16136" max="16136" width="26.625" style="74" customWidth="1"/>
    <col min="16137" max="16384" width="18.125" style="74"/>
  </cols>
  <sheetData>
    <row r="1" spans="1:9" x14ac:dyDescent="0.25">
      <c r="G1" s="73"/>
      <c r="H1" s="230" t="s">
        <v>130</v>
      </c>
      <c r="I1" s="230"/>
    </row>
    <row r="2" spans="1:9" x14ac:dyDescent="0.25">
      <c r="G2" s="230" t="s">
        <v>131</v>
      </c>
      <c r="H2" s="230"/>
      <c r="I2" s="230"/>
    </row>
    <row r="3" spans="1:9" x14ac:dyDescent="0.25">
      <c r="G3" s="230" t="s">
        <v>122</v>
      </c>
      <c r="H3" s="230"/>
      <c r="I3" s="230"/>
    </row>
    <row r="4" spans="1:9" x14ac:dyDescent="0.25">
      <c r="G4" s="76"/>
      <c r="H4" s="76"/>
      <c r="I4" s="76"/>
    </row>
    <row r="5" spans="1:9" ht="45" customHeight="1" x14ac:dyDescent="0.25">
      <c r="A5" s="231" t="s">
        <v>144</v>
      </c>
      <c r="B5" s="231"/>
      <c r="C5" s="231"/>
      <c r="D5" s="231"/>
      <c r="E5" s="231"/>
      <c r="F5" s="231"/>
      <c r="G5" s="231"/>
      <c r="H5" s="231"/>
      <c r="I5" s="231"/>
    </row>
    <row r="6" spans="1:9" ht="31.2" customHeight="1" x14ac:dyDescent="0.25">
      <c r="A6" s="77"/>
      <c r="B6" s="110"/>
      <c r="C6" s="110"/>
      <c r="D6" s="77"/>
      <c r="E6" s="77"/>
      <c r="F6" s="77"/>
      <c r="G6" s="77"/>
      <c r="H6" s="77"/>
      <c r="I6" s="104" t="s">
        <v>64</v>
      </c>
    </row>
    <row r="7" spans="1:9" ht="18" x14ac:dyDescent="0.25">
      <c r="A7" s="175" t="s">
        <v>123</v>
      </c>
      <c r="B7" s="175"/>
      <c r="C7" s="175"/>
      <c r="D7" s="175"/>
      <c r="E7" s="175"/>
      <c r="F7" s="175"/>
      <c r="G7" s="175"/>
      <c r="H7" s="175"/>
      <c r="I7" s="175" t="s">
        <v>168</v>
      </c>
    </row>
    <row r="8" spans="1:9" ht="85.8" customHeight="1" x14ac:dyDescent="0.25">
      <c r="A8" s="96" t="s">
        <v>124</v>
      </c>
      <c r="B8" s="202" t="s">
        <v>125</v>
      </c>
      <c r="C8" s="203"/>
      <c r="D8" s="204"/>
      <c r="E8" s="96" t="s">
        <v>126</v>
      </c>
      <c r="F8" s="96" t="s">
        <v>127</v>
      </c>
      <c r="G8" s="96" t="s">
        <v>128</v>
      </c>
      <c r="H8" s="96" t="s">
        <v>129</v>
      </c>
      <c r="I8" s="175"/>
    </row>
    <row r="9" spans="1:9" ht="21.6" customHeight="1" x14ac:dyDescent="0.4">
      <c r="A9" s="229" t="s">
        <v>20</v>
      </c>
      <c r="B9" s="229"/>
      <c r="C9" s="229"/>
      <c r="D9" s="229"/>
      <c r="E9" s="229"/>
      <c r="F9" s="229"/>
      <c r="G9" s="229"/>
      <c r="H9" s="229"/>
      <c r="I9" s="158">
        <f>I11+I15</f>
        <v>2.0000000000436557E-2</v>
      </c>
    </row>
    <row r="10" spans="1:9" ht="23.4" customHeight="1" x14ac:dyDescent="0.25">
      <c r="A10" s="109" t="s">
        <v>164</v>
      </c>
      <c r="B10" s="109" t="s">
        <v>165</v>
      </c>
      <c r="C10" s="109" t="s">
        <v>166</v>
      </c>
      <c r="D10" s="232" t="s">
        <v>167</v>
      </c>
      <c r="E10" s="233"/>
      <c r="F10" s="233"/>
      <c r="G10" s="233"/>
      <c r="H10" s="234"/>
      <c r="I10" s="83"/>
    </row>
    <row r="11" spans="1:9" ht="34.799999999999997" customHeight="1" x14ac:dyDescent="0.25">
      <c r="A11" s="109" t="s">
        <v>155</v>
      </c>
      <c r="B11" s="232" t="s">
        <v>156</v>
      </c>
      <c r="C11" s="233"/>
      <c r="D11" s="233"/>
      <c r="E11" s="233"/>
      <c r="F11" s="233"/>
      <c r="G11" s="233"/>
      <c r="H11" s="234"/>
      <c r="I11" s="156">
        <f>I12</f>
        <v>2.0000000000436557E-2</v>
      </c>
    </row>
    <row r="12" spans="1:9" ht="23.4" customHeight="1" x14ac:dyDescent="0.25">
      <c r="A12" s="49"/>
      <c r="B12" s="226" t="s">
        <v>145</v>
      </c>
      <c r="C12" s="227"/>
      <c r="D12" s="228"/>
      <c r="E12" s="153"/>
      <c r="F12" s="87"/>
      <c r="G12" s="154"/>
      <c r="H12" s="89"/>
      <c r="I12" s="157">
        <f>I13+I14</f>
        <v>2.0000000000436557E-2</v>
      </c>
    </row>
    <row r="13" spans="1:9" ht="39.6" customHeight="1" x14ac:dyDescent="0.25">
      <c r="A13" s="170">
        <v>79821200</v>
      </c>
      <c r="B13" s="209" t="s">
        <v>169</v>
      </c>
      <c r="C13" s="210"/>
      <c r="D13" s="211"/>
      <c r="E13" s="92" t="s">
        <v>149</v>
      </c>
      <c r="F13" s="92" t="s">
        <v>150</v>
      </c>
      <c r="G13" s="88">
        <v>11224.5</v>
      </c>
      <c r="H13" s="89">
        <v>1</v>
      </c>
      <c r="I13" s="157">
        <f>G13*H13</f>
        <v>11224.5</v>
      </c>
    </row>
    <row r="14" spans="1:9" ht="34.200000000000003" customHeight="1" x14ac:dyDescent="0.25">
      <c r="A14" s="49" t="s">
        <v>170</v>
      </c>
      <c r="B14" s="209" t="s">
        <v>169</v>
      </c>
      <c r="C14" s="210"/>
      <c r="D14" s="211"/>
      <c r="E14" s="92" t="s">
        <v>149</v>
      </c>
      <c r="F14" s="92" t="s">
        <v>150</v>
      </c>
      <c r="G14" s="155"/>
      <c r="H14" s="155"/>
      <c r="I14" s="88">
        <f>-11224.48</f>
        <v>-11224.48</v>
      </c>
    </row>
    <row r="15" spans="1:9" ht="37.200000000000003" customHeight="1" x14ac:dyDescent="0.25">
      <c r="A15" s="83" t="s">
        <v>132</v>
      </c>
      <c r="B15" s="232" t="s">
        <v>100</v>
      </c>
      <c r="C15" s="233"/>
      <c r="D15" s="233"/>
      <c r="E15" s="233"/>
      <c r="F15" s="233"/>
      <c r="G15" s="233"/>
      <c r="H15" s="234"/>
      <c r="I15" s="84">
        <f>I16+I22</f>
        <v>0</v>
      </c>
    </row>
    <row r="16" spans="1:9" ht="21.6" customHeight="1" x14ac:dyDescent="0.25">
      <c r="A16" s="82"/>
      <c r="B16" s="226" t="s">
        <v>133</v>
      </c>
      <c r="C16" s="227"/>
      <c r="D16" s="228"/>
      <c r="E16" s="85"/>
      <c r="F16" s="85"/>
      <c r="G16" s="82"/>
      <c r="H16" s="82"/>
      <c r="I16" s="86">
        <f>I17+I18+I19+I20+I21</f>
        <v>-5757.3607999999995</v>
      </c>
    </row>
    <row r="17" spans="1:9" x14ac:dyDescent="0.25">
      <c r="A17" s="49" t="s">
        <v>136</v>
      </c>
      <c r="B17" s="209" t="s">
        <v>137</v>
      </c>
      <c r="C17" s="210"/>
      <c r="D17" s="211"/>
      <c r="E17" s="87" t="s">
        <v>138</v>
      </c>
      <c r="F17" s="87" t="s">
        <v>139</v>
      </c>
      <c r="G17" s="88">
        <v>811.81</v>
      </c>
      <c r="H17" s="89">
        <v>-1280</v>
      </c>
      <c r="I17" s="88">
        <f>G17*H17/1000</f>
        <v>-1039.1168</v>
      </c>
    </row>
    <row r="18" spans="1:9" x14ac:dyDescent="0.25">
      <c r="A18" s="49" t="s">
        <v>140</v>
      </c>
      <c r="B18" s="209" t="s">
        <v>137</v>
      </c>
      <c r="C18" s="210"/>
      <c r="D18" s="211"/>
      <c r="E18" s="87" t="s">
        <v>138</v>
      </c>
      <c r="F18" s="87" t="s">
        <v>139</v>
      </c>
      <c r="G18" s="88">
        <v>811.81</v>
      </c>
      <c r="H18" s="89">
        <v>-1280</v>
      </c>
      <c r="I18" s="88">
        <f>G18*H18/1000</f>
        <v>-1039.1168</v>
      </c>
    </row>
    <row r="19" spans="1:9" x14ac:dyDescent="0.25">
      <c r="A19" s="49" t="s">
        <v>141</v>
      </c>
      <c r="B19" s="209" t="s">
        <v>137</v>
      </c>
      <c r="C19" s="210"/>
      <c r="D19" s="211"/>
      <c r="E19" s="87" t="s">
        <v>138</v>
      </c>
      <c r="F19" s="87" t="s">
        <v>139</v>
      </c>
      <c r="G19" s="88">
        <v>811.81</v>
      </c>
      <c r="H19" s="89">
        <v>-2260</v>
      </c>
      <c r="I19" s="88">
        <f>G19*H19/1000</f>
        <v>-1834.6905999999999</v>
      </c>
    </row>
    <row r="20" spans="1:9" x14ac:dyDescent="0.25">
      <c r="A20" s="49" t="s">
        <v>142</v>
      </c>
      <c r="B20" s="209" t="s">
        <v>137</v>
      </c>
      <c r="C20" s="210"/>
      <c r="D20" s="211"/>
      <c r="E20" s="87" t="s">
        <v>138</v>
      </c>
      <c r="F20" s="87" t="s">
        <v>139</v>
      </c>
      <c r="G20" s="88">
        <v>811.81</v>
      </c>
      <c r="H20" s="89">
        <v>-2260</v>
      </c>
      <c r="I20" s="88">
        <f>G20*H20/1000</f>
        <v>-1834.6905999999999</v>
      </c>
    </row>
    <row r="21" spans="1:9" x14ac:dyDescent="0.25">
      <c r="A21" s="49" t="s">
        <v>143</v>
      </c>
      <c r="B21" s="209" t="s">
        <v>137</v>
      </c>
      <c r="C21" s="210"/>
      <c r="D21" s="211"/>
      <c r="E21" s="87" t="s">
        <v>138</v>
      </c>
      <c r="F21" s="87" t="s">
        <v>139</v>
      </c>
      <c r="G21" s="88">
        <v>886</v>
      </c>
      <c r="H21" s="89">
        <v>-11</v>
      </c>
      <c r="I21" s="88">
        <f>G21*H21/1000</f>
        <v>-9.7460000000000004</v>
      </c>
    </row>
    <row r="22" spans="1:9" ht="21.6" customHeight="1" x14ac:dyDescent="0.25">
      <c r="A22" s="49"/>
      <c r="B22" s="226" t="s">
        <v>145</v>
      </c>
      <c r="C22" s="227"/>
      <c r="D22" s="228"/>
      <c r="E22" s="90"/>
      <c r="F22" s="90"/>
      <c r="G22" s="75"/>
      <c r="H22" s="75"/>
      <c r="I22" s="86">
        <f>SUM(I23:I32)</f>
        <v>5757.3607999999995</v>
      </c>
    </row>
    <row r="23" spans="1:9" ht="39.6" customHeight="1" x14ac:dyDescent="0.4">
      <c r="A23" s="91" t="s">
        <v>146</v>
      </c>
      <c r="B23" s="209" t="s">
        <v>169</v>
      </c>
      <c r="C23" s="210"/>
      <c r="D23" s="211"/>
      <c r="E23" s="92" t="s">
        <v>149</v>
      </c>
      <c r="F23" s="92" t="s">
        <v>150</v>
      </c>
      <c r="G23" s="151">
        <v>1560000</v>
      </c>
      <c r="H23" s="93">
        <v>1</v>
      </c>
      <c r="I23" s="152">
        <f>G23*H23/1000</f>
        <v>1560</v>
      </c>
    </row>
    <row r="24" spans="1:9" ht="37.799999999999997" customHeight="1" x14ac:dyDescent="0.4">
      <c r="A24" s="91" t="s">
        <v>147</v>
      </c>
      <c r="B24" s="209" t="s">
        <v>169</v>
      </c>
      <c r="C24" s="210"/>
      <c r="D24" s="211"/>
      <c r="E24" s="92" t="s">
        <v>149</v>
      </c>
      <c r="F24" s="92" t="s">
        <v>150</v>
      </c>
      <c r="G24" s="151">
        <v>1489200</v>
      </c>
      <c r="H24" s="93">
        <v>1</v>
      </c>
      <c r="I24" s="152">
        <f>G24*H24/1000</f>
        <v>1489.2</v>
      </c>
    </row>
    <row r="25" spans="1:9" ht="33" customHeight="1" x14ac:dyDescent="0.4">
      <c r="A25" s="91" t="s">
        <v>148</v>
      </c>
      <c r="B25" s="209" t="s">
        <v>169</v>
      </c>
      <c r="C25" s="210"/>
      <c r="D25" s="211"/>
      <c r="E25" s="92" t="s">
        <v>149</v>
      </c>
      <c r="F25" s="92" t="s">
        <v>150</v>
      </c>
      <c r="G25" s="151">
        <v>1195200</v>
      </c>
      <c r="H25" s="93">
        <v>1</v>
      </c>
      <c r="I25" s="152">
        <f>G25*H25/1000</f>
        <v>1195.2</v>
      </c>
    </row>
    <row r="26" spans="1:9" ht="37.200000000000003" customHeight="1" x14ac:dyDescent="0.4">
      <c r="A26" s="94" t="s">
        <v>151</v>
      </c>
      <c r="B26" s="209" t="s">
        <v>169</v>
      </c>
      <c r="C26" s="210"/>
      <c r="D26" s="211"/>
      <c r="E26" s="92" t="s">
        <v>149</v>
      </c>
      <c r="F26" s="92" t="s">
        <v>150</v>
      </c>
      <c r="G26" s="151">
        <v>1512960.8</v>
      </c>
      <c r="H26" s="93">
        <v>1</v>
      </c>
      <c r="I26" s="152">
        <f>G26*H26/1000</f>
        <v>1512.9608000000001</v>
      </c>
    </row>
  </sheetData>
  <mergeCells count="25">
    <mergeCell ref="B26:D26"/>
    <mergeCell ref="B15:H15"/>
    <mergeCell ref="B25:D25"/>
    <mergeCell ref="D10:H10"/>
    <mergeCell ref="B21:D21"/>
    <mergeCell ref="B22:D22"/>
    <mergeCell ref="B23:D23"/>
    <mergeCell ref="B24:D24"/>
    <mergeCell ref="B16:D16"/>
    <mergeCell ref="B17:D17"/>
    <mergeCell ref="B18:D18"/>
    <mergeCell ref="B19:D19"/>
    <mergeCell ref="B20:D20"/>
    <mergeCell ref="B11:H11"/>
    <mergeCell ref="B12:D12"/>
    <mergeCell ref="B14:D14"/>
    <mergeCell ref="A9:H9"/>
    <mergeCell ref="H1:I1"/>
    <mergeCell ref="G2:I2"/>
    <mergeCell ref="G3:I3"/>
    <mergeCell ref="A5:I5"/>
    <mergeCell ref="A7:H7"/>
    <mergeCell ref="I7:I8"/>
    <mergeCell ref="B8:D8"/>
    <mergeCell ref="B13:D1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https:/mul2-edu.gov.am/tasks/1419063/oneclick/havelvacner.xlsx?token=486cb3584b3585b3dea12f59c23ffdff</cp:keywords>
  <cp:lastModifiedBy>user</cp:lastModifiedBy>
  <cp:lastPrinted>2023-11-30T11:16:38Z</cp:lastPrinted>
  <dcterms:created xsi:type="dcterms:W3CDTF">2020-09-30T13:27:08Z</dcterms:created>
  <dcterms:modified xsi:type="dcterms:W3CDTF">2025-05-26T06:14:53Z</dcterms:modified>
</cp:coreProperties>
</file>