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voroshman naxagcer-2025\1227 KTAK- LK naxagic\karav aranc KTAK-i\"/>
    </mc:Choice>
  </mc:AlternateContent>
  <bookViews>
    <workbookView xWindow="0" yWindow="0" windowWidth="23256" windowHeight="12312" activeTab="6"/>
  </bookViews>
  <sheets>
    <sheet name="havelvac 1" sheetId="13" r:id="rId1"/>
    <sheet name="havelvac 2" sheetId="15" r:id="rId2"/>
    <sheet name="havelvac 3" sheetId="2" r:id="rId3"/>
    <sheet name="havelvac 4" sheetId="14" r:id="rId4"/>
    <sheet name="havelvac 5" sheetId="10" r:id="rId5"/>
    <sheet name="havelvac 6" sheetId="11" r:id="rId6"/>
    <sheet name="havelvac 7" sheetId="9" r:id="rId7"/>
  </sheets>
  <definedNames>
    <definedName name="a" localSheetId="5">#REF!</definedName>
    <definedName name="a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ELVAC10" localSheetId="5">#REF!</definedName>
    <definedName name="HAVELVAC10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K27" i="9" l="1"/>
  <c r="L27" i="9"/>
  <c r="J27" i="9"/>
  <c r="K28" i="11"/>
  <c r="L28" i="11"/>
  <c r="J28" i="11"/>
  <c r="E8" i="10"/>
  <c r="H62" i="2"/>
  <c r="I62" i="2"/>
  <c r="G62" i="2"/>
  <c r="H14" i="13"/>
  <c r="I14" i="13"/>
  <c r="G14" i="13"/>
  <c r="H17" i="13"/>
  <c r="I17" i="13"/>
  <c r="G17" i="13"/>
  <c r="I15" i="13" l="1"/>
  <c r="I13" i="13" l="1"/>
  <c r="I12" i="13" s="1"/>
  <c r="H15" i="13"/>
  <c r="H13" i="13" s="1"/>
  <c r="H12" i="13" s="1"/>
  <c r="G15" i="13"/>
  <c r="G13" i="13" s="1"/>
  <c r="G12" i="13" s="1"/>
  <c r="I16" i="13"/>
  <c r="H16" i="13"/>
  <c r="I11" i="13"/>
  <c r="I10" i="13" s="1"/>
  <c r="I9" i="13" s="1"/>
  <c r="G11" i="13"/>
  <c r="H11" i="13" l="1"/>
  <c r="H10" i="13" s="1"/>
  <c r="H9" i="13" s="1"/>
  <c r="F11" i="15"/>
  <c r="H13" i="15"/>
  <c r="H11" i="15" l="1"/>
  <c r="H10" i="15" s="1"/>
  <c r="G11" i="15"/>
  <c r="G10" i="15" s="1"/>
  <c r="F10" i="15"/>
  <c r="D13" i="15" l="1"/>
  <c r="D11" i="15" s="1"/>
  <c r="D10" i="15" s="1"/>
  <c r="E11" i="15"/>
  <c r="E10" i="15" s="1"/>
  <c r="H27" i="2" l="1"/>
  <c r="I27" i="2"/>
  <c r="G27" i="2"/>
  <c r="G26" i="2" s="1"/>
  <c r="G25" i="2" s="1"/>
  <c r="G24" i="2" s="1"/>
  <c r="G23" i="2" s="1"/>
  <c r="G21" i="2" s="1"/>
  <c r="G19" i="2" s="1"/>
  <c r="G17" i="2" s="1"/>
  <c r="G15" i="2" s="1"/>
  <c r="G13" i="2" s="1"/>
  <c r="G11" i="2" s="1"/>
  <c r="G10" i="2" s="1"/>
  <c r="H45" i="2"/>
  <c r="K18" i="11" s="1"/>
  <c r="I45" i="2"/>
  <c r="L18" i="11" s="1"/>
  <c r="G45" i="2"/>
  <c r="J18" i="11" s="1"/>
  <c r="J17" i="11" l="1"/>
  <c r="J17" i="9"/>
  <c r="J16" i="9" s="1"/>
  <c r="I44" i="2"/>
  <c r="I43" i="2" s="1"/>
  <c r="I42" i="2" s="1"/>
  <c r="I40" i="2" s="1"/>
  <c r="I38" i="2" s="1"/>
  <c r="K12" i="11"/>
  <c r="E13" i="14"/>
  <c r="E11" i="14" s="1"/>
  <c r="E9" i="14" s="1"/>
  <c r="H26" i="2"/>
  <c r="H25" i="2" s="1"/>
  <c r="H24" i="2" s="1"/>
  <c r="H23" i="2" s="1"/>
  <c r="H21" i="2" s="1"/>
  <c r="H19" i="2" s="1"/>
  <c r="H17" i="2" s="1"/>
  <c r="H15" i="2" s="1"/>
  <c r="H13" i="2" s="1"/>
  <c r="H11" i="2" s="1"/>
  <c r="H10" i="2" s="1"/>
  <c r="K17" i="11"/>
  <c r="K17" i="9"/>
  <c r="K16" i="9" s="1"/>
  <c r="H44" i="2"/>
  <c r="H43" i="2" s="1"/>
  <c r="H42" i="2" s="1"/>
  <c r="H40" i="2" s="1"/>
  <c r="H38" i="2" s="1"/>
  <c r="L17" i="11"/>
  <c r="L17" i="9"/>
  <c r="L16" i="9" s="1"/>
  <c r="G44" i="2"/>
  <c r="G43" i="2" s="1"/>
  <c r="G42" i="2" s="1"/>
  <c r="G40" i="2" s="1"/>
  <c r="G38" i="2" s="1"/>
  <c r="J12" i="11"/>
  <c r="D13" i="14"/>
  <c r="D11" i="14" s="1"/>
  <c r="D9" i="14" s="1"/>
  <c r="L12" i="11"/>
  <c r="F13" i="14"/>
  <c r="F11" i="14" s="1"/>
  <c r="F9" i="14" s="1"/>
  <c r="I26" i="2"/>
  <c r="I25" i="2" s="1"/>
  <c r="I24" i="2" s="1"/>
  <c r="I23" i="2" s="1"/>
  <c r="I21" i="2" s="1"/>
  <c r="I19" i="2" s="1"/>
  <c r="I17" i="2" s="1"/>
  <c r="I15" i="2" s="1"/>
  <c r="I13" i="2" s="1"/>
  <c r="I11" i="2" s="1"/>
  <c r="I10" i="2" s="1"/>
  <c r="G10" i="13"/>
  <c r="G9" i="13" s="1"/>
  <c r="L11" i="11" l="1"/>
  <c r="L10" i="11" s="1"/>
  <c r="L12" i="9"/>
  <c r="L11" i="9" s="1"/>
  <c r="J12" i="9"/>
  <c r="J11" i="9" s="1"/>
  <c r="J11" i="11"/>
  <c r="J10" i="11" s="1"/>
  <c r="K11" i="11"/>
  <c r="K10" i="11" s="1"/>
  <c r="K12" i="9"/>
  <c r="K11" i="9" s="1"/>
  <c r="H53" i="2"/>
  <c r="K23" i="11" s="1"/>
  <c r="I53" i="2"/>
  <c r="L23" i="11" s="1"/>
  <c r="G53" i="2"/>
  <c r="J23" i="11" s="1"/>
  <c r="H72" i="2"/>
  <c r="K29" i="11" s="1"/>
  <c r="I72" i="2"/>
  <c r="G72" i="2"/>
  <c r="J29" i="11" s="1"/>
  <c r="H8" i="13"/>
  <c r="I8" i="13"/>
  <c r="L29" i="11" l="1"/>
  <c r="E10" i="10"/>
  <c r="G52" i="2"/>
  <c r="G51" i="2" s="1"/>
  <c r="G50" i="2" s="1"/>
  <c r="G48" i="2" s="1"/>
  <c r="G46" i="2" s="1"/>
  <c r="G36" i="2" s="1"/>
  <c r="G34" i="2" s="1"/>
  <c r="K22" i="11"/>
  <c r="K16" i="11" s="1"/>
  <c r="K22" i="9"/>
  <c r="K21" i="9" s="1"/>
  <c r="K10" i="9" s="1"/>
  <c r="L22" i="11"/>
  <c r="L16" i="11" s="1"/>
  <c r="L22" i="9"/>
  <c r="L21" i="9" s="1"/>
  <c r="L10" i="9" s="1"/>
  <c r="J22" i="11"/>
  <c r="J16" i="11" s="1"/>
  <c r="J22" i="9"/>
  <c r="J21" i="9" s="1"/>
  <c r="J10" i="9" s="1"/>
  <c r="K27" i="11"/>
  <c r="K28" i="9"/>
  <c r="I71" i="2"/>
  <c r="I70" i="2" s="1"/>
  <c r="I69" i="2" s="1"/>
  <c r="I68" i="2" s="1"/>
  <c r="I66" i="2" s="1"/>
  <c r="I64" i="2" s="1"/>
  <c r="L27" i="11"/>
  <c r="H71" i="2"/>
  <c r="H70" i="2" s="1"/>
  <c r="H69" i="2" s="1"/>
  <c r="H68" i="2" s="1"/>
  <c r="H66" i="2" s="1"/>
  <c r="H64" i="2" s="1"/>
  <c r="J27" i="11"/>
  <c r="J28" i="9"/>
  <c r="G71" i="2"/>
  <c r="G70" i="2" s="1"/>
  <c r="G69" i="2" s="1"/>
  <c r="G68" i="2" s="1"/>
  <c r="G66" i="2" s="1"/>
  <c r="G64" i="2" s="1"/>
  <c r="G16" i="13"/>
  <c r="G8" i="13" s="1"/>
  <c r="G60" i="2" l="1"/>
  <c r="G58" i="2" s="1"/>
  <c r="G56" i="2" s="1"/>
  <c r="G54" i="2" s="1"/>
  <c r="K9" i="11"/>
  <c r="J26" i="9"/>
  <c r="J9" i="9" s="1"/>
  <c r="K26" i="9"/>
  <c r="K9" i="9" s="1"/>
  <c r="L28" i="9"/>
  <c r="G32" i="2"/>
  <c r="G30" i="2" s="1"/>
  <c r="G28" i="2" s="1"/>
  <c r="J9" i="11"/>
  <c r="L9" i="11"/>
  <c r="E9" i="10"/>
  <c r="G8" i="2" l="1"/>
  <c r="L26" i="9"/>
  <c r="L9" i="9" s="1"/>
  <c r="E7" i="10"/>
  <c r="E6" i="10" s="1"/>
  <c r="I52" i="2"/>
  <c r="I51" i="2" s="1"/>
  <c r="I50" i="2" s="1"/>
  <c r="I48" i="2" s="1"/>
  <c r="I46" i="2" s="1"/>
  <c r="H52" i="2"/>
  <c r="H51" i="2" s="1"/>
  <c r="H50" i="2" s="1"/>
  <c r="H48" i="2" s="1"/>
  <c r="H46" i="2" s="1"/>
  <c r="I36" i="2" l="1"/>
  <c r="I34" i="2" s="1"/>
  <c r="I32" i="2" s="1"/>
  <c r="I30" i="2" s="1"/>
  <c r="I28" i="2" s="1"/>
  <c r="H36" i="2"/>
  <c r="H34" i="2" s="1"/>
  <c r="H32" i="2" s="1"/>
  <c r="H30" i="2" s="1"/>
  <c r="H28" i="2" s="1"/>
  <c r="H60" i="2"/>
  <c r="H58" i="2" s="1"/>
  <c r="H56" i="2" s="1"/>
  <c r="H54" i="2" s="1"/>
  <c r="H8" i="2" l="1"/>
  <c r="I60" i="2"/>
  <c r="I58" i="2" s="1"/>
  <c r="I56" i="2" s="1"/>
  <c r="I54" i="2" s="1"/>
  <c r="I8" i="2" s="1"/>
</calcChain>
</file>

<file path=xl/sharedStrings.xml><?xml version="1.0" encoding="utf-8"?>
<sst xmlns="http://schemas.openxmlformats.org/spreadsheetml/2006/main" count="306" uniqueCount="165">
  <si>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</si>
  <si>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</si>
  <si>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</si>
  <si>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</si>
  <si>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</si>
  <si>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</si>
  <si>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</si>
  <si>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</si>
  <si>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</si>
  <si>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</si>
  <si>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</si>
  <si>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</si>
  <si>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</si>
  <si>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</si>
  <si>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</si>
  <si>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</si>
  <si>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09</t>
  </si>
  <si>
    <t>01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</si>
  <si>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</si>
  <si>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</si>
  <si>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</si>
  <si>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</si>
  <si>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Ինն ամիս</t>
  </si>
  <si>
    <t xml:space="preserve"> Ինն ամիս </t>
  </si>
  <si>
    <t>06</t>
  </si>
  <si>
    <t xml:space="preserve"> Կրթությանը տրամադրվող օժանդակ ծառայություններ</t>
  </si>
  <si>
    <t xml:space="preserve"> Ծառայությունների մատուցում </t>
  </si>
  <si>
    <t xml:space="preserve"> Ծրագիր</t>
  </si>
  <si>
    <t xml:space="preserve"> Միջոցառում</t>
  </si>
  <si>
    <t>Հավելված N 2</t>
  </si>
  <si>
    <t xml:space="preserve"> ՀՀ  կրթության , գիտության, մշակույթի և սպորտի նախարարություն </t>
  </si>
  <si>
    <t>ՀՀ կառավարություն</t>
  </si>
  <si>
    <t xml:space="preserve"> ՀՀ կառավարության պահուստային ֆոնդ</t>
  </si>
  <si>
    <t>Պահուստային ֆոնդի կառավարման արդյունավետության և թափանցիկության ապահովում</t>
  </si>
  <si>
    <t>այդ թվում`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</si>
  <si>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</si>
  <si>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</si>
  <si>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</si>
  <si>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</si>
  <si>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այդ թվում՝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</si>
  <si>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</si>
  <si>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</si>
  <si>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Ծառայությունների մատուցում</t>
  </si>
  <si>
    <t xml:space="preserve">ՀՀ կառավարության  2025 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</si>
  <si>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</si>
  <si>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</si>
  <si>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</si>
  <si>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</si>
  <si>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</si>
  <si>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</si>
  <si>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</si>
  <si>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</si>
  <si>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</si>
  <si>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</si>
  <si>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</si>
  <si>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1227</t>
  </si>
  <si>
    <t>Կրթության ոլորտում տեղեկատվական և հաղորդակցական տեխնոլոգիաների ներդրում</t>
  </si>
  <si>
    <t>Կրթության կազմակերպման և կառավարման գործընթացներում թվային գործիքների ներդրում, տեղեկատվական և հաղորդակցական տեխնոլոգիաների կիրառելության ընդլայնում</t>
  </si>
  <si>
    <t>Կրթության կազմակերպման և կառավարման համակարգերի թվայնացման ու ճկուն գործիքների ներդրմամբ՛ կրթական ծառայությունների մատուցման այլընտրանքային ձևերի ապահովում, ՏՀՏ հմտությունների զարգացում</t>
  </si>
  <si>
    <t>ՀԱՅԱՍՏԱՆԻ ՀԱՆՐԱՊԵՏՈՒԹՅԱՆ ԿԱՌԱՎԱՐՈՒԹՅԱՆ 2024 ԹՎԱԿԱՆԻ ԴԵԿՏԵՄԲԵՐԻ 27-Ի N 2060-Ն ՈՐՈՇՄԱՆ N 3 ԵՎ N 4  ՀԱՎԵԼՎԱԾՆԵՐՈՒՄ  ԿԱՏԱՐՎՈՂ   ՓՈՓՈԽՈՒԹՅՈՒՆՆԵՐԸ ԵՎ ԼՐԱՑՈՒՄՆԵՐԸ</t>
  </si>
  <si>
    <t xml:space="preserve"> Կրթության ոլորտում տեղեկատվական և հաղորդակցական տեխնոլոգիաների ներդրում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</si>
  <si>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</si>
  <si>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</si>
  <si>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</si>
  <si>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</si>
  <si>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</si>
  <si>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Ընդամենը</t>
  </si>
  <si>
    <t xml:space="preserve"> ՀՀ կրթության, գիտության, մշակույթի և սպորտի նախարարություն</t>
  </si>
  <si>
    <t>«Կրթական տեխնոլոգիաների ազգային կենտրոն» ՊՈԱԿ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</si>
  <si>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</si>
  <si>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</si>
  <si>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</si>
  <si>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</si>
  <si>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</si>
  <si>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</si>
  <si>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</si>
  <si>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</si>
  <si>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</si>
  <si>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</si>
  <si>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>Ցուցանիշների փոփոխությունը (ավելացումները նշված են դրական նշանով, իսկ  նվազեցումները՝ փակագծերում)</t>
  </si>
  <si>
    <t xml:space="preserve"> Անվանումը </t>
  </si>
  <si>
    <t>__________-ի   _____-Ն որոշման</t>
  </si>
  <si>
    <t xml:space="preserve">ՀԱՅԱՍՏԱՆԻ ՀԱՆՐԱՊԵՏՈՒԹՅԱՆ ԿԱՌԱՎԱՐՈՒԹՅԱՆ 2024 ԹՎԱԿԱՆԻ ԴԵԿՏԵՄԲԵՐԻ 27-Ի N 2060-Ն ՈՐՈՇՄԱՆ N 9 ՀԱՎԵԼՎԱԾՈՒՄ ԿԱՏԱՐՎՈՂ  ՓՈՓՈԽՈՒԹՅՈՒՆՆԵՐԸ ԵՎ ԼՐԱՑՈՒՄՆԵՐԸ 
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</si>
  <si>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</si>
  <si>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</si>
  <si>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</si>
  <si>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</si>
  <si>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</si>
  <si>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</si>
  <si>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</si>
  <si>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1227 </t>
  </si>
  <si>
    <t xml:space="preserve"> Կրթության ոլորտում տեղեկատվական և հաղորդակցական տեխնոլոգիաների ներդրում </t>
  </si>
  <si>
    <t>Հավելված N 5
ՀՀ կառավարության 2025 թվականի                 __________-ի   _____-Ն որոշման</t>
  </si>
  <si>
    <t xml:space="preserve"> ՀՀ կառավարության 2025 թ․</t>
  </si>
  <si>
    <t xml:space="preserve"> ՀՀ կառավարության 2025թ․</t>
  </si>
  <si>
    <t xml:space="preserve"> ԲՍԿ </t>
  </si>
  <si>
    <t>1227-11004</t>
  </si>
  <si>
    <t>Հայերենի առանձնահատկություններից բխող, միջազգայնորեն ճանաչված, իմացությունը ստուգող և գնահատող համակարգի ստեղծման և գործարկման ապահովում</t>
  </si>
  <si>
    <t>ՀՀ  կրթության, գիտության, մշակույթի և սպորտի նախարարություն</t>
  </si>
  <si>
    <t xml:space="preserve"> ՀՀ  կրթության, գիտության, մշակույթի և սպորտի նախարարություն</t>
  </si>
  <si>
    <t xml:space="preserve"> ԸՆԴԱՄԵՆԸ</t>
  </si>
  <si>
    <t xml:space="preserve"> ՀՀ  կրթության, գիտության, մշակույթի և սպորտի նախարարություն </t>
  </si>
  <si>
    <t xml:space="preserve"> Հայերենի առանձնահատկություններից բխող, միջազգայնորեն ճանաչված, իմացությունը ստուգող և գնահատող համակարգի ստեղծման և գործարկման ապահովում</t>
  </si>
  <si>
    <t xml:space="preserve">Ծառայությունը մատուցողի անվանումը` Մասնագիտացված կազմակերպություն </t>
  </si>
  <si>
    <t>Ձայնագրված առաջադրանքների համակարգ, հատ</t>
  </si>
  <si>
    <t xml:space="preserve">ՀԱՅԱՍՏԱՆԻ ՀԱՆՐԱՊԵՏՈՒԹՅԱՆ ԿԱՌԱՎԱՐՈՒԹՅԱՆ 2024 ԹՎԱԿԱՆԻ ԴԵԿՏԵՄԲԵՐԻ 27-Ի N 2060-Ն ՈՐՈՇՄԱՆ N 9․1 ՀԱՎԵԼՎԱԾՈՒՄ ԿԱՏԱՐՎՈՂ  ՓՈՓՈԽՈՒԹՅՈՒՆՆԵՐԸ ԵՎ ԼՐԱՑՈՒՄՆԵՐԸ 
</t>
  </si>
  <si>
    <t>Հայերենի ստուգման և գնահատման համակարգի ստեղծում</t>
  </si>
  <si>
    <t xml:space="preserve"> Հայերենի ստուգման և գնահատման համակարգի ստեղծում</t>
  </si>
  <si>
    <t xml:space="preserve">Հայերենի ստուգման և գնահատման վեցաստիճան (համապատասխանաբար A1,A2,B1,B2,C1,C2) համակարգ ունեցող էլեկտրոնային հարթակի ստեղծում, հատ </t>
  </si>
  <si>
    <t>Լեզվի իմացությունը ստուգող հարցերի թարմացվող առցանց շտեմարան (էլեկտրոնային տարբերակ) հատ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</si>
  <si>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</si>
  <si>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</si>
  <si>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</si>
  <si>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ՀՀ բարձր տեխնոլոգիական արդյունաբերության նախարարություն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</si>
  <si>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</si>
  <si>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</si>
  <si>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</si>
  <si>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</si>
  <si>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</si>
  <si>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</si>
  <si>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</si>
  <si>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</si>
  <si>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</si>
  <si>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</si>
  <si>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</si>
  <si>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</si>
  <si>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</si>
  <si>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</si>
  <si>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</si>
  <si>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</si>
  <si>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</si>
  <si>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</si>
  <si>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>Հավելված N 4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</si>
  <si>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</si>
  <si>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</si>
  <si>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</si>
  <si>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Առաջին կիսամյակ</t>
  </si>
  <si>
    <t>այդ  թվում՝</t>
  </si>
  <si>
    <t>Հավելված N 3</t>
  </si>
  <si>
    <t>ՀՀ կառավարության  2025 թվականի</t>
  </si>
  <si>
    <t xml:space="preserve"> ՀՀ բարձր տեխնոլոգիական արդյունաբերության նախարարություն</t>
  </si>
  <si>
    <t xml:space="preserve"> 1235</t>
  </si>
  <si>
    <t>ՀԱՅԱՍՏԱՆԻ ՀԱՆՐԱՊԵՏՈՒԹՅԱՆ ԿԱՌԱՎԱՐՈՒԹՅԱՆ 2024 ԹՎԱԿԱՆԻ ԴԵԿՏԵՄԲԵՐԻ 27-Ի ԹԻՎ 2060-Ն ՈՐՈՇՄԱՆ N 5  ՀԱՎԵԼՎԱԾԻ N 7  ԱՂՅՈՒՍԱԿՈՒՄ ԿԱՏԱՐՎՈՂ  ԼՐԱՑՈՒՄՆԵՐԸ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</si>
  <si>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</si>
  <si>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</si>
  <si>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</si>
  <si>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</si>
  <si>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</si>
  <si>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Հավելված N 7
ՀՀ կառավարության 2025 թվականի                 __________-ի   _____-Ն որոշման</t>
  </si>
  <si>
    <t>Հավելված N 6
ՀՀ կառավարության 2025 թվականի                 __________-ի   _____-Ն որոշման</t>
  </si>
  <si>
    <t xml:space="preserve">              Ցուցանիշների փոփոխություն (ավելացումները նշված են դրական նշանով)</t>
  </si>
  <si>
    <t xml:space="preserve">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</si>
  <si>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</si>
  <si>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</si>
  <si>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</si>
  <si>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</si>
  <si>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</si>
  <si>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Ակտիվն օգտագործող կազմակերպության անվանումը` Հանրային իշխանության մարմիններ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</si>
  <si>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</si>
  <si>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Պետական մարմինների կողմից օգտագործվող ոչ ֆինանսական ակտիվների հետ գործառնություններ 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</si>
  <si>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ՎԵՐԱԲԱՇԽՈՒՄԸ, ԼՐԱՑՈՒՄԸ ԵՎ ՀԱՅԱՍՏԱՆԻ ՀԱՆՐԱՊԵՏՈՒԹՅԱՆ ԿԱՌԱՎԱՐՈՒԹՅԱՆ 2024 ԹՎԱԿԱՆԻ ԴԵԿՏԵՄԲԵՐԻ 27-Ի  N  2060-Ն ՈՐՈՇՄԱՆ  N 5 ՀԱՎԵԼՎԱԾԻ N 1 ԱՂՅՈՒՍԱԿՈՒՄ ԿԱՏԱՐՎՈՂ  ՓՈՓՈԽՈՒԹՅՈՒՆՆԵՐԸ ԵՎ ԼՐԱՑՈՒՄՆԵՐԸ </t>
  </si>
  <si>
    <t>-</t>
  </si>
  <si>
    <t xml:space="preserve">Ցուցանիշների փոփոխություն (նվազեցումները նշված են  փակագծերում) 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</si>
  <si>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</t>
  </si>
  <si>
    <t>ՀԱՅԱՍՏԱՆԻ ՀԱՆՐԱՊԵՏՈՒԹՅԱՆ ԿԱՌԱՎԱՐՈՒԹՅԱՆ 2024 ԹՎԱԿԱՆԻ ԴԵԿՏԵՄԲԵՐԻ 27-Ի N 2060-Ն ՈՐՈՇՄԱՆ N 5 ՀԱՎԵԼՎԱԾԻ N 2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</si>
</sst>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#,##0_);\(#,##0\)"/>
    <numFmt numFmtId="174" formatCode="_-* #,##0.00\ _р_._-;\-* #,##0.00\ _р_._-;_-* &quot;-&quot;??\ _р_._-;_-@_-"/>
    <numFmt numFmtId="175" formatCode="_-* #,##0.0\ _р_._-;\-* #,##0.0\ _р_._-;_-* &quot;-&quot;?\ _р_._-;_-@_-"/>
  </numFmts>
  <fonts count="12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charset val="1"/>
      <scheme val="minor"/>
    </font>
    <font>
      <b/>
      <sz val="11"/>
      <color theme="1"/>
      <name val="GHEA Grapalat"/>
      <family val="3"/>
    </font>
    <font>
      <i/>
      <sz val="12"/>
      <color rgb="FFFF0000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78">
    <xf numFmtId="0" fontId="0" fillId="0" borderId="0">
      <alignment horizontal="left" vertical="top" wrapText="1"/>
    </xf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33" fillId="32" borderId="0" applyNumberFormat="0" applyBorder="0" applyAlignment="0" applyProtection="0"/>
    <xf numFmtId="165" fontId="34" fillId="0" borderId="0" applyFill="0" applyBorder="0" applyProtection="0">
      <alignment horizontal="right" vertical="top"/>
    </xf>
    <xf numFmtId="0" fontId="34" fillId="0" borderId="0">
      <alignment horizontal="left" vertical="top" wrapText="1"/>
    </xf>
    <xf numFmtId="0" fontId="36" fillId="0" borderId="0"/>
    <xf numFmtId="164" fontId="36" fillId="0" borderId="0" applyFont="0" applyFill="0" applyBorder="0" applyAlignment="0" applyProtection="0"/>
    <xf numFmtId="0" fontId="37" fillId="0" borderId="0"/>
    <xf numFmtId="167" fontId="35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/>
    <xf numFmtId="164" fontId="39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9" fillId="0" borderId="0"/>
    <xf numFmtId="0" fontId="36" fillId="0" borderId="0"/>
    <xf numFmtId="0" fontId="34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34" fillId="0" borderId="0">
      <alignment horizontal="left" vertical="top" wrapText="1"/>
    </xf>
    <xf numFmtId="0" fontId="16" fillId="0" borderId="0"/>
    <xf numFmtId="0" fontId="16" fillId="0" borderId="0"/>
    <xf numFmtId="0" fontId="15" fillId="0" borderId="0"/>
    <xf numFmtId="0" fontId="14" fillId="0" borderId="0"/>
    <xf numFmtId="164" fontId="14" fillId="0" borderId="0" applyFont="0" applyFill="0" applyBorder="0" applyAlignment="0" applyProtection="0"/>
    <xf numFmtId="0" fontId="39" fillId="0" borderId="0"/>
    <xf numFmtId="9" fontId="14" fillId="0" borderId="0" applyFont="0" applyFill="0" applyBorder="0" applyAlignment="0" applyProtection="0"/>
    <xf numFmtId="0" fontId="38" fillId="0" borderId="0"/>
    <xf numFmtId="0" fontId="38" fillId="0" borderId="0"/>
    <xf numFmtId="0" fontId="13" fillId="0" borderId="0"/>
    <xf numFmtId="0" fontId="15" fillId="0" borderId="0"/>
    <xf numFmtId="0" fontId="47" fillId="0" borderId="0"/>
    <xf numFmtId="164" fontId="15" fillId="0" borderId="0" applyFont="0" applyFill="0" applyBorder="0" applyAlignment="0" applyProtection="0"/>
    <xf numFmtId="165" fontId="48" fillId="0" borderId="0" applyFill="0" applyBorder="0" applyProtection="0">
      <alignment horizontal="right" vertical="top"/>
    </xf>
    <xf numFmtId="0" fontId="49" fillId="0" borderId="0"/>
    <xf numFmtId="0" fontId="12" fillId="0" borderId="0"/>
    <xf numFmtId="0" fontId="34" fillId="0" borderId="0">
      <alignment horizontal="left" vertical="top" wrapText="1"/>
    </xf>
    <xf numFmtId="0" fontId="35" fillId="0" borderId="0"/>
    <xf numFmtId="0" fontId="15" fillId="0" borderId="0"/>
    <xf numFmtId="0" fontId="39" fillId="0" borderId="0"/>
    <xf numFmtId="0" fontId="11" fillId="0" borderId="0"/>
    <xf numFmtId="164" fontId="11" fillId="0" borderId="0" applyFont="0" applyFill="0" applyBorder="0" applyAlignment="0" applyProtection="0"/>
    <xf numFmtId="0" fontId="38" fillId="0" borderId="0"/>
    <xf numFmtId="164" fontId="35" fillId="0" borderId="0" applyFont="0" applyFill="0" applyBorder="0" applyAlignment="0" applyProtection="0"/>
    <xf numFmtId="168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52" fillId="0" borderId="0"/>
    <xf numFmtId="0" fontId="11" fillId="0" borderId="0"/>
    <xf numFmtId="0" fontId="39" fillId="0" borderId="0"/>
    <xf numFmtId="0" fontId="38" fillId="0" borderId="0"/>
    <xf numFmtId="0" fontId="11" fillId="0" borderId="0"/>
    <xf numFmtId="0" fontId="15" fillId="0" borderId="0"/>
    <xf numFmtId="0" fontId="35" fillId="0" borderId="0"/>
    <xf numFmtId="0" fontId="11" fillId="0" borderId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7" fillId="0" borderId="0" applyFont="0" applyFill="0" applyBorder="0" applyAlignment="0" applyProtection="0"/>
    <xf numFmtId="0" fontId="54" fillId="0" borderId="0"/>
    <xf numFmtId="0" fontId="11" fillId="0" borderId="0"/>
    <xf numFmtId="164" fontId="11" fillId="0" borderId="0" applyFont="0" applyFill="0" applyBorder="0" applyAlignment="0" applyProtection="0"/>
    <xf numFmtId="9" fontId="4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7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6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57" fillId="3" borderId="0" applyNumberFormat="0" applyBorder="0" applyAlignment="0" applyProtection="0"/>
    <xf numFmtId="0" fontId="58" fillId="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9" fillId="4" borderId="0" applyNumberFormat="0" applyBorder="0" applyAlignment="0" applyProtection="0"/>
    <xf numFmtId="0" fontId="54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7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4" fontId="55" fillId="0" borderId="13" applyFill="0" applyProtection="0">
      <alignment horizontal="right" vertical="center"/>
    </xf>
    <xf numFmtId="0" fontId="38" fillId="0" borderId="0"/>
    <xf numFmtId="0" fontId="11" fillId="0" borderId="0"/>
    <xf numFmtId="0" fontId="47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9" fillId="0" borderId="0"/>
    <xf numFmtId="0" fontId="60" fillId="0" borderId="0" applyNumberFormat="0" applyFill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53" fillId="0" borderId="0"/>
    <xf numFmtId="0" fontId="15" fillId="0" borderId="0"/>
    <xf numFmtId="0" fontId="62" fillId="13" borderId="0" applyNumberFormat="0" applyBorder="0" applyAlignment="0" applyProtection="0"/>
    <xf numFmtId="0" fontId="7" fillId="8" borderId="8" applyNumberFormat="0" applyFont="0" applyAlignment="0" applyProtection="0"/>
    <xf numFmtId="0" fontId="61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5" fillId="8" borderId="8" applyNumberFormat="0" applyFont="0" applyAlignment="0" applyProtection="0"/>
    <xf numFmtId="0" fontId="36" fillId="0" borderId="0"/>
    <xf numFmtId="0" fontId="18" fillId="0" borderId="0" applyNumberFormat="0" applyFill="0" applyBorder="0" applyAlignment="0" applyProtection="0"/>
    <xf numFmtId="0" fontId="62" fillId="32" borderId="0" applyNumberFormat="0" applyBorder="0" applyAlignment="0" applyProtection="0"/>
    <xf numFmtId="0" fontId="62" fillId="20" borderId="0" applyNumberFormat="0" applyBorder="0" applyAlignment="0" applyProtection="0"/>
    <xf numFmtId="0" fontId="62" fillId="9" borderId="0" applyNumberFormat="0" applyBorder="0" applyAlignment="0" applyProtection="0"/>
    <xf numFmtId="0" fontId="62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62" fillId="16" borderId="0" applyNumberFormat="0" applyBorder="0" applyAlignment="0" applyProtection="0"/>
    <xf numFmtId="0" fontId="70" fillId="0" borderId="0" applyNumberFormat="0" applyFill="0" applyBorder="0" applyAlignment="0" applyProtection="0"/>
    <xf numFmtId="0" fontId="62" fillId="12" borderId="0" applyNumberFormat="0" applyBorder="0" applyAlignment="0" applyProtection="0"/>
    <xf numFmtId="0" fontId="68" fillId="0" borderId="1" applyNumberFormat="0" applyFill="0" applyAlignment="0" applyProtection="0"/>
    <xf numFmtId="0" fontId="62" fillId="24" borderId="0" applyNumberFormat="0" applyBorder="0" applyAlignment="0" applyProtection="0"/>
    <xf numFmtId="0" fontId="70" fillId="0" borderId="3" applyNumberFormat="0" applyFill="0" applyAlignment="0" applyProtection="0"/>
    <xf numFmtId="0" fontId="77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72" fillId="0" borderId="6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62" fillId="28" borderId="0" applyNumberFormat="0" applyBorder="0" applyAlignment="0" applyProtection="0"/>
    <xf numFmtId="0" fontId="66" fillId="0" borderId="0" applyNumberFormat="0" applyFill="0" applyBorder="0" applyAlignment="0" applyProtection="0"/>
    <xf numFmtId="0" fontId="62" fillId="21" borderId="0" applyNumberFormat="0" applyBorder="0" applyAlignment="0" applyProtection="0"/>
    <xf numFmtId="0" fontId="73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64" fillId="6" borderId="4" applyNumberFormat="0" applyAlignment="0" applyProtection="0"/>
    <xf numFmtId="0" fontId="67" fillId="2" borderId="0" applyNumberFormat="0" applyBorder="0" applyAlignment="0" applyProtection="0"/>
    <xf numFmtId="0" fontId="74" fillId="6" borderId="5" applyNumberFormat="0" applyAlignment="0" applyProtection="0"/>
    <xf numFmtId="0" fontId="71" fillId="5" borderId="4" applyNumberFormat="0" applyAlignment="0" applyProtection="0"/>
    <xf numFmtId="0" fontId="69" fillId="0" borderId="2" applyNumberFormat="0" applyFill="0" applyAlignment="0" applyProtection="0"/>
    <xf numFmtId="0" fontId="75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5" fillId="7" borderId="7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76" fillId="0" borderId="9" applyNumberFormat="0" applyFill="0" applyAlignment="0" applyProtection="0"/>
    <xf numFmtId="0" fontId="62" fillId="17" borderId="0" applyNumberFormat="0" applyBorder="0" applyAlignment="0" applyProtection="0"/>
    <xf numFmtId="0" fontId="15" fillId="26" borderId="0" applyNumberFormat="0" applyBorder="0" applyAlignment="0" applyProtection="0"/>
    <xf numFmtId="0" fontId="63" fillId="3" borderId="0" applyNumberFormat="0" applyBorder="0" applyAlignment="0" applyProtection="0"/>
    <xf numFmtId="0" fontId="15" fillId="1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35" fillId="0" borderId="0"/>
    <xf numFmtId="9" fontId="35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9" fillId="0" borderId="0"/>
    <xf numFmtId="164" fontId="39" fillId="0" borderId="0" applyFont="0" applyFill="0" applyBorder="0" applyAlignment="0" applyProtection="0"/>
    <xf numFmtId="0" fontId="38" fillId="0" borderId="0"/>
    <xf numFmtId="0" fontId="79" fillId="4" borderId="0" applyNumberFormat="0" applyBorder="0" applyAlignment="0" applyProtection="0"/>
    <xf numFmtId="0" fontId="36" fillId="0" borderId="0"/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38" borderId="0" applyNumberFormat="0" applyBorder="0" applyAlignment="0" applyProtection="0"/>
    <xf numFmtId="0" fontId="78" fillId="37" borderId="0" applyNumberFormat="0" applyBorder="0" applyAlignment="0" applyProtection="0"/>
    <xf numFmtId="0" fontId="78" fillId="43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40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51" borderId="0" applyNumberFormat="0" applyBorder="0" applyAlignment="0" applyProtection="0"/>
    <xf numFmtId="0" fontId="81" fillId="35" borderId="0" applyNumberFormat="0" applyBorder="0" applyAlignment="0" applyProtection="0"/>
    <xf numFmtId="0" fontId="82" fillId="52" borderId="14" applyNumberFormat="0" applyAlignment="0" applyProtection="0"/>
    <xf numFmtId="0" fontId="83" fillId="53" borderId="15" applyNumberFormat="0" applyAlignment="0" applyProtection="0"/>
    <xf numFmtId="164" fontId="3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36" borderId="0" applyNumberFormat="0" applyBorder="0" applyAlignment="0" applyProtection="0"/>
    <xf numFmtId="0" fontId="86" fillId="0" borderId="16" applyNumberFormat="0" applyFill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8" fillId="0" borderId="0" applyNumberFormat="0" applyFill="0" applyBorder="0" applyAlignment="0" applyProtection="0"/>
    <xf numFmtId="0" fontId="89" fillId="42" borderId="14" applyNumberFormat="0" applyAlignment="0" applyProtection="0"/>
    <xf numFmtId="0" fontId="90" fillId="0" borderId="19" applyNumberFormat="0" applyFill="0" applyAlignment="0" applyProtection="0"/>
    <xf numFmtId="0" fontId="91" fillId="54" borderId="0" applyNumberFormat="0" applyBorder="0" applyAlignment="0" applyProtection="0"/>
    <xf numFmtId="1" fontId="96" fillId="0" borderId="0"/>
    <xf numFmtId="1" fontId="96" fillId="0" borderId="0"/>
    <xf numFmtId="1" fontId="96" fillId="0" borderId="0"/>
    <xf numFmtId="0" fontId="7" fillId="0" borderId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54" fillId="0" borderId="0"/>
    <xf numFmtId="0" fontId="54" fillId="0" borderId="0"/>
    <xf numFmtId="0" fontId="93" fillId="0" borderId="0" applyNumberFormat="0" applyFill="0" applyBorder="0" applyAlignment="0" applyProtection="0"/>
    <xf numFmtId="0" fontId="94" fillId="0" borderId="22" applyNumberFormat="0" applyFill="0" applyAlignment="0" applyProtection="0"/>
    <xf numFmtId="0" fontId="95" fillId="0" borderId="0" applyNumberFormat="0" applyFill="0" applyBorder="0" applyAlignment="0" applyProtection="0"/>
    <xf numFmtId="1" fontId="96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54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38" fontId="97" fillId="0" borderId="0"/>
    <xf numFmtId="38" fontId="98" fillId="0" borderId="0"/>
    <xf numFmtId="38" fontId="99" fillId="0" borderId="0"/>
    <xf numFmtId="38" fontId="100" fillId="0" borderId="0"/>
    <xf numFmtId="0" fontId="101" fillId="0" borderId="0"/>
    <xf numFmtId="0" fontId="101" fillId="0" borderId="0"/>
    <xf numFmtId="0" fontId="102" fillId="0" borderId="0"/>
    <xf numFmtId="0" fontId="38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5" fillId="0" borderId="0"/>
    <xf numFmtId="0" fontId="47" fillId="0" borderId="0"/>
    <xf numFmtId="0" fontId="53" fillId="0" borderId="0"/>
    <xf numFmtId="0" fontId="35" fillId="0" borderId="0"/>
    <xf numFmtId="0" fontId="35" fillId="0" borderId="0"/>
    <xf numFmtId="0" fontId="52" fillId="0" borderId="0"/>
    <xf numFmtId="0" fontId="39" fillId="0" borderId="0"/>
    <xf numFmtId="0" fontId="35" fillId="0" borderId="0"/>
    <xf numFmtId="0" fontId="39" fillId="0" borderId="0"/>
    <xf numFmtId="0" fontId="36" fillId="0" borderId="0"/>
    <xf numFmtId="0" fontId="36" fillId="0" borderId="0"/>
    <xf numFmtId="0" fontId="38" fillId="0" borderId="0"/>
    <xf numFmtId="0" fontId="52" fillId="0" borderId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9" fontId="3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169" fontId="103" fillId="0" borderId="23">
      <protection locked="0"/>
    </xf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9" fontId="104" fillId="56" borderId="23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78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38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4" fillId="0" borderId="0">
      <alignment horizontal="left" vertical="top" wrapText="1"/>
    </xf>
    <xf numFmtId="0" fontId="15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0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33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3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3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3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3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3" fillId="32" borderId="0" applyNumberFormat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2" fillId="52" borderId="28" applyNumberFormat="0" applyAlignment="0" applyProtection="0"/>
    <xf numFmtId="164" fontId="3" fillId="0" borderId="0" applyFont="0" applyFill="0" applyBorder="0" applyAlignment="0" applyProtection="0"/>
    <xf numFmtId="0" fontId="89" fillId="42" borderId="28" applyNumberFormat="0" applyAlignment="0" applyProtection="0"/>
    <xf numFmtId="0" fontId="3" fillId="0" borderId="0"/>
    <xf numFmtId="0" fontId="35" fillId="55" borderId="29" applyNumberFormat="0" applyFont="0" applyAlignment="0" applyProtection="0"/>
    <xf numFmtId="0" fontId="92" fillId="52" borderId="30" applyNumberFormat="0" applyAlignment="0" applyProtection="0"/>
    <xf numFmtId="0" fontId="94" fillId="0" borderId="31" applyNumberFormat="0" applyFill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2" fillId="5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89" fillId="42" borderId="28" applyNumberForma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35" fillId="55" borderId="29" applyNumberFormat="0" applyFon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2" fillId="52" borderId="30" applyNumberFormat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94" fillId="0" borderId="31" applyNumberFormat="0" applyFill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10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74" fontId="1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235">
    <xf numFmtId="0" fontId="0" fillId="0" borderId="0" xfId="0">
      <alignment horizontal="left" vertical="top" wrapText="1"/>
    </xf>
    <xf numFmtId="0" fontId="43" fillId="33" borderId="24" xfId="0" applyFont="1" applyFill="1" applyBorder="1" applyAlignment="1">
      <alignment vertical="top" wrapText="1"/>
    </xf>
    <xf numFmtId="0" fontId="41" fillId="0" borderId="0" xfId="0" applyFont="1" applyAlignment="1"/>
    <xf numFmtId="0" fontId="41" fillId="33" borderId="0" xfId="0" applyFont="1" applyFill="1" applyAlignment="1"/>
    <xf numFmtId="0" fontId="43" fillId="33" borderId="0" xfId="0" applyFont="1" applyFill="1" applyAlignment="1">
      <alignment horizontal="center" wrapText="1"/>
    </xf>
    <xf numFmtId="0" fontId="41" fillId="33" borderId="0" xfId="0" applyFont="1" applyFill="1" applyAlignment="1">
      <alignment horizontal="center"/>
    </xf>
    <xf numFmtId="0" fontId="41" fillId="33" borderId="0" xfId="0" applyFont="1" applyFill="1">
      <alignment horizontal="left" vertical="top" wrapText="1"/>
    </xf>
    <xf numFmtId="0" fontId="41" fillId="33" borderId="10" xfId="43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6" fillId="33" borderId="24" xfId="0" applyFont="1" applyFill="1" applyBorder="1" applyAlignment="1">
      <alignment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33" borderId="24" xfId="0" applyFont="1" applyFill="1" applyBorder="1" applyAlignment="1">
      <alignment horizontal="left" vertical="center" wrapText="1"/>
    </xf>
    <xf numFmtId="0" fontId="41" fillId="33" borderId="24" xfId="0" applyFont="1" applyFill="1" applyBorder="1">
      <alignment horizontal="left" vertical="top" wrapText="1"/>
    </xf>
    <xf numFmtId="0" fontId="46" fillId="33" borderId="0" xfId="0" applyFont="1" applyFill="1">
      <alignment horizontal="left" vertical="top" wrapText="1"/>
    </xf>
    <xf numFmtId="0" fontId="106" fillId="33" borderId="26" xfId="60" applyFont="1" applyFill="1" applyBorder="1" applyAlignment="1">
      <alignment horizontal="left" vertical="center" wrapText="1"/>
    </xf>
    <xf numFmtId="0" fontId="41" fillId="33" borderId="0" xfId="0" applyFont="1" applyFill="1" applyAlignment="1">
      <alignment horizontal="center" vertical="top" wrapText="1"/>
    </xf>
    <xf numFmtId="0" fontId="107" fillId="0" borderId="0" xfId="0" applyFont="1" applyFill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41" fillId="0" borderId="0" xfId="0" applyFont="1" applyFill="1" applyAlignment="1">
      <alignment horizontal="center" vertical="center"/>
    </xf>
    <xf numFmtId="0" fontId="107" fillId="0" borderId="0" xfId="0" applyFont="1" applyFill="1" applyAlignment="1"/>
    <xf numFmtId="0" fontId="41" fillId="0" borderId="0" xfId="0" applyFont="1" applyFill="1" applyAlignment="1"/>
    <xf numFmtId="0" fontId="43" fillId="0" borderId="24" xfId="0" applyFont="1" applyBorder="1" applyAlignment="1">
      <alignment horizontal="left" vertical="top" wrapText="1"/>
    </xf>
    <xf numFmtId="0" fontId="40" fillId="0" borderId="24" xfId="0" applyFont="1" applyBorder="1" applyAlignment="1">
      <alignment horizontal="center" vertical="top" wrapText="1"/>
    </xf>
    <xf numFmtId="0" fontId="41" fillId="33" borderId="0" xfId="0" applyFont="1" applyFill="1" applyAlignment="1">
      <alignment vertical="top" wrapText="1"/>
    </xf>
    <xf numFmtId="165" fontId="50" fillId="33" borderId="24" xfId="74" applyFont="1" applyFill="1" applyBorder="1">
      <alignment horizontal="right" vertical="top"/>
    </xf>
    <xf numFmtId="0" fontId="44" fillId="33" borderId="24" xfId="0" applyFont="1" applyFill="1" applyBorder="1">
      <alignment horizontal="left" vertical="top" wrapText="1"/>
    </xf>
    <xf numFmtId="165" fontId="50" fillId="33" borderId="24" xfId="0" applyNumberFormat="1" applyFont="1" applyFill="1" applyBorder="1" applyAlignment="1">
      <alignment horizontal="right" vertical="top" wrapText="1"/>
    </xf>
    <xf numFmtId="0" fontId="45" fillId="0" borderId="24" xfId="0" applyFont="1" applyFill="1" applyBorder="1" applyAlignment="1">
      <alignment vertical="center" wrapText="1"/>
    </xf>
    <xf numFmtId="0" fontId="43" fillId="0" borderId="25" xfId="0" applyFont="1" applyFill="1" applyBorder="1" applyAlignment="1">
      <alignment vertical="center" wrapText="1"/>
    </xf>
    <xf numFmtId="0" fontId="41" fillId="0" borderId="24" xfId="0" applyFont="1" applyFill="1" applyBorder="1" applyAlignment="1">
      <alignment horizontal="left" vertical="center" wrapText="1"/>
    </xf>
    <xf numFmtId="49" fontId="43" fillId="0" borderId="24" xfId="0" applyNumberFormat="1" applyFont="1" applyFill="1" applyBorder="1" applyAlignment="1">
      <alignment vertical="center"/>
    </xf>
    <xf numFmtId="0" fontId="41" fillId="0" borderId="24" xfId="0" applyFont="1" applyFill="1" applyBorder="1" applyAlignment="1">
      <alignment vertical="center"/>
    </xf>
    <xf numFmtId="0" fontId="43" fillId="0" borderId="24" xfId="0" applyFont="1" applyFill="1" applyBorder="1" applyAlignment="1">
      <alignment vertical="center" wrapText="1"/>
    </xf>
    <xf numFmtId="0" fontId="43" fillId="0" borderId="24" xfId="0" applyFont="1" applyFill="1" applyBorder="1" applyAlignment="1">
      <alignment vertical="center"/>
    </xf>
    <xf numFmtId="0" fontId="43" fillId="0" borderId="24" xfId="0" applyFont="1" applyFill="1" applyBorder="1" applyAlignment="1">
      <alignment horizontal="left" vertical="center"/>
    </xf>
    <xf numFmtId="0" fontId="43" fillId="0" borderId="33" xfId="0" applyFont="1" applyFill="1" applyBorder="1" applyAlignment="1">
      <alignment horizontal="center" vertical="center"/>
    </xf>
    <xf numFmtId="0" fontId="41" fillId="0" borderId="27" xfId="1951" applyFont="1" applyFill="1" applyBorder="1" applyAlignment="1">
      <alignment horizontal="left" vertical="center" wrapText="1"/>
    </xf>
    <xf numFmtId="0" fontId="41" fillId="0" borderId="24" xfId="1952" applyFont="1" applyFill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top" wrapText="1"/>
    </xf>
    <xf numFmtId="0" fontId="46" fillId="33" borderId="24" xfId="0" applyFont="1" applyFill="1" applyBorder="1" applyAlignment="1">
      <alignment horizontal="center" vertical="center" wrapText="1"/>
    </xf>
    <xf numFmtId="0" fontId="41" fillId="33" borderId="24" xfId="0" applyFont="1" applyFill="1" applyBorder="1" applyAlignment="1">
      <alignment horizontal="center" vertical="top" wrapText="1"/>
    </xf>
    <xf numFmtId="0" fontId="108" fillId="0" borderId="24" xfId="0" applyFont="1" applyBorder="1" applyAlignment="1">
      <alignment horizontal="left" vertical="top" wrapText="1"/>
    </xf>
    <xf numFmtId="0" fontId="40" fillId="0" borderId="24" xfId="0" applyFont="1" applyBorder="1">
      <alignment horizontal="left" vertical="top" wrapText="1"/>
    </xf>
    <xf numFmtId="0" fontId="40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0" fontId="108" fillId="0" borderId="0" xfId="0" applyFont="1" applyFill="1" applyAlignment="1">
      <alignment vertical="top" wrapText="1"/>
    </xf>
    <xf numFmtId="0" fontId="107" fillId="0" borderId="24" xfId="0" applyFont="1" applyFill="1" applyBorder="1">
      <alignment horizontal="left" vertical="top" wrapText="1"/>
    </xf>
    <xf numFmtId="0" fontId="105" fillId="0" borderId="0" xfId="0" applyFont="1">
      <alignment horizontal="left" vertical="top" wrapText="1"/>
    </xf>
    <xf numFmtId="0" fontId="105" fillId="0" borderId="0" xfId="0" applyFont="1" applyAlignment="1">
      <alignment horizontal="center" vertical="top" wrapText="1"/>
    </xf>
    <xf numFmtId="0" fontId="108" fillId="0" borderId="24" xfId="0" applyFont="1" applyBorder="1" applyAlignment="1">
      <alignment horizontal="center" vertical="center" wrapText="1"/>
    </xf>
    <xf numFmtId="0" fontId="108" fillId="0" borderId="24" xfId="0" applyFont="1" applyBorder="1" applyAlignment="1">
      <alignment horizontal="center" vertical="top" wrapText="1"/>
    </xf>
    <xf numFmtId="0" fontId="44" fillId="0" borderId="0" xfId="0" applyFont="1" applyAlignment="1">
      <alignment horizontal="center" vertical="top"/>
    </xf>
    <xf numFmtId="0" fontId="46" fillId="0" borderId="0" xfId="0" applyFont="1" applyFill="1">
      <alignment horizontal="left" vertical="top" wrapText="1"/>
    </xf>
    <xf numFmtId="0" fontId="41" fillId="33" borderId="24" xfId="0" applyFont="1" applyFill="1" applyBorder="1" applyAlignment="1">
      <alignment horizontal="left" vertical="center" wrapText="1"/>
    </xf>
    <xf numFmtId="0" fontId="106" fillId="33" borderId="35" xfId="60" applyFont="1" applyFill="1" applyBorder="1" applyAlignment="1">
      <alignment horizontal="left" vertical="center" wrapText="1"/>
    </xf>
    <xf numFmtId="0" fontId="112" fillId="33" borderId="10" xfId="0" applyFont="1" applyFill="1" applyBorder="1" applyAlignment="1">
      <alignment horizontal="center" vertical="center" wrapText="1"/>
    </xf>
    <xf numFmtId="49" fontId="43" fillId="33" borderId="24" xfId="0" applyNumberFormat="1" applyFont="1" applyFill="1" applyBorder="1" applyAlignment="1">
      <alignment vertical="top" wrapText="1"/>
    </xf>
    <xf numFmtId="0" fontId="41" fillId="0" borderId="0" xfId="54" applyFont="1"/>
    <xf numFmtId="0" fontId="42" fillId="0" borderId="0" xfId="54" applyFont="1" applyFill="1" applyAlignment="1">
      <alignment horizontal="center" vertical="center" wrapText="1"/>
    </xf>
    <xf numFmtId="0" fontId="113" fillId="0" borderId="0" xfId="54" applyFont="1" applyAlignment="1">
      <alignment horizontal="left" vertical="top" wrapText="1"/>
    </xf>
    <xf numFmtId="0" fontId="114" fillId="33" borderId="24" xfId="0" applyFont="1" applyFill="1" applyBorder="1" applyAlignment="1">
      <alignment horizontal="center" vertical="center"/>
    </xf>
    <xf numFmtId="0" fontId="111" fillId="33" borderId="24" xfId="0" applyFont="1" applyFill="1" applyBorder="1" applyAlignment="1">
      <alignment vertical="center" wrapText="1"/>
    </xf>
    <xf numFmtId="0" fontId="43" fillId="33" borderId="24" xfId="0" applyFont="1" applyFill="1" applyBorder="1" applyAlignment="1">
      <alignment horizontal="center" vertical="center" wrapText="1"/>
    </xf>
    <xf numFmtId="0" fontId="41" fillId="0" borderId="24" xfId="54" applyFont="1" applyBorder="1"/>
    <xf numFmtId="0" fontId="43" fillId="0" borderId="24" xfId="54" applyFont="1" applyBorder="1" applyAlignment="1">
      <alignment vertical="top" wrapText="1"/>
    </xf>
    <xf numFmtId="0" fontId="43" fillId="0" borderId="24" xfId="54" applyFont="1" applyBorder="1" applyAlignment="1">
      <alignment horizontal="center" vertical="top" wrapText="1"/>
    </xf>
    <xf numFmtId="0" fontId="41" fillId="0" borderId="0" xfId="0" applyFont="1" applyFill="1" applyAlignment="1">
      <alignment horizontal="right"/>
    </xf>
    <xf numFmtId="166" fontId="40" fillId="0" borderId="0" xfId="53" applyNumberFormat="1" applyFont="1" applyFill="1" applyAlignment="1"/>
    <xf numFmtId="0" fontId="42" fillId="0" borderId="0" xfId="54" applyFont="1" applyFill="1" applyAlignment="1">
      <alignment vertical="center" wrapText="1"/>
    </xf>
    <xf numFmtId="0" fontId="41" fillId="0" borderId="24" xfId="0" applyFont="1" applyBorder="1" applyAlignment="1"/>
    <xf numFmtId="171" fontId="41" fillId="0" borderId="24" xfId="53" applyNumberFormat="1" applyFont="1" applyFill="1" applyBorder="1" applyAlignment="1">
      <alignment horizontal="right" vertical="center" wrapText="1"/>
    </xf>
    <xf numFmtId="165" fontId="44" fillId="33" borderId="24" xfId="74" applyFont="1" applyFill="1" applyBorder="1">
      <alignment horizontal="right" vertical="top"/>
    </xf>
    <xf numFmtId="171" fontId="50" fillId="0" borderId="24" xfId="53" applyNumberFormat="1" applyFont="1" applyFill="1" applyBorder="1" applyAlignment="1">
      <alignment horizontal="right" vertical="center" wrapText="1"/>
    </xf>
    <xf numFmtId="171" fontId="115" fillId="0" borderId="24" xfId="53" applyNumberFormat="1" applyFont="1" applyFill="1" applyBorder="1" applyAlignment="1">
      <alignment horizontal="right" vertical="center" wrapText="1"/>
    </xf>
    <xf numFmtId="171" fontId="44" fillId="0" borderId="24" xfId="53" applyNumberFormat="1" applyFont="1" applyFill="1" applyBorder="1" applyAlignment="1">
      <alignment horizontal="right" vertical="center" wrapText="1"/>
    </xf>
    <xf numFmtId="172" fontId="50" fillId="0" borderId="24" xfId="0" applyNumberFormat="1" applyFont="1" applyFill="1" applyBorder="1" applyAlignment="1">
      <alignment horizontal="center" vertical="center" wrapText="1"/>
    </xf>
    <xf numFmtId="0" fontId="44" fillId="0" borderId="24" xfId="60" applyFont="1" applyFill="1" applyBorder="1" applyAlignment="1">
      <alignment horizontal="left" vertical="center" wrapText="1"/>
    </xf>
    <xf numFmtId="0" fontId="41" fillId="0" borderId="24" xfId="1951" applyFont="1" applyFill="1" applyBorder="1" applyAlignment="1">
      <alignment vertical="center" wrapText="1"/>
    </xf>
    <xf numFmtId="172" fontId="50" fillId="0" borderId="24" xfId="0" applyNumberFormat="1" applyFont="1" applyFill="1" applyBorder="1" applyAlignment="1">
      <alignment horizontal="right" vertical="center" wrapText="1"/>
    </xf>
    <xf numFmtId="171" fontId="43" fillId="0" borderId="24" xfId="0" applyNumberFormat="1" applyFont="1" applyBorder="1" applyAlignment="1"/>
    <xf numFmtId="0" fontId="41" fillId="0" borderId="39" xfId="0" applyFont="1" applyBorder="1" applyAlignment="1"/>
    <xf numFmtId="171" fontId="50" fillId="0" borderId="24" xfId="0" applyNumberFormat="1" applyFont="1" applyBorder="1" applyAlignment="1"/>
    <xf numFmtId="172" fontId="50" fillId="0" borderId="24" xfId="0" applyNumberFormat="1" applyFont="1" applyBorder="1" applyAlignment="1"/>
    <xf numFmtId="171" fontId="44" fillId="0" borderId="24" xfId="0" applyNumberFormat="1" applyFont="1" applyBorder="1" applyAlignment="1"/>
    <xf numFmtId="173" fontId="115" fillId="0" borderId="24" xfId="53" applyNumberFormat="1" applyFont="1" applyFill="1" applyBorder="1" applyAlignment="1">
      <alignment horizontal="right" vertical="center" wrapText="1"/>
    </xf>
    <xf numFmtId="0" fontId="43" fillId="0" borderId="24" xfId="0" applyFont="1" applyBorder="1" applyAlignment="1">
      <alignment horizontal="left" vertical="top" wrapText="1"/>
    </xf>
    <xf numFmtId="0" fontId="44" fillId="33" borderId="11" xfId="0" applyFont="1" applyFill="1" applyBorder="1" applyAlignment="1">
      <alignment horizontal="left" vertical="center" wrapText="1"/>
    </xf>
    <xf numFmtId="0" fontId="108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top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top" wrapText="1"/>
    </xf>
    <xf numFmtId="0" fontId="43" fillId="0" borderId="36" xfId="0" applyFont="1" applyBorder="1" applyAlignment="1">
      <alignment horizontal="left" vertical="top"/>
    </xf>
    <xf numFmtId="0" fontId="43" fillId="0" borderId="37" xfId="0" applyFont="1" applyBorder="1" applyAlignment="1">
      <alignment horizontal="left" vertical="top"/>
    </xf>
    <xf numFmtId="0" fontId="41" fillId="0" borderId="24" xfId="0" applyFont="1" applyBorder="1" applyAlignment="1">
      <alignment horizontal="left" vertical="top" wrapText="1"/>
    </xf>
    <xf numFmtId="0" fontId="41" fillId="0" borderId="39" xfId="0" applyFont="1" applyBorder="1" applyAlignment="1">
      <alignment horizontal="left" vertical="top" wrapText="1"/>
    </xf>
    <xf numFmtId="0" fontId="43" fillId="0" borderId="24" xfId="0" applyFont="1" applyBorder="1" applyAlignment="1">
      <alignment vertical="top" wrapText="1"/>
    </xf>
    <xf numFmtId="0" fontId="40" fillId="0" borderId="24" xfId="0" applyFont="1" applyFill="1" applyBorder="1" applyAlignment="1">
      <alignment horizontal="left" vertical="top" wrapText="1"/>
    </xf>
    <xf numFmtId="0" fontId="40" fillId="0" borderId="24" xfId="0" applyFont="1" applyFill="1" applyBorder="1">
      <alignment horizontal="left" vertical="top" wrapText="1"/>
    </xf>
    <xf numFmtId="171" fontId="106" fillId="0" borderId="24" xfId="53" applyNumberFormat="1" applyFont="1" applyFill="1" applyBorder="1" applyAlignment="1">
      <alignment horizontal="right" vertical="center" wrapText="1"/>
    </xf>
    <xf numFmtId="0" fontId="43" fillId="0" borderId="24" xfId="0" applyFont="1" applyBorder="1">
      <alignment horizontal="left" vertical="top" wrapText="1"/>
    </xf>
    <xf numFmtId="0" fontId="41" fillId="0" borderId="24" xfId="0" applyFont="1" applyBorder="1">
      <alignment horizontal="left" vertical="top" wrapText="1"/>
    </xf>
    <xf numFmtId="0" fontId="44" fillId="0" borderId="24" xfId="0" applyFont="1" applyBorder="1">
      <alignment horizontal="left" vertical="top" wrapText="1"/>
    </xf>
    <xf numFmtId="0" fontId="43" fillId="0" borderId="32" xfId="54" applyFont="1" applyBorder="1" applyAlignment="1">
      <alignment horizontal="center" vertical="center"/>
    </xf>
    <xf numFmtId="0" fontId="43" fillId="0" borderId="24" xfId="0" applyFont="1" applyFill="1" applyBorder="1" applyAlignment="1">
      <alignment horizontal="left" vertical="top" wrapText="1"/>
    </xf>
    <xf numFmtId="0" fontId="43" fillId="0" borderId="24" xfId="0" applyFont="1" applyBorder="1" applyAlignment="1">
      <alignment horizontal="left" vertical="center" wrapText="1"/>
    </xf>
    <xf numFmtId="0" fontId="41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0" fontId="41" fillId="33" borderId="24" xfId="0" applyFont="1" applyFill="1" applyBorder="1" applyAlignment="1">
      <alignment horizontal="center" vertical="center" wrapText="1"/>
    </xf>
    <xf numFmtId="49" fontId="43" fillId="0" borderId="24" xfId="0" applyNumberFormat="1" applyFont="1" applyFill="1" applyBorder="1" applyAlignment="1">
      <alignment horizontal="center" vertical="center"/>
    </xf>
    <xf numFmtId="49" fontId="43" fillId="33" borderId="24" xfId="0" applyNumberFormat="1" applyFont="1" applyFill="1" applyBorder="1" applyAlignment="1">
      <alignment horizontal="center" vertical="center" wrapText="1"/>
    </xf>
    <xf numFmtId="0" fontId="43" fillId="33" borderId="24" xfId="0" applyFont="1" applyFill="1" applyBorder="1" applyAlignment="1">
      <alignment horizontal="left" vertical="top" wrapText="1"/>
    </xf>
    <xf numFmtId="0" fontId="42" fillId="33" borderId="0" xfId="71" applyFont="1" applyFill="1" applyAlignment="1">
      <alignment vertical="top"/>
    </xf>
    <xf numFmtId="0" fontId="42" fillId="33" borderId="0" xfId="71" applyFont="1" applyFill="1" applyAlignment="1">
      <alignment horizontal="right" vertical="top" wrapText="1"/>
    </xf>
    <xf numFmtId="0" fontId="42" fillId="33" borderId="0" xfId="71" applyFont="1" applyFill="1"/>
    <xf numFmtId="0" fontId="42" fillId="33" borderId="0" xfId="71" applyFont="1" applyFill="1" applyAlignment="1">
      <alignment wrapText="1"/>
    </xf>
    <xf numFmtId="0" fontId="42" fillId="33" borderId="0" xfId="71" applyFont="1" applyFill="1" applyAlignment="1">
      <alignment horizontal="right" wrapText="1"/>
    </xf>
    <xf numFmtId="0" fontId="43" fillId="33" borderId="0" xfId="1265" applyFont="1" applyFill="1" applyAlignment="1">
      <alignment vertical="center" wrapText="1"/>
    </xf>
    <xf numFmtId="0" fontId="42" fillId="33" borderId="0" xfId="71" applyFont="1" applyFill="1" applyAlignment="1">
      <alignment horizontal="center"/>
    </xf>
    <xf numFmtId="49" fontId="43" fillId="33" borderId="24" xfId="399" applyNumberFormat="1" applyFont="1" applyFill="1" applyBorder="1" applyAlignment="1">
      <alignment horizontal="center" vertical="center" textRotation="90" wrapText="1"/>
    </xf>
    <xf numFmtId="0" fontId="112" fillId="33" borderId="24" xfId="60" applyFont="1" applyFill="1" applyBorder="1" applyAlignment="1">
      <alignment horizontal="center" vertical="center" wrapText="1"/>
    </xf>
    <xf numFmtId="171" fontId="43" fillId="33" borderId="24" xfId="399" applyNumberFormat="1" applyFont="1" applyFill="1" applyBorder="1" applyAlignment="1">
      <alignment horizontal="center" vertical="center" wrapText="1"/>
    </xf>
    <xf numFmtId="172" fontId="42" fillId="33" borderId="0" xfId="71" applyNumberFormat="1" applyFont="1" applyFill="1"/>
    <xf numFmtId="0" fontId="44" fillId="33" borderId="24" xfId="71" applyFont="1" applyFill="1" applyBorder="1" applyAlignment="1">
      <alignment horizontal="center" vertical="center" wrapText="1"/>
    </xf>
    <xf numFmtId="172" fontId="118" fillId="33" borderId="24" xfId="399" applyNumberFormat="1" applyFont="1" applyFill="1" applyBorder="1" applyAlignment="1">
      <alignment horizontal="center" vertical="center" wrapText="1"/>
    </xf>
    <xf numFmtId="0" fontId="43" fillId="33" borderId="24" xfId="399" applyFont="1" applyFill="1" applyBorder="1" applyAlignment="1">
      <alignment horizontal="center" vertical="center" wrapText="1"/>
    </xf>
    <xf numFmtId="172" fontId="41" fillId="33" borderId="24" xfId="399" applyNumberFormat="1" applyFont="1" applyFill="1" applyBorder="1" applyAlignment="1">
      <alignment vertical="center" wrapText="1"/>
    </xf>
    <xf numFmtId="0" fontId="116" fillId="33" borderId="24" xfId="0" applyFont="1" applyFill="1" applyBorder="1" applyAlignment="1"/>
    <xf numFmtId="165" fontId="50" fillId="33" borderId="24" xfId="42" applyNumberFormat="1" applyFont="1" applyFill="1" applyBorder="1" applyAlignment="1">
      <alignment horizontal="center" vertical="center"/>
    </xf>
    <xf numFmtId="0" fontId="119" fillId="33" borderId="0" xfId="71" applyFont="1" applyFill="1" applyAlignment="1">
      <alignment horizontal="center"/>
    </xf>
    <xf numFmtId="0" fontId="117" fillId="0" borderId="2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top" wrapText="1"/>
    </xf>
    <xf numFmtId="0" fontId="42" fillId="33" borderId="0" xfId="1954" applyFont="1" applyFill="1" applyAlignment="1">
      <alignment vertical="top"/>
    </xf>
    <xf numFmtId="171" fontId="41" fillId="33" borderId="0" xfId="399" applyNumberFormat="1" applyFont="1" applyFill="1" applyAlignment="1">
      <alignment vertical="top" wrapText="1"/>
    </xf>
    <xf numFmtId="0" fontId="42" fillId="33" borderId="0" xfId="1265" applyFont="1" applyFill="1" applyAlignment="1">
      <alignment vertical="top"/>
    </xf>
    <xf numFmtId="171" fontId="41" fillId="33" borderId="0" xfId="399" applyNumberFormat="1" applyFont="1" applyFill="1" applyAlignment="1">
      <alignment vertical="center" wrapText="1"/>
    </xf>
    <xf numFmtId="0" fontId="42" fillId="33" borderId="0" xfId="1954" applyFont="1" applyFill="1"/>
    <xf numFmtId="0" fontId="42" fillId="33" borderId="0" xfId="1265" applyFont="1" applyFill="1"/>
    <xf numFmtId="49" fontId="43" fillId="33" borderId="0" xfId="399" applyNumberFormat="1" applyFont="1" applyFill="1" applyAlignment="1">
      <alignment horizontal="center" vertical="center" wrapText="1"/>
    </xf>
    <xf numFmtId="0" fontId="43" fillId="33" borderId="0" xfId="399" applyFont="1" applyFill="1" applyAlignment="1">
      <alignment horizontal="center" vertical="center" wrapText="1"/>
    </xf>
    <xf numFmtId="0" fontId="42" fillId="33" borderId="0" xfId="140" applyFont="1" applyFill="1"/>
    <xf numFmtId="174" fontId="42" fillId="33" borderId="0" xfId="5976" applyFont="1" applyFill="1"/>
    <xf numFmtId="172" fontId="43" fillId="33" borderId="24" xfId="399" applyNumberFormat="1" applyFont="1" applyFill="1" applyBorder="1" applyAlignment="1">
      <alignment horizontal="center" vertical="center" wrapText="1"/>
    </xf>
    <xf numFmtId="165" fontId="43" fillId="0" borderId="24" xfId="42" applyFont="1" applyFill="1" applyBorder="1" applyAlignment="1">
      <alignment horizontal="center" vertical="center"/>
    </xf>
    <xf numFmtId="175" fontId="42" fillId="33" borderId="0" xfId="1265" applyNumberFormat="1" applyFont="1" applyFill="1"/>
    <xf numFmtId="0" fontId="41" fillId="33" borderId="24" xfId="399" applyFont="1" applyFill="1" applyBorder="1" applyAlignment="1">
      <alignment horizontal="center" vertical="center" wrapText="1"/>
    </xf>
    <xf numFmtId="0" fontId="117" fillId="33" borderId="24" xfId="399" applyFont="1" applyFill="1" applyBorder="1" applyAlignment="1">
      <alignment horizontal="center" vertical="center" wrapText="1"/>
    </xf>
    <xf numFmtId="172" fontId="41" fillId="33" borderId="24" xfId="399" applyNumberFormat="1" applyFont="1" applyFill="1" applyBorder="1" applyAlignment="1">
      <alignment horizontal="center" vertical="center" wrapText="1"/>
    </xf>
    <xf numFmtId="171" fontId="43" fillId="0" borderId="24" xfId="399" applyNumberFormat="1" applyFont="1" applyBorder="1" applyAlignment="1">
      <alignment horizontal="center" vertical="center" wrapText="1"/>
    </xf>
    <xf numFmtId="0" fontId="41" fillId="0" borderId="0" xfId="1265" applyFont="1"/>
    <xf numFmtId="0" fontId="43" fillId="33" borderId="10" xfId="43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173" fontId="44" fillId="0" borderId="24" xfId="53" applyNumberFormat="1" applyFont="1" applyFill="1" applyBorder="1" applyAlignment="1">
      <alignment horizontal="right" vertical="center" wrapText="1"/>
    </xf>
    <xf numFmtId="165" fontId="50" fillId="33" borderId="24" xfId="2981" applyNumberFormat="1" applyFont="1" applyFill="1" applyBorder="1" applyAlignment="1">
      <alignment horizontal="center" vertical="center"/>
    </xf>
    <xf numFmtId="165" fontId="50" fillId="33" borderId="24" xfId="0" applyNumberFormat="1" applyFont="1" applyFill="1" applyBorder="1" applyAlignment="1">
      <alignment horizontal="center" vertical="center" wrapText="1"/>
    </xf>
    <xf numFmtId="165" fontId="120" fillId="33" borderId="35" xfId="0" applyNumberFormat="1" applyFont="1" applyFill="1" applyBorder="1" applyAlignment="1">
      <alignment horizontal="center" vertical="center" wrapText="1"/>
    </xf>
    <xf numFmtId="165" fontId="44" fillId="33" borderId="24" xfId="0" applyNumberFormat="1" applyFont="1" applyFill="1" applyBorder="1" applyAlignment="1">
      <alignment horizontal="center" vertical="center" wrapText="1"/>
    </xf>
    <xf numFmtId="0" fontId="108" fillId="0" borderId="24" xfId="0" applyFont="1" applyBorder="1" applyAlignment="1">
      <alignment horizontal="left" vertical="top" wrapText="1"/>
    </xf>
    <xf numFmtId="0" fontId="108" fillId="0" borderId="0" xfId="0" applyFont="1" applyFill="1" applyAlignment="1">
      <alignment horizontal="center" vertical="top" wrapText="1"/>
    </xf>
    <xf numFmtId="0" fontId="41" fillId="33" borderId="0" xfId="0" applyFont="1" applyFill="1" applyAlignment="1">
      <alignment horizontal="center" vertical="top" wrapText="1"/>
    </xf>
    <xf numFmtId="0" fontId="108" fillId="0" borderId="24" xfId="0" applyFont="1" applyBorder="1" applyAlignment="1">
      <alignment horizontal="center" vertical="center" wrapText="1"/>
    </xf>
    <xf numFmtId="0" fontId="41" fillId="33" borderId="0" xfId="0" applyFont="1" applyFill="1" applyAlignment="1">
      <alignment horizontal="right" vertical="top" wrapText="1"/>
    </xf>
    <xf numFmtId="0" fontId="41" fillId="0" borderId="0" xfId="0" applyFont="1" applyFill="1" applyAlignment="1">
      <alignment horizontal="center"/>
    </xf>
    <xf numFmtId="0" fontId="108" fillId="0" borderId="36" xfId="0" applyFont="1" applyBorder="1" applyAlignment="1">
      <alignment horizontal="left" vertical="top" wrapText="1"/>
    </xf>
    <xf numFmtId="0" fontId="108" fillId="0" borderId="37" xfId="0" applyFont="1" applyBorder="1" applyAlignment="1">
      <alignment horizontal="left" vertical="top" wrapText="1"/>
    </xf>
    <xf numFmtId="0" fontId="108" fillId="0" borderId="38" xfId="0" applyFont="1" applyBorder="1" applyAlignment="1">
      <alignment horizontal="left" vertical="top" wrapText="1"/>
    </xf>
    <xf numFmtId="0" fontId="42" fillId="0" borderId="0" xfId="54" applyFont="1" applyFill="1" applyAlignment="1">
      <alignment horizontal="center" vertical="center" wrapText="1"/>
    </xf>
    <xf numFmtId="0" fontId="43" fillId="0" borderId="36" xfId="0" applyFont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49" fontId="43" fillId="33" borderId="36" xfId="399" applyNumberFormat="1" applyFont="1" applyFill="1" applyBorder="1" applyAlignment="1">
      <alignment horizontal="center" vertical="center" wrapText="1"/>
    </xf>
    <xf numFmtId="49" fontId="43" fillId="33" borderId="38" xfId="399" applyNumberFormat="1" applyFont="1" applyFill="1" applyBorder="1" applyAlignment="1">
      <alignment horizontal="center" vertical="center" wrapText="1"/>
    </xf>
    <xf numFmtId="0" fontId="43" fillId="33" borderId="39" xfId="399" applyFont="1" applyFill="1" applyBorder="1" applyAlignment="1">
      <alignment horizontal="center" vertical="center" wrapText="1"/>
    </xf>
    <xf numFmtId="0" fontId="43" fillId="33" borderId="11" xfId="399" applyFont="1" applyFill="1" applyBorder="1" applyAlignment="1">
      <alignment horizontal="center" vertical="center" wrapText="1"/>
    </xf>
    <xf numFmtId="172" fontId="43" fillId="33" borderId="39" xfId="399" applyNumberFormat="1" applyFont="1" applyFill="1" applyBorder="1" applyAlignment="1">
      <alignment horizontal="center" vertical="center" wrapText="1"/>
    </xf>
    <xf numFmtId="172" fontId="43" fillId="33" borderId="11" xfId="399" applyNumberFormat="1" applyFont="1" applyFill="1" applyBorder="1" applyAlignment="1">
      <alignment horizontal="center" vertical="center" wrapText="1"/>
    </xf>
    <xf numFmtId="172" fontId="43" fillId="33" borderId="36" xfId="399" applyNumberFormat="1" applyFont="1" applyFill="1" applyBorder="1" applyAlignment="1">
      <alignment horizontal="center" vertical="center" wrapText="1"/>
    </xf>
    <xf numFmtId="172" fontId="43" fillId="33" borderId="37" xfId="399" applyNumberFormat="1" applyFont="1" applyFill="1" applyBorder="1" applyAlignment="1">
      <alignment horizontal="center" vertical="center" wrapText="1"/>
    </xf>
    <xf numFmtId="172" fontId="43" fillId="33" borderId="38" xfId="399" applyNumberFormat="1" applyFont="1" applyFill="1" applyBorder="1" applyAlignment="1">
      <alignment horizontal="center" vertical="center" wrapText="1"/>
    </xf>
    <xf numFmtId="171" fontId="41" fillId="33" borderId="0" xfId="399" applyNumberFormat="1" applyFont="1" applyFill="1" applyAlignment="1">
      <alignment horizontal="right" vertical="top" wrapText="1"/>
    </xf>
    <xf numFmtId="171" fontId="41" fillId="33" borderId="0" xfId="399" applyNumberFormat="1" applyFont="1" applyFill="1" applyAlignment="1">
      <alignment horizontal="right" vertical="center" wrapText="1"/>
    </xf>
    <xf numFmtId="49" fontId="43" fillId="33" borderId="0" xfId="399" applyNumberFormat="1" applyFont="1" applyFill="1" applyAlignment="1">
      <alignment horizontal="center" vertical="center" wrapText="1"/>
    </xf>
    <xf numFmtId="0" fontId="42" fillId="33" borderId="0" xfId="1954" applyFont="1" applyFill="1" applyAlignment="1">
      <alignment vertical="center" wrapText="1"/>
    </xf>
    <xf numFmtId="0" fontId="119" fillId="33" borderId="12" xfId="140" applyFont="1" applyFill="1" applyBorder="1" applyAlignment="1">
      <alignment horizontal="right"/>
    </xf>
    <xf numFmtId="0" fontId="43" fillId="0" borderId="27" xfId="0" applyFont="1" applyFill="1" applyBorder="1" applyAlignment="1">
      <alignment horizontal="left" vertical="center" wrapText="1"/>
    </xf>
    <xf numFmtId="0" fontId="43" fillId="0" borderId="26" xfId="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center" wrapText="1"/>
    </xf>
    <xf numFmtId="0" fontId="43" fillId="33" borderId="10" xfId="43" applyFont="1" applyFill="1" applyBorder="1" applyAlignment="1">
      <alignment horizontal="center" vertical="center" wrapText="1"/>
    </xf>
    <xf numFmtId="0" fontId="43" fillId="33" borderId="25" xfId="43" applyFont="1" applyFill="1" applyBorder="1" applyAlignment="1">
      <alignment horizontal="center" vertical="center" wrapText="1"/>
    </xf>
    <xf numFmtId="0" fontId="43" fillId="33" borderId="34" xfId="43" applyFont="1" applyFill="1" applyBorder="1" applyAlignment="1">
      <alignment horizontal="center" vertical="center" wrapText="1"/>
    </xf>
    <xf numFmtId="0" fontId="43" fillId="33" borderId="35" xfId="43" applyFont="1" applyFill="1" applyBorder="1" applyAlignment="1">
      <alignment horizontal="center" vertical="center" wrapText="1"/>
    </xf>
    <xf numFmtId="0" fontId="44" fillId="33" borderId="12" xfId="0" applyFont="1" applyFill="1" applyBorder="1" applyAlignment="1">
      <alignment horizontal="center" vertical="top" wrapText="1"/>
    </xf>
    <xf numFmtId="0" fontId="42" fillId="33" borderId="0" xfId="71" applyFont="1" applyFill="1" applyAlignment="1">
      <alignment horizontal="right" vertical="top" wrapText="1"/>
    </xf>
    <xf numFmtId="0" fontId="42" fillId="33" borderId="0" xfId="71" applyFont="1" applyFill="1" applyAlignment="1">
      <alignment horizontal="right" wrapText="1"/>
    </xf>
    <xf numFmtId="0" fontId="43" fillId="33" borderId="0" xfId="1265" applyFont="1" applyFill="1" applyAlignment="1">
      <alignment horizontal="center" vertical="center" wrapText="1"/>
    </xf>
    <xf numFmtId="0" fontId="43" fillId="33" borderId="39" xfId="399" applyNumberFormat="1" applyFont="1" applyFill="1" applyBorder="1" applyAlignment="1">
      <alignment horizontal="center" vertical="center" wrapText="1"/>
    </xf>
    <xf numFmtId="0" fontId="43" fillId="33" borderId="11" xfId="399" applyNumberFormat="1" applyFont="1" applyFill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top" wrapText="1"/>
    </xf>
    <xf numFmtId="0" fontId="43" fillId="0" borderId="37" xfId="0" applyFont="1" applyBorder="1" applyAlignment="1">
      <alignment horizontal="center" vertical="top" wrapText="1"/>
    </xf>
    <xf numFmtId="0" fontId="43" fillId="0" borderId="38" xfId="0" applyFont="1" applyBorder="1" applyAlignment="1">
      <alignment horizontal="center" vertical="top" wrapText="1"/>
    </xf>
    <xf numFmtId="0" fontId="43" fillId="0" borderId="25" xfId="0" applyFont="1" applyFill="1" applyBorder="1" applyAlignment="1">
      <alignment horizontal="center" vertical="top" wrapText="1"/>
    </xf>
    <xf numFmtId="0" fontId="43" fillId="0" borderId="35" xfId="0" applyFont="1" applyFill="1" applyBorder="1" applyAlignment="1">
      <alignment horizontal="center" vertical="top" wrapText="1"/>
    </xf>
    <xf numFmtId="0" fontId="43" fillId="33" borderId="0" xfId="54" applyFont="1" applyFill="1" applyAlignment="1">
      <alignment horizontal="center" wrapText="1"/>
    </xf>
    <xf numFmtId="0" fontId="44" fillId="0" borderId="12" xfId="54" applyFont="1" applyBorder="1" applyAlignment="1">
      <alignment horizontal="right"/>
    </xf>
    <xf numFmtId="0" fontId="43" fillId="0" borderId="24" xfId="54" applyFont="1" applyBorder="1" applyAlignment="1">
      <alignment horizontal="center" vertical="top" wrapText="1"/>
    </xf>
    <xf numFmtId="0" fontId="43" fillId="33" borderId="25" xfId="2981" applyFont="1" applyFill="1" applyBorder="1" applyAlignment="1">
      <alignment horizontal="center" vertical="center"/>
    </xf>
    <xf numFmtId="0" fontId="43" fillId="33" borderId="34" xfId="2981" applyFont="1" applyFill="1" applyBorder="1" applyAlignment="1">
      <alignment horizontal="center" vertical="center"/>
    </xf>
    <xf numFmtId="0" fontId="43" fillId="0" borderId="25" xfId="54" applyFont="1" applyFill="1" applyBorder="1" applyAlignment="1">
      <alignment horizontal="center" vertical="center"/>
    </xf>
    <xf numFmtId="0" fontId="43" fillId="0" borderId="34" xfId="54" applyFont="1" applyFill="1" applyBorder="1" applyAlignment="1">
      <alignment horizontal="center" vertical="center"/>
    </xf>
    <xf numFmtId="0" fontId="43" fillId="0" borderId="35" xfId="54" applyFont="1" applyFill="1" applyBorder="1" applyAlignment="1">
      <alignment horizontal="center" vertical="center"/>
    </xf>
    <xf numFmtId="0" fontId="43" fillId="0" borderId="24" xfId="0" applyFont="1" applyBorder="1" applyAlignment="1">
      <alignment horizontal="left" vertical="top" wrapText="1"/>
    </xf>
    <xf numFmtId="0" fontId="43" fillId="0" borderId="36" xfId="0" applyFont="1" applyBorder="1" applyAlignment="1">
      <alignment horizontal="left" vertical="top" wrapText="1"/>
    </xf>
    <xf numFmtId="0" fontId="43" fillId="0" borderId="37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/>
    </xf>
    <xf numFmtId="0" fontId="43" fillId="0" borderId="38" xfId="0" applyFont="1" applyBorder="1" applyAlignment="1">
      <alignment horizontal="left" vertical="top" wrapText="1"/>
    </xf>
    <xf numFmtId="0" fontId="41" fillId="33" borderId="0" xfId="0" applyFont="1" applyFill="1" applyAlignment="1">
      <alignment horizontal="center"/>
    </xf>
    <xf numFmtId="0" fontId="41" fillId="33" borderId="0" xfId="0" applyFont="1" applyFill="1" applyAlignment="1">
      <alignment horizontal="right"/>
    </xf>
    <xf numFmtId="166" fontId="40" fillId="0" borderId="0" xfId="53" applyNumberFormat="1" applyFont="1" applyFill="1" applyAlignment="1">
      <alignment horizontal="right"/>
    </xf>
    <xf numFmtId="0" fontId="109" fillId="0" borderId="0" xfId="0" applyNumberFormat="1" applyFont="1" applyFill="1" applyBorder="1" applyAlignment="1">
      <alignment horizontal="center" vertical="center" wrapText="1"/>
    </xf>
    <xf numFmtId="0" fontId="108" fillId="0" borderId="0" xfId="0" applyNumberFormat="1" applyFont="1" applyFill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4" fillId="33" borderId="12" xfId="0" applyFont="1" applyFill="1" applyBorder="1" applyAlignment="1">
      <alignment horizontal="right" wrapText="1"/>
    </xf>
    <xf numFmtId="0" fontId="43" fillId="0" borderId="36" xfId="0" applyFont="1" applyBorder="1" applyAlignment="1">
      <alignment horizontal="left" vertical="top"/>
    </xf>
    <xf numFmtId="0" fontId="43" fillId="0" borderId="37" xfId="0" applyFont="1" applyBorder="1" applyAlignment="1">
      <alignment horizontal="left" vertical="top"/>
    </xf>
    <xf numFmtId="0" fontId="43" fillId="0" borderId="38" xfId="0" applyFont="1" applyBorder="1" applyAlignment="1">
      <alignment horizontal="left" vertical="top"/>
    </xf>
    <xf numFmtId="0" fontId="43" fillId="0" borderId="0" xfId="0" applyFont="1" applyAlignment="1">
      <alignment horizontal="left" vertical="top" wrapText="1"/>
    </xf>
    <xf numFmtId="0" fontId="43" fillId="0" borderId="39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top"/>
    </xf>
    <xf numFmtId="0" fontId="43" fillId="0" borderId="37" xfId="0" applyFont="1" applyBorder="1" applyAlignment="1">
      <alignment horizontal="center" vertical="top"/>
    </xf>
    <xf numFmtId="0" fontId="43" fillId="0" borderId="38" xfId="0" applyFont="1" applyBorder="1" applyAlignment="1">
      <alignment horizontal="center" vertical="top"/>
    </xf>
  </cellXfs>
  <cellStyles count="5978">
    <cellStyle name=" 1" xfId="109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— акцент1" xfId="19" builtinId="30" customBuiltin="1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— акцент2" xfId="23" builtinId="34" customBuiltin="1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— акцент3" xfId="27" builtinId="38" customBuiltin="1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— акцент4" xfId="31" builtinId="42" customBuiltin="1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— акцент5" xfId="35" builtinId="46" customBuiltin="1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— акцент6" xfId="39" builtinId="50" customBuiltin="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— акцент1" xfId="20" builtinId="31" customBuiltin="1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— акцент2" xfId="24" builtinId="35" customBuiltin="1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— акцент3" xfId="28" builtinId="39" customBuiltin="1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— акцент4" xfId="32" builtinId="43" customBuiltin="1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— акцент5" xfId="36" builtinId="47" customBuiltin="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— акцент6" xfId="40" builtinId="51" customBuiltin="1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 2" xfId="367"/>
    <cellStyle name="60% - Accent1 2 2" xfId="421"/>
    <cellStyle name="60% - Accent2 2" xfId="365"/>
    <cellStyle name="60% - Accent2 2 2" xfId="422"/>
    <cellStyle name="60% - Accent3 2" xfId="359"/>
    <cellStyle name="60% - Accent3 2 2" xfId="423"/>
    <cellStyle name="60% - Accent4 2" xfId="369"/>
    <cellStyle name="60% - Accent4 2 2" xfId="424"/>
    <cellStyle name="60% - Accent5 2" xfId="376"/>
    <cellStyle name="60% - Accent5 2 2" xfId="425"/>
    <cellStyle name="60% - Accent6 2" xfId="358"/>
    <cellStyle name="60% - Accent6 2 2" xfId="426"/>
    <cellStyle name="60% — акцент1" xfId="21" builtinId="32" customBuiltin="1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— акцент2" xfId="25" builtinId="36" customBuiltin="1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— акцент3" xfId="29" builtinId="40" customBuiltin="1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— акцент4" xfId="33" builtinId="44" customBuiltin="1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— акцент5" xfId="37" builtinId="48" customBuiltin="1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— акцент6" xfId="41" builtinId="52" customBuiltin="1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 2" xfId="360"/>
    <cellStyle name="Accent1 2 2" xfId="427"/>
    <cellStyle name="Accent2 2" xfId="327"/>
    <cellStyle name="Accent2 2 2" xfId="428"/>
    <cellStyle name="Accent3 2" xfId="393"/>
    <cellStyle name="Accent3 2 2" xfId="429"/>
    <cellStyle name="Accent4 2" xfId="378"/>
    <cellStyle name="Accent4 2 2" xfId="430"/>
    <cellStyle name="Accent5 2" xfId="388"/>
    <cellStyle name="Accent5 2 2" xfId="431"/>
    <cellStyle name="Accent6 2" xfId="361"/>
    <cellStyle name="Accent6 2 2" xfId="432"/>
    <cellStyle name="Bad 2" xfId="395"/>
    <cellStyle name="Bad 2 2" xfId="433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 2" xfId="389"/>
    <cellStyle name="Check Cell 2 2" xfId="435"/>
    <cellStyle name="Comma 10" xfId="1203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3" xfId="1205"/>
    <cellStyle name="Comma 2 2 4" xfId="403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6" xfId="111"/>
    <cellStyle name="Comma 6 10" xfId="3537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9" xfId="1218"/>
    <cellStyle name="Explanatory Text 2" xfId="377"/>
    <cellStyle name="Explanatory Text 2 2" xfId="438"/>
    <cellStyle name="Good 2" xfId="383"/>
    <cellStyle name="Good 2 2" xfId="439"/>
    <cellStyle name="Heading 1 2" xfId="368"/>
    <cellStyle name="Heading 1 2 2" xfId="440"/>
    <cellStyle name="Heading 2 2" xfId="386"/>
    <cellStyle name="Heading 2 2 2" xfId="441"/>
    <cellStyle name="Heading 3 2" xfId="370"/>
    <cellStyle name="Heading 3 2 2" xfId="442"/>
    <cellStyle name="Heading 4 2" xfId="366"/>
    <cellStyle name="Heading 4 2 2" xfId="443"/>
    <cellStyle name="Hyperlink 2" xfId="89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 2" xfId="373"/>
    <cellStyle name="Linked Cell 2 2" xfId="445"/>
    <cellStyle name="Neutral 2" xfId="379"/>
    <cellStyle name="Neutral 2 2" xfId="407"/>
    <cellStyle name="Neutral 3" xfId="446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tyle 1" xfId="101"/>
    <cellStyle name="Style 1 2" xfId="453"/>
    <cellStyle name="Style 1 2 2" xfId="477"/>
    <cellStyle name="Style 1_verchnakan_ax21-25_2018" xfId="454"/>
    <cellStyle name="Title 2" xfId="246"/>
    <cellStyle name="Title 2 2" xfId="455"/>
    <cellStyle name="Title 2 3" xfId="357"/>
    <cellStyle name="Title 3" xfId="387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 2" xfId="371"/>
    <cellStyle name="Warning Text 2 2" xfId="457"/>
    <cellStyle name="Акцент1" xfId="18" builtinId="29" customBuiltin="1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" xfId="22" builtinId="33" customBuiltin="1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" xfId="26" builtinId="37" customBuiltin="1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" xfId="30" builtinId="41" customBuiltin="1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" xfId="34" builtinId="45" customBuiltin="1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" xfId="38" builtinId="49" customBuiltin="1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" xfId="9" builtinId="20" customBuiltin="1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" xfId="10" builtinId="21" customBuiltin="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" xfId="11" builtinId="22" customBuiltin="1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" xfId="2" builtinId="16" customBuiltin="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" xfId="3" builtinId="17" customBuiltin="1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" xfId="4" builtinId="18" customBuiltin="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" xfId="5" builtinId="19" customBuiltin="1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" xfId="17" builtinId="25" customBuiltin="1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" xfId="13" builtinId="23" customBuiltin="1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" xfId="1" builtinId="15" customBuiltin="1"/>
    <cellStyle name="Название 2" xfId="2379"/>
    <cellStyle name="Нейтральный" xfId="8" builtinId="28" customBuiltin="1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" xfId="0" builtinId="0" customBuiltin="1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" xfId="7" builtinId="27" customBuiltin="1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" xfId="16" builtinId="53" customBuiltin="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" xfId="15" builtinId="10" customBuiltin="1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" xfId="12" builtinId="24" customBuiltin="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" xfId="14" builtinId="11" customBuiltin="1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" xfId="53" builtinId="3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" xfId="6" builtinId="26" customBuiltin="1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7" workbookViewId="0">
      <selection activeCell="G8" sqref="G8"/>
    </sheetView>
  </sheetViews>
  <sheetFormatPr defaultColWidth="9.125" defaultRowHeight="17.399999999999999"/>
  <cols>
    <col min="1" max="1" width="8.625" style="20" customWidth="1"/>
    <col min="2" max="2" width="12.375" style="20" customWidth="1"/>
    <col min="3" max="3" width="17.25" style="21" customWidth="1"/>
    <col min="4" max="4" width="30" style="21" customWidth="1"/>
    <col min="5" max="5" width="43.875" style="21" customWidth="1"/>
    <col min="6" max="6" width="26.5" style="20" customWidth="1"/>
    <col min="7" max="7" width="16.75" style="20" customWidth="1"/>
    <col min="8" max="8" width="15.25" style="20" customWidth="1"/>
    <col min="9" max="9" width="15.875" style="20" customWidth="1"/>
    <col min="10" max="16384" width="9.125" style="20"/>
  </cols>
  <sheetData>
    <row r="1" spans="1:11" ht="18" customHeight="1">
      <c r="E1" s="22"/>
      <c r="G1" s="21"/>
      <c r="H1" s="22" t="s">
        <v>1</v>
      </c>
      <c r="J1" s="22"/>
    </row>
    <row r="2" spans="1:11" ht="24" customHeight="1">
      <c r="C2" s="165"/>
      <c r="D2" s="165"/>
      <c r="E2" s="165"/>
      <c r="F2" s="163" t="s">
        <v>43</v>
      </c>
      <c r="G2" s="163"/>
      <c r="H2" s="163"/>
      <c r="I2" s="163"/>
      <c r="J2" s="163"/>
      <c r="K2" s="163"/>
    </row>
    <row r="3" spans="1:11" ht="30" customHeight="1">
      <c r="D3" s="166"/>
      <c r="E3" s="166"/>
      <c r="F3" s="27"/>
      <c r="G3" s="170" t="s">
        <v>81</v>
      </c>
      <c r="H3" s="170"/>
      <c r="I3" s="170"/>
      <c r="J3" s="27"/>
      <c r="K3" s="24"/>
    </row>
    <row r="4" spans="1:11" ht="93" customHeight="1">
      <c r="A4" s="162" t="s">
        <v>160</v>
      </c>
      <c r="B4" s="162"/>
      <c r="C4" s="162"/>
      <c r="D4" s="162"/>
      <c r="E4" s="162"/>
      <c r="F4" s="162"/>
      <c r="G4" s="162"/>
      <c r="H4" s="162"/>
      <c r="I4" s="162"/>
      <c r="J4" s="49"/>
    </row>
    <row r="5" spans="1:11">
      <c r="A5" s="52"/>
      <c r="B5" s="52"/>
      <c r="C5" s="52"/>
      <c r="D5" s="52"/>
      <c r="E5" s="52"/>
      <c r="F5" s="51"/>
      <c r="G5" s="55"/>
      <c r="H5" s="55" t="s">
        <v>44</v>
      </c>
      <c r="I5" s="56"/>
    </row>
    <row r="6" spans="1:11" ht="72.599999999999994" customHeight="1">
      <c r="A6" s="164" t="s">
        <v>45</v>
      </c>
      <c r="B6" s="164" t="s">
        <v>0</v>
      </c>
      <c r="C6" s="164"/>
      <c r="D6" s="164" t="s">
        <v>46</v>
      </c>
      <c r="E6" s="164" t="s">
        <v>47</v>
      </c>
      <c r="F6" s="164" t="s">
        <v>48</v>
      </c>
      <c r="G6" s="171" t="s">
        <v>21</v>
      </c>
      <c r="H6" s="172"/>
      <c r="I6" s="173"/>
    </row>
    <row r="7" spans="1:11" ht="51.6" customHeight="1">
      <c r="A7" s="164"/>
      <c r="B7" s="53" t="s">
        <v>11</v>
      </c>
      <c r="C7" s="53" t="s">
        <v>15</v>
      </c>
      <c r="D7" s="164"/>
      <c r="E7" s="164"/>
      <c r="F7" s="164"/>
      <c r="G7" s="92" t="s">
        <v>49</v>
      </c>
      <c r="H7" s="92" t="s">
        <v>22</v>
      </c>
      <c r="I7" s="92" t="s">
        <v>4</v>
      </c>
    </row>
    <row r="8" spans="1:11" ht="18">
      <c r="A8" s="161" t="s">
        <v>50</v>
      </c>
      <c r="B8" s="161"/>
      <c r="C8" s="161"/>
      <c r="D8" s="161"/>
      <c r="E8" s="161"/>
      <c r="F8" s="161"/>
      <c r="G8" s="79">
        <f>G9+G12+G16</f>
        <v>0</v>
      </c>
      <c r="H8" s="79">
        <f>H9+H12+H16</f>
        <v>0</v>
      </c>
      <c r="I8" s="79">
        <f>I9+I12+I16</f>
        <v>0</v>
      </c>
    </row>
    <row r="9" spans="1:11" ht="18">
      <c r="A9" s="167" t="s">
        <v>113</v>
      </c>
      <c r="B9" s="168"/>
      <c r="C9" s="168"/>
      <c r="D9" s="168"/>
      <c r="E9" s="168"/>
      <c r="F9" s="169"/>
      <c r="G9" s="76">
        <f>G10</f>
        <v>-4720</v>
      </c>
      <c r="H9" s="76">
        <f t="shared" ref="H9:I9" si="0">H10</f>
        <v>-42153.8</v>
      </c>
      <c r="I9" s="76">
        <f t="shared" si="0"/>
        <v>-46875</v>
      </c>
    </row>
    <row r="10" spans="1:11" ht="72">
      <c r="A10" s="91"/>
      <c r="B10" s="91">
        <v>1235</v>
      </c>
      <c r="C10" s="91"/>
      <c r="D10" s="109" t="s">
        <v>110</v>
      </c>
      <c r="E10" s="109" t="s">
        <v>111</v>
      </c>
      <c r="F10" s="109" t="s">
        <v>112</v>
      </c>
      <c r="G10" s="76">
        <f>G11</f>
        <v>-4720</v>
      </c>
      <c r="H10" s="76">
        <f t="shared" ref="H10:I10" si="1">H11</f>
        <v>-42153.8</v>
      </c>
      <c r="I10" s="76">
        <f t="shared" si="1"/>
        <v>-46875</v>
      </c>
    </row>
    <row r="11" spans="1:11" ht="112.8" customHeight="1">
      <c r="A11" s="91"/>
      <c r="B11" s="91"/>
      <c r="C11" s="110" t="s">
        <v>114</v>
      </c>
      <c r="D11" s="111" t="s">
        <v>115</v>
      </c>
      <c r="E11" s="111" t="s">
        <v>116</v>
      </c>
      <c r="F11" s="111" t="s">
        <v>117</v>
      </c>
      <c r="G11" s="78">
        <f>-G17</f>
        <v>-4720</v>
      </c>
      <c r="H11" s="78">
        <f t="shared" ref="H11:I11" si="2">-H17</f>
        <v>-42153.8</v>
      </c>
      <c r="I11" s="78">
        <f t="shared" si="2"/>
        <v>-46875</v>
      </c>
    </row>
    <row r="12" spans="1:11" ht="18">
      <c r="A12" s="161" t="s">
        <v>31</v>
      </c>
      <c r="B12" s="161"/>
      <c r="C12" s="161"/>
      <c r="D12" s="161"/>
      <c r="E12" s="161"/>
      <c r="F12" s="161"/>
      <c r="G12" s="76">
        <f>G13</f>
        <v>0</v>
      </c>
      <c r="H12" s="76">
        <f t="shared" ref="H12:I12" si="3">H13</f>
        <v>0</v>
      </c>
      <c r="I12" s="76">
        <f t="shared" si="3"/>
        <v>0</v>
      </c>
    </row>
    <row r="13" spans="1:11" ht="126">
      <c r="A13" s="91"/>
      <c r="B13" s="54" t="s">
        <v>51</v>
      </c>
      <c r="C13" s="46"/>
      <c r="D13" s="91" t="s">
        <v>38</v>
      </c>
      <c r="E13" s="91" t="s">
        <v>52</v>
      </c>
      <c r="F13" s="91" t="s">
        <v>33</v>
      </c>
      <c r="G13" s="76">
        <f>G14+G15</f>
        <v>0</v>
      </c>
      <c r="H13" s="76">
        <f t="shared" ref="H13:I13" si="4">H14+H15</f>
        <v>0</v>
      </c>
      <c r="I13" s="76">
        <f t="shared" si="4"/>
        <v>0</v>
      </c>
    </row>
    <row r="14" spans="1:11" ht="121.8">
      <c r="A14" s="91"/>
      <c r="B14" s="46"/>
      <c r="C14" s="26" t="s">
        <v>53</v>
      </c>
      <c r="D14" s="47" t="s">
        <v>38</v>
      </c>
      <c r="E14" s="47" t="s">
        <v>54</v>
      </c>
      <c r="F14" s="47" t="s">
        <v>42</v>
      </c>
      <c r="G14" s="78">
        <f>G18</f>
        <v>4720</v>
      </c>
      <c r="H14" s="78">
        <f t="shared" ref="H14:I14" si="5">H18</f>
        <v>42153.8</v>
      </c>
      <c r="I14" s="78">
        <f t="shared" si="5"/>
        <v>46875</v>
      </c>
    </row>
    <row r="15" spans="1:11" ht="129.6" customHeight="1">
      <c r="A15" s="50"/>
      <c r="B15" s="46"/>
      <c r="C15" s="26" t="s">
        <v>53</v>
      </c>
      <c r="D15" s="47" t="s">
        <v>38</v>
      </c>
      <c r="E15" s="47" t="s">
        <v>54</v>
      </c>
      <c r="F15" s="47" t="s">
        <v>42</v>
      </c>
      <c r="G15" s="78">
        <f>-G14</f>
        <v>-4720</v>
      </c>
      <c r="H15" s="78">
        <f>-H14</f>
        <v>-42153.8</v>
      </c>
      <c r="I15" s="78">
        <f>-I14</f>
        <v>-46875</v>
      </c>
    </row>
    <row r="16" spans="1:11" ht="30.6" customHeight="1">
      <c r="A16" s="161" t="s">
        <v>98</v>
      </c>
      <c r="B16" s="161"/>
      <c r="C16" s="161"/>
      <c r="D16" s="161"/>
      <c r="E16" s="161"/>
      <c r="F16" s="161"/>
      <c r="G16" s="76">
        <f>G17</f>
        <v>4720</v>
      </c>
      <c r="H16" s="76">
        <f t="shared" ref="H16:I17" si="6">H17</f>
        <v>42153.8</v>
      </c>
      <c r="I16" s="76">
        <f t="shared" si="6"/>
        <v>46875</v>
      </c>
    </row>
    <row r="17" spans="1:9" ht="270">
      <c r="A17" s="50"/>
      <c r="B17" s="54" t="s">
        <v>55</v>
      </c>
      <c r="C17" s="46"/>
      <c r="D17" s="45" t="s">
        <v>56</v>
      </c>
      <c r="E17" s="45" t="s">
        <v>57</v>
      </c>
      <c r="F17" s="45" t="s">
        <v>58</v>
      </c>
      <c r="G17" s="76">
        <f>G18</f>
        <v>4720</v>
      </c>
      <c r="H17" s="76">
        <f t="shared" si="6"/>
        <v>42153.8</v>
      </c>
      <c r="I17" s="76">
        <f t="shared" si="6"/>
        <v>46875</v>
      </c>
    </row>
    <row r="18" spans="1:9" ht="110.4" customHeight="1">
      <c r="A18" s="50"/>
      <c r="B18" s="50"/>
      <c r="C18" s="101" t="s">
        <v>96</v>
      </c>
      <c r="D18" s="101" t="s">
        <v>106</v>
      </c>
      <c r="E18" s="101" t="s">
        <v>97</v>
      </c>
      <c r="F18" s="102" t="s">
        <v>42</v>
      </c>
      <c r="G18" s="103">
        <v>4720</v>
      </c>
      <c r="H18" s="103">
        <v>42153.8</v>
      </c>
      <c r="I18" s="103">
        <v>46875</v>
      </c>
    </row>
  </sheetData>
  <mergeCells count="15">
    <mergeCell ref="A16:F16"/>
    <mergeCell ref="A4:I4"/>
    <mergeCell ref="F2:K2"/>
    <mergeCell ref="A6:A7"/>
    <mergeCell ref="B6:C6"/>
    <mergeCell ref="D6:D7"/>
    <mergeCell ref="E6:E7"/>
    <mergeCell ref="F6:F7"/>
    <mergeCell ref="C2:E2"/>
    <mergeCell ref="D3:E3"/>
    <mergeCell ref="A9:F9"/>
    <mergeCell ref="G3:I3"/>
    <mergeCell ref="G6:I6"/>
    <mergeCell ref="A8:F8"/>
    <mergeCell ref="A12:F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3" sqref="I13"/>
    </sheetView>
  </sheetViews>
  <sheetFormatPr defaultColWidth="10.25" defaultRowHeight="17.399999999999999"/>
  <cols>
    <col min="1" max="1" width="11.5" style="141" customWidth="1"/>
    <col min="2" max="2" width="19.125" style="141" customWidth="1"/>
    <col min="3" max="3" width="61" style="141" customWidth="1"/>
    <col min="4" max="4" width="18.5" style="141" customWidth="1"/>
    <col min="5" max="8" width="23" style="141" customWidth="1"/>
    <col min="9" max="9" width="17.375" style="141" bestFit="1" customWidth="1"/>
    <col min="10" max="16384" width="10.25" style="141"/>
  </cols>
  <sheetData>
    <row r="1" spans="1:9" s="138" customFormat="1">
      <c r="A1" s="136"/>
      <c r="B1" s="137"/>
      <c r="C1" s="137"/>
      <c r="D1" s="137"/>
      <c r="E1" s="136"/>
      <c r="F1" s="183" t="s">
        <v>29</v>
      </c>
      <c r="G1" s="183"/>
      <c r="H1" s="183"/>
    </row>
    <row r="2" spans="1:9">
      <c r="A2" s="139"/>
      <c r="B2" s="139"/>
      <c r="C2" s="139"/>
      <c r="D2" s="139"/>
      <c r="E2" s="140"/>
      <c r="F2" s="184" t="s">
        <v>139</v>
      </c>
      <c r="G2" s="184"/>
      <c r="H2" s="184"/>
    </row>
    <row r="3" spans="1:9">
      <c r="A3" s="139"/>
      <c r="B3" s="139"/>
      <c r="C3" s="139"/>
      <c r="D3" s="139"/>
      <c r="E3" s="140"/>
      <c r="F3" s="184" t="s">
        <v>133</v>
      </c>
      <c r="G3" s="184"/>
      <c r="H3" s="184"/>
    </row>
    <row r="4" spans="1:9" ht="18">
      <c r="A4" s="142"/>
      <c r="B4" s="142"/>
      <c r="C4" s="143"/>
      <c r="D4" s="140"/>
      <c r="E4" s="140"/>
      <c r="F4" s="140"/>
      <c r="G4" s="140"/>
      <c r="H4" s="140"/>
    </row>
    <row r="5" spans="1:9">
      <c r="A5" s="185" t="s">
        <v>163</v>
      </c>
      <c r="B5" s="186"/>
      <c r="C5" s="186"/>
      <c r="D5" s="186"/>
      <c r="E5" s="186"/>
      <c r="F5" s="186"/>
      <c r="G5" s="186"/>
      <c r="H5" s="186"/>
    </row>
    <row r="6" spans="1:9">
      <c r="A6" s="186"/>
      <c r="B6" s="186"/>
      <c r="C6" s="186"/>
      <c r="D6" s="186"/>
      <c r="E6" s="186"/>
      <c r="F6" s="186"/>
      <c r="G6" s="186"/>
      <c r="H6" s="186"/>
    </row>
    <row r="7" spans="1:9">
      <c r="A7" s="144"/>
      <c r="B7" s="144"/>
      <c r="C7" s="144"/>
      <c r="D7" s="145"/>
      <c r="E7" s="140"/>
      <c r="F7" s="140"/>
      <c r="G7" s="187" t="s">
        <v>69</v>
      </c>
      <c r="H7" s="187"/>
    </row>
    <row r="8" spans="1:9" ht="50.4" customHeight="1">
      <c r="A8" s="174" t="s">
        <v>134</v>
      </c>
      <c r="B8" s="175"/>
      <c r="C8" s="176" t="s">
        <v>135</v>
      </c>
      <c r="D8" s="178" t="s">
        <v>66</v>
      </c>
      <c r="E8" s="180" t="s">
        <v>162</v>
      </c>
      <c r="F8" s="181"/>
      <c r="G8" s="181"/>
      <c r="H8" s="182"/>
    </row>
    <row r="9" spans="1:9" ht="108">
      <c r="A9" s="94" t="s">
        <v>27</v>
      </c>
      <c r="B9" s="94" t="s">
        <v>28</v>
      </c>
      <c r="C9" s="177"/>
      <c r="D9" s="179"/>
      <c r="E9" s="146" t="s">
        <v>143</v>
      </c>
      <c r="F9" s="146" t="s">
        <v>144</v>
      </c>
      <c r="G9" s="146" t="s">
        <v>145</v>
      </c>
      <c r="H9" s="146" t="s">
        <v>146</v>
      </c>
    </row>
    <row r="10" spans="1:9" ht="18">
      <c r="A10" s="123"/>
      <c r="B10" s="123"/>
      <c r="C10" s="129" t="s">
        <v>147</v>
      </c>
      <c r="D10" s="125">
        <f>D11</f>
        <v>-46875</v>
      </c>
      <c r="E10" s="147">
        <f>+E11</f>
        <v>0</v>
      </c>
      <c r="F10" s="147">
        <f>+F11</f>
        <v>0</v>
      </c>
      <c r="G10" s="147">
        <f>+G11</f>
        <v>0</v>
      </c>
      <c r="H10" s="147">
        <f>+H11</f>
        <v>-46875</v>
      </c>
      <c r="I10" s="148"/>
    </row>
    <row r="11" spans="1:9" ht="36">
      <c r="A11" s="149"/>
      <c r="B11" s="150"/>
      <c r="C11" s="134" t="s">
        <v>140</v>
      </c>
      <c r="D11" s="125">
        <f>D13</f>
        <v>-46875</v>
      </c>
      <c r="E11" s="147">
        <f t="shared" ref="E11:H11" si="0">E13</f>
        <v>0</v>
      </c>
      <c r="F11" s="147">
        <f t="shared" ref="F11" si="1">+F12</f>
        <v>0</v>
      </c>
      <c r="G11" s="147">
        <f t="shared" si="0"/>
        <v>0</v>
      </c>
      <c r="H11" s="147">
        <f t="shared" si="0"/>
        <v>-46875</v>
      </c>
      <c r="I11" s="148"/>
    </row>
    <row r="12" spans="1:9" ht="18">
      <c r="A12" s="149"/>
      <c r="B12" s="149"/>
      <c r="C12" s="149" t="s">
        <v>34</v>
      </c>
      <c r="D12" s="151"/>
      <c r="E12" s="147"/>
      <c r="F12" s="147"/>
      <c r="G12" s="147"/>
      <c r="H12" s="151"/>
    </row>
    <row r="13" spans="1:9" s="153" customFormat="1" ht="27.6" customHeight="1">
      <c r="A13" s="110" t="s">
        <v>141</v>
      </c>
      <c r="B13" s="110" t="s">
        <v>125</v>
      </c>
      <c r="C13" s="105" t="s">
        <v>126</v>
      </c>
      <c r="D13" s="152">
        <f>SUM(E13:H13)</f>
        <v>-46875</v>
      </c>
      <c r="E13" s="147"/>
      <c r="F13" s="147" t="s">
        <v>161</v>
      </c>
      <c r="G13" s="147"/>
      <c r="H13" s="147">
        <f>'havelvac 1'!I11</f>
        <v>-46875</v>
      </c>
    </row>
  </sheetData>
  <mergeCells count="9">
    <mergeCell ref="A8:B8"/>
    <mergeCell ref="C8:C9"/>
    <mergeCell ref="D8:D9"/>
    <mergeCell ref="E8:H8"/>
    <mergeCell ref="F1:H1"/>
    <mergeCell ref="F2:H2"/>
    <mergeCell ref="F3:H3"/>
    <mergeCell ref="A5:H6"/>
    <mergeCell ref="G7: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10" zoomScaleNormal="100" workbookViewId="0">
      <selection activeCell="G62" sqref="G62:I62"/>
    </sheetView>
  </sheetViews>
  <sheetFormatPr defaultColWidth="9.125" defaultRowHeight="17.399999999999999"/>
  <cols>
    <col min="1" max="1" width="11.625" style="6" customWidth="1"/>
    <col min="2" max="2" width="9.5" style="6" customWidth="1"/>
    <col min="3" max="3" width="9.625" style="6" customWidth="1"/>
    <col min="4" max="4" width="12.375" style="19" customWidth="1"/>
    <col min="5" max="5" width="16.75" style="6" customWidth="1"/>
    <col min="6" max="6" width="81.875" style="6" customWidth="1"/>
    <col min="7" max="7" width="21.875" style="6" customWidth="1"/>
    <col min="8" max="8" width="19" style="6" customWidth="1"/>
    <col min="9" max="9" width="20.5" style="6" customWidth="1"/>
    <col min="10" max="16384" width="9.125" style="6"/>
  </cols>
  <sheetData>
    <row r="1" spans="1:9" s="3" customFormat="1" ht="18" customHeight="1">
      <c r="D1" s="5"/>
      <c r="F1" s="165" t="s">
        <v>138</v>
      </c>
      <c r="G1" s="165"/>
      <c r="H1" s="165"/>
      <c r="I1" s="165"/>
    </row>
    <row r="2" spans="1:9" s="3" customFormat="1">
      <c r="D2" s="5"/>
      <c r="F2" s="165" t="s">
        <v>43</v>
      </c>
      <c r="G2" s="165"/>
      <c r="H2" s="165"/>
      <c r="I2" s="165"/>
    </row>
    <row r="3" spans="1:9" s="3" customFormat="1">
      <c r="D3" s="5"/>
      <c r="F3" s="165" t="s">
        <v>8</v>
      </c>
      <c r="G3" s="165"/>
      <c r="H3" s="165"/>
      <c r="I3" s="165"/>
    </row>
    <row r="4" spans="1:9" s="3" customFormat="1" ht="51" customHeight="1">
      <c r="A4" s="190" t="s">
        <v>59</v>
      </c>
      <c r="B4" s="190"/>
      <c r="C4" s="190"/>
      <c r="D4" s="190"/>
      <c r="E4" s="190"/>
      <c r="F4" s="190"/>
      <c r="G4" s="190"/>
      <c r="H4" s="190"/>
      <c r="I4" s="190"/>
    </row>
    <row r="5" spans="1:9" s="3" customFormat="1" ht="19.2" customHeight="1">
      <c r="A5" s="4"/>
      <c r="B5" s="4"/>
      <c r="C5" s="4"/>
      <c r="D5" s="4"/>
      <c r="E5" s="4"/>
      <c r="F5" s="4"/>
      <c r="G5" s="4"/>
      <c r="H5" s="195" t="s">
        <v>69</v>
      </c>
      <c r="I5" s="195"/>
    </row>
    <row r="6" spans="1:9" ht="72.599999999999994" customHeight="1">
      <c r="A6" s="191" t="s">
        <v>2</v>
      </c>
      <c r="B6" s="191"/>
      <c r="C6" s="191"/>
      <c r="D6" s="191" t="s">
        <v>0</v>
      </c>
      <c r="E6" s="191"/>
      <c r="F6" s="191" t="s">
        <v>3</v>
      </c>
      <c r="G6" s="192" t="s">
        <v>21</v>
      </c>
      <c r="H6" s="193"/>
      <c r="I6" s="194"/>
    </row>
    <row r="7" spans="1:9" ht="41.4" customHeight="1">
      <c r="A7" s="154" t="s">
        <v>9</v>
      </c>
      <c r="B7" s="154" t="s">
        <v>10</v>
      </c>
      <c r="C7" s="154" t="s">
        <v>5</v>
      </c>
      <c r="D7" s="154" t="s">
        <v>11</v>
      </c>
      <c r="E7" s="154" t="s">
        <v>15</v>
      </c>
      <c r="F7" s="191"/>
      <c r="G7" s="94" t="s">
        <v>49</v>
      </c>
      <c r="H7" s="66" t="s">
        <v>22</v>
      </c>
      <c r="I7" s="59" t="s">
        <v>4</v>
      </c>
    </row>
    <row r="8" spans="1:9" ht="18" customHeight="1">
      <c r="A8" s="7"/>
      <c r="B8" s="7"/>
      <c r="C8" s="7"/>
      <c r="D8" s="7"/>
      <c r="E8" s="7"/>
      <c r="F8" s="8" t="s">
        <v>100</v>
      </c>
      <c r="G8" s="82">
        <f>G10+G28+G54</f>
        <v>0</v>
      </c>
      <c r="H8" s="82">
        <f>H10+H28+H54</f>
        <v>0</v>
      </c>
      <c r="I8" s="82">
        <f>I10+I28+I54</f>
        <v>0</v>
      </c>
    </row>
    <row r="9" spans="1:9" ht="18" customHeight="1">
      <c r="A9" s="9"/>
      <c r="B9" s="9"/>
      <c r="C9" s="9"/>
      <c r="D9" s="10"/>
      <c r="E9" s="9"/>
      <c r="F9" s="9" t="s">
        <v>7</v>
      </c>
      <c r="G9" s="57"/>
      <c r="H9" s="28"/>
      <c r="I9" s="28"/>
    </row>
    <row r="10" spans="1:9" ht="32.4" customHeight="1">
      <c r="A10" s="57"/>
      <c r="B10" s="57"/>
      <c r="C10" s="57"/>
      <c r="D10" s="112"/>
      <c r="E10" s="57"/>
      <c r="F10" s="15" t="s">
        <v>113</v>
      </c>
      <c r="G10" s="28">
        <f>G11</f>
        <v>-4720</v>
      </c>
      <c r="H10" s="28">
        <f t="shared" ref="H10:I10" si="0">H11</f>
        <v>-42153.8</v>
      </c>
      <c r="I10" s="28">
        <f t="shared" si="0"/>
        <v>-46875</v>
      </c>
    </row>
    <row r="11" spans="1:9" ht="18" customHeight="1">
      <c r="A11" s="94" t="s">
        <v>118</v>
      </c>
      <c r="B11" s="110"/>
      <c r="C11" s="110"/>
      <c r="D11" s="110"/>
      <c r="E11" s="110"/>
      <c r="F11" s="95" t="s">
        <v>119</v>
      </c>
      <c r="G11" s="28">
        <f>G13</f>
        <v>-4720</v>
      </c>
      <c r="H11" s="28">
        <f t="shared" ref="H11:I11" si="1">H13</f>
        <v>-42153.8</v>
      </c>
      <c r="I11" s="28">
        <f t="shared" si="1"/>
        <v>-46875</v>
      </c>
    </row>
    <row r="12" spans="1:9" ht="18" customHeight="1">
      <c r="A12" s="57"/>
      <c r="B12" s="110"/>
      <c r="C12" s="110"/>
      <c r="D12" s="110"/>
      <c r="E12" s="110"/>
      <c r="F12" s="98" t="s">
        <v>7</v>
      </c>
      <c r="G12" s="28"/>
      <c r="H12" s="28"/>
      <c r="I12" s="28"/>
    </row>
    <row r="13" spans="1:9" ht="18" customHeight="1">
      <c r="A13" s="57"/>
      <c r="B13" s="94" t="s">
        <v>120</v>
      </c>
      <c r="C13" s="110"/>
      <c r="D13" s="110"/>
      <c r="E13" s="110"/>
      <c r="F13" s="95" t="s">
        <v>121</v>
      </c>
      <c r="G13" s="28">
        <f>G15</f>
        <v>-4720</v>
      </c>
      <c r="H13" s="28">
        <f t="shared" ref="H13:I13" si="2">H15</f>
        <v>-42153.8</v>
      </c>
      <c r="I13" s="28">
        <f t="shared" si="2"/>
        <v>-46875</v>
      </c>
    </row>
    <row r="14" spans="1:9" ht="18" customHeight="1">
      <c r="A14" s="57"/>
      <c r="B14" s="110"/>
      <c r="C14" s="110"/>
      <c r="D14" s="110"/>
      <c r="E14" s="110"/>
      <c r="F14" s="98" t="s">
        <v>7</v>
      </c>
      <c r="G14" s="28"/>
      <c r="H14" s="28"/>
      <c r="I14" s="28"/>
    </row>
    <row r="15" spans="1:9" ht="18" customHeight="1">
      <c r="A15" s="57"/>
      <c r="B15" s="110"/>
      <c r="C15" s="94" t="s">
        <v>122</v>
      </c>
      <c r="D15" s="110"/>
      <c r="E15" s="110"/>
      <c r="F15" s="95" t="s">
        <v>123</v>
      </c>
      <c r="G15" s="28">
        <f>G17</f>
        <v>-4720</v>
      </c>
      <c r="H15" s="28">
        <f t="shared" ref="H15:I15" si="3">H17</f>
        <v>-42153.8</v>
      </c>
      <c r="I15" s="28">
        <f t="shared" si="3"/>
        <v>-46875</v>
      </c>
    </row>
    <row r="16" spans="1:9" ht="18" customHeight="1">
      <c r="A16" s="57"/>
      <c r="B16" s="110"/>
      <c r="C16" s="110"/>
      <c r="D16" s="110"/>
      <c r="E16" s="110"/>
      <c r="F16" s="98" t="s">
        <v>7</v>
      </c>
      <c r="G16" s="57"/>
      <c r="H16" s="28"/>
      <c r="I16" s="28"/>
    </row>
    <row r="17" spans="1:9" ht="18" customHeight="1">
      <c r="A17" s="57"/>
      <c r="B17" s="110"/>
      <c r="C17" s="110"/>
      <c r="D17" s="38">
        <v>1235</v>
      </c>
      <c r="E17" s="110"/>
      <c r="F17" s="104" t="s">
        <v>124</v>
      </c>
      <c r="G17" s="28">
        <f>G19</f>
        <v>-4720</v>
      </c>
      <c r="H17" s="28">
        <f t="shared" ref="H17:I17" si="4">H19</f>
        <v>-42153.8</v>
      </c>
      <c r="I17" s="28">
        <f t="shared" si="4"/>
        <v>-46875</v>
      </c>
    </row>
    <row r="18" spans="1:9" ht="18" customHeight="1">
      <c r="A18" s="57"/>
      <c r="B18" s="110"/>
      <c r="C18" s="110"/>
      <c r="D18" s="110"/>
      <c r="E18" s="110"/>
      <c r="F18" s="105" t="s">
        <v>7</v>
      </c>
      <c r="G18" s="57"/>
      <c r="H18" s="28"/>
      <c r="I18" s="28"/>
    </row>
    <row r="19" spans="1:9" ht="18" customHeight="1">
      <c r="A19" s="57"/>
      <c r="B19" s="110"/>
      <c r="C19" s="110"/>
      <c r="D19" s="110"/>
      <c r="E19" s="104" t="s">
        <v>125</v>
      </c>
      <c r="F19" s="104" t="s">
        <v>126</v>
      </c>
      <c r="G19" s="28">
        <f>G21</f>
        <v>-4720</v>
      </c>
      <c r="H19" s="28">
        <f t="shared" ref="H19:I19" si="5">H21</f>
        <v>-42153.8</v>
      </c>
      <c r="I19" s="28">
        <f t="shared" si="5"/>
        <v>-46875</v>
      </c>
    </row>
    <row r="20" spans="1:9" ht="18" customHeight="1">
      <c r="A20" s="57"/>
      <c r="B20" s="110"/>
      <c r="C20" s="110"/>
      <c r="D20" s="110"/>
      <c r="E20" s="105"/>
      <c r="F20" s="105" t="s">
        <v>12</v>
      </c>
      <c r="G20" s="78"/>
      <c r="H20" s="28"/>
      <c r="I20" s="28"/>
    </row>
    <row r="21" spans="1:9" ht="18" customHeight="1">
      <c r="A21" s="57"/>
      <c r="B21" s="110"/>
      <c r="C21" s="110"/>
      <c r="D21" s="110"/>
      <c r="E21" s="105"/>
      <c r="F21" s="106" t="s">
        <v>127</v>
      </c>
      <c r="G21" s="78">
        <f>G23</f>
        <v>-4720</v>
      </c>
      <c r="H21" s="78">
        <f t="shared" ref="H21:I21" si="6">H23</f>
        <v>-42153.8</v>
      </c>
      <c r="I21" s="78">
        <f t="shared" si="6"/>
        <v>-46875</v>
      </c>
    </row>
    <row r="22" spans="1:9" ht="37.799999999999997" customHeight="1">
      <c r="A22" s="57"/>
      <c r="B22" s="110"/>
      <c r="C22" s="110"/>
      <c r="D22" s="110"/>
      <c r="E22" s="105"/>
      <c r="F22" s="105" t="s">
        <v>13</v>
      </c>
      <c r="G22" s="78"/>
      <c r="H22" s="28"/>
      <c r="I22" s="28"/>
    </row>
    <row r="23" spans="1:9" ht="18" customHeight="1">
      <c r="A23" s="57"/>
      <c r="B23" s="110"/>
      <c r="C23" s="110"/>
      <c r="D23" s="110"/>
      <c r="E23" s="105"/>
      <c r="F23" s="105" t="s">
        <v>6</v>
      </c>
      <c r="G23" s="78">
        <f>G24</f>
        <v>-4720</v>
      </c>
      <c r="H23" s="78">
        <f t="shared" ref="H23:I23" si="7">H24</f>
        <v>-42153.8</v>
      </c>
      <c r="I23" s="78">
        <f t="shared" si="7"/>
        <v>-46875</v>
      </c>
    </row>
    <row r="24" spans="1:9" ht="18" customHeight="1">
      <c r="A24" s="57"/>
      <c r="B24" s="110"/>
      <c r="C24" s="110"/>
      <c r="D24" s="110"/>
      <c r="E24" s="105"/>
      <c r="F24" s="105" t="s">
        <v>128</v>
      </c>
      <c r="G24" s="78">
        <f>G25</f>
        <v>-4720</v>
      </c>
      <c r="H24" s="78">
        <f t="shared" ref="H24:I24" si="8">H25</f>
        <v>-42153.8</v>
      </c>
      <c r="I24" s="78">
        <f t="shared" si="8"/>
        <v>-46875</v>
      </c>
    </row>
    <row r="25" spans="1:9" ht="18" customHeight="1">
      <c r="A25" s="57"/>
      <c r="B25" s="110"/>
      <c r="C25" s="110"/>
      <c r="D25" s="110"/>
      <c r="E25" s="105"/>
      <c r="F25" s="105" t="s">
        <v>129</v>
      </c>
      <c r="G25" s="78">
        <f>G26</f>
        <v>-4720</v>
      </c>
      <c r="H25" s="78">
        <f t="shared" ref="H25:I25" si="9">H26</f>
        <v>-42153.8</v>
      </c>
      <c r="I25" s="78">
        <f t="shared" si="9"/>
        <v>-46875</v>
      </c>
    </row>
    <row r="26" spans="1:9" ht="18" customHeight="1">
      <c r="A26" s="57"/>
      <c r="B26" s="110"/>
      <c r="C26" s="110"/>
      <c r="D26" s="110"/>
      <c r="E26" s="105"/>
      <c r="F26" s="105" t="s">
        <v>130</v>
      </c>
      <c r="G26" s="78">
        <f>G27</f>
        <v>-4720</v>
      </c>
      <c r="H26" s="78">
        <f t="shared" ref="H26:I26" si="10">H27</f>
        <v>-42153.8</v>
      </c>
      <c r="I26" s="78">
        <f t="shared" si="10"/>
        <v>-46875</v>
      </c>
    </row>
    <row r="27" spans="1:9" ht="18" customHeight="1">
      <c r="A27" s="57"/>
      <c r="B27" s="110"/>
      <c r="C27" s="110"/>
      <c r="D27" s="110"/>
      <c r="E27" s="105"/>
      <c r="F27" s="105" t="s">
        <v>131</v>
      </c>
      <c r="G27" s="78">
        <f>'havelvac 1'!G11</f>
        <v>-4720</v>
      </c>
      <c r="H27" s="78">
        <f>'havelvac 1'!H11</f>
        <v>-42153.8</v>
      </c>
      <c r="I27" s="78">
        <f>'havelvac 1'!I11</f>
        <v>-46875</v>
      </c>
    </row>
    <row r="28" spans="1:9" ht="18" customHeight="1">
      <c r="A28" s="31"/>
      <c r="B28" s="31"/>
      <c r="C28" s="31"/>
      <c r="D28" s="31"/>
      <c r="E28" s="31"/>
      <c r="F28" s="32" t="s">
        <v>31</v>
      </c>
      <c r="G28" s="82">
        <f t="shared" ref="G28:I28" si="11">G30</f>
        <v>0</v>
      </c>
      <c r="H28" s="82">
        <f t="shared" si="11"/>
        <v>0</v>
      </c>
      <c r="I28" s="82">
        <f t="shared" si="11"/>
        <v>0</v>
      </c>
    </row>
    <row r="29" spans="1:9" ht="18" customHeight="1">
      <c r="A29" s="31"/>
      <c r="B29" s="31"/>
      <c r="C29" s="31"/>
      <c r="D29" s="31"/>
      <c r="E29" s="31"/>
      <c r="F29" s="33" t="s">
        <v>34</v>
      </c>
      <c r="G29" s="82"/>
      <c r="H29" s="28"/>
      <c r="I29" s="28"/>
    </row>
    <row r="30" spans="1:9" ht="18" customHeight="1">
      <c r="A30" s="113" t="s">
        <v>35</v>
      </c>
      <c r="B30" s="113"/>
      <c r="C30" s="113"/>
      <c r="D30" s="35"/>
      <c r="E30" s="35"/>
      <c r="F30" s="36" t="s">
        <v>36</v>
      </c>
      <c r="G30" s="82">
        <f t="shared" ref="G30:I30" si="12">G32</f>
        <v>0</v>
      </c>
      <c r="H30" s="82">
        <f t="shared" si="12"/>
        <v>0</v>
      </c>
      <c r="I30" s="82">
        <f t="shared" si="12"/>
        <v>0</v>
      </c>
    </row>
    <row r="31" spans="1:9" ht="18" customHeight="1">
      <c r="A31" s="113"/>
      <c r="B31" s="113"/>
      <c r="C31" s="113"/>
      <c r="D31" s="35"/>
      <c r="E31" s="35"/>
      <c r="F31" s="33" t="s">
        <v>34</v>
      </c>
      <c r="G31" s="82"/>
      <c r="H31" s="28"/>
      <c r="I31" s="28"/>
    </row>
    <row r="32" spans="1:9" ht="18" customHeight="1">
      <c r="A32" s="113"/>
      <c r="B32" s="113" t="s">
        <v>17</v>
      </c>
      <c r="C32" s="113"/>
      <c r="D32" s="35"/>
      <c r="E32" s="35"/>
      <c r="F32" s="37" t="s">
        <v>37</v>
      </c>
      <c r="G32" s="82">
        <f t="shared" ref="G32:I32" si="13">G34</f>
        <v>0</v>
      </c>
      <c r="H32" s="82">
        <f t="shared" si="13"/>
        <v>0</v>
      </c>
      <c r="I32" s="82">
        <f t="shared" si="13"/>
        <v>0</v>
      </c>
    </row>
    <row r="33" spans="1:9" ht="18" customHeight="1">
      <c r="A33" s="113"/>
      <c r="B33" s="113"/>
      <c r="C33" s="113"/>
      <c r="D33" s="35"/>
      <c r="E33" s="35"/>
      <c r="F33" s="33" t="s">
        <v>34</v>
      </c>
      <c r="G33" s="33"/>
      <c r="H33" s="28"/>
      <c r="I33" s="28"/>
    </row>
    <row r="34" spans="1:9" ht="18" customHeight="1">
      <c r="A34" s="113"/>
      <c r="B34" s="113"/>
      <c r="C34" s="113" t="s">
        <v>17</v>
      </c>
      <c r="D34" s="35"/>
      <c r="E34" s="35"/>
      <c r="F34" s="36" t="s">
        <v>32</v>
      </c>
      <c r="G34" s="82">
        <f>G36</f>
        <v>0</v>
      </c>
      <c r="H34" s="82">
        <f t="shared" ref="H34:I34" si="14">H36</f>
        <v>0</v>
      </c>
      <c r="I34" s="82">
        <f t="shared" si="14"/>
        <v>0</v>
      </c>
    </row>
    <row r="35" spans="1:9" ht="18" customHeight="1">
      <c r="A35" s="34"/>
      <c r="B35" s="34"/>
      <c r="C35" s="34"/>
      <c r="D35" s="35"/>
      <c r="E35" s="35"/>
      <c r="F35" s="33" t="s">
        <v>34</v>
      </c>
      <c r="G35" s="33"/>
      <c r="H35" s="28"/>
      <c r="I35" s="28"/>
    </row>
    <row r="36" spans="1:9" ht="18" customHeight="1">
      <c r="A36" s="34"/>
      <c r="B36" s="34"/>
      <c r="C36" s="34"/>
      <c r="D36" s="38">
        <v>1139</v>
      </c>
      <c r="E36" s="188" t="s">
        <v>38</v>
      </c>
      <c r="F36" s="189"/>
      <c r="G36" s="76">
        <f>G38+G46</f>
        <v>0</v>
      </c>
      <c r="H36" s="76">
        <f t="shared" ref="H36:I36" si="15">H38+H46</f>
        <v>0</v>
      </c>
      <c r="I36" s="76">
        <f t="shared" si="15"/>
        <v>0</v>
      </c>
    </row>
    <row r="37" spans="1:9" ht="18" customHeight="1">
      <c r="A37" s="34"/>
      <c r="B37" s="34"/>
      <c r="C37" s="34"/>
      <c r="D37" s="37"/>
      <c r="E37" s="39"/>
      <c r="F37" s="33" t="s">
        <v>7</v>
      </c>
      <c r="G37" s="33"/>
      <c r="H37" s="28"/>
      <c r="I37" s="28"/>
    </row>
    <row r="38" spans="1:9" ht="18" customHeight="1">
      <c r="A38" s="34"/>
      <c r="B38" s="34"/>
      <c r="C38" s="34"/>
      <c r="D38" s="37"/>
      <c r="E38" s="38">
        <v>11001</v>
      </c>
      <c r="F38" s="36" t="s">
        <v>32</v>
      </c>
      <c r="G38" s="76">
        <f>G40</f>
        <v>4720</v>
      </c>
      <c r="H38" s="76">
        <f t="shared" ref="H38:I38" si="16">H40</f>
        <v>42153.8</v>
      </c>
      <c r="I38" s="76">
        <f t="shared" si="16"/>
        <v>46875</v>
      </c>
    </row>
    <row r="39" spans="1:9" ht="18" customHeight="1">
      <c r="A39" s="34"/>
      <c r="B39" s="34"/>
      <c r="C39" s="34"/>
      <c r="D39" s="37"/>
      <c r="E39" s="38"/>
      <c r="F39" s="33" t="s">
        <v>12</v>
      </c>
      <c r="G39" s="78"/>
      <c r="H39" s="28"/>
      <c r="I39" s="28"/>
    </row>
    <row r="40" spans="1:9" ht="18" customHeight="1">
      <c r="A40" s="34"/>
      <c r="B40" s="34"/>
      <c r="C40" s="34"/>
      <c r="D40" s="37"/>
      <c r="E40" s="38"/>
      <c r="F40" s="80" t="s">
        <v>31</v>
      </c>
      <c r="G40" s="78">
        <f>G42</f>
        <v>4720</v>
      </c>
      <c r="H40" s="78">
        <f t="shared" ref="H40:I40" si="17">H42</f>
        <v>42153.8</v>
      </c>
      <c r="I40" s="78">
        <f t="shared" si="17"/>
        <v>46875</v>
      </c>
    </row>
    <row r="41" spans="1:9" ht="33" customHeight="1">
      <c r="A41" s="34"/>
      <c r="B41" s="34"/>
      <c r="C41" s="34"/>
      <c r="D41" s="37"/>
      <c r="E41" s="38"/>
      <c r="F41" s="81" t="s">
        <v>39</v>
      </c>
      <c r="G41" s="78"/>
      <c r="H41" s="28"/>
      <c r="I41" s="28"/>
    </row>
    <row r="42" spans="1:9" ht="18" customHeight="1">
      <c r="A42" s="34"/>
      <c r="B42" s="34"/>
      <c r="C42" s="34"/>
      <c r="D42" s="37"/>
      <c r="E42" s="38"/>
      <c r="F42" s="40" t="s">
        <v>6</v>
      </c>
      <c r="G42" s="78">
        <f>G43</f>
        <v>4720</v>
      </c>
      <c r="H42" s="78">
        <f t="shared" ref="H42:I42" si="18">H43</f>
        <v>42153.8</v>
      </c>
      <c r="I42" s="78">
        <f t="shared" si="18"/>
        <v>46875</v>
      </c>
    </row>
    <row r="43" spans="1:9" ht="18" customHeight="1">
      <c r="A43" s="34"/>
      <c r="B43" s="34"/>
      <c r="C43" s="34"/>
      <c r="D43" s="37"/>
      <c r="E43" s="38"/>
      <c r="F43" s="41" t="s">
        <v>14</v>
      </c>
      <c r="G43" s="78">
        <f>G44</f>
        <v>4720</v>
      </c>
      <c r="H43" s="78">
        <f t="shared" ref="H43:I43" si="19">H44</f>
        <v>42153.8</v>
      </c>
      <c r="I43" s="78">
        <f t="shared" si="19"/>
        <v>46875</v>
      </c>
    </row>
    <row r="44" spans="1:9" ht="18" customHeight="1">
      <c r="A44" s="34"/>
      <c r="B44" s="34"/>
      <c r="C44" s="34"/>
      <c r="D44" s="37"/>
      <c r="E44" s="38"/>
      <c r="F44" s="41" t="s">
        <v>40</v>
      </c>
      <c r="G44" s="78">
        <f>G45</f>
        <v>4720</v>
      </c>
      <c r="H44" s="78">
        <f t="shared" ref="H44:I44" si="20">H45</f>
        <v>42153.8</v>
      </c>
      <c r="I44" s="78">
        <f t="shared" si="20"/>
        <v>46875</v>
      </c>
    </row>
    <row r="45" spans="1:9" ht="18" customHeight="1">
      <c r="A45" s="34"/>
      <c r="B45" s="34"/>
      <c r="C45" s="34"/>
      <c r="D45" s="37"/>
      <c r="E45" s="38"/>
      <c r="F45" s="41" t="s">
        <v>41</v>
      </c>
      <c r="G45" s="78">
        <f>'havelvac 1'!G14</f>
        <v>4720</v>
      </c>
      <c r="H45" s="78">
        <f>'havelvac 1'!H14</f>
        <v>42153.8</v>
      </c>
      <c r="I45" s="78">
        <f>'havelvac 1'!I14</f>
        <v>46875</v>
      </c>
    </row>
    <row r="46" spans="1:9" ht="18" customHeight="1">
      <c r="A46" s="34"/>
      <c r="B46" s="34"/>
      <c r="C46" s="34"/>
      <c r="D46" s="37"/>
      <c r="E46" s="38">
        <v>11001</v>
      </c>
      <c r="F46" s="36" t="s">
        <v>32</v>
      </c>
      <c r="G46" s="28">
        <f t="shared" ref="G46:I46" si="21">G48</f>
        <v>-4720</v>
      </c>
      <c r="H46" s="28">
        <f t="shared" si="21"/>
        <v>-42153.8</v>
      </c>
      <c r="I46" s="28">
        <f t="shared" si="21"/>
        <v>-46875</v>
      </c>
    </row>
    <row r="47" spans="1:9" ht="18" customHeight="1">
      <c r="A47" s="34"/>
      <c r="B47" s="34"/>
      <c r="C47" s="34"/>
      <c r="D47" s="37"/>
      <c r="E47" s="38"/>
      <c r="F47" s="33" t="s">
        <v>12</v>
      </c>
      <c r="G47" s="33"/>
      <c r="H47" s="28"/>
      <c r="I47" s="28"/>
    </row>
    <row r="48" spans="1:9" ht="18" customHeight="1">
      <c r="A48" s="34"/>
      <c r="B48" s="34"/>
      <c r="C48" s="34"/>
      <c r="D48" s="37"/>
      <c r="E48" s="38"/>
      <c r="F48" s="80" t="s">
        <v>31</v>
      </c>
      <c r="G48" s="75">
        <f t="shared" ref="G48:I48" si="22">G50</f>
        <v>-4720</v>
      </c>
      <c r="H48" s="75">
        <f t="shared" si="22"/>
        <v>-42153.8</v>
      </c>
      <c r="I48" s="75">
        <f t="shared" si="22"/>
        <v>-46875</v>
      </c>
    </row>
    <row r="49" spans="1:9" ht="39.6" customHeight="1">
      <c r="A49" s="34"/>
      <c r="B49" s="34"/>
      <c r="C49" s="34"/>
      <c r="D49" s="37"/>
      <c r="E49" s="38"/>
      <c r="F49" s="81" t="s">
        <v>39</v>
      </c>
      <c r="G49" s="81"/>
      <c r="H49" s="75"/>
      <c r="I49" s="75"/>
    </row>
    <row r="50" spans="1:9" ht="18" customHeight="1">
      <c r="A50" s="34"/>
      <c r="B50" s="34"/>
      <c r="C50" s="34"/>
      <c r="D50" s="37"/>
      <c r="E50" s="38"/>
      <c r="F50" s="40" t="s">
        <v>6</v>
      </c>
      <c r="G50" s="75">
        <f t="shared" ref="G50:I50" si="23">G51</f>
        <v>-4720</v>
      </c>
      <c r="H50" s="75">
        <f t="shared" si="23"/>
        <v>-42153.8</v>
      </c>
      <c r="I50" s="75">
        <f t="shared" si="23"/>
        <v>-46875</v>
      </c>
    </row>
    <row r="51" spans="1:9" ht="18" customHeight="1">
      <c r="A51" s="34"/>
      <c r="B51" s="34"/>
      <c r="C51" s="34"/>
      <c r="D51" s="37"/>
      <c r="E51" s="38"/>
      <c r="F51" s="41" t="s">
        <v>14</v>
      </c>
      <c r="G51" s="75">
        <f t="shared" ref="G51:I51" si="24">G52</f>
        <v>-4720</v>
      </c>
      <c r="H51" s="75">
        <f t="shared" si="24"/>
        <v>-42153.8</v>
      </c>
      <c r="I51" s="75">
        <f t="shared" si="24"/>
        <v>-46875</v>
      </c>
    </row>
    <row r="52" spans="1:9" ht="18" customHeight="1">
      <c r="A52" s="34"/>
      <c r="B52" s="34"/>
      <c r="C52" s="34"/>
      <c r="D52" s="37"/>
      <c r="E52" s="38"/>
      <c r="F52" s="41" t="s">
        <v>40</v>
      </c>
      <c r="G52" s="75">
        <f t="shared" ref="G52:I52" si="25">G53</f>
        <v>-4720</v>
      </c>
      <c r="H52" s="75">
        <f t="shared" si="25"/>
        <v>-42153.8</v>
      </c>
      <c r="I52" s="75">
        <f t="shared" si="25"/>
        <v>-46875</v>
      </c>
    </row>
    <row r="53" spans="1:9" ht="18" customHeight="1">
      <c r="A53" s="34"/>
      <c r="B53" s="34"/>
      <c r="C53" s="34"/>
      <c r="D53" s="37"/>
      <c r="E53" s="38"/>
      <c r="F53" s="41" t="s">
        <v>41</v>
      </c>
      <c r="G53" s="74">
        <f>'havelvac 1'!G15</f>
        <v>-4720</v>
      </c>
      <c r="H53" s="74">
        <f>'havelvac 1'!H15</f>
        <v>-42153.8</v>
      </c>
      <c r="I53" s="74">
        <f>'havelvac 1'!I15</f>
        <v>-46875</v>
      </c>
    </row>
    <row r="54" spans="1:9" ht="34.200000000000003" customHeight="1">
      <c r="A54" s="11"/>
      <c r="B54" s="11"/>
      <c r="C54" s="11"/>
      <c r="D54" s="12"/>
      <c r="E54" s="11"/>
      <c r="F54" s="11" t="s">
        <v>18</v>
      </c>
      <c r="G54" s="28">
        <f t="shared" ref="G54:H54" si="26">G56</f>
        <v>4720</v>
      </c>
      <c r="H54" s="28">
        <f t="shared" si="26"/>
        <v>42153.8</v>
      </c>
      <c r="I54" s="28">
        <f>I56</f>
        <v>46875</v>
      </c>
    </row>
    <row r="55" spans="1:9" ht="18" customHeight="1">
      <c r="A55" s="11"/>
      <c r="B55" s="11"/>
      <c r="C55" s="11"/>
      <c r="D55" s="12"/>
      <c r="E55" s="11"/>
      <c r="F55" s="9" t="s">
        <v>7</v>
      </c>
      <c r="G55" s="57"/>
      <c r="H55" s="28"/>
      <c r="I55" s="28"/>
    </row>
    <row r="56" spans="1:9" ht="18" customHeight="1">
      <c r="A56" s="114" t="s">
        <v>16</v>
      </c>
      <c r="B56" s="43"/>
      <c r="C56" s="43"/>
      <c r="D56" s="14"/>
      <c r="E56" s="13"/>
      <c r="F56" s="15" t="s">
        <v>19</v>
      </c>
      <c r="G56" s="28">
        <f t="shared" ref="G56:I56" si="27">G58</f>
        <v>4720</v>
      </c>
      <c r="H56" s="28">
        <f t="shared" si="27"/>
        <v>42153.8</v>
      </c>
      <c r="I56" s="28">
        <f t="shared" si="27"/>
        <v>46875</v>
      </c>
    </row>
    <row r="57" spans="1:9" ht="18" customHeight="1">
      <c r="A57" s="114"/>
      <c r="B57" s="43"/>
      <c r="C57" s="43"/>
      <c r="D57" s="14"/>
      <c r="E57" s="13"/>
      <c r="F57" s="16" t="s">
        <v>7</v>
      </c>
      <c r="G57" s="16"/>
      <c r="H57" s="28"/>
      <c r="I57" s="28"/>
    </row>
    <row r="58" spans="1:9" s="17" customFormat="1" ht="28.5" customHeight="1">
      <c r="A58" s="114"/>
      <c r="B58" s="114" t="s">
        <v>24</v>
      </c>
      <c r="C58" s="114"/>
      <c r="D58" s="1"/>
      <c r="E58" s="13"/>
      <c r="F58" s="11" t="s">
        <v>25</v>
      </c>
      <c r="G58" s="28">
        <f t="shared" ref="G58:H58" si="28">G60</f>
        <v>4720</v>
      </c>
      <c r="H58" s="28">
        <f t="shared" si="28"/>
        <v>42153.8</v>
      </c>
      <c r="I58" s="28">
        <f>I60</f>
        <v>46875</v>
      </c>
    </row>
    <row r="59" spans="1:9" s="17" customFormat="1" ht="19.2" customHeight="1">
      <c r="A59" s="114"/>
      <c r="B59" s="114"/>
      <c r="C59" s="114"/>
      <c r="D59" s="1"/>
      <c r="E59" s="13"/>
      <c r="F59" s="16" t="s">
        <v>7</v>
      </c>
      <c r="G59" s="16"/>
      <c r="H59" s="28"/>
      <c r="I59" s="28"/>
    </row>
    <row r="60" spans="1:9" s="17" customFormat="1" ht="28.5" customHeight="1">
      <c r="A60" s="114"/>
      <c r="B60" s="114"/>
      <c r="C60" s="114" t="s">
        <v>17</v>
      </c>
      <c r="D60" s="42"/>
      <c r="E60" s="43"/>
      <c r="F60" s="11" t="s">
        <v>25</v>
      </c>
      <c r="G60" s="28">
        <f>G62</f>
        <v>4720</v>
      </c>
      <c r="H60" s="28">
        <f>H62</f>
        <v>42153.8</v>
      </c>
      <c r="I60" s="28">
        <f>I62</f>
        <v>46875</v>
      </c>
    </row>
    <row r="61" spans="1:9" s="17" customFormat="1" ht="22.2" customHeight="1">
      <c r="A61" s="114"/>
      <c r="B61" s="114"/>
      <c r="C61" s="114"/>
      <c r="D61" s="42"/>
      <c r="E61" s="43"/>
      <c r="F61" s="16" t="s">
        <v>7</v>
      </c>
      <c r="G61" s="16"/>
      <c r="H61" s="29"/>
      <c r="I61" s="28"/>
    </row>
    <row r="62" spans="1:9" s="17" customFormat="1" ht="37.200000000000003" customHeight="1">
      <c r="A62" s="60"/>
      <c r="B62" s="60"/>
      <c r="C62" s="60"/>
      <c r="D62" s="115">
        <v>1227</v>
      </c>
      <c r="E62" s="43"/>
      <c r="F62" s="11" t="s">
        <v>60</v>
      </c>
      <c r="G62" s="30">
        <f>G64</f>
        <v>4720</v>
      </c>
      <c r="H62" s="30">
        <f t="shared" ref="H62:I62" si="29">H64</f>
        <v>42153.8</v>
      </c>
      <c r="I62" s="30">
        <f t="shared" si="29"/>
        <v>46875</v>
      </c>
    </row>
    <row r="63" spans="1:9" s="17" customFormat="1" ht="24.6" customHeight="1">
      <c r="A63" s="60"/>
      <c r="B63" s="60"/>
      <c r="C63" s="60"/>
      <c r="D63" s="1"/>
      <c r="E63" s="43"/>
      <c r="F63" s="18" t="s">
        <v>7</v>
      </c>
      <c r="G63" s="58"/>
      <c r="H63" s="29"/>
      <c r="I63" s="28"/>
    </row>
    <row r="64" spans="1:9" s="17" customFormat="1" ht="21.6" customHeight="1">
      <c r="A64" s="60"/>
      <c r="B64" s="60"/>
      <c r="C64" s="60"/>
      <c r="D64" s="1"/>
      <c r="E64" s="115">
        <v>11004</v>
      </c>
      <c r="F64" s="104" t="s">
        <v>107</v>
      </c>
      <c r="G64" s="76">
        <f>G66</f>
        <v>4720</v>
      </c>
      <c r="H64" s="76">
        <f t="shared" ref="H64:I64" si="30">H66</f>
        <v>42153.8</v>
      </c>
      <c r="I64" s="76">
        <f t="shared" si="30"/>
        <v>46875</v>
      </c>
    </row>
    <row r="65" spans="1:9" ht="22.8" customHeight="1">
      <c r="A65" s="60"/>
      <c r="B65" s="60"/>
      <c r="C65" s="60"/>
      <c r="D65" s="1"/>
      <c r="E65" s="1"/>
      <c r="F65" s="105" t="s">
        <v>12</v>
      </c>
      <c r="G65" s="77"/>
      <c r="H65" s="77"/>
      <c r="I65" s="77"/>
    </row>
    <row r="66" spans="1:9" ht="22.2" customHeight="1">
      <c r="A66" s="16"/>
      <c r="B66" s="16"/>
      <c r="C66" s="16"/>
      <c r="D66" s="44"/>
      <c r="E66" s="16"/>
      <c r="F66" s="106" t="s">
        <v>99</v>
      </c>
      <c r="G66" s="78">
        <f>G68</f>
        <v>4720</v>
      </c>
      <c r="H66" s="78">
        <f t="shared" ref="H66:I66" si="31">H68</f>
        <v>42153.8</v>
      </c>
      <c r="I66" s="78">
        <f t="shared" si="31"/>
        <v>46875</v>
      </c>
    </row>
    <row r="67" spans="1:9" ht="34.799999999999997">
      <c r="A67" s="16"/>
      <c r="B67" s="16"/>
      <c r="C67" s="16"/>
      <c r="D67" s="44"/>
      <c r="E67" s="16"/>
      <c r="F67" s="105" t="s">
        <v>13</v>
      </c>
      <c r="G67" s="78"/>
      <c r="H67" s="78"/>
      <c r="I67" s="78"/>
    </row>
    <row r="68" spans="1:9">
      <c r="A68" s="16"/>
      <c r="B68" s="16"/>
      <c r="C68" s="16"/>
      <c r="D68" s="44"/>
      <c r="E68" s="16"/>
      <c r="F68" s="105" t="s">
        <v>6</v>
      </c>
      <c r="G68" s="78">
        <f>G69</f>
        <v>4720</v>
      </c>
      <c r="H68" s="78">
        <f t="shared" ref="H68:I68" si="32">H69</f>
        <v>42153.8</v>
      </c>
      <c r="I68" s="78">
        <f t="shared" si="32"/>
        <v>46875</v>
      </c>
    </row>
    <row r="69" spans="1:9">
      <c r="A69" s="16"/>
      <c r="B69" s="16"/>
      <c r="C69" s="16"/>
      <c r="D69" s="44"/>
      <c r="E69" s="16"/>
      <c r="F69" s="105" t="s">
        <v>14</v>
      </c>
      <c r="G69" s="78">
        <f>G70</f>
        <v>4720</v>
      </c>
      <c r="H69" s="78">
        <f t="shared" ref="H69:I69" si="33">H70</f>
        <v>42153.8</v>
      </c>
      <c r="I69" s="78">
        <f t="shared" si="33"/>
        <v>46875</v>
      </c>
    </row>
    <row r="70" spans="1:9">
      <c r="A70" s="16"/>
      <c r="B70" s="16"/>
      <c r="C70" s="16"/>
      <c r="D70" s="44"/>
      <c r="E70" s="16"/>
      <c r="F70" s="105" t="s">
        <v>61</v>
      </c>
      <c r="G70" s="78">
        <f>G71</f>
        <v>4720</v>
      </c>
      <c r="H70" s="78">
        <f t="shared" ref="H70:I70" si="34">H71</f>
        <v>42153.8</v>
      </c>
      <c r="I70" s="78">
        <f t="shared" si="34"/>
        <v>46875</v>
      </c>
    </row>
    <row r="71" spans="1:9" ht="34.799999999999997">
      <c r="A71" s="16"/>
      <c r="B71" s="16"/>
      <c r="C71" s="16"/>
      <c r="D71" s="44"/>
      <c r="E71" s="16"/>
      <c r="F71" s="105" t="s">
        <v>62</v>
      </c>
      <c r="G71" s="78">
        <f>G72</f>
        <v>4720</v>
      </c>
      <c r="H71" s="78">
        <f t="shared" ref="H71:I71" si="35">H72</f>
        <v>42153.8</v>
      </c>
      <c r="I71" s="78">
        <f t="shared" si="35"/>
        <v>46875</v>
      </c>
    </row>
    <row r="72" spans="1:9" ht="34.799999999999997">
      <c r="A72" s="16"/>
      <c r="B72" s="16"/>
      <c r="C72" s="16"/>
      <c r="D72" s="44"/>
      <c r="E72" s="16"/>
      <c r="F72" s="105" t="s">
        <v>63</v>
      </c>
      <c r="G72" s="78">
        <f>'havelvac 1'!G18</f>
        <v>4720</v>
      </c>
      <c r="H72" s="78">
        <f>'havelvac 1'!H18</f>
        <v>42153.8</v>
      </c>
      <c r="I72" s="78">
        <f>'havelvac 1'!I18</f>
        <v>46875</v>
      </c>
    </row>
  </sheetData>
  <mergeCells count="10">
    <mergeCell ref="E36:F36"/>
    <mergeCell ref="F1:I1"/>
    <mergeCell ref="F2:I2"/>
    <mergeCell ref="F3:I3"/>
    <mergeCell ref="A4:I4"/>
    <mergeCell ref="A6:C6"/>
    <mergeCell ref="D6:E6"/>
    <mergeCell ref="F6:F7"/>
    <mergeCell ref="G6:I6"/>
    <mergeCell ref="H5:I5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H9" sqref="H9"/>
    </sheetView>
  </sheetViews>
  <sheetFormatPr defaultColWidth="10.25" defaultRowHeight="17.399999999999999"/>
  <cols>
    <col min="1" max="1" width="12.25" style="118" customWidth="1"/>
    <col min="2" max="2" width="21.375" style="118" customWidth="1"/>
    <col min="3" max="3" width="61" style="118" customWidth="1"/>
    <col min="4" max="5" width="22" style="118" customWidth="1"/>
    <col min="6" max="6" width="21.875" style="118" bestFit="1" customWidth="1"/>
    <col min="7" max="7" width="37.875" style="118" customWidth="1"/>
    <col min="8" max="9" width="10.25" style="118"/>
    <col min="10" max="10" width="13.75" style="118" customWidth="1"/>
    <col min="11" max="16384" width="10.25" style="118"/>
  </cols>
  <sheetData>
    <row r="1" spans="1:7" s="116" customFormat="1">
      <c r="D1" s="117"/>
      <c r="E1" s="196" t="s">
        <v>132</v>
      </c>
      <c r="F1" s="196"/>
    </row>
    <row r="2" spans="1:7">
      <c r="C2" s="119"/>
      <c r="D2" s="184" t="s">
        <v>139</v>
      </c>
      <c r="E2" s="184"/>
      <c r="F2" s="184"/>
    </row>
    <row r="3" spans="1:7">
      <c r="C3" s="119"/>
      <c r="D3" s="120"/>
      <c r="E3" s="197" t="s">
        <v>133</v>
      </c>
      <c r="F3" s="197"/>
    </row>
    <row r="4" spans="1:7">
      <c r="C4" s="119"/>
      <c r="D4" s="119"/>
      <c r="E4" s="119"/>
      <c r="F4" s="119"/>
    </row>
    <row r="5" spans="1:7" ht="38.4" customHeight="1">
      <c r="A5" s="198" t="s">
        <v>164</v>
      </c>
      <c r="B5" s="198"/>
      <c r="C5" s="198"/>
      <c r="D5" s="198"/>
      <c r="E5" s="198"/>
      <c r="F5" s="198"/>
      <c r="G5" s="121"/>
    </row>
    <row r="6" spans="1:7" ht="38.4" customHeight="1">
      <c r="D6" s="122"/>
      <c r="E6" s="122"/>
      <c r="F6" s="133" t="s">
        <v>69</v>
      </c>
    </row>
    <row r="7" spans="1:7" ht="54.6" customHeight="1">
      <c r="A7" s="174" t="s">
        <v>134</v>
      </c>
      <c r="B7" s="175"/>
      <c r="C7" s="199" t="s">
        <v>135</v>
      </c>
      <c r="D7" s="201" t="s">
        <v>162</v>
      </c>
      <c r="E7" s="202"/>
      <c r="F7" s="203"/>
    </row>
    <row r="8" spans="1:7" ht="36">
      <c r="A8" s="94" t="s">
        <v>27</v>
      </c>
      <c r="B8" s="94" t="s">
        <v>28</v>
      </c>
      <c r="C8" s="200"/>
      <c r="D8" s="124" t="s">
        <v>136</v>
      </c>
      <c r="E8" s="124" t="s">
        <v>22</v>
      </c>
      <c r="F8" s="124" t="s">
        <v>4</v>
      </c>
    </row>
    <row r="9" spans="1:7" ht="36">
      <c r="A9" s="123"/>
      <c r="B9" s="123"/>
      <c r="C9" s="134" t="s">
        <v>140</v>
      </c>
      <c r="D9" s="125">
        <f>D11</f>
        <v>-4720</v>
      </c>
      <c r="E9" s="125">
        <f t="shared" ref="E9:F9" si="0">E11</f>
        <v>-42153.8</v>
      </c>
      <c r="F9" s="125">
        <f t="shared" si="0"/>
        <v>-46875</v>
      </c>
      <c r="G9" s="126"/>
    </row>
    <row r="10" spans="1:7" ht="18">
      <c r="A10" s="123"/>
      <c r="B10" s="123"/>
      <c r="C10" s="127" t="s">
        <v>137</v>
      </c>
      <c r="D10" s="128"/>
      <c r="E10" s="128"/>
      <c r="F10" s="128"/>
    </row>
    <row r="11" spans="1:7" ht="18">
      <c r="A11" s="110" t="s">
        <v>141</v>
      </c>
      <c r="B11" s="110" t="s">
        <v>125</v>
      </c>
      <c r="C11" s="104" t="s">
        <v>126</v>
      </c>
      <c r="D11" s="125">
        <f>+D13</f>
        <v>-4720</v>
      </c>
      <c r="E11" s="125">
        <f t="shared" ref="E11:F11" si="1">+E13</f>
        <v>-42153.8</v>
      </c>
      <c r="F11" s="125">
        <f t="shared" si="1"/>
        <v>-46875</v>
      </c>
    </row>
    <row r="12" spans="1:7">
      <c r="A12" s="110"/>
      <c r="B12" s="110"/>
      <c r="C12" s="135" t="s">
        <v>12</v>
      </c>
      <c r="D12" s="130"/>
      <c r="E12" s="130"/>
      <c r="F12" s="130"/>
    </row>
    <row r="13" spans="1:7" ht="18">
      <c r="A13" s="131"/>
      <c r="B13" s="131"/>
      <c r="C13" s="106" t="s">
        <v>127</v>
      </c>
      <c r="D13" s="132">
        <f>'havelvac 3'!G27</f>
        <v>-4720</v>
      </c>
      <c r="E13" s="132">
        <f>'havelvac 3'!H27</f>
        <v>-42153.8</v>
      </c>
      <c r="F13" s="132">
        <f>'havelvac 3'!I27</f>
        <v>-46875</v>
      </c>
    </row>
  </sheetData>
  <mergeCells count="7">
    <mergeCell ref="E1:F1"/>
    <mergeCell ref="D2:F2"/>
    <mergeCell ref="E3:F3"/>
    <mergeCell ref="A5:F5"/>
    <mergeCell ref="A7:B7"/>
    <mergeCell ref="C7:C8"/>
    <mergeCell ref="D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E9" sqref="E9"/>
    </sheetView>
  </sheetViews>
  <sheetFormatPr defaultColWidth="9.125" defaultRowHeight="17.399999999999999"/>
  <cols>
    <col min="1" max="1" width="14.875" style="61" customWidth="1"/>
    <col min="2" max="2" width="22.75" style="61" customWidth="1"/>
    <col min="3" max="3" width="41.125" style="61" customWidth="1"/>
    <col min="4" max="4" width="65" style="61" customWidth="1"/>
    <col min="5" max="5" width="58.5" style="61" customWidth="1"/>
    <col min="6" max="6" width="49.875" style="61" customWidth="1"/>
    <col min="7" max="16384" width="9.125" style="61"/>
  </cols>
  <sheetData>
    <row r="1" spans="1:5" ht="52.2">
      <c r="E1" s="62" t="s">
        <v>92</v>
      </c>
    </row>
    <row r="2" spans="1:5" ht="39.6" customHeight="1">
      <c r="A2" s="206" t="s">
        <v>142</v>
      </c>
      <c r="B2" s="206"/>
      <c r="C2" s="206"/>
      <c r="D2" s="206"/>
      <c r="E2" s="206"/>
    </row>
    <row r="3" spans="1:5">
      <c r="D3" s="207" t="s">
        <v>69</v>
      </c>
      <c r="E3" s="207"/>
    </row>
    <row r="4" spans="1:5" s="63" customFormat="1" ht="55.2" customHeight="1">
      <c r="A4" s="208" t="s">
        <v>0</v>
      </c>
      <c r="B4" s="208"/>
      <c r="C4" s="208" t="s">
        <v>64</v>
      </c>
      <c r="D4" s="208" t="s">
        <v>65</v>
      </c>
      <c r="E4" s="68" t="s">
        <v>150</v>
      </c>
    </row>
    <row r="5" spans="1:5" s="63" customFormat="1" ht="18">
      <c r="A5" s="69" t="s">
        <v>27</v>
      </c>
      <c r="B5" s="69" t="s">
        <v>28</v>
      </c>
      <c r="C5" s="208"/>
      <c r="D5" s="208"/>
      <c r="E5" s="66" t="s">
        <v>4</v>
      </c>
    </row>
    <row r="6" spans="1:5" s="63" customFormat="1" ht="24.6" customHeight="1">
      <c r="A6" s="209" t="s">
        <v>66</v>
      </c>
      <c r="B6" s="210"/>
      <c r="C6" s="210"/>
      <c r="D6" s="210"/>
      <c r="E6" s="157">
        <f>E7</f>
        <v>46875</v>
      </c>
    </row>
    <row r="7" spans="1:5" ht="26.4" customHeight="1">
      <c r="A7" s="211" t="s">
        <v>67</v>
      </c>
      <c r="B7" s="212"/>
      <c r="C7" s="212"/>
      <c r="D7" s="213"/>
      <c r="E7" s="158">
        <f>E8</f>
        <v>46875</v>
      </c>
    </row>
    <row r="8" spans="1:5" ht="43.8" customHeight="1">
      <c r="A8" s="64">
        <v>1227</v>
      </c>
      <c r="B8" s="204" t="s">
        <v>56</v>
      </c>
      <c r="C8" s="205"/>
      <c r="D8" s="65"/>
      <c r="E8" s="159">
        <f>E9</f>
        <v>46875</v>
      </c>
    </row>
    <row r="9" spans="1:5" ht="54">
      <c r="A9" s="67"/>
      <c r="B9" s="107">
        <v>11004</v>
      </c>
      <c r="C9" s="108" t="s">
        <v>106</v>
      </c>
      <c r="D9" s="66" t="s">
        <v>67</v>
      </c>
      <c r="E9" s="160">
        <f>E10</f>
        <v>46875</v>
      </c>
    </row>
    <row r="10" spans="1:5" ht="40.799999999999997" customHeight="1">
      <c r="A10" s="67"/>
      <c r="B10" s="67"/>
      <c r="C10" s="67"/>
      <c r="D10" s="90" t="s">
        <v>68</v>
      </c>
      <c r="E10" s="160">
        <f>'havelvac 3'!I72</f>
        <v>46875</v>
      </c>
    </row>
  </sheetData>
  <mergeCells count="8">
    <mergeCell ref="B8:C8"/>
    <mergeCell ref="A2:E2"/>
    <mergeCell ref="D3:E3"/>
    <mergeCell ref="A4:B4"/>
    <mergeCell ref="C4:C5"/>
    <mergeCell ref="D4:D5"/>
    <mergeCell ref="A6:D6"/>
    <mergeCell ref="A7:D7"/>
  </mergeCells>
  <pageMargins left="0.7" right="0.4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7" zoomScale="85" zoomScaleNormal="85" workbookViewId="0">
      <selection activeCell="J28" sqref="J28:L28"/>
    </sheetView>
  </sheetViews>
  <sheetFormatPr defaultColWidth="8.875" defaultRowHeight="17.399999999999999"/>
  <cols>
    <col min="1" max="1" width="10.875" style="2" customWidth="1"/>
    <col min="2" max="2" width="11.625" style="2" customWidth="1"/>
    <col min="3" max="3" width="16.125" style="2" customWidth="1"/>
    <col min="4" max="4" width="16.5" style="2" customWidth="1"/>
    <col min="5" max="5" width="16.375" style="2" customWidth="1"/>
    <col min="6" max="6" width="17.375" style="2" customWidth="1"/>
    <col min="7" max="7" width="12.375" style="2" customWidth="1"/>
    <col min="8" max="8" width="18.75" style="2" customWidth="1"/>
    <col min="9" max="9" width="53.875" style="2" customWidth="1"/>
    <col min="10" max="10" width="16.5" style="2" customWidth="1"/>
    <col min="11" max="11" width="20.375" style="2" customWidth="1"/>
    <col min="12" max="12" width="19" style="2" customWidth="1"/>
    <col min="13" max="16384" width="8.875" style="2"/>
  </cols>
  <sheetData>
    <row r="1" spans="1:12" ht="17.25" customHeight="1">
      <c r="A1" s="20"/>
      <c r="B1" s="219"/>
      <c r="C1" s="219"/>
      <c r="D1" s="220"/>
      <c r="E1" s="220"/>
      <c r="F1" s="20"/>
      <c r="G1" s="20"/>
      <c r="H1" s="20"/>
      <c r="I1" s="20"/>
      <c r="J1" s="170" t="s">
        <v>149</v>
      </c>
      <c r="K1" s="170"/>
      <c r="L1" s="170"/>
    </row>
    <row r="2" spans="1:12" ht="25.2" customHeight="1">
      <c r="A2" s="23"/>
      <c r="B2" s="71"/>
      <c r="C2" s="71"/>
      <c r="D2" s="71"/>
      <c r="E2" s="71"/>
      <c r="F2" s="23"/>
      <c r="G2" s="27"/>
      <c r="H2" s="27"/>
      <c r="I2" s="27"/>
      <c r="J2" s="163" t="s">
        <v>93</v>
      </c>
      <c r="K2" s="163"/>
      <c r="L2" s="163"/>
    </row>
    <row r="3" spans="1:12" ht="17.399999999999999" customHeight="1">
      <c r="A3" s="23"/>
      <c r="B3" s="221"/>
      <c r="C3" s="221"/>
      <c r="D3" s="221"/>
      <c r="E3" s="221"/>
      <c r="F3" s="23"/>
      <c r="G3" s="23"/>
      <c r="H3" s="72"/>
      <c r="I3" s="72"/>
      <c r="J3" s="170" t="s">
        <v>81</v>
      </c>
      <c r="K3" s="170"/>
      <c r="L3" s="170"/>
    </row>
    <row r="4" spans="1:12" ht="18">
      <c r="A4" s="222"/>
      <c r="B4" s="222"/>
      <c r="C4" s="222"/>
      <c r="D4" s="222"/>
      <c r="E4" s="222"/>
      <c r="F4" s="23"/>
      <c r="G4" s="23"/>
      <c r="H4" s="23"/>
      <c r="I4" s="23"/>
      <c r="J4" s="23"/>
      <c r="K4" s="23"/>
      <c r="L4" s="23"/>
    </row>
    <row r="5" spans="1:12" ht="51" customHeight="1">
      <c r="A5" s="223" t="s">
        <v>82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</row>
    <row r="6" spans="1:12" ht="17.399999999999999" customHeight="1">
      <c r="A6" s="24"/>
      <c r="B6" s="24"/>
      <c r="C6" s="24"/>
      <c r="D6" s="24"/>
      <c r="E6" s="70"/>
      <c r="F6" s="24"/>
      <c r="G6" s="24"/>
      <c r="H6" s="24"/>
      <c r="I6" s="225" t="s">
        <v>69</v>
      </c>
      <c r="J6" s="225"/>
      <c r="K6" s="225"/>
      <c r="L6" s="225"/>
    </row>
    <row r="7" spans="1:12" ht="82.2" customHeight="1">
      <c r="A7" s="224" t="s">
        <v>70</v>
      </c>
      <c r="B7" s="224" t="s">
        <v>71</v>
      </c>
      <c r="C7" s="224"/>
      <c r="D7" s="224" t="s">
        <v>72</v>
      </c>
      <c r="E7" s="224"/>
      <c r="F7" s="224"/>
      <c r="G7" s="224"/>
      <c r="H7" s="224" t="s">
        <v>73</v>
      </c>
      <c r="I7" s="224" t="s">
        <v>74</v>
      </c>
      <c r="J7" s="224" t="s">
        <v>21</v>
      </c>
      <c r="K7" s="224"/>
      <c r="L7" s="224"/>
    </row>
    <row r="8" spans="1:12" ht="36">
      <c r="A8" s="224"/>
      <c r="B8" s="48" t="s">
        <v>75</v>
      </c>
      <c r="C8" s="48" t="s">
        <v>80</v>
      </c>
      <c r="D8" s="48" t="s">
        <v>75</v>
      </c>
      <c r="E8" s="48" t="s">
        <v>80</v>
      </c>
      <c r="F8" s="48" t="s">
        <v>76</v>
      </c>
      <c r="G8" s="48" t="s">
        <v>77</v>
      </c>
      <c r="H8" s="224"/>
      <c r="I8" s="224"/>
      <c r="J8" s="48" t="s">
        <v>78</v>
      </c>
      <c r="K8" s="48" t="s">
        <v>23</v>
      </c>
      <c r="L8" s="48" t="s">
        <v>20</v>
      </c>
    </row>
    <row r="9" spans="1:12" ht="18">
      <c r="A9" s="217" t="s">
        <v>83</v>
      </c>
      <c r="B9" s="217"/>
      <c r="C9" s="217"/>
      <c r="D9" s="217"/>
      <c r="E9" s="217"/>
      <c r="F9" s="217"/>
      <c r="G9" s="217"/>
      <c r="H9" s="217"/>
      <c r="I9" s="217"/>
      <c r="J9" s="86">
        <f>J10+J16+J27</f>
        <v>0</v>
      </c>
      <c r="K9" s="86">
        <f>K10+K16+K27</f>
        <v>0</v>
      </c>
      <c r="L9" s="86">
        <f>L10+L16+L27</f>
        <v>0</v>
      </c>
    </row>
    <row r="10" spans="1:12" ht="18">
      <c r="A10" s="226" t="s">
        <v>151</v>
      </c>
      <c r="B10" s="227"/>
      <c r="C10" s="227"/>
      <c r="D10" s="227"/>
      <c r="E10" s="227"/>
      <c r="F10" s="227"/>
      <c r="G10" s="227"/>
      <c r="H10" s="227"/>
      <c r="I10" s="228"/>
      <c r="J10" s="76">
        <f>J11</f>
        <v>-4720</v>
      </c>
      <c r="K10" s="76">
        <f t="shared" ref="K10:L10" si="0">K11</f>
        <v>-42153.8</v>
      </c>
      <c r="L10" s="76">
        <f t="shared" si="0"/>
        <v>-46875</v>
      </c>
    </row>
    <row r="11" spans="1:12" ht="18" customHeight="1">
      <c r="A11" s="93"/>
      <c r="B11" s="95" t="s">
        <v>152</v>
      </c>
      <c r="C11" s="215" t="s">
        <v>153</v>
      </c>
      <c r="D11" s="216"/>
      <c r="E11" s="216"/>
      <c r="F11" s="216"/>
      <c r="G11" s="216"/>
      <c r="H11" s="216"/>
      <c r="I11" s="218"/>
      <c r="J11" s="76">
        <f>J12</f>
        <v>-4720</v>
      </c>
      <c r="K11" s="76">
        <f t="shared" ref="K11:L11" si="1">K12</f>
        <v>-42153.8</v>
      </c>
      <c r="L11" s="76">
        <f t="shared" si="1"/>
        <v>-46875</v>
      </c>
    </row>
    <row r="12" spans="1:12" ht="36">
      <c r="A12" s="93"/>
      <c r="B12" s="93"/>
      <c r="C12" s="93"/>
      <c r="D12" s="155" t="s">
        <v>154</v>
      </c>
      <c r="E12" s="229" t="s">
        <v>115</v>
      </c>
      <c r="F12" s="229"/>
      <c r="G12" s="229"/>
      <c r="H12" s="229"/>
      <c r="I12" s="229"/>
      <c r="J12" s="78">
        <f>'havelvac 3'!G27</f>
        <v>-4720</v>
      </c>
      <c r="K12" s="78">
        <f>'havelvac 3'!H27</f>
        <v>-42153.8</v>
      </c>
      <c r="L12" s="78">
        <f>'havelvac 3'!I27</f>
        <v>-46875</v>
      </c>
    </row>
    <row r="13" spans="1:12" ht="20.399999999999999" customHeight="1">
      <c r="A13" s="93"/>
      <c r="B13" s="93"/>
      <c r="C13" s="93"/>
      <c r="D13" s="93"/>
      <c r="E13" s="93"/>
      <c r="F13" s="226" t="s">
        <v>155</v>
      </c>
      <c r="G13" s="227"/>
      <c r="H13" s="227"/>
      <c r="I13" s="227"/>
      <c r="J13" s="227"/>
      <c r="K13" s="227"/>
      <c r="L13" s="228"/>
    </row>
    <row r="14" spans="1:12" ht="25.8" customHeight="1">
      <c r="A14" s="93"/>
      <c r="B14" s="93"/>
      <c r="C14" s="93"/>
      <c r="D14" s="93"/>
      <c r="E14" s="93"/>
      <c r="F14" s="93"/>
      <c r="G14" s="226" t="s">
        <v>156</v>
      </c>
      <c r="H14" s="227"/>
      <c r="I14" s="227"/>
      <c r="J14" s="227"/>
      <c r="K14" s="227"/>
      <c r="L14" s="228"/>
    </row>
    <row r="15" spans="1:12" ht="18">
      <c r="A15" s="93"/>
      <c r="B15" s="93"/>
      <c r="C15" s="93"/>
      <c r="D15" s="93"/>
      <c r="E15" s="93"/>
      <c r="F15" s="93"/>
      <c r="G15" s="93"/>
      <c r="H15" s="226" t="s">
        <v>157</v>
      </c>
      <c r="I15" s="227"/>
      <c r="J15" s="227"/>
      <c r="K15" s="227"/>
      <c r="L15" s="228"/>
    </row>
    <row r="16" spans="1:12" ht="18">
      <c r="A16" s="217" t="s">
        <v>84</v>
      </c>
      <c r="B16" s="217"/>
      <c r="C16" s="217"/>
      <c r="D16" s="217"/>
      <c r="E16" s="217"/>
      <c r="F16" s="217"/>
      <c r="G16" s="217"/>
      <c r="H16" s="217"/>
      <c r="I16" s="217"/>
      <c r="J16" s="85">
        <f>J17+J22</f>
        <v>0</v>
      </c>
      <c r="K16" s="85">
        <f>K17+K22</f>
        <v>0</v>
      </c>
      <c r="L16" s="85">
        <f>L17+L22</f>
        <v>0</v>
      </c>
    </row>
    <row r="17" spans="1:12" ht="18">
      <c r="A17" s="93"/>
      <c r="B17" s="95" t="s">
        <v>85</v>
      </c>
      <c r="C17" s="214" t="s">
        <v>86</v>
      </c>
      <c r="D17" s="214"/>
      <c r="E17" s="214"/>
      <c r="F17" s="214"/>
      <c r="G17" s="214"/>
      <c r="H17" s="214"/>
      <c r="I17" s="214"/>
      <c r="J17" s="87">
        <f>J18</f>
        <v>4720</v>
      </c>
      <c r="K17" s="87">
        <f t="shared" ref="K17:L17" si="2">K18</f>
        <v>42153.8</v>
      </c>
      <c r="L17" s="87">
        <f t="shared" si="2"/>
        <v>46875</v>
      </c>
    </row>
    <row r="18" spans="1:12" ht="18">
      <c r="A18" s="93"/>
      <c r="B18" s="73"/>
      <c r="C18" s="73"/>
      <c r="D18" s="95" t="s">
        <v>87</v>
      </c>
      <c r="E18" s="214" t="s">
        <v>38</v>
      </c>
      <c r="F18" s="214"/>
      <c r="G18" s="214"/>
      <c r="H18" s="214"/>
      <c r="I18" s="214"/>
      <c r="J18" s="78">
        <f>'havelvac 3'!G45</f>
        <v>4720</v>
      </c>
      <c r="K18" s="78">
        <f>'havelvac 3'!H45</f>
        <v>42153.8</v>
      </c>
      <c r="L18" s="78">
        <f>'havelvac 3'!I45</f>
        <v>46875</v>
      </c>
    </row>
    <row r="19" spans="1:12" ht="43.2" customHeight="1">
      <c r="A19" s="93"/>
      <c r="B19" s="73"/>
      <c r="C19" s="73"/>
      <c r="D19" s="73"/>
      <c r="E19" s="73"/>
      <c r="F19" s="214" t="s">
        <v>88</v>
      </c>
      <c r="G19" s="214"/>
      <c r="H19" s="214"/>
      <c r="I19" s="214"/>
      <c r="J19" s="214"/>
      <c r="K19" s="214"/>
      <c r="L19" s="214"/>
    </row>
    <row r="20" spans="1:12" ht="18">
      <c r="A20" s="93"/>
      <c r="B20" s="73"/>
      <c r="C20" s="73"/>
      <c r="D20" s="73"/>
      <c r="E20" s="73"/>
      <c r="F20" s="73"/>
      <c r="G20" s="214" t="s">
        <v>26</v>
      </c>
      <c r="H20" s="214"/>
      <c r="I20" s="214"/>
      <c r="J20" s="214"/>
      <c r="K20" s="214"/>
      <c r="L20" s="214"/>
    </row>
    <row r="21" spans="1:12" ht="18">
      <c r="A21" s="93"/>
      <c r="B21" s="73"/>
      <c r="C21" s="73"/>
      <c r="D21" s="73"/>
      <c r="E21" s="73"/>
      <c r="F21" s="73"/>
      <c r="G21" s="73"/>
      <c r="H21" s="214" t="s">
        <v>89</v>
      </c>
      <c r="I21" s="214"/>
      <c r="J21" s="214"/>
      <c r="K21" s="214"/>
      <c r="L21" s="214"/>
    </row>
    <row r="22" spans="1:12" ht="18">
      <c r="A22" s="73"/>
      <c r="B22" s="25" t="s">
        <v>85</v>
      </c>
      <c r="C22" s="214" t="s">
        <v>86</v>
      </c>
      <c r="D22" s="214"/>
      <c r="E22" s="214"/>
      <c r="F22" s="214"/>
      <c r="G22" s="214"/>
      <c r="H22" s="214"/>
      <c r="I22" s="214"/>
      <c r="J22" s="87">
        <f>J23</f>
        <v>-4720</v>
      </c>
      <c r="K22" s="87">
        <f t="shared" ref="K22:L22" si="3">K23</f>
        <v>-42153.8</v>
      </c>
      <c r="L22" s="87">
        <f t="shared" si="3"/>
        <v>-46875</v>
      </c>
    </row>
    <row r="23" spans="1:12" ht="18">
      <c r="A23" s="73"/>
      <c r="B23" s="73"/>
      <c r="C23" s="73"/>
      <c r="D23" s="25" t="s">
        <v>87</v>
      </c>
      <c r="E23" s="214" t="s">
        <v>38</v>
      </c>
      <c r="F23" s="214"/>
      <c r="G23" s="214"/>
      <c r="H23" s="214"/>
      <c r="I23" s="214"/>
      <c r="J23" s="78">
        <f>'havelvac 3'!G53</f>
        <v>-4720</v>
      </c>
      <c r="K23" s="78">
        <f>'havelvac 3'!H53</f>
        <v>-42153.8</v>
      </c>
      <c r="L23" s="78">
        <f>'havelvac 3'!I53</f>
        <v>-46875</v>
      </c>
    </row>
    <row r="24" spans="1:12" ht="45.6" customHeight="1">
      <c r="A24" s="73"/>
      <c r="B24" s="73"/>
      <c r="C24" s="73"/>
      <c r="D24" s="73"/>
      <c r="E24" s="73"/>
      <c r="F24" s="214" t="s">
        <v>88</v>
      </c>
      <c r="G24" s="214"/>
      <c r="H24" s="214"/>
      <c r="I24" s="214"/>
      <c r="J24" s="214"/>
      <c r="K24" s="214"/>
      <c r="L24" s="214"/>
    </row>
    <row r="25" spans="1:12" ht="22.8" customHeight="1">
      <c r="A25" s="73"/>
      <c r="B25" s="73"/>
      <c r="C25" s="73"/>
      <c r="D25" s="73"/>
      <c r="E25" s="73"/>
      <c r="F25" s="73"/>
      <c r="G25" s="214" t="s">
        <v>26</v>
      </c>
      <c r="H25" s="214"/>
      <c r="I25" s="214"/>
      <c r="J25" s="214"/>
      <c r="K25" s="214"/>
      <c r="L25" s="214"/>
    </row>
    <row r="26" spans="1:12" ht="29.4" customHeight="1">
      <c r="A26" s="73"/>
      <c r="B26" s="73"/>
      <c r="C26" s="73"/>
      <c r="D26" s="73"/>
      <c r="E26" s="73"/>
      <c r="F26" s="73"/>
      <c r="G26" s="73"/>
      <c r="H26" s="214" t="s">
        <v>89</v>
      </c>
      <c r="I26" s="214"/>
      <c r="J26" s="214"/>
      <c r="K26" s="214"/>
      <c r="L26" s="214"/>
    </row>
    <row r="27" spans="1:12" ht="28.8" customHeight="1">
      <c r="A27" s="217" t="s">
        <v>101</v>
      </c>
      <c r="B27" s="217"/>
      <c r="C27" s="217"/>
      <c r="D27" s="217"/>
      <c r="E27" s="217"/>
      <c r="F27" s="217"/>
      <c r="G27" s="217"/>
      <c r="H27" s="217"/>
      <c r="I27" s="217"/>
      <c r="J27" s="85">
        <f>J28</f>
        <v>4720</v>
      </c>
      <c r="K27" s="85">
        <f t="shared" ref="K27:L28" si="4">K28</f>
        <v>42153.8</v>
      </c>
      <c r="L27" s="85">
        <f t="shared" si="4"/>
        <v>46875</v>
      </c>
    </row>
    <row r="28" spans="1:12" ht="30.6" customHeight="1">
      <c r="A28" s="73"/>
      <c r="B28" s="25" t="s">
        <v>90</v>
      </c>
      <c r="C28" s="214" t="s">
        <v>91</v>
      </c>
      <c r="D28" s="214"/>
      <c r="E28" s="214"/>
      <c r="F28" s="214"/>
      <c r="G28" s="214"/>
      <c r="H28" s="214"/>
      <c r="I28" s="214"/>
      <c r="J28" s="87">
        <f>J29</f>
        <v>4720</v>
      </c>
      <c r="K28" s="87">
        <f t="shared" si="4"/>
        <v>42153.8</v>
      </c>
      <c r="L28" s="87">
        <f t="shared" si="4"/>
        <v>46875</v>
      </c>
    </row>
    <row r="29" spans="1:12" ht="18" customHeight="1">
      <c r="A29" s="73"/>
      <c r="B29" s="73"/>
      <c r="C29" s="25"/>
      <c r="D29" s="100" t="s">
        <v>96</v>
      </c>
      <c r="E29" s="215" t="s">
        <v>106</v>
      </c>
      <c r="F29" s="216"/>
      <c r="G29" s="216"/>
      <c r="H29" s="216"/>
      <c r="I29" s="218"/>
      <c r="J29" s="78">
        <f>'havelvac 3'!G72</f>
        <v>4720</v>
      </c>
      <c r="K29" s="78">
        <f>'havelvac 3'!H72</f>
        <v>42153.8</v>
      </c>
      <c r="L29" s="78">
        <f>'havelvac 3'!I72</f>
        <v>46875</v>
      </c>
    </row>
    <row r="30" spans="1:12" ht="39.6" customHeight="1">
      <c r="A30" s="73"/>
      <c r="B30" s="73"/>
      <c r="C30" s="73"/>
      <c r="D30" s="73"/>
      <c r="E30" s="73"/>
      <c r="F30" s="214" t="s">
        <v>102</v>
      </c>
      <c r="G30" s="214"/>
      <c r="H30" s="214"/>
      <c r="I30" s="214"/>
      <c r="J30" s="214"/>
      <c r="K30" s="214"/>
      <c r="L30" s="214"/>
    </row>
    <row r="31" spans="1:12" ht="34.200000000000003" customHeight="1">
      <c r="A31" s="73"/>
      <c r="B31" s="73"/>
      <c r="C31" s="73"/>
      <c r="D31" s="73"/>
      <c r="E31" s="73"/>
      <c r="F31" s="73"/>
      <c r="G31" s="214" t="s">
        <v>26</v>
      </c>
      <c r="H31" s="214"/>
      <c r="I31" s="214"/>
      <c r="J31" s="214"/>
      <c r="K31" s="214"/>
      <c r="L31" s="214"/>
    </row>
    <row r="32" spans="1:12" ht="34.200000000000003" customHeight="1">
      <c r="A32" s="73"/>
      <c r="B32" s="73"/>
      <c r="C32" s="73"/>
      <c r="D32" s="73"/>
      <c r="E32" s="73"/>
      <c r="F32" s="73"/>
      <c r="G32" s="89"/>
      <c r="H32" s="215" t="s">
        <v>103</v>
      </c>
      <c r="I32" s="216"/>
      <c r="J32" s="216"/>
      <c r="K32" s="216"/>
      <c r="L32" s="218"/>
    </row>
    <row r="33" spans="1:12" ht="71.400000000000006" customHeight="1">
      <c r="A33" s="73"/>
      <c r="B33" s="73"/>
      <c r="C33" s="73"/>
      <c r="D33" s="73"/>
      <c r="E33" s="73"/>
      <c r="F33" s="73"/>
      <c r="G33" s="73"/>
      <c r="H33" s="73"/>
      <c r="I33" s="98" t="s">
        <v>108</v>
      </c>
      <c r="J33" s="88"/>
      <c r="K33" s="156"/>
      <c r="L33" s="156">
        <v>1</v>
      </c>
    </row>
    <row r="34" spans="1:12" ht="58.2" customHeight="1">
      <c r="A34" s="84"/>
      <c r="B34" s="84"/>
      <c r="C34" s="84"/>
      <c r="D34" s="84"/>
      <c r="E34" s="84"/>
      <c r="F34" s="84"/>
      <c r="G34" s="84"/>
      <c r="H34" s="84"/>
      <c r="I34" s="99" t="s">
        <v>109</v>
      </c>
      <c r="J34" s="88"/>
      <c r="K34" s="88"/>
      <c r="L34" s="156">
        <v>1</v>
      </c>
    </row>
    <row r="35" spans="1:12" ht="34.799999999999997">
      <c r="A35" s="73"/>
      <c r="B35" s="73"/>
      <c r="C35" s="73"/>
      <c r="D35" s="73"/>
      <c r="E35" s="73"/>
      <c r="F35" s="73"/>
      <c r="G35" s="73"/>
      <c r="H35" s="73"/>
      <c r="I35" s="98" t="s">
        <v>104</v>
      </c>
      <c r="J35" s="88"/>
      <c r="K35" s="88"/>
      <c r="L35" s="156">
        <v>1</v>
      </c>
    </row>
  </sheetData>
  <mergeCells count="39">
    <mergeCell ref="G14:L14"/>
    <mergeCell ref="H15:L15"/>
    <mergeCell ref="A10:I10"/>
    <mergeCell ref="C11:I11"/>
    <mergeCell ref="E12:I12"/>
    <mergeCell ref="F13:L13"/>
    <mergeCell ref="C17:I17"/>
    <mergeCell ref="E18:I18"/>
    <mergeCell ref="F19:L19"/>
    <mergeCell ref="G20:L20"/>
    <mergeCell ref="H21:L21"/>
    <mergeCell ref="A9:I9"/>
    <mergeCell ref="H32:L32"/>
    <mergeCell ref="A5:L5"/>
    <mergeCell ref="A7:A8"/>
    <mergeCell ref="B7:C7"/>
    <mergeCell ref="D7:G7"/>
    <mergeCell ref="H7:H8"/>
    <mergeCell ref="I7:I8"/>
    <mergeCell ref="J7:L7"/>
    <mergeCell ref="I6:L6"/>
    <mergeCell ref="F30:L30"/>
    <mergeCell ref="G31:L31"/>
    <mergeCell ref="A16:I16"/>
    <mergeCell ref="C22:I22"/>
    <mergeCell ref="E23:I23"/>
    <mergeCell ref="F24:L24"/>
    <mergeCell ref="B1:C1"/>
    <mergeCell ref="D1:E1"/>
    <mergeCell ref="J2:L2"/>
    <mergeCell ref="B3:E3"/>
    <mergeCell ref="A4:E4"/>
    <mergeCell ref="J1:L1"/>
    <mergeCell ref="J3:L3"/>
    <mergeCell ref="G25:L25"/>
    <mergeCell ref="H26:L26"/>
    <mergeCell ref="A27:I27"/>
    <mergeCell ref="C28:I28"/>
    <mergeCell ref="E29:I29"/>
  </mergeCells>
  <pageMargins left="0.16" right="0.47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zoomScale="85" zoomScaleNormal="85" workbookViewId="0">
      <selection activeCell="J27" sqref="J27:L27"/>
    </sheetView>
  </sheetViews>
  <sheetFormatPr defaultColWidth="8.875" defaultRowHeight="17.399999999999999"/>
  <cols>
    <col min="1" max="1" width="10.875" style="2" customWidth="1"/>
    <col min="2" max="2" width="11.625" style="2" customWidth="1"/>
    <col min="3" max="3" width="16" style="2" customWidth="1"/>
    <col min="4" max="4" width="16.75" style="2" customWidth="1"/>
    <col min="5" max="5" width="18.375" style="2" customWidth="1"/>
    <col min="6" max="6" width="17.375" style="2" customWidth="1"/>
    <col min="7" max="7" width="14.125" style="2" customWidth="1"/>
    <col min="8" max="8" width="22.5" style="2" customWidth="1"/>
    <col min="9" max="9" width="40.75" style="2" customWidth="1"/>
    <col min="10" max="10" width="16.875" style="2" customWidth="1"/>
    <col min="11" max="11" width="17.625" style="2" customWidth="1"/>
    <col min="12" max="12" width="19" style="2" customWidth="1"/>
    <col min="13" max="16384" width="8.875" style="2"/>
  </cols>
  <sheetData>
    <row r="1" spans="1:12" ht="17.25" customHeight="1">
      <c r="A1" s="20"/>
      <c r="B1" s="219"/>
      <c r="C1" s="219"/>
      <c r="D1" s="220"/>
      <c r="E1" s="220"/>
      <c r="F1" s="20"/>
      <c r="G1" s="20"/>
      <c r="H1" s="20"/>
      <c r="I1" s="20"/>
      <c r="J1" s="170" t="s">
        <v>148</v>
      </c>
      <c r="K1" s="170"/>
      <c r="L1" s="170"/>
    </row>
    <row r="2" spans="1:12" ht="25.8" customHeight="1">
      <c r="A2" s="23"/>
      <c r="B2" s="71"/>
      <c r="C2" s="71"/>
      <c r="D2" s="71"/>
      <c r="E2" s="71"/>
      <c r="F2" s="23"/>
      <c r="G2" s="27"/>
      <c r="H2" s="27"/>
      <c r="I2" s="27"/>
      <c r="J2" s="163" t="s">
        <v>94</v>
      </c>
      <c r="K2" s="163"/>
      <c r="L2" s="163"/>
    </row>
    <row r="3" spans="1:12" ht="17.399999999999999" customHeight="1">
      <c r="A3" s="23"/>
      <c r="B3" s="221"/>
      <c r="C3" s="221"/>
      <c r="D3" s="221"/>
      <c r="E3" s="221"/>
      <c r="F3" s="23"/>
      <c r="G3" s="23"/>
      <c r="H3" s="72"/>
      <c r="I3" s="72"/>
      <c r="J3" s="170" t="s">
        <v>81</v>
      </c>
      <c r="K3" s="170"/>
      <c r="L3" s="170"/>
    </row>
    <row r="4" spans="1:12" ht="18">
      <c r="A4" s="222"/>
      <c r="B4" s="222"/>
      <c r="C4" s="222"/>
      <c r="D4" s="222"/>
      <c r="E4" s="222"/>
      <c r="F4" s="23"/>
      <c r="G4" s="23"/>
      <c r="H4" s="23"/>
      <c r="I4" s="23"/>
      <c r="J4" s="23"/>
      <c r="K4" s="23"/>
      <c r="L4" s="23"/>
    </row>
    <row r="5" spans="1:12" ht="51" customHeight="1">
      <c r="A5" s="223" t="s">
        <v>105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</row>
    <row r="6" spans="1:12" ht="17.399999999999999" customHeight="1">
      <c r="A6" s="24"/>
      <c r="B6" s="24"/>
      <c r="C6" s="24"/>
      <c r="D6" s="24"/>
      <c r="E6" s="70"/>
      <c r="F6" s="24"/>
      <c r="G6" s="24"/>
      <c r="H6" s="24"/>
      <c r="I6" s="225" t="s">
        <v>69</v>
      </c>
      <c r="J6" s="225"/>
      <c r="K6" s="225"/>
      <c r="L6" s="225"/>
    </row>
    <row r="7" spans="1:12" ht="82.2" customHeight="1">
      <c r="A7" s="230" t="s">
        <v>95</v>
      </c>
      <c r="B7" s="171" t="s">
        <v>71</v>
      </c>
      <c r="C7" s="173"/>
      <c r="D7" s="171" t="s">
        <v>72</v>
      </c>
      <c r="E7" s="172"/>
      <c r="F7" s="172"/>
      <c r="G7" s="173"/>
      <c r="H7" s="230" t="s">
        <v>73</v>
      </c>
      <c r="I7" s="230" t="s">
        <v>74</v>
      </c>
      <c r="J7" s="171" t="s">
        <v>79</v>
      </c>
      <c r="K7" s="172"/>
      <c r="L7" s="173"/>
    </row>
    <row r="8" spans="1:12" ht="36" customHeight="1">
      <c r="A8" s="231"/>
      <c r="B8" s="48" t="s">
        <v>75</v>
      </c>
      <c r="C8" s="48" t="s">
        <v>80</v>
      </c>
      <c r="D8" s="48" t="s">
        <v>75</v>
      </c>
      <c r="E8" s="48" t="s">
        <v>80</v>
      </c>
      <c r="F8" s="48" t="s">
        <v>76</v>
      </c>
      <c r="G8" s="48" t="s">
        <v>77</v>
      </c>
      <c r="H8" s="231"/>
      <c r="I8" s="231"/>
      <c r="J8" s="48" t="s">
        <v>78</v>
      </c>
      <c r="K8" s="48" t="s">
        <v>23</v>
      </c>
      <c r="L8" s="48" t="s">
        <v>20</v>
      </c>
    </row>
    <row r="9" spans="1:12" ht="18">
      <c r="A9" s="226" t="s">
        <v>83</v>
      </c>
      <c r="B9" s="227"/>
      <c r="C9" s="227"/>
      <c r="D9" s="227"/>
      <c r="E9" s="227"/>
      <c r="F9" s="227"/>
      <c r="G9" s="227"/>
      <c r="H9" s="227"/>
      <c r="I9" s="228"/>
      <c r="J9" s="86">
        <f>J10+J26</f>
        <v>0</v>
      </c>
      <c r="K9" s="86">
        <f>K10+K26</f>
        <v>0</v>
      </c>
      <c r="L9" s="86">
        <f>L10+L26</f>
        <v>0</v>
      </c>
    </row>
    <row r="10" spans="1:12" ht="22.8" customHeight="1">
      <c r="A10" s="226" t="s">
        <v>84</v>
      </c>
      <c r="B10" s="227"/>
      <c r="C10" s="227"/>
      <c r="D10" s="227"/>
      <c r="E10" s="227"/>
      <c r="F10" s="227"/>
      <c r="G10" s="227"/>
      <c r="H10" s="227"/>
      <c r="I10" s="228"/>
      <c r="J10" s="85">
        <f>J11+J16+J21</f>
        <v>-4720</v>
      </c>
      <c r="K10" s="85">
        <f t="shared" ref="K10:L10" si="0">K11+K16+K21</f>
        <v>-42153.8</v>
      </c>
      <c r="L10" s="85">
        <f t="shared" si="0"/>
        <v>-46875</v>
      </c>
    </row>
    <row r="11" spans="1:12" ht="28.8" customHeight="1">
      <c r="A11" s="96"/>
      <c r="B11" s="95" t="s">
        <v>152</v>
      </c>
      <c r="C11" s="229" t="s">
        <v>153</v>
      </c>
      <c r="D11" s="229"/>
      <c r="E11" s="229"/>
      <c r="F11" s="229"/>
      <c r="G11" s="229"/>
      <c r="H11" s="229"/>
      <c r="I11" s="229"/>
      <c r="J11" s="85">
        <f>J12</f>
        <v>-4720</v>
      </c>
      <c r="K11" s="85">
        <f t="shared" ref="K11:L11" si="1">K12</f>
        <v>-42153.8</v>
      </c>
      <c r="L11" s="85">
        <f t="shared" si="1"/>
        <v>-46875</v>
      </c>
    </row>
    <row r="12" spans="1:12" ht="26.4" customHeight="1">
      <c r="A12" s="93"/>
      <c r="B12" s="93"/>
      <c r="C12" s="93"/>
      <c r="D12" s="95" t="s">
        <v>154</v>
      </c>
      <c r="E12" s="214" t="s">
        <v>115</v>
      </c>
      <c r="F12" s="214"/>
      <c r="G12" s="214"/>
      <c r="H12" s="214"/>
      <c r="I12" s="214"/>
      <c r="J12" s="87">
        <f>'havelvac 6'!J12</f>
        <v>-4720</v>
      </c>
      <c r="K12" s="87">
        <f>'havelvac 6'!K12</f>
        <v>-42153.8</v>
      </c>
      <c r="L12" s="87">
        <f>'havelvac 6'!L12</f>
        <v>-46875</v>
      </c>
    </row>
    <row r="13" spans="1:12" ht="45" customHeight="1">
      <c r="A13" s="93"/>
      <c r="B13" s="93"/>
      <c r="C13" s="93"/>
      <c r="D13" s="97"/>
      <c r="E13" s="97"/>
      <c r="F13" s="216" t="s">
        <v>158</v>
      </c>
      <c r="G13" s="216"/>
      <c r="H13" s="216"/>
      <c r="I13" s="216"/>
      <c r="J13" s="216"/>
      <c r="K13" s="216"/>
      <c r="L13" s="216"/>
    </row>
    <row r="14" spans="1:12" ht="24" customHeight="1">
      <c r="A14" s="93"/>
      <c r="B14" s="93"/>
      <c r="C14" s="93"/>
      <c r="D14" s="93"/>
      <c r="E14" s="93"/>
      <c r="F14" s="93"/>
      <c r="G14" s="232" t="s">
        <v>159</v>
      </c>
      <c r="H14" s="233"/>
      <c r="I14" s="233"/>
      <c r="J14" s="233"/>
      <c r="K14" s="233"/>
      <c r="L14" s="234"/>
    </row>
    <row r="15" spans="1:12" ht="45.6" customHeight="1">
      <c r="A15" s="93"/>
      <c r="B15" s="93"/>
      <c r="C15" s="93"/>
      <c r="D15" s="93"/>
      <c r="E15" s="93"/>
      <c r="F15" s="93"/>
      <c r="G15" s="93"/>
      <c r="H15" s="215" t="s">
        <v>157</v>
      </c>
      <c r="I15" s="216"/>
      <c r="J15" s="216"/>
      <c r="K15" s="216"/>
      <c r="L15" s="218"/>
    </row>
    <row r="16" spans="1:12" ht="28.8" customHeight="1">
      <c r="A16" s="93"/>
      <c r="B16" s="95" t="s">
        <v>85</v>
      </c>
      <c r="C16" s="215" t="s">
        <v>86</v>
      </c>
      <c r="D16" s="216"/>
      <c r="E16" s="216"/>
      <c r="F16" s="216"/>
      <c r="G16" s="216"/>
      <c r="H16" s="216"/>
      <c r="I16" s="218"/>
      <c r="J16" s="85">
        <f>J17</f>
        <v>4720</v>
      </c>
      <c r="K16" s="85">
        <f t="shared" ref="K16:L16" si="2">K17</f>
        <v>42153.8</v>
      </c>
      <c r="L16" s="85">
        <f t="shared" si="2"/>
        <v>46875</v>
      </c>
    </row>
    <row r="17" spans="1:12" ht="33" customHeight="1">
      <c r="A17" s="93"/>
      <c r="B17" s="73"/>
      <c r="C17" s="73"/>
      <c r="D17" s="95" t="s">
        <v>87</v>
      </c>
      <c r="E17" s="215" t="s">
        <v>38</v>
      </c>
      <c r="F17" s="216"/>
      <c r="G17" s="216"/>
      <c r="H17" s="216"/>
      <c r="I17" s="218"/>
      <c r="J17" s="78">
        <f>'havelvac 6'!J18</f>
        <v>4720</v>
      </c>
      <c r="K17" s="78">
        <f>'havelvac 6'!K18</f>
        <v>42153.8</v>
      </c>
      <c r="L17" s="78">
        <f>'havelvac 6'!L18</f>
        <v>46875</v>
      </c>
    </row>
    <row r="18" spans="1:12" ht="45.6" customHeight="1">
      <c r="A18" s="93"/>
      <c r="B18" s="73"/>
      <c r="C18" s="73"/>
      <c r="D18" s="73"/>
      <c r="E18" s="73"/>
      <c r="F18" s="201" t="s">
        <v>88</v>
      </c>
      <c r="G18" s="202"/>
      <c r="H18" s="202"/>
      <c r="I18" s="202"/>
      <c r="J18" s="202"/>
      <c r="K18" s="202"/>
      <c r="L18" s="203"/>
    </row>
    <row r="19" spans="1:12" ht="25.2" customHeight="1">
      <c r="A19" s="93"/>
      <c r="B19" s="73"/>
      <c r="C19" s="73"/>
      <c r="D19" s="73"/>
      <c r="E19" s="73"/>
      <c r="F19" s="73"/>
      <c r="G19" s="215" t="s">
        <v>26</v>
      </c>
      <c r="H19" s="216"/>
      <c r="I19" s="216"/>
      <c r="J19" s="216"/>
      <c r="K19" s="216"/>
      <c r="L19" s="218"/>
    </row>
    <row r="20" spans="1:12" ht="22.2" customHeight="1">
      <c r="A20" s="93"/>
      <c r="B20" s="73"/>
      <c r="C20" s="73"/>
      <c r="D20" s="73"/>
      <c r="E20" s="73"/>
      <c r="F20" s="73"/>
      <c r="G20" s="73"/>
      <c r="H20" s="215" t="s">
        <v>89</v>
      </c>
      <c r="I20" s="216"/>
      <c r="J20" s="216"/>
      <c r="K20" s="216"/>
      <c r="L20" s="218"/>
    </row>
    <row r="21" spans="1:12" ht="32.4" customHeight="1">
      <c r="A21" s="73"/>
      <c r="B21" s="25" t="s">
        <v>85</v>
      </c>
      <c r="C21" s="215" t="s">
        <v>86</v>
      </c>
      <c r="D21" s="216"/>
      <c r="E21" s="216"/>
      <c r="F21" s="216"/>
      <c r="G21" s="216"/>
      <c r="H21" s="216"/>
      <c r="I21" s="218"/>
      <c r="J21" s="85">
        <f>J22</f>
        <v>-4720</v>
      </c>
      <c r="K21" s="85">
        <f t="shared" ref="K21:L21" si="3">K22</f>
        <v>-42153.8</v>
      </c>
      <c r="L21" s="85">
        <f t="shared" si="3"/>
        <v>-46875</v>
      </c>
    </row>
    <row r="22" spans="1:12" ht="36" customHeight="1">
      <c r="A22" s="73"/>
      <c r="B22" s="73"/>
      <c r="C22" s="73"/>
      <c r="D22" s="25" t="s">
        <v>87</v>
      </c>
      <c r="E22" s="215" t="s">
        <v>38</v>
      </c>
      <c r="F22" s="216"/>
      <c r="G22" s="216"/>
      <c r="H22" s="216"/>
      <c r="I22" s="218"/>
      <c r="J22" s="78">
        <f>'havelvac 6'!J23</f>
        <v>-4720</v>
      </c>
      <c r="K22" s="78">
        <f>'havelvac 6'!K23</f>
        <v>-42153.8</v>
      </c>
      <c r="L22" s="78">
        <f>'havelvac 6'!L23</f>
        <v>-46875</v>
      </c>
    </row>
    <row r="23" spans="1:12" ht="45.6" customHeight="1">
      <c r="A23" s="73"/>
      <c r="B23" s="73"/>
      <c r="C23" s="73"/>
      <c r="D23" s="73"/>
      <c r="E23" s="73"/>
      <c r="F23" s="201" t="s">
        <v>88</v>
      </c>
      <c r="G23" s="202"/>
      <c r="H23" s="202"/>
      <c r="I23" s="202"/>
      <c r="J23" s="202"/>
      <c r="K23" s="202"/>
      <c r="L23" s="203"/>
    </row>
    <row r="24" spans="1:12" ht="22.8" customHeight="1">
      <c r="A24" s="73"/>
      <c r="B24" s="73"/>
      <c r="C24" s="73"/>
      <c r="D24" s="73"/>
      <c r="E24" s="73"/>
      <c r="F24" s="73"/>
      <c r="G24" s="215" t="s">
        <v>26</v>
      </c>
      <c r="H24" s="216"/>
      <c r="I24" s="216"/>
      <c r="J24" s="216"/>
      <c r="K24" s="216"/>
      <c r="L24" s="218"/>
    </row>
    <row r="25" spans="1:12" ht="29.4" customHeight="1">
      <c r="A25" s="73"/>
      <c r="B25" s="73"/>
      <c r="C25" s="73"/>
      <c r="D25" s="73"/>
      <c r="E25" s="73"/>
      <c r="F25" s="73"/>
      <c r="G25" s="73"/>
      <c r="H25" s="215" t="s">
        <v>89</v>
      </c>
      <c r="I25" s="216"/>
      <c r="J25" s="216"/>
      <c r="K25" s="216"/>
      <c r="L25" s="218"/>
    </row>
    <row r="26" spans="1:12" ht="28.8" customHeight="1">
      <c r="A26" s="226" t="s">
        <v>30</v>
      </c>
      <c r="B26" s="227"/>
      <c r="C26" s="227"/>
      <c r="D26" s="227"/>
      <c r="E26" s="227"/>
      <c r="F26" s="227"/>
      <c r="G26" s="227"/>
      <c r="H26" s="227"/>
      <c r="I26" s="228"/>
      <c r="J26" s="83">
        <f>J27</f>
        <v>4720</v>
      </c>
      <c r="K26" s="83">
        <f t="shared" ref="K26:L27" si="4">K27</f>
        <v>42153.8</v>
      </c>
      <c r="L26" s="83">
        <f t="shared" si="4"/>
        <v>46875</v>
      </c>
    </row>
    <row r="27" spans="1:12" ht="38.4" customHeight="1">
      <c r="A27" s="73"/>
      <c r="B27" s="25" t="s">
        <v>90</v>
      </c>
      <c r="C27" s="215" t="s">
        <v>91</v>
      </c>
      <c r="D27" s="216"/>
      <c r="E27" s="216"/>
      <c r="F27" s="216"/>
      <c r="G27" s="216"/>
      <c r="H27" s="216"/>
      <c r="I27" s="218"/>
      <c r="J27" s="87">
        <f>J28</f>
        <v>4720</v>
      </c>
      <c r="K27" s="87">
        <f t="shared" si="4"/>
        <v>42153.8</v>
      </c>
      <c r="L27" s="87">
        <f t="shared" si="4"/>
        <v>46875</v>
      </c>
    </row>
    <row r="28" spans="1:12" ht="18" customHeight="1">
      <c r="A28" s="73"/>
      <c r="B28" s="73"/>
      <c r="C28" s="25"/>
      <c r="D28" s="100" t="s">
        <v>96</v>
      </c>
      <c r="E28" s="215" t="s">
        <v>106</v>
      </c>
      <c r="F28" s="216"/>
      <c r="G28" s="216"/>
      <c r="H28" s="216"/>
      <c r="I28" s="218"/>
      <c r="J28" s="78">
        <f>'havelvac 6'!J29</f>
        <v>4720</v>
      </c>
      <c r="K28" s="78">
        <f>'havelvac 6'!K29</f>
        <v>42153.8</v>
      </c>
      <c r="L28" s="78">
        <f>'havelvac 6'!L29</f>
        <v>46875</v>
      </c>
    </row>
    <row r="29" spans="1:12" ht="42.6" customHeight="1">
      <c r="A29" s="73"/>
      <c r="B29" s="73"/>
      <c r="C29" s="73"/>
      <c r="D29" s="73"/>
      <c r="E29" s="73"/>
      <c r="F29" s="214" t="s">
        <v>102</v>
      </c>
      <c r="G29" s="214"/>
      <c r="H29" s="214"/>
      <c r="I29" s="214"/>
      <c r="J29" s="214"/>
      <c r="K29" s="214"/>
      <c r="L29" s="214"/>
    </row>
    <row r="30" spans="1:12" ht="23.4" customHeight="1">
      <c r="A30" s="73"/>
      <c r="B30" s="73"/>
      <c r="C30" s="73"/>
      <c r="D30" s="73"/>
      <c r="E30" s="73"/>
      <c r="F30" s="73"/>
      <c r="G30" s="214" t="s">
        <v>26</v>
      </c>
      <c r="H30" s="214"/>
      <c r="I30" s="214"/>
      <c r="J30" s="214"/>
      <c r="K30" s="214"/>
      <c r="L30" s="214"/>
    </row>
    <row r="31" spans="1:12" ht="21" customHeight="1">
      <c r="A31" s="73"/>
      <c r="B31" s="73"/>
      <c r="C31" s="73"/>
      <c r="D31" s="73"/>
      <c r="E31" s="73"/>
      <c r="F31" s="73"/>
      <c r="G31" s="89"/>
      <c r="H31" s="215" t="s">
        <v>103</v>
      </c>
      <c r="I31" s="216"/>
      <c r="J31" s="216"/>
      <c r="K31" s="216"/>
      <c r="L31" s="218"/>
    </row>
    <row r="32" spans="1:12" ht="112.2" customHeight="1">
      <c r="A32" s="73"/>
      <c r="B32" s="73"/>
      <c r="C32" s="73"/>
      <c r="D32" s="73"/>
      <c r="E32" s="73"/>
      <c r="F32" s="73"/>
      <c r="G32" s="73"/>
      <c r="H32" s="73"/>
      <c r="I32" s="98" t="s">
        <v>108</v>
      </c>
      <c r="J32" s="88"/>
      <c r="K32" s="156"/>
      <c r="L32" s="156">
        <v>1</v>
      </c>
    </row>
    <row r="33" spans="1:12" ht="75" customHeight="1">
      <c r="A33" s="73"/>
      <c r="B33" s="73"/>
      <c r="C33" s="73"/>
      <c r="D33" s="73"/>
      <c r="E33" s="73"/>
      <c r="F33" s="84"/>
      <c r="G33" s="84"/>
      <c r="H33" s="84"/>
      <c r="I33" s="99" t="s">
        <v>109</v>
      </c>
      <c r="J33" s="88"/>
      <c r="K33" s="88"/>
      <c r="L33" s="156">
        <v>1</v>
      </c>
    </row>
    <row r="34" spans="1:12" ht="36" customHeight="1">
      <c r="A34" s="73"/>
      <c r="B34" s="73"/>
      <c r="C34" s="73"/>
      <c r="D34" s="73"/>
      <c r="E34" s="73"/>
      <c r="F34" s="73"/>
      <c r="G34" s="73"/>
      <c r="H34" s="73"/>
      <c r="I34" s="98" t="s">
        <v>104</v>
      </c>
      <c r="J34" s="88"/>
      <c r="K34" s="88"/>
      <c r="L34" s="156">
        <v>1</v>
      </c>
    </row>
  </sheetData>
  <mergeCells count="38">
    <mergeCell ref="G14:L14"/>
    <mergeCell ref="H15:L15"/>
    <mergeCell ref="C16:I16"/>
    <mergeCell ref="E17:I17"/>
    <mergeCell ref="F18:L18"/>
    <mergeCell ref="H31:L31"/>
    <mergeCell ref="C27:I27"/>
    <mergeCell ref="E28:I28"/>
    <mergeCell ref="F29:L29"/>
    <mergeCell ref="G19:L19"/>
    <mergeCell ref="H20:L20"/>
    <mergeCell ref="B1:C1"/>
    <mergeCell ref="D1:E1"/>
    <mergeCell ref="I6:L6"/>
    <mergeCell ref="A7:A8"/>
    <mergeCell ref="B7:C7"/>
    <mergeCell ref="D7:G7"/>
    <mergeCell ref="H7:H8"/>
    <mergeCell ref="I7:I8"/>
    <mergeCell ref="J7:L7"/>
    <mergeCell ref="J1:L1"/>
    <mergeCell ref="B3:E3"/>
    <mergeCell ref="J3:L3"/>
    <mergeCell ref="A4:E4"/>
    <mergeCell ref="A5:L5"/>
    <mergeCell ref="J2:L2"/>
    <mergeCell ref="A9:I9"/>
    <mergeCell ref="A10:I10"/>
    <mergeCell ref="C21:I21"/>
    <mergeCell ref="C11:I11"/>
    <mergeCell ref="E12:I12"/>
    <mergeCell ref="F13:L13"/>
    <mergeCell ref="E22:I22"/>
    <mergeCell ref="F23:L23"/>
    <mergeCell ref="G24:L24"/>
    <mergeCell ref="H25:L25"/>
    <mergeCell ref="A26:I26"/>
    <mergeCell ref="G30:L30"/>
  </mergeCells>
  <pageMargins left="0.16" right="0.16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https:/mul2-edu.gov.am/tasks/1542876/oneclick/havelvacner.xlsx?token=d5283e47e7d8d782c5a3cc44413438e9</cp:keywords>
  <cp:lastModifiedBy>user</cp:lastModifiedBy>
  <cp:lastPrinted>2024-04-04T15:35:22Z</cp:lastPrinted>
  <dcterms:created xsi:type="dcterms:W3CDTF">2020-09-30T13:27:08Z</dcterms:created>
  <dcterms:modified xsi:type="dcterms:W3CDTF">2025-05-20T05:40:29Z</dcterms:modified>
</cp:coreProperties>
</file>