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filterPrivacy="1"/>
  <xr:revisionPtr revIDLastSave="0" documentId="13_ncr:1_{352C6B41-BB5E-433A-9C8A-1276CFB37B79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Հավելված 1" sheetId="1" r:id="rId1"/>
    <sheet name="Հավելված 2" sheetId="2" r:id="rId2"/>
    <sheet name="Հավելված 3" sheetId="13" r:id="rId3"/>
    <sheet name="Հավելված 4" sheetId="14" r:id="rId4"/>
  </sheets>
  <definedNames>
    <definedName name="_xlnm.Print_Area" localSheetId="0">'Հավելված 1'!$A$1:$I$17</definedName>
    <definedName name="_xlnm.Print_Area" localSheetId="1">'Հավելված 2'!$A$1:$I$51</definedName>
    <definedName name="_xlnm.Print_Area" localSheetId="2">'Հավելված 3'!$A$1:$L$24</definedName>
    <definedName name="_xlnm.Print_Area" localSheetId="3">'Հավելված 4'!$A$1:$L$23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2" l="1"/>
  <c r="I11" i="2"/>
  <c r="G11" i="2"/>
  <c r="H32" i="2"/>
  <c r="I32" i="2"/>
  <c r="G32" i="2"/>
  <c r="H13" i="2"/>
  <c r="I13" i="2"/>
  <c r="G13" i="2"/>
  <c r="H31" i="2" l="1"/>
  <c r="H30" i="2" s="1"/>
  <c r="H29" i="2" s="1"/>
  <c r="I31" i="2"/>
  <c r="I49" i="2" s="1"/>
  <c r="I47" i="2" s="1"/>
  <c r="I44" i="2" s="1"/>
  <c r="I40" i="2" s="1"/>
  <c r="G31" i="2"/>
  <c r="G49" i="2" s="1"/>
  <c r="G47" i="2" s="1"/>
  <c r="G44" i="2" s="1"/>
  <c r="G40" i="2" s="1"/>
  <c r="I16" i="1"/>
  <c r="I15" i="1" s="1"/>
  <c r="H16" i="1"/>
  <c r="G16" i="1"/>
  <c r="G15" i="1" s="1"/>
  <c r="G10" i="1" s="1"/>
  <c r="H15" i="1"/>
  <c r="I12" i="1"/>
  <c r="I11" i="1" s="1"/>
  <c r="H12" i="1"/>
  <c r="H11" i="1" s="1"/>
  <c r="H10" i="1" s="1"/>
  <c r="G12" i="1"/>
  <c r="G11" i="1" s="1"/>
  <c r="I10" i="1" l="1"/>
  <c r="L15" i="13"/>
  <c r="L21" i="13" s="1"/>
  <c r="L20" i="13" s="1"/>
  <c r="L19" i="13" s="1"/>
  <c r="I30" i="2"/>
  <c r="I29" i="2" s="1"/>
  <c r="I28" i="2" s="1"/>
  <c r="I27" i="2" s="1"/>
  <c r="I25" i="2" s="1"/>
  <c r="I48" i="2"/>
  <c r="G46" i="2"/>
  <c r="G30" i="2"/>
  <c r="J15" i="13"/>
  <c r="J21" i="13" s="1"/>
  <c r="J20" i="13" s="1"/>
  <c r="J19" i="13" s="1"/>
  <c r="J14" i="14"/>
  <c r="J20" i="14" s="1"/>
  <c r="J19" i="14" s="1"/>
  <c r="J18" i="14" s="1"/>
  <c r="I46" i="2"/>
  <c r="G48" i="2"/>
  <c r="K14" i="14"/>
  <c r="K20" i="14" s="1"/>
  <c r="K19" i="14" s="1"/>
  <c r="K18" i="14" s="1"/>
  <c r="K15" i="13"/>
  <c r="K21" i="13" s="1"/>
  <c r="K20" i="13" s="1"/>
  <c r="K19" i="13" s="1"/>
  <c r="L14" i="14"/>
  <c r="L20" i="14" s="1"/>
  <c r="L19" i="14" s="1"/>
  <c r="L18" i="14" s="1"/>
  <c r="I38" i="2"/>
  <c r="I36" i="2" s="1"/>
  <c r="I34" i="2" s="1"/>
  <c r="G38" i="2"/>
  <c r="G36" i="2" s="1"/>
  <c r="G34" i="2" s="1"/>
  <c r="H49" i="2"/>
  <c r="G29" i="2"/>
  <c r="G28" i="2" s="1"/>
  <c r="G27" i="2" s="1"/>
  <c r="G25" i="2" s="1"/>
  <c r="H28" i="2"/>
  <c r="H27" i="2" s="1"/>
  <c r="H25" i="2" s="1"/>
  <c r="J13" i="14" l="1"/>
  <c r="J12" i="14" s="1"/>
  <c r="J10" i="14" s="1"/>
  <c r="H47" i="2"/>
  <c r="H48" i="2"/>
  <c r="K13" i="14"/>
  <c r="K12" i="14" s="1"/>
  <c r="K10" i="14" s="1"/>
  <c r="L13" i="14"/>
  <c r="L12" i="14" s="1"/>
  <c r="L10" i="14" s="1"/>
  <c r="G23" i="2"/>
  <c r="G21" i="2" s="1"/>
  <c r="H44" i="2" l="1"/>
  <c r="H40" i="2" s="1"/>
  <c r="H38" i="2" s="1"/>
  <c r="H36" i="2" s="1"/>
  <c r="H34" i="2" s="1"/>
  <c r="H46" i="2"/>
  <c r="H23" i="2" l="1"/>
  <c r="H21" i="2" s="1"/>
  <c r="I23" i="2" l="1"/>
  <c r="I21" i="2" s="1"/>
  <c r="G19" i="2" l="1"/>
  <c r="G17" i="2" s="1"/>
  <c r="G15" i="2" s="1"/>
  <c r="J14" i="13" l="1"/>
  <c r="J13" i="13" s="1"/>
  <c r="J11" i="13" s="1"/>
  <c r="H19" i="2"/>
  <c r="H17" i="2" s="1"/>
  <c r="H15" i="2" s="1"/>
  <c r="I19" i="2"/>
  <c r="I17" i="2" s="1"/>
  <c r="I15" i="2" s="1"/>
  <c r="L14" i="13" l="1"/>
  <c r="L13" i="13" s="1"/>
  <c r="L11" i="13" s="1"/>
  <c r="K14" i="13"/>
  <c r="K13" i="13" s="1"/>
  <c r="K11" i="13" s="1"/>
</calcChain>
</file>

<file path=xl/sharedStrings.xml><?xml version="1.0" encoding="utf-8"?>
<sst xmlns="http://schemas.openxmlformats.org/spreadsheetml/2006/main" count="169" uniqueCount="99">
  <si>
    <t>Հավելված 1</t>
  </si>
  <si>
    <t>հազար դրամներով</t>
  </si>
  <si>
    <t xml:space="preserve"> Ծրագրային դասիչը</t>
  </si>
  <si>
    <t xml:space="preserve"> Ծրագիր</t>
  </si>
  <si>
    <t>Հավելված 2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</si>
  <si>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</si>
  <si>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</si>
  <si>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</si>
  <si>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</si>
  <si>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</si>
  <si>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Ինն ամիս</t>
  </si>
  <si>
    <t xml:space="preserve"> Տարի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</si>
  <si>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</si>
  <si>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</si>
  <si>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</si>
  <si>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</si>
  <si>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ՀՀ ազգային անվտանգության ծառայություն</t>
  </si>
  <si>
    <t xml:space="preserve"> Ազգային անվտանգություն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</si>
  <si>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</si>
  <si>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</si>
  <si>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</si>
  <si>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</si>
  <si>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ՀՀ ազգային անվտանգության ծառայություն</t>
  </si>
  <si>
    <t>02</t>
  </si>
  <si>
    <t>Հավելված 3</t>
  </si>
  <si>
    <t>___________  ___-ի N _______ -Ն որոշման</t>
  </si>
  <si>
    <t>Ծրագիր</t>
  </si>
  <si>
    <t>Միջոցառում</t>
  </si>
  <si>
    <t xml:space="preserve"> Առաջին կիսամյակ</t>
  </si>
  <si>
    <t>Հավելված 4</t>
  </si>
  <si>
    <t xml:space="preserve"> Ազգային անվտանգություն </t>
  </si>
  <si>
    <t xml:space="preserve"> Առաջին կիսամյակ </t>
  </si>
  <si>
    <t xml:space="preserve"> Ինն ամիս </t>
  </si>
  <si>
    <t xml:space="preserve"> Տարի </t>
  </si>
  <si>
    <t xml:space="preserve"> ՀՀ ազգային անվտանգության ծառայություն </t>
  </si>
  <si>
    <t xml:space="preserve"> Միջոցառում</t>
  </si>
  <si>
    <t xml:space="preserve">ՀՀ կառավարության 2025 թվականի 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</si>
  <si>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</si>
  <si>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>«ՀԱՅԱՍՏԱՆԻ ՀԱՆՐԱՊԵՏՈՒԹՅԱՆ 2025 ԹՎԱԿԱՆԻ ՊԵՏԱԿԱՆ ԲՅՈՒՋԵԻ ՄԱՍԻՆ» ՀԱՅԱՍՏԱՆԻ ՀԱՆՐԱՊԵՏՈՒԹՅԱՆ ՕՐԵՆՔԻ N 1 ՀԱՎԵԼՎԱԾԻ N 2 ԱՂՅՈՒՍԱԿՈՒՄ  ԿԱՏԱՐՎՈՂ ՎԵՐԱԲԱՇԽՈՒՄԸ ԵՎ ՀԱՅԱՍՏԱՆԻ ՀԱՆՐԱՊԵՏՈՒԹՅԱՆ ԿԱՌԱՎԱՐՈՒԹՅԱՆ 2024 ԹՎԱԿԱՆԻ ԴԵԿՏԵՄԲԵՐԻ 27-Ի N2060-Ն ՈՐՈՇՄԱՆ N 5 ՀԱՎԵԼՎԱԾԻ N 1 ԱՂՅՈՒՍԱԿՈՒՄ  ԿԱՏԱՐՎՈՂ ՓՈՓՈԽՈՒԹՅՈՒՆՆԵՐԸ 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</si>
  <si>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</si>
  <si>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</si>
  <si>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</si>
  <si>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</si>
  <si>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</si>
  <si>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1138</t>
  </si>
  <si>
    <t>Ազգային անվտանգություն</t>
  </si>
  <si>
    <t>Ներքին և արտաքին սպառնալիքներից անձի, հասարակության ու պետության անվտանգության ապահովում</t>
  </si>
  <si>
    <t>Այլ պետությունների կողմից հետախուզական գործունեության կասեցում,պետական սահմանի անձեռնամխելիության ապահովում, կոռուպցիոն ռիսկերի շեշտակի նվազեցում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</si>
  <si>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</si>
  <si>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</si>
  <si>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</si>
  <si>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</si>
  <si>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</si>
  <si>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</si>
  <si>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</si>
  <si>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</si>
  <si>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</si>
  <si>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</si>
  <si>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</si>
  <si>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ԸՆԴԱՄԵՆԸ </t>
  </si>
  <si>
    <t>այդ թվում՝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</si>
  <si>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</si>
  <si>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>1138 - 11004</t>
  </si>
  <si>
    <t>Պաշտպանության բնագավառի այլ ծախսեր</t>
  </si>
  <si>
    <t>Ծառայությունների մատուցում</t>
  </si>
  <si>
    <t>Ցուցանիշների փոփոխությունը (ավելացումները նշված են դրական նշանով, իսկ նվազեցումները փակագծերում)</t>
  </si>
  <si>
    <t>ՀՀ ԿԱՌԱՎԱՐՈՒԹՅՈՒՆ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</si>
  <si>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</si>
  <si>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</si>
  <si>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</si>
  <si>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</si>
  <si>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</si>
  <si>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</si>
  <si>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</si>
  <si>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</si>
  <si>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ԸՆԹԱՑԻԿ ԾԱԽՍԵՐ</t>
  </si>
  <si>
    <t xml:space="preserve"> 11</t>
  </si>
  <si>
    <t xml:space="preserve"> 01</t>
  </si>
  <si>
    <t xml:space="preserve"> 1139</t>
  </si>
  <si>
    <t xml:space="preserve"> ՀՀ կառավարություն</t>
  </si>
  <si>
    <t xml:space="preserve"> 11004</t>
  </si>
  <si>
    <t xml:space="preserve"> Պաշտպանության բնագավառի այլ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</si>
  <si>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</si>
  <si>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</si>
  <si>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</si>
  <si>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Ցուցանիշների փոփոխությունը (ավելացումները նշված են դրական նշանով, իսկ նվազեցումները՝ փակագծերում)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</si>
  <si>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</si>
  <si>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</si>
  <si>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</si>
  <si>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</si>
  <si>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</si>
  <si>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Ծառայությունը մատուցողի անվանումը` ՀՀ ազգային անվտանգության ծառայություն </t>
  </si>
  <si>
    <t xml:space="preserve"> 1138 - 11004 </t>
  </si>
  <si>
    <t xml:space="preserve"> ԲՍԿ </t>
  </si>
  <si>
    <t>այդ թվում`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</si>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</sst>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֏_-;\-* #,##0.00\ _֏_-;_-* &quot;-&quot;??\ _֏_-;_-@_-"/>
    <numFmt numFmtId="165" formatCode="_-* #,##0.00_-;\-* #,##0.00_-;_-* &quot;-&quot;??_-;_-@_-"/>
    <numFmt numFmtId="166" formatCode="#,##0.0"/>
    <numFmt numFmtId="167" formatCode="##,##0.0;\(##,##0.0\);\-"/>
    <numFmt numFmtId="168" formatCode="_ * #,##0.0_)_€_ ;_ * \(#,##0.0\)_€_ ;_ * &quot;-&quot;??_)_€_ ;_ @_ "/>
    <numFmt numFmtId="169" formatCode="#,##0.0_);\(#,##0.0\)"/>
    <numFmt numFmtId="170" formatCode="_(* #,##0.0_);_(* \(#,##0.0\);_(* &quot;-&quot;??_);_(@_)"/>
    <numFmt numFmtId="171" formatCode="_-* #,##0.0\ _֏_-;\-* #,##0.0\ _֏_-;_-* &quot;-&quot;??\ _֏_-;_-@_-"/>
  </numFmts>
  <fonts count="8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sz val="12"/>
      <name val="GHEA Grapalat"/>
      <family val="3"/>
    </font>
    <font>
      <sz val="12"/>
      <color theme="1"/>
      <name val="Calibri"/>
      <family val="2"/>
      <scheme val="minor"/>
    </font>
    <font>
      <b/>
      <sz val="12"/>
      <name val="GHEA Grapalat"/>
      <family val="3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1"/>
      <name val="GHEA Grapalat"/>
    </font>
    <font>
      <b/>
      <sz val="10"/>
      <color theme="1"/>
      <name val="GHEA Grapalat"/>
      <family val="3"/>
    </font>
    <font>
      <sz val="11"/>
      <color indexed="8"/>
      <name val="Calibri"/>
      <family val="2"/>
      <charset val="1"/>
    </font>
    <font>
      <sz val="18"/>
      <color theme="3"/>
      <name val="Calibri Light"/>
      <family val="2"/>
      <scheme val="major"/>
    </font>
    <font>
      <b/>
      <sz val="10"/>
      <name val="GHEA Grapalat"/>
      <family val="2"/>
    </font>
    <font>
      <sz val="10"/>
      <name val="GHEA Grapalat"/>
      <family val="2"/>
    </font>
    <font>
      <sz val="12"/>
      <color theme="1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0"/>
      <color theme="1"/>
      <name val="Calibri"/>
      <family val="2"/>
      <scheme val="minor"/>
    </font>
    <font>
      <i/>
      <sz val="12"/>
      <name val="GHEA Grapalat"/>
      <family val="3"/>
    </font>
    <font>
      <sz val="11"/>
      <color indexed="8"/>
      <name val="GHEA Grapalat"/>
    </font>
    <font>
      <sz val="11"/>
      <color theme="1"/>
      <name val="GHEA Grapalat"/>
    </font>
    <font>
      <sz val="11"/>
      <name val="GHEA Grapalat"/>
    </font>
    <font>
      <i/>
      <sz val="11"/>
      <name val="GHEA Grapalat"/>
    </font>
    <font>
      <b/>
      <sz val="11"/>
      <color theme="1"/>
      <name val="GHEA Grapalat"/>
    </font>
    <font>
      <sz val="10"/>
      <name val="GHEA Grapalat"/>
    </font>
    <font>
      <b/>
      <sz val="10"/>
      <name val="GHEA Grapalat"/>
    </font>
    <font>
      <b/>
      <sz val="11"/>
      <color indexed="8"/>
      <name val="GHEA Grapalat"/>
    </font>
    <font>
      <sz val="12"/>
      <color indexed="8"/>
      <name val="GHEA Grapalat"/>
    </font>
    <font>
      <sz val="10"/>
      <color theme="1"/>
      <name val="GHEA Grapalat"/>
    </font>
    <font>
      <sz val="10"/>
      <color indexed="8"/>
      <name val="GHEA Grapalat"/>
    </font>
    <font>
      <sz val="9"/>
      <color theme="1"/>
      <name val="GHEA Grapalat"/>
    </font>
    <font>
      <sz val="12"/>
      <name val="GHEA Grapalat"/>
    </font>
    <font>
      <sz val="12"/>
      <color theme="1"/>
      <name val="GHEA Grapalat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5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7" fontId="5" fillId="0" borderId="0" applyFill="0" applyBorder="0" applyProtection="0">
      <alignment horizontal="right" vertical="top"/>
    </xf>
    <xf numFmtId="167" fontId="14" fillId="0" borderId="0" applyFill="0" applyBorder="0" applyProtection="0">
      <alignment horizontal="right" vertical="top"/>
    </xf>
    <xf numFmtId="0" fontId="1" fillId="0" borderId="0"/>
    <xf numFmtId="0" fontId="2" fillId="8" borderId="13" applyNumberFormat="0" applyFont="0" applyAlignment="0" applyProtection="0"/>
    <xf numFmtId="0" fontId="5" fillId="0" borderId="0">
      <alignment horizontal="left" vertical="top" wrapText="1"/>
    </xf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9" applyNumberFormat="0" applyAlignment="0" applyProtection="0"/>
    <xf numFmtId="0" fontId="26" fillId="6" borderId="10" applyNumberFormat="0" applyAlignment="0" applyProtection="0"/>
    <xf numFmtId="0" fontId="27" fillId="6" borderId="9" applyNumberFormat="0" applyAlignment="0" applyProtection="0"/>
    <xf numFmtId="0" fontId="28" fillId="0" borderId="11" applyNumberFormat="0" applyFill="0" applyAlignment="0" applyProtection="0"/>
    <xf numFmtId="0" fontId="29" fillId="7" borderId="12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3" fillId="32" borderId="0" applyNumberFormat="0" applyBorder="0" applyAlignment="0" applyProtection="0"/>
    <xf numFmtId="165" fontId="2" fillId="0" borderId="0" applyFont="0" applyFill="0" applyBorder="0" applyAlignment="0" applyProtection="0"/>
    <xf numFmtId="0" fontId="34" fillId="0" borderId="0"/>
    <xf numFmtId="0" fontId="34" fillId="0" borderId="0"/>
    <xf numFmtId="164" fontId="36" fillId="0" borderId="0" applyFont="0" applyFill="0" applyBorder="0" applyAlignment="0" applyProtection="0"/>
    <xf numFmtId="0" fontId="2" fillId="0" borderId="0"/>
    <xf numFmtId="0" fontId="38" fillId="4" borderId="0" applyNumberFormat="0" applyBorder="0" applyAlignment="0" applyProtection="0"/>
    <xf numFmtId="164" fontId="3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6" fillId="0" borderId="0"/>
    <xf numFmtId="164" fontId="3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7" fillId="0" borderId="0"/>
    <xf numFmtId="0" fontId="39" fillId="49" borderId="0" applyNumberFormat="0" applyBorder="0" applyAlignment="0" applyProtection="0"/>
    <xf numFmtId="0" fontId="35" fillId="43" borderId="0" applyNumberFormat="0" applyBorder="0" applyAlignment="0" applyProtection="0"/>
    <xf numFmtId="0" fontId="35" fillId="45" borderId="0" applyNumberFormat="0" applyBorder="0" applyAlignment="0" applyProtection="0"/>
    <xf numFmtId="0" fontId="39" fillId="47" borderId="0" applyNumberFormat="0" applyBorder="0" applyAlignment="0" applyProtection="0"/>
    <xf numFmtId="164" fontId="34" fillId="0" borderId="0" applyFont="0" applyFill="0" applyBorder="0" applyAlignment="0" applyProtection="0"/>
    <xf numFmtId="0" fontId="35" fillId="35" borderId="0" applyNumberFormat="0" applyBorder="0" applyAlignment="0" applyProtection="0"/>
    <xf numFmtId="0" fontId="35" fillId="38" borderId="0" applyNumberFormat="0" applyBorder="0" applyAlignment="0" applyProtection="0"/>
    <xf numFmtId="0" fontId="40" fillId="35" borderId="0" applyNumberFormat="0" applyBorder="0" applyAlignment="0" applyProtection="0"/>
    <xf numFmtId="0" fontId="3" fillId="0" borderId="0"/>
    <xf numFmtId="0" fontId="35" fillId="44" borderId="0" applyNumberFormat="0" applyBorder="0" applyAlignment="0" applyProtection="0"/>
    <xf numFmtId="0" fontId="35" fillId="42" borderId="0" applyNumberFormat="0" applyBorder="0" applyAlignment="0" applyProtection="0"/>
    <xf numFmtId="0" fontId="39" fillId="47" borderId="0" applyNumberFormat="0" applyBorder="0" applyAlignment="0" applyProtection="0"/>
    <xf numFmtId="0" fontId="34" fillId="0" borderId="0"/>
    <xf numFmtId="0" fontId="39" fillId="46" borderId="0" applyNumberFormat="0" applyBorder="0" applyAlignment="0" applyProtection="0"/>
    <xf numFmtId="0" fontId="35" fillId="34" borderId="0" applyNumberFormat="0" applyBorder="0" applyAlignment="0" applyProtection="0"/>
    <xf numFmtId="0" fontId="35" fillId="43" borderId="0" applyNumberFormat="0" applyBorder="0" applyAlignment="0" applyProtection="0"/>
    <xf numFmtId="164" fontId="2" fillId="0" borderId="0" applyFont="0" applyFill="0" applyBorder="0" applyAlignment="0" applyProtection="0"/>
    <xf numFmtId="0" fontId="39" fillId="44" borderId="0" applyNumberFormat="0" applyBorder="0" applyAlignment="0" applyProtection="0"/>
    <xf numFmtId="0" fontId="42" fillId="53" borderId="17" applyNumberFormat="0" applyAlignment="0" applyProtection="0"/>
    <xf numFmtId="0" fontId="35" fillId="41" borderId="0" applyNumberFormat="0" applyBorder="0" applyAlignment="0" applyProtection="0"/>
    <xf numFmtId="0" fontId="36" fillId="0" borderId="0"/>
    <xf numFmtId="0" fontId="39" fillId="50" borderId="0" applyNumberFormat="0" applyBorder="0" applyAlignment="0" applyProtection="0"/>
    <xf numFmtId="0" fontId="39" fillId="38" borderId="0" applyNumberFormat="0" applyBorder="0" applyAlignment="0" applyProtection="0"/>
    <xf numFmtId="0" fontId="39" fillId="39" borderId="0" applyNumberFormat="0" applyBorder="0" applyAlignment="0" applyProtection="0"/>
    <xf numFmtId="0" fontId="41" fillId="52" borderId="16" applyNumberFormat="0" applyAlignment="0" applyProtection="0"/>
    <xf numFmtId="0" fontId="39" fillId="51" borderId="0" applyNumberFormat="0" applyBorder="0" applyAlignment="0" applyProtection="0"/>
    <xf numFmtId="0" fontId="39" fillId="39" borderId="0" applyNumberFormat="0" applyBorder="0" applyAlignment="0" applyProtection="0"/>
    <xf numFmtId="0" fontId="35" fillId="36" borderId="0" applyNumberFormat="0" applyBorder="0" applyAlignment="0" applyProtection="0"/>
    <xf numFmtId="0" fontId="35" fillId="37" borderId="0" applyNumberFormat="0" applyBorder="0" applyAlignment="0" applyProtection="0"/>
    <xf numFmtId="0" fontId="39" fillId="40" borderId="0" applyNumberFormat="0" applyBorder="0" applyAlignment="0" applyProtection="0"/>
    <xf numFmtId="0" fontId="39" fillId="48" borderId="0" applyNumberFormat="0" applyBorder="0" applyAlignment="0" applyProtection="0"/>
    <xf numFmtId="0" fontId="35" fillId="37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36" borderId="0" applyNumberFormat="0" applyBorder="0" applyAlignment="0" applyProtection="0"/>
    <xf numFmtId="0" fontId="45" fillId="0" borderId="18" applyNumberFormat="0" applyFill="0" applyAlignment="0" applyProtection="0"/>
    <xf numFmtId="0" fontId="46" fillId="0" borderId="19" applyNumberFormat="0" applyFill="0" applyAlignment="0" applyProtection="0"/>
    <xf numFmtId="0" fontId="47" fillId="0" borderId="20" applyNumberFormat="0" applyFill="0" applyAlignment="0" applyProtection="0"/>
    <xf numFmtId="0" fontId="47" fillId="0" borderId="0" applyNumberFormat="0" applyFill="0" applyBorder="0" applyAlignment="0" applyProtection="0"/>
    <xf numFmtId="0" fontId="48" fillId="42" borderId="16" applyNumberFormat="0" applyAlignment="0" applyProtection="0"/>
    <xf numFmtId="0" fontId="49" fillId="0" borderId="21" applyNumberFormat="0" applyFill="0" applyAlignment="0" applyProtection="0"/>
    <xf numFmtId="0" fontId="50" fillId="54" borderId="0" applyNumberFormat="0" applyBorder="0" applyAlignment="0" applyProtection="0"/>
    <xf numFmtId="1" fontId="56" fillId="0" borderId="0"/>
    <xf numFmtId="1" fontId="56" fillId="0" borderId="0"/>
    <xf numFmtId="1" fontId="56" fillId="0" borderId="0"/>
    <xf numFmtId="0" fontId="2" fillId="0" borderId="0"/>
    <xf numFmtId="0" fontId="34" fillId="0" borderId="0"/>
    <xf numFmtId="0" fontId="34" fillId="0" borderId="0"/>
    <xf numFmtId="0" fontId="3" fillId="55" borderId="22" applyNumberFormat="0" applyFont="0" applyAlignment="0" applyProtection="0"/>
    <xf numFmtId="0" fontId="51" fillId="52" borderId="23" applyNumberFormat="0" applyAlignment="0" applyProtection="0"/>
    <xf numFmtId="0" fontId="55" fillId="0" borderId="0"/>
    <xf numFmtId="0" fontId="55" fillId="0" borderId="0"/>
    <xf numFmtId="0" fontId="55" fillId="0" borderId="0"/>
    <xf numFmtId="0" fontId="52" fillId="0" borderId="0" applyNumberFormat="0" applyFill="0" applyBorder="0" applyAlignment="0" applyProtection="0"/>
    <xf numFmtId="0" fontId="53" fillId="0" borderId="24" applyNumberFormat="0" applyFill="0" applyAlignment="0" applyProtection="0"/>
    <xf numFmtId="0" fontId="54" fillId="0" borderId="0" applyNumberFormat="0" applyFill="0" applyBorder="0" applyAlignment="0" applyProtection="0"/>
    <xf numFmtId="0" fontId="37" fillId="0" borderId="0"/>
    <xf numFmtId="1" fontId="56" fillId="0" borderId="0"/>
    <xf numFmtId="0" fontId="55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59" fillId="0" borderId="0"/>
    <xf numFmtId="0" fontId="60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5" fillId="5" borderId="9" applyNumberFormat="0" applyAlignment="0" applyProtection="0"/>
    <xf numFmtId="0" fontId="26" fillId="6" borderId="10" applyNumberFormat="0" applyAlignment="0" applyProtection="0"/>
    <xf numFmtId="0" fontId="27" fillId="6" borderId="9" applyNumberFormat="0" applyAlignment="0" applyProtection="0"/>
    <xf numFmtId="0" fontId="28" fillId="0" borderId="11" applyNumberFormat="0" applyFill="0" applyAlignment="0" applyProtection="0"/>
    <xf numFmtId="0" fontId="29" fillId="7" borderId="12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4" applyNumberFormat="0" applyFill="0" applyAlignment="0" applyProtection="0"/>
    <xf numFmtId="0" fontId="33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3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3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3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3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3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5" fillId="0" borderId="0">
      <alignment horizontal="left" vertical="top" wrapText="1"/>
    </xf>
    <xf numFmtId="0" fontId="24" fillId="4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167" fontId="61" fillId="0" borderId="0" applyFill="0" applyBorder="0" applyProtection="0">
      <alignment horizontal="right" vertical="top"/>
    </xf>
    <xf numFmtId="0" fontId="1" fillId="0" borderId="0"/>
    <xf numFmtId="0" fontId="64" fillId="0" borderId="0"/>
  </cellStyleXfs>
  <cellXfs count="145">
    <xf numFmtId="0" fontId="0" fillId="0" borderId="0" xfId="0"/>
    <xf numFmtId="0" fontId="4" fillId="0" borderId="0" xfId="2" applyFont="1" applyAlignment="1">
      <alignment vertical="center" wrapText="1"/>
    </xf>
    <xf numFmtId="166" fontId="8" fillId="0" borderId="0" xfId="0" applyNumberFormat="1" applyFont="1"/>
    <xf numFmtId="3" fontId="8" fillId="0" borderId="0" xfId="0" applyNumberFormat="1" applyFont="1"/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166" fontId="11" fillId="0" borderId="0" xfId="0" applyNumberFormat="1" applyFont="1" applyAlignment="1">
      <alignment horizontal="center" vertical="center"/>
    </xf>
    <xf numFmtId="0" fontId="15" fillId="0" borderId="0" xfId="0" applyFont="1"/>
    <xf numFmtId="0" fontId="0" fillId="0" borderId="0" xfId="0" applyAlignment="1">
      <alignment horizontal="left" vertical="top" wrapText="1"/>
    </xf>
    <xf numFmtId="0" fontId="16" fillId="0" borderId="0" xfId="0" applyFont="1"/>
    <xf numFmtId="0" fontId="6" fillId="0" borderId="0" xfId="3" applyFont="1" applyAlignment="1">
      <alignment vertical="top" wrapText="1"/>
    </xf>
    <xf numFmtId="0" fontId="6" fillId="0" borderId="0" xfId="3" applyFont="1" applyAlignment="1">
      <alignment horizontal="right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58" fillId="0" borderId="0" xfId="0" applyFont="1" applyAlignment="1">
      <alignment horizontal="right" vertical="center" wrapText="1"/>
    </xf>
    <xf numFmtId="0" fontId="62" fillId="0" borderId="1" xfId="0" applyFont="1" applyBorder="1" applyAlignment="1">
      <alignment horizontal="left" vertical="top" wrapText="1"/>
    </xf>
    <xf numFmtId="167" fontId="62" fillId="0" borderId="1" xfId="4" applyFont="1" applyBorder="1">
      <alignment horizontal="right" vertical="top"/>
    </xf>
    <xf numFmtId="0" fontId="17" fillId="0" borderId="1" xfId="0" applyFont="1" applyBorder="1" applyAlignment="1">
      <alignment horizontal="center" vertical="center" wrapText="1"/>
    </xf>
    <xf numFmtId="0" fontId="15" fillId="33" borderId="0" xfId="0" applyFont="1" applyFill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63" fillId="33" borderId="0" xfId="0" applyFont="1" applyFill="1" applyAlignment="1">
      <alignment vertical="center" wrapText="1"/>
    </xf>
    <xf numFmtId="0" fontId="63" fillId="33" borderId="0" xfId="173" applyFont="1" applyFill="1" applyAlignment="1">
      <alignment vertical="top"/>
    </xf>
    <xf numFmtId="170" fontId="63" fillId="33" borderId="0" xfId="173" applyNumberFormat="1" applyFont="1" applyFill="1" applyAlignment="1">
      <alignment vertical="top" wrapText="1"/>
    </xf>
    <xf numFmtId="0" fontId="63" fillId="33" borderId="0" xfId="173" applyFont="1" applyFill="1"/>
    <xf numFmtId="0" fontId="63" fillId="33" borderId="0" xfId="173" applyFont="1" applyFill="1" applyAlignment="1">
      <alignment wrapText="1"/>
    </xf>
    <xf numFmtId="170" fontId="63" fillId="33" borderId="0" xfId="173" applyNumberFormat="1" applyFont="1" applyFill="1" applyAlignment="1">
      <alignment wrapText="1"/>
    </xf>
    <xf numFmtId="0" fontId="15" fillId="0" borderId="0" xfId="0" applyFont="1" applyAlignment="1">
      <alignment horizontal="center" vertical="top" wrapText="1"/>
    </xf>
    <xf numFmtId="169" fontId="17" fillId="33" borderId="1" xfId="61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65" fillId="33" borderId="1" xfId="0" applyFont="1" applyFill="1" applyBorder="1" applyAlignment="1">
      <alignment horizontal="center" vertical="center" wrapText="1"/>
    </xf>
    <xf numFmtId="0" fontId="65" fillId="33" borderId="0" xfId="0" applyFont="1" applyFill="1" applyAlignment="1">
      <alignment vertical="center" wrapText="1"/>
    </xf>
    <xf numFmtId="0" fontId="63" fillId="33" borderId="0" xfId="0" applyFont="1" applyFill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164" fontId="65" fillId="57" borderId="1" xfId="1" applyFont="1" applyFill="1" applyBorder="1" applyAlignment="1">
      <alignment vertical="center" wrapText="1"/>
    </xf>
    <xf numFmtId="0" fontId="65" fillId="33" borderId="1" xfId="0" applyFont="1" applyFill="1" applyBorder="1" applyAlignment="1">
      <alignment vertical="center" wrapText="1"/>
    </xf>
    <xf numFmtId="0" fontId="61" fillId="0" borderId="1" xfId="0" applyFont="1" applyBorder="1" applyAlignment="1">
      <alignment horizontal="left" vertical="top" wrapText="1"/>
    </xf>
    <xf numFmtId="167" fontId="61" fillId="0" borderId="1" xfId="5" applyFont="1" applyBorder="1">
      <alignment horizontal="right" vertical="top"/>
    </xf>
    <xf numFmtId="0" fontId="66" fillId="0" borderId="1" xfId="0" applyFont="1" applyBorder="1" applyAlignment="1">
      <alignment horizontal="left" vertical="top" wrapText="1"/>
    </xf>
    <xf numFmtId="0" fontId="61" fillId="0" borderId="1" xfId="0" applyFont="1" applyBorder="1" applyAlignment="1">
      <alignment horizontal="center" vertical="top" wrapText="1"/>
    </xf>
    <xf numFmtId="0" fontId="62" fillId="0" borderId="1" xfId="0" applyFont="1" applyBorder="1" applyAlignment="1">
      <alignment horizontal="center" vertical="top" wrapText="1"/>
    </xf>
    <xf numFmtId="0" fontId="4" fillId="0" borderId="0" xfId="0" applyFont="1"/>
    <xf numFmtId="0" fontId="15" fillId="33" borderId="0" xfId="0" applyFont="1" applyFill="1" applyAlignment="1">
      <alignment horizontal="left" vertical="top" wrapText="1"/>
    </xf>
    <xf numFmtId="0" fontId="67" fillId="33" borderId="0" xfId="0" applyFont="1" applyFill="1" applyAlignment="1">
      <alignment horizontal="left" vertical="top" wrapText="1"/>
    </xf>
    <xf numFmtId="166" fontId="68" fillId="0" borderId="1" xfId="0" applyNumberFormat="1" applyFont="1" applyBorder="1"/>
    <xf numFmtId="0" fontId="69" fillId="0" borderId="1" xfId="0" applyFont="1" applyBorder="1" applyAlignment="1">
      <alignment horizontal="left" vertical="top" wrapText="1"/>
    </xf>
    <xf numFmtId="49" fontId="70" fillId="0" borderId="1" xfId="0" applyNumberFormat="1" applyFont="1" applyBorder="1" applyAlignment="1">
      <alignment horizontal="left" vertical="top" wrapText="1"/>
    </xf>
    <xf numFmtId="0" fontId="70" fillId="0" borderId="26" xfId="0" applyFont="1" applyBorder="1" applyAlignment="1">
      <alignment horizontal="left" vertical="top" wrapText="1"/>
    </xf>
    <xf numFmtId="0" fontId="57" fillId="0" borderId="26" xfId="0" applyFont="1" applyBorder="1" applyAlignment="1">
      <alignment horizontal="center" vertical="center" wrapText="1"/>
    </xf>
    <xf numFmtId="0" fontId="70" fillId="0" borderId="26" xfId="0" applyFont="1" applyBorder="1" applyAlignment="1">
      <alignment horizontal="center" vertical="center" wrapText="1"/>
    </xf>
    <xf numFmtId="49" fontId="57" fillId="33" borderId="26" xfId="0" applyNumberFormat="1" applyFont="1" applyFill="1" applyBorder="1" applyAlignment="1">
      <alignment vertical="top"/>
    </xf>
    <xf numFmtId="49" fontId="57" fillId="33" borderId="26" xfId="0" applyNumberFormat="1" applyFont="1" applyFill="1" applyBorder="1" applyAlignment="1">
      <alignment vertical="top" wrapText="1"/>
    </xf>
    <xf numFmtId="0" fontId="57" fillId="33" borderId="26" xfId="0" applyFont="1" applyFill="1" applyBorder="1" applyAlignment="1">
      <alignment vertical="top" wrapText="1"/>
    </xf>
    <xf numFmtId="0" fontId="57" fillId="33" borderId="26" xfId="0" applyFont="1" applyFill="1" applyBorder="1" applyAlignment="1">
      <alignment horizontal="center"/>
    </xf>
    <xf numFmtId="0" fontId="57" fillId="33" borderId="26" xfId="0" applyFont="1" applyFill="1" applyBorder="1" applyAlignment="1">
      <alignment horizontal="center" vertical="center" wrapText="1"/>
    </xf>
    <xf numFmtId="0" fontId="57" fillId="33" borderId="26" xfId="0" applyFont="1" applyFill="1" applyBorder="1" applyAlignment="1">
      <alignment wrapText="1"/>
    </xf>
    <xf numFmtId="0" fontId="12" fillId="0" borderId="0" xfId="0" applyFont="1" applyAlignment="1">
      <alignment horizontal="left" vertical="top" wrapText="1"/>
    </xf>
    <xf numFmtId="0" fontId="17" fillId="33" borderId="0" xfId="174" applyFont="1" applyFill="1" applyAlignment="1">
      <alignment vertical="center" wrapText="1"/>
    </xf>
    <xf numFmtId="171" fontId="17" fillId="33" borderId="1" xfId="61" applyNumberFormat="1" applyFont="1" applyFill="1" applyBorder="1" applyAlignment="1">
      <alignment horizontal="center" vertical="center" wrapText="1"/>
    </xf>
    <xf numFmtId="168" fontId="57" fillId="0" borderId="1" xfId="1" applyNumberFormat="1" applyFont="1" applyBorder="1" applyAlignment="1">
      <alignment vertical="center"/>
    </xf>
    <xf numFmtId="0" fontId="69" fillId="0" borderId="1" xfId="0" applyFont="1" applyBorder="1" applyAlignment="1">
      <alignment vertical="top" wrapText="1"/>
    </xf>
    <xf numFmtId="168" fontId="69" fillId="0" borderId="1" xfId="1" applyNumberFormat="1" applyFont="1" applyBorder="1" applyAlignment="1">
      <alignment vertical="center" wrapText="1"/>
    </xf>
    <xf numFmtId="168" fontId="70" fillId="0" borderId="1" xfId="1" applyNumberFormat="1" applyFont="1" applyBorder="1" applyAlignment="1">
      <alignment vertical="center"/>
    </xf>
    <xf numFmtId="168" fontId="70" fillId="0" borderId="1" xfId="0" applyNumberFormat="1" applyFont="1" applyBorder="1" applyAlignment="1">
      <alignment vertical="center" wrapText="1"/>
    </xf>
    <xf numFmtId="167" fontId="57" fillId="0" borderId="26" xfId="5" applyFont="1" applyBorder="1" applyAlignment="1">
      <alignment vertical="top"/>
    </xf>
    <xf numFmtId="0" fontId="70" fillId="0" borderId="26" xfId="0" applyFont="1" applyBorder="1" applyAlignment="1">
      <alignment vertical="top" wrapText="1"/>
    </xf>
    <xf numFmtId="167" fontId="70" fillId="0" borderId="26" xfId="4" applyFont="1" applyBorder="1" applyAlignment="1">
      <alignment vertical="top"/>
    </xf>
    <xf numFmtId="169" fontId="57" fillId="33" borderId="26" xfId="1" applyNumberFormat="1" applyFont="1" applyFill="1" applyBorder="1" applyAlignment="1">
      <alignment vertical="center" wrapText="1"/>
    </xf>
    <xf numFmtId="170" fontId="70" fillId="33" borderId="26" xfId="1" applyNumberFormat="1" applyFont="1" applyFill="1" applyBorder="1" applyAlignment="1">
      <alignment vertical="center" wrapText="1"/>
    </xf>
    <xf numFmtId="169" fontId="70" fillId="33" borderId="26" xfId="1" applyNumberFormat="1" applyFont="1" applyFill="1" applyBorder="1" applyAlignment="1">
      <alignment vertical="center" wrapText="1"/>
    </xf>
    <xf numFmtId="0" fontId="12" fillId="0" borderId="26" xfId="0" applyFont="1" applyBorder="1" applyAlignment="1">
      <alignment horizontal="left" vertical="top" wrapText="1"/>
    </xf>
    <xf numFmtId="169" fontId="65" fillId="33" borderId="1" xfId="1" applyNumberFormat="1" applyFont="1" applyFill="1" applyBorder="1" applyAlignment="1">
      <alignment vertical="center" wrapText="1"/>
    </xf>
    <xf numFmtId="169" fontId="17" fillId="57" borderId="26" xfId="61" applyNumberFormat="1" applyFont="1" applyFill="1" applyBorder="1" applyAlignment="1">
      <alignment vertical="center" wrapText="1"/>
    </xf>
    <xf numFmtId="169" fontId="17" fillId="33" borderId="1" xfId="61" applyNumberFormat="1" applyFont="1" applyFill="1" applyBorder="1" applyAlignment="1">
      <alignment vertical="center" wrapText="1"/>
    </xf>
    <xf numFmtId="171" fontId="65" fillId="57" borderId="1" xfId="1" applyNumberFormat="1" applyFont="1" applyFill="1" applyBorder="1" applyAlignment="1">
      <alignment horizontal="center" vertical="center" wrapText="1"/>
    </xf>
    <xf numFmtId="171" fontId="65" fillId="33" borderId="1" xfId="1" applyNumberFormat="1" applyFont="1" applyFill="1" applyBorder="1" applyAlignment="1">
      <alignment horizontal="center" vertical="center" wrapText="1"/>
    </xf>
    <xf numFmtId="0" fontId="70" fillId="33" borderId="26" xfId="0" applyFont="1" applyFill="1" applyBorder="1" applyAlignment="1">
      <alignment horizontal="left" vertical="top" wrapText="1"/>
    </xf>
    <xf numFmtId="0" fontId="69" fillId="0" borderId="26" xfId="0" applyFont="1" applyBorder="1" applyAlignment="1">
      <alignment horizontal="left" vertical="top" wrapText="1"/>
    </xf>
    <xf numFmtId="0" fontId="69" fillId="0" borderId="26" xfId="0" applyFont="1" applyBorder="1" applyAlignment="1">
      <alignment vertical="top" wrapText="1"/>
    </xf>
    <xf numFmtId="168" fontId="69" fillId="0" borderId="26" xfId="1" applyNumberFormat="1" applyFont="1" applyBorder="1" applyAlignment="1">
      <alignment vertical="center" wrapText="1"/>
    </xf>
    <xf numFmtId="168" fontId="70" fillId="0" borderId="26" xfId="0" applyNumberFormat="1" applyFont="1" applyBorder="1" applyAlignment="1">
      <alignment vertical="center" wrapText="1"/>
    </xf>
    <xf numFmtId="168" fontId="57" fillId="0" borderId="26" xfId="0" applyNumberFormat="1" applyFont="1" applyBorder="1" applyAlignment="1">
      <alignment vertical="center" wrapText="1"/>
    </xf>
    <xf numFmtId="168" fontId="72" fillId="0" borderId="26" xfId="0" applyNumberFormat="1" applyFont="1" applyBorder="1" applyAlignment="1">
      <alignment vertical="top" wrapText="1"/>
    </xf>
    <xf numFmtId="0" fontId="73" fillId="0" borderId="0" xfId="3" applyFont="1" applyAlignment="1">
      <alignment vertical="center"/>
    </xf>
    <xf numFmtId="0" fontId="73" fillId="0" borderId="0" xfId="2" applyFont="1" applyAlignment="1">
      <alignment vertical="center" wrapText="1"/>
    </xf>
    <xf numFmtId="0" fontId="74" fillId="0" borderId="0" xfId="3" applyFont="1" applyAlignment="1">
      <alignment horizontal="right" vertical="center" wrapText="1"/>
    </xf>
    <xf numFmtId="0" fontId="74" fillId="0" borderId="0" xfId="0" applyFont="1" applyAlignment="1">
      <alignment vertical="center"/>
    </xf>
    <xf numFmtId="0" fontId="73" fillId="0" borderId="0" xfId="3" applyFont="1" applyAlignment="1">
      <alignment horizontal="right" vertical="center"/>
    </xf>
    <xf numFmtId="166" fontId="76" fillId="0" borderId="0" xfId="0" applyNumberFormat="1" applyFont="1"/>
    <xf numFmtId="3" fontId="76" fillId="0" borderId="0" xfId="0" applyNumberFormat="1" applyFont="1"/>
    <xf numFmtId="0" fontId="69" fillId="0" borderId="0" xfId="0" applyFont="1" applyAlignment="1">
      <alignment horizontal="left" vertical="top" wrapText="1"/>
    </xf>
    <xf numFmtId="0" fontId="77" fillId="0" borderId="1" xfId="0" applyFont="1" applyBorder="1" applyAlignment="1">
      <alignment horizontal="center" vertical="center" wrapText="1"/>
    </xf>
    <xf numFmtId="166" fontId="78" fillId="0" borderId="1" xfId="0" applyNumberFormat="1" applyFont="1" applyBorder="1" applyAlignment="1">
      <alignment horizontal="center" vertical="center"/>
    </xf>
    <xf numFmtId="0" fontId="79" fillId="0" borderId="1" xfId="0" applyFont="1" applyBorder="1" applyAlignment="1">
      <alignment horizontal="center" vertical="center" wrapText="1"/>
    </xf>
    <xf numFmtId="0" fontId="79" fillId="0" borderId="2" xfId="0" applyFont="1" applyBorder="1" applyAlignment="1">
      <alignment horizontal="center" vertical="center" wrapText="1"/>
    </xf>
    <xf numFmtId="0" fontId="80" fillId="33" borderId="26" xfId="0" applyFont="1" applyFill="1" applyBorder="1" applyAlignment="1">
      <alignment vertical="top" wrapText="1"/>
    </xf>
    <xf numFmtId="0" fontId="81" fillId="0" borderId="26" xfId="0" applyFont="1" applyBorder="1"/>
    <xf numFmtId="0" fontId="61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 wrapText="1"/>
    </xf>
    <xf numFmtId="3" fontId="7" fillId="0" borderId="0" xfId="0" applyNumberFormat="1" applyFont="1" applyAlignment="1">
      <alignment horizontal="center" wrapText="1"/>
    </xf>
    <xf numFmtId="0" fontId="13" fillId="33" borderId="3" xfId="0" applyFont="1" applyFill="1" applyBorder="1" applyAlignment="1">
      <alignment horizontal="center" vertical="center" wrapText="1"/>
    </xf>
    <xf numFmtId="0" fontId="13" fillId="33" borderId="4" xfId="0" applyFont="1" applyFill="1" applyBorder="1" applyAlignment="1">
      <alignment horizontal="center" vertical="center" wrapText="1"/>
    </xf>
    <xf numFmtId="0" fontId="13" fillId="33" borderId="5" xfId="0" applyFont="1" applyFill="1" applyBorder="1" applyAlignment="1">
      <alignment horizontal="center" vertical="center" wrapText="1"/>
    </xf>
    <xf numFmtId="0" fontId="74" fillId="0" borderId="0" xfId="0" applyFont="1" applyAlignment="1">
      <alignment vertical="center"/>
    </xf>
    <xf numFmtId="166" fontId="75" fillId="0" borderId="0" xfId="0" applyNumberFormat="1" applyFont="1" applyAlignment="1">
      <alignment horizontal="center" wrapText="1"/>
    </xf>
    <xf numFmtId="166" fontId="78" fillId="0" borderId="3" xfId="0" applyNumberFormat="1" applyFont="1" applyBorder="1" applyAlignment="1">
      <alignment horizontal="center" vertical="center"/>
    </xf>
    <xf numFmtId="166" fontId="78" fillId="0" borderId="4" xfId="0" applyNumberFormat="1" applyFont="1" applyBorder="1" applyAlignment="1">
      <alignment horizontal="center" vertical="center"/>
    </xf>
    <xf numFmtId="166" fontId="78" fillId="0" borderId="5" xfId="0" applyNumberFormat="1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 wrapText="1"/>
    </xf>
    <xf numFmtId="0" fontId="77" fillId="0" borderId="15" xfId="0" applyFont="1" applyBorder="1" applyAlignment="1">
      <alignment horizontal="right" vertical="top"/>
    </xf>
    <xf numFmtId="0" fontId="69" fillId="0" borderId="1" xfId="0" applyFont="1" applyBorder="1" applyAlignment="1">
      <alignment horizontal="center" vertical="top" wrapText="1"/>
    </xf>
    <xf numFmtId="0" fontId="77" fillId="0" borderId="27" xfId="0" applyFont="1" applyBorder="1" applyAlignment="1">
      <alignment horizontal="center" vertical="top" wrapText="1"/>
    </xf>
    <xf numFmtId="0" fontId="77" fillId="0" borderId="28" xfId="0" applyFont="1" applyBorder="1" applyAlignment="1">
      <alignment horizontal="center" vertical="top" wrapText="1"/>
    </xf>
    <xf numFmtId="0" fontId="77" fillId="0" borderId="25" xfId="0" applyFont="1" applyBorder="1" applyAlignment="1">
      <alignment horizontal="center" vertical="top" wrapText="1"/>
    </xf>
    <xf numFmtId="0" fontId="17" fillId="57" borderId="26" xfId="0" applyFont="1" applyFill="1" applyBorder="1" applyAlignment="1">
      <alignment horizontal="left" vertical="top" wrapText="1"/>
    </xf>
    <xf numFmtId="0" fontId="65" fillId="33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top" wrapText="1"/>
    </xf>
    <xf numFmtId="0" fontId="65" fillId="33" borderId="1" xfId="0" applyFont="1" applyFill="1" applyBorder="1" applyAlignment="1">
      <alignment horizontal="center" vertical="center" wrapText="1"/>
    </xf>
    <xf numFmtId="0" fontId="63" fillId="33" borderId="1" xfId="0" applyFont="1" applyFill="1" applyBorder="1" applyAlignment="1">
      <alignment horizontal="center" vertical="center" wrapText="1"/>
    </xf>
    <xf numFmtId="0" fontId="17" fillId="56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0" fontId="17" fillId="57" borderId="1" xfId="0" applyFont="1" applyFill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170" fontId="63" fillId="33" borderId="0" xfId="173" applyNumberFormat="1" applyFont="1" applyFill="1" applyAlignment="1">
      <alignment horizontal="right" vertical="top" wrapText="1"/>
    </xf>
    <xf numFmtId="0" fontId="6" fillId="0" borderId="0" xfId="0" applyFont="1" applyAlignment="1">
      <alignment horizontal="right" vertical="center"/>
    </xf>
    <xf numFmtId="170" fontId="63" fillId="33" borderId="0" xfId="173" applyNumberFormat="1" applyFont="1" applyFill="1" applyAlignment="1">
      <alignment horizontal="right" wrapText="1"/>
    </xf>
    <xf numFmtId="0" fontId="17" fillId="33" borderId="0" xfId="174" applyFont="1" applyFill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left" vertical="top" wrapText="1"/>
    </xf>
    <xf numFmtId="0" fontId="73" fillId="0" borderId="0" xfId="2" applyFont="1" applyAlignment="1">
      <alignment horizontal="left" vertical="center" wrapText="1"/>
    </xf>
    <xf numFmtId="166" fontId="76" fillId="0" borderId="0" xfId="0" applyNumberFormat="1" applyFont="1" applyAlignment="1">
      <alignment horizontal="left" vertical="center"/>
    </xf>
    <xf numFmtId="0" fontId="69" fillId="0" borderId="0" xfId="0" applyFont="1" applyAlignment="1">
      <alignment horizontal="left" vertical="center" wrapText="1"/>
    </xf>
    <xf numFmtId="0" fontId="77" fillId="0" borderId="1" xfId="0" applyFont="1" applyBorder="1" applyAlignment="1">
      <alignment horizontal="left" vertical="center" wrapText="1"/>
    </xf>
    <xf numFmtId="0" fontId="79" fillId="0" borderId="1" xfId="0" applyFont="1" applyBorder="1" applyAlignment="1">
      <alignment horizontal="left" vertical="center" wrapText="1"/>
    </xf>
    <xf numFmtId="0" fontId="57" fillId="0" borderId="1" xfId="0" applyFont="1" applyBorder="1" applyAlignment="1">
      <alignment horizontal="left" vertical="center" wrapText="1"/>
    </xf>
    <xf numFmtId="0" fontId="69" fillId="0" borderId="1" xfId="0" applyFont="1" applyBorder="1" applyAlignment="1">
      <alignment horizontal="left" vertical="center" wrapText="1"/>
    </xf>
    <xf numFmtId="0" fontId="70" fillId="0" borderId="1" xfId="0" applyFont="1" applyBorder="1" applyAlignment="1">
      <alignment horizontal="left" vertical="center" wrapText="1"/>
    </xf>
    <xf numFmtId="0" fontId="70" fillId="0" borderId="26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57" fillId="0" borderId="26" xfId="0" applyFont="1" applyBorder="1" applyAlignment="1">
      <alignment horizontal="left" vertical="center" wrapText="1"/>
    </xf>
    <xf numFmtId="0" fontId="81" fillId="0" borderId="26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</cellXfs>
  <cellStyles count="175">
    <cellStyle name="20% - Accent1" xfId="147" builtinId="30" customBuiltin="1"/>
    <cellStyle name="20% - Accent1 2" xfId="78" xr:uid="{00000000-0005-0000-0000-000001000000}"/>
    <cellStyle name="20% - Accent2" xfId="150" builtinId="34" customBuiltin="1"/>
    <cellStyle name="20% - Accent2 2" xfId="69" xr:uid="{00000000-0005-0000-0000-000003000000}"/>
    <cellStyle name="20% - Accent3" xfId="153" builtinId="38" customBuiltin="1"/>
    <cellStyle name="20% - Accent3 2" xfId="91" xr:uid="{00000000-0005-0000-0000-000005000000}"/>
    <cellStyle name="20% - Accent4" xfId="156" builtinId="42" customBuiltin="1"/>
    <cellStyle name="20% - Accent4 2" xfId="92" xr:uid="{00000000-0005-0000-0000-000007000000}"/>
    <cellStyle name="20% - Accent5" xfId="159" builtinId="46" customBuiltin="1"/>
    <cellStyle name="20% - Accent5 2" xfId="83" xr:uid="{00000000-0005-0000-0000-000009000000}"/>
    <cellStyle name="20% - Accent6" xfId="162" builtinId="50" customBuiltin="1"/>
    <cellStyle name="20% - Accent6 2" xfId="74" xr:uid="{00000000-0005-0000-0000-00000B000000}"/>
    <cellStyle name="20% — акцент1 2" xfId="26" xr:uid="{00000000-0005-0000-0000-00000C000000}"/>
    <cellStyle name="20% — акцент2 2" xfId="30" xr:uid="{00000000-0005-0000-0000-00000D000000}"/>
    <cellStyle name="20% — акцент3 2" xfId="34" xr:uid="{00000000-0005-0000-0000-00000E000000}"/>
    <cellStyle name="20% — акцент4 2" xfId="38" xr:uid="{00000000-0005-0000-0000-00000F000000}"/>
    <cellStyle name="20% — акцент5 2" xfId="42" xr:uid="{00000000-0005-0000-0000-000010000000}"/>
    <cellStyle name="20% — акцент6 2" xfId="46" xr:uid="{00000000-0005-0000-0000-000011000000}"/>
    <cellStyle name="40% - Accent1" xfId="148" builtinId="31" customBuiltin="1"/>
    <cellStyle name="40% - Accent1 2" xfId="65" xr:uid="{00000000-0005-0000-0000-000013000000}"/>
    <cellStyle name="40% - Accent2" xfId="151" builtinId="35" customBuiltin="1"/>
    <cellStyle name="40% - Accent2 2" xfId="73" xr:uid="{00000000-0005-0000-0000-000015000000}"/>
    <cellStyle name="40% - Accent3" xfId="154" builtinId="39" customBuiltin="1"/>
    <cellStyle name="40% - Accent3 2" xfId="70" xr:uid="{00000000-0005-0000-0000-000017000000}"/>
    <cellStyle name="40% - Accent4" xfId="157" builtinId="43" customBuiltin="1"/>
    <cellStyle name="40% - Accent4 2" xfId="95" xr:uid="{00000000-0005-0000-0000-000019000000}"/>
    <cellStyle name="40% - Accent5" xfId="160" builtinId="47" customBuiltin="1"/>
    <cellStyle name="40% - Accent5 2" xfId="79" xr:uid="{00000000-0005-0000-0000-00001B000000}"/>
    <cellStyle name="40% - Accent6" xfId="163" builtinId="51" customBuiltin="1"/>
    <cellStyle name="40% - Accent6 2" xfId="66" xr:uid="{00000000-0005-0000-0000-00001D000000}"/>
    <cellStyle name="40% — акцент1 2" xfId="27" xr:uid="{00000000-0005-0000-0000-00001E000000}"/>
    <cellStyle name="40% — акцент2 2" xfId="31" xr:uid="{00000000-0005-0000-0000-00001F000000}"/>
    <cellStyle name="40% — акцент3 2" xfId="35" xr:uid="{00000000-0005-0000-0000-000020000000}"/>
    <cellStyle name="40% — акцент4 2" xfId="39" xr:uid="{00000000-0005-0000-0000-000021000000}"/>
    <cellStyle name="40% — акцент5 2" xfId="43" xr:uid="{00000000-0005-0000-0000-000022000000}"/>
    <cellStyle name="40% — акцент6 2" xfId="47" xr:uid="{00000000-0005-0000-0000-000023000000}"/>
    <cellStyle name="60% - Accent1 2" xfId="77" xr:uid="{00000000-0005-0000-0000-000024000000}"/>
    <cellStyle name="60% - Accent1 3" xfId="166" xr:uid="{00000000-0005-0000-0000-000025000000}"/>
    <cellStyle name="60% - Accent2 2" xfId="81" xr:uid="{00000000-0005-0000-0000-000026000000}"/>
    <cellStyle name="60% - Accent2 3" xfId="167" xr:uid="{00000000-0005-0000-0000-000027000000}"/>
    <cellStyle name="60% - Accent3 2" xfId="86" xr:uid="{00000000-0005-0000-0000-000028000000}"/>
    <cellStyle name="60% - Accent3 3" xfId="168" xr:uid="{00000000-0005-0000-0000-000029000000}"/>
    <cellStyle name="60% - Accent4 2" xfId="87" xr:uid="{00000000-0005-0000-0000-00002A000000}"/>
    <cellStyle name="60% - Accent4 3" xfId="169" xr:uid="{00000000-0005-0000-0000-00002B000000}"/>
    <cellStyle name="60% - Accent5 2" xfId="75" xr:uid="{00000000-0005-0000-0000-00002C000000}"/>
    <cellStyle name="60% - Accent5 3" xfId="170" xr:uid="{00000000-0005-0000-0000-00002D000000}"/>
    <cellStyle name="60% - Accent6 2" xfId="93" xr:uid="{00000000-0005-0000-0000-00002E000000}"/>
    <cellStyle name="60% - Accent6 3" xfId="171" xr:uid="{00000000-0005-0000-0000-00002F000000}"/>
    <cellStyle name="60% — акцент1 2" xfId="28" xr:uid="{00000000-0005-0000-0000-000030000000}"/>
    <cellStyle name="60% — акцент2 2" xfId="32" xr:uid="{00000000-0005-0000-0000-000031000000}"/>
    <cellStyle name="60% — акцент3 2" xfId="36" xr:uid="{00000000-0005-0000-0000-000032000000}"/>
    <cellStyle name="60% — акцент4 2" xfId="40" xr:uid="{00000000-0005-0000-0000-000033000000}"/>
    <cellStyle name="60% — акцент5 2" xfId="44" xr:uid="{00000000-0005-0000-0000-000034000000}"/>
    <cellStyle name="60% — акцент6 2" xfId="48" xr:uid="{00000000-0005-0000-0000-000035000000}"/>
    <cellStyle name="Accent1" xfId="146" builtinId="29" customBuiltin="1"/>
    <cellStyle name="Accent1 2" xfId="94" xr:uid="{00000000-0005-0000-0000-000037000000}"/>
    <cellStyle name="Accent2" xfId="149" builtinId="33" customBuiltin="1"/>
    <cellStyle name="Accent2 2" xfId="64" xr:uid="{00000000-0005-0000-0000-000039000000}"/>
    <cellStyle name="Accent3" xfId="152" builtinId="37" customBuiltin="1"/>
    <cellStyle name="Accent3 2" xfId="85" xr:uid="{00000000-0005-0000-0000-00003B000000}"/>
    <cellStyle name="Accent4" xfId="155" builtinId="41" customBuiltin="1"/>
    <cellStyle name="Accent4 2" xfId="90" xr:uid="{00000000-0005-0000-0000-00003D000000}"/>
    <cellStyle name="Accent5" xfId="158" builtinId="45" customBuiltin="1"/>
    <cellStyle name="Accent5 2" xfId="67" xr:uid="{00000000-0005-0000-0000-00003F000000}"/>
    <cellStyle name="Accent6" xfId="161" builtinId="49" customBuiltin="1"/>
    <cellStyle name="Accent6 2" xfId="89" xr:uid="{00000000-0005-0000-0000-000041000000}"/>
    <cellStyle name="Bad" xfId="137" builtinId="27" customBuiltin="1"/>
    <cellStyle name="Bad 2" xfId="71" xr:uid="{00000000-0005-0000-0000-000043000000}"/>
    <cellStyle name="Calculation" xfId="140" builtinId="22" customBuiltin="1"/>
    <cellStyle name="Calculation 2" xfId="88" xr:uid="{00000000-0005-0000-0000-000045000000}"/>
    <cellStyle name="Check Cell" xfId="142" builtinId="23" customBuiltin="1"/>
    <cellStyle name="Check Cell 2" xfId="82" xr:uid="{00000000-0005-0000-0000-000047000000}"/>
    <cellStyle name="Comma" xfId="1" builtinId="3"/>
    <cellStyle name="Comma 2" xfId="56" xr:uid="{00000000-0005-0000-0000-000049000000}"/>
    <cellStyle name="Comma 2 2" xfId="52" xr:uid="{00000000-0005-0000-0000-00004A000000}"/>
    <cellStyle name="Comma 2 2 2" xfId="96" xr:uid="{00000000-0005-0000-0000-00004B000000}"/>
    <cellStyle name="Comma 2 3" xfId="55" xr:uid="{00000000-0005-0000-0000-00004C000000}"/>
    <cellStyle name="Comma 3" xfId="60" xr:uid="{00000000-0005-0000-0000-00004D000000}"/>
    <cellStyle name="Comma 3 2" xfId="97" xr:uid="{00000000-0005-0000-0000-00004E000000}"/>
    <cellStyle name="Comma 3 2 2" xfId="128" xr:uid="{00000000-0005-0000-0000-00004F000000}"/>
    <cellStyle name="Comma 4" xfId="68" xr:uid="{00000000-0005-0000-0000-000050000000}"/>
    <cellStyle name="Comma 5" xfId="80" xr:uid="{00000000-0005-0000-0000-000051000000}"/>
    <cellStyle name="Comma 6" xfId="127" xr:uid="{00000000-0005-0000-0000-000052000000}"/>
    <cellStyle name="Explanatory Text" xfId="144" builtinId="53" customBuiltin="1"/>
    <cellStyle name="Explanatory Text 2" xfId="98" xr:uid="{00000000-0005-0000-0000-000054000000}"/>
    <cellStyle name="Good" xfId="136" builtinId="26" customBuiltin="1"/>
    <cellStyle name="Good 2" xfId="99" xr:uid="{00000000-0005-0000-0000-000056000000}"/>
    <cellStyle name="Heading 1" xfId="132" builtinId="16" customBuiltin="1"/>
    <cellStyle name="Heading 1 2" xfId="100" xr:uid="{00000000-0005-0000-0000-000058000000}"/>
    <cellStyle name="Heading 2" xfId="133" builtinId="17" customBuiltin="1"/>
    <cellStyle name="Heading 2 2" xfId="101" xr:uid="{00000000-0005-0000-0000-00005A000000}"/>
    <cellStyle name="Heading 3" xfId="134" builtinId="18" customBuiltin="1"/>
    <cellStyle name="Heading 3 2" xfId="102" xr:uid="{00000000-0005-0000-0000-00005C000000}"/>
    <cellStyle name="Heading 4" xfId="135" builtinId="19" customBuiltin="1"/>
    <cellStyle name="Heading 4 2" xfId="103" xr:uid="{00000000-0005-0000-0000-00005E000000}"/>
    <cellStyle name="Input" xfId="138" builtinId="20" customBuiltin="1"/>
    <cellStyle name="Input 2" xfId="104" xr:uid="{00000000-0005-0000-0000-000060000000}"/>
    <cellStyle name="Linked Cell" xfId="141" builtinId="24" customBuiltin="1"/>
    <cellStyle name="Linked Cell 2" xfId="105" xr:uid="{00000000-0005-0000-0000-000062000000}"/>
    <cellStyle name="Neutral 2" xfId="54" xr:uid="{00000000-0005-0000-0000-000063000000}"/>
    <cellStyle name="Neutral 3" xfId="106" xr:uid="{00000000-0005-0000-0000-000064000000}"/>
    <cellStyle name="Neutral 4" xfId="165" xr:uid="{00000000-0005-0000-0000-000065000000}"/>
    <cellStyle name="Normal" xfId="0" builtinId="0"/>
    <cellStyle name="Normal 10" xfId="125" xr:uid="{00000000-0005-0000-0000-000067000000}"/>
    <cellStyle name="Normal 11" xfId="126" xr:uid="{00000000-0005-0000-0000-000068000000}"/>
    <cellStyle name="Normal 12" xfId="164" xr:uid="{00000000-0005-0000-0000-000069000000}"/>
    <cellStyle name="Normal 18" xfId="174" xr:uid="{00000000-0005-0000-0000-00006A000000}"/>
    <cellStyle name="Normal 2" xfId="6" xr:uid="{00000000-0005-0000-0000-00006B000000}"/>
    <cellStyle name="Normal 2 2" xfId="107" xr:uid="{00000000-0005-0000-0000-00006C000000}"/>
    <cellStyle name="Normal 2 3" xfId="108" xr:uid="{00000000-0005-0000-0000-00006D000000}"/>
    <cellStyle name="Normal 2 4" xfId="61" xr:uid="{00000000-0005-0000-0000-00006E000000}"/>
    <cellStyle name="Normal 2 6" xfId="173" xr:uid="{00000000-0005-0000-0000-00006F000000}"/>
    <cellStyle name="Normal 3" xfId="50" xr:uid="{00000000-0005-0000-0000-000070000000}"/>
    <cellStyle name="Normal 3 2" xfId="63" xr:uid="{00000000-0005-0000-0000-000071000000}"/>
    <cellStyle name="Normal 3 2 2" xfId="109" xr:uid="{00000000-0005-0000-0000-000072000000}"/>
    <cellStyle name="Normal 3 3" xfId="59" xr:uid="{00000000-0005-0000-0000-000073000000}"/>
    <cellStyle name="Normal 3_HavelvacN2axjusakN3" xfId="84" xr:uid="{00000000-0005-0000-0000-000074000000}"/>
    <cellStyle name="Normal 4" xfId="51" xr:uid="{00000000-0005-0000-0000-000075000000}"/>
    <cellStyle name="Normal 4 2" xfId="72" xr:uid="{00000000-0005-0000-0000-000076000000}"/>
    <cellStyle name="Normal 5" xfId="2" xr:uid="{00000000-0005-0000-0000-000077000000}"/>
    <cellStyle name="Normal 5 2" xfId="110" xr:uid="{00000000-0005-0000-0000-000078000000}"/>
    <cellStyle name="Normal 5 2 2" xfId="129" xr:uid="{00000000-0005-0000-0000-000079000000}"/>
    <cellStyle name="Normal 5 3" xfId="76" xr:uid="{00000000-0005-0000-0000-00007A000000}"/>
    <cellStyle name="Normal 6" xfId="111" xr:uid="{00000000-0005-0000-0000-00007B000000}"/>
    <cellStyle name="Normal 7" xfId="112" xr:uid="{00000000-0005-0000-0000-00007C000000}"/>
    <cellStyle name="Normal 8" xfId="3" xr:uid="{00000000-0005-0000-0000-00007D000000}"/>
    <cellStyle name="Normal 8 2" xfId="53" xr:uid="{00000000-0005-0000-0000-00007E000000}"/>
    <cellStyle name="Normal 9" xfId="124" xr:uid="{00000000-0005-0000-0000-00007F000000}"/>
    <cellStyle name="Note" xfId="7" builtinId="10" customBuiltin="1"/>
    <cellStyle name="Note 2" xfId="113" xr:uid="{00000000-0005-0000-0000-000081000000}"/>
    <cellStyle name="Output" xfId="139" builtinId="21" customBuiltin="1"/>
    <cellStyle name="Output 2" xfId="114" xr:uid="{00000000-0005-0000-0000-000083000000}"/>
    <cellStyle name="Percent 2" xfId="58" xr:uid="{00000000-0005-0000-0000-000084000000}"/>
    <cellStyle name="SN_241" xfId="4" xr:uid="{00000000-0005-0000-0000-000085000000}"/>
    <cellStyle name="SN_b" xfId="5" xr:uid="{00000000-0005-0000-0000-000086000000}"/>
    <cellStyle name="SN10_bold" xfId="172" xr:uid="{00000000-0005-0000-0000-000087000000}"/>
    <cellStyle name="Style 1" xfId="115" xr:uid="{00000000-0005-0000-0000-000088000000}"/>
    <cellStyle name="Style 1 2" xfId="116" xr:uid="{00000000-0005-0000-0000-000089000000}"/>
    <cellStyle name="Style 1 2 2" xfId="123" xr:uid="{00000000-0005-0000-0000-00008A000000}"/>
    <cellStyle name="Style 1_verchnakan_ax21-25_2018" xfId="117" xr:uid="{00000000-0005-0000-0000-00008B000000}"/>
    <cellStyle name="Title" xfId="131" builtinId="15" customBuiltin="1"/>
    <cellStyle name="Title 2" xfId="118" xr:uid="{00000000-0005-0000-0000-00008D000000}"/>
    <cellStyle name="Total" xfId="145" builtinId="25" customBuiltin="1"/>
    <cellStyle name="Total 2" xfId="119" xr:uid="{00000000-0005-0000-0000-00008F000000}"/>
    <cellStyle name="Warning Text" xfId="143" builtinId="11" customBuiltin="1"/>
    <cellStyle name="Warning Text 2" xfId="120" xr:uid="{00000000-0005-0000-0000-000091000000}"/>
    <cellStyle name="Акцент1 2" xfId="25" xr:uid="{00000000-0005-0000-0000-000092000000}"/>
    <cellStyle name="Акцент2 2" xfId="29" xr:uid="{00000000-0005-0000-0000-000093000000}"/>
    <cellStyle name="Акцент3 2" xfId="33" xr:uid="{00000000-0005-0000-0000-000094000000}"/>
    <cellStyle name="Акцент4 2" xfId="37" xr:uid="{00000000-0005-0000-0000-000095000000}"/>
    <cellStyle name="Акцент5 2" xfId="41" xr:uid="{00000000-0005-0000-0000-000096000000}"/>
    <cellStyle name="Акцент6 2" xfId="45" xr:uid="{00000000-0005-0000-0000-000097000000}"/>
    <cellStyle name="Ввод  2" xfId="17" xr:uid="{00000000-0005-0000-0000-000098000000}"/>
    <cellStyle name="Вывод 2" xfId="18" xr:uid="{00000000-0005-0000-0000-000099000000}"/>
    <cellStyle name="Вычисление 2" xfId="19" xr:uid="{00000000-0005-0000-0000-00009A000000}"/>
    <cellStyle name="Заголовок 1 2" xfId="10" xr:uid="{00000000-0005-0000-0000-00009B000000}"/>
    <cellStyle name="Заголовок 2 2" xfId="11" xr:uid="{00000000-0005-0000-0000-00009C000000}"/>
    <cellStyle name="Заголовок 3 2" xfId="12" xr:uid="{00000000-0005-0000-0000-00009D000000}"/>
    <cellStyle name="Заголовок 4 2" xfId="13" xr:uid="{00000000-0005-0000-0000-00009E000000}"/>
    <cellStyle name="Итог 2" xfId="24" xr:uid="{00000000-0005-0000-0000-00009F000000}"/>
    <cellStyle name="Контрольная ячейка 2" xfId="21" xr:uid="{00000000-0005-0000-0000-0000A0000000}"/>
    <cellStyle name="Название 2" xfId="9" xr:uid="{00000000-0005-0000-0000-0000A1000000}"/>
    <cellStyle name="Нейтральный 2" xfId="16" xr:uid="{00000000-0005-0000-0000-0000A2000000}"/>
    <cellStyle name="Обычный 2" xfId="8" xr:uid="{00000000-0005-0000-0000-0000A3000000}"/>
    <cellStyle name="Обычный 2 2" xfId="122" xr:uid="{00000000-0005-0000-0000-0000A4000000}"/>
    <cellStyle name="Обычный 2 3" xfId="121" xr:uid="{00000000-0005-0000-0000-0000A5000000}"/>
    <cellStyle name="Обычный 3" xfId="57" xr:uid="{00000000-0005-0000-0000-0000A6000000}"/>
    <cellStyle name="Обычный 4" xfId="130" xr:uid="{00000000-0005-0000-0000-0000A7000000}"/>
    <cellStyle name="Плохой 2" xfId="15" xr:uid="{00000000-0005-0000-0000-0000A8000000}"/>
    <cellStyle name="Пояснение 2" xfId="23" xr:uid="{00000000-0005-0000-0000-0000A9000000}"/>
    <cellStyle name="Связанная ячейка 2" xfId="20" xr:uid="{00000000-0005-0000-0000-0000AA000000}"/>
    <cellStyle name="Текст предупреждения 2" xfId="22" xr:uid="{00000000-0005-0000-0000-0000AB000000}"/>
    <cellStyle name="Финансовый 2" xfId="49" xr:uid="{00000000-0005-0000-0000-0000AC000000}"/>
    <cellStyle name="Финансовый 3" xfId="62" xr:uid="{00000000-0005-0000-0000-0000AD000000}"/>
    <cellStyle name="Хороший 2" xfId="14" xr:uid="{00000000-0005-0000-0000-0000A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opLeftCell="A13" zoomScale="70" zoomScaleNormal="70" zoomScaleSheetLayoutView="100" workbookViewId="0">
      <selection activeCell="J5" sqref="J5"/>
    </sheetView>
  </sheetViews>
  <sheetFormatPr defaultColWidth="9.109375" defaultRowHeight="17.399999999999999" x14ac:dyDescent="0.4"/>
  <cols>
    <col min="1" max="1" width="10.109375" style="7" customWidth="1"/>
    <col min="2" max="2" width="12.109375" style="7" customWidth="1"/>
    <col min="3" max="3" width="14.6640625" style="7" customWidth="1"/>
    <col min="4" max="4" width="24.88671875" style="7" customWidth="1"/>
    <col min="5" max="5" width="22.5546875" style="7" customWidth="1"/>
    <col min="6" max="6" width="29.109375" style="7" customWidth="1"/>
    <col min="7" max="7" width="19.33203125" style="7" customWidth="1"/>
    <col min="8" max="8" width="18.33203125" style="7" customWidth="1"/>
    <col min="9" max="9" width="20.109375" style="7" customWidth="1"/>
    <col min="10" max="10" width="11.88671875" style="7" bestFit="1" customWidth="1"/>
    <col min="11" max="16384" width="9.109375" style="7"/>
  </cols>
  <sheetData>
    <row r="1" spans="1:9" s="1" customFormat="1" ht="16.5" customHeight="1" x14ac:dyDescent="0.3">
      <c r="E1" s="10"/>
      <c r="I1" s="11" t="s">
        <v>0</v>
      </c>
    </row>
    <row r="2" spans="1:9" s="1" customFormat="1" ht="16.5" customHeight="1" x14ac:dyDescent="0.3">
      <c r="F2" s="12"/>
      <c r="I2" s="13" t="s">
        <v>36</v>
      </c>
    </row>
    <row r="3" spans="1:9" s="1" customFormat="1" ht="17.25" customHeight="1" x14ac:dyDescent="0.3">
      <c r="F3" s="12"/>
      <c r="I3" s="13" t="s">
        <v>25</v>
      </c>
    </row>
    <row r="4" spans="1:9" s="2" customFormat="1" ht="75.75" customHeight="1" x14ac:dyDescent="0.4">
      <c r="A4" s="99" t="s">
        <v>38</v>
      </c>
      <c r="B4" s="99"/>
      <c r="C4" s="99"/>
      <c r="D4" s="99"/>
      <c r="E4" s="99"/>
      <c r="F4" s="99"/>
      <c r="G4" s="99"/>
      <c r="H4" s="99"/>
      <c r="I4" s="99"/>
    </row>
    <row r="5" spans="1:9" s="2" customFormat="1" x14ac:dyDescent="0.4">
      <c r="A5" s="3"/>
    </row>
    <row r="6" spans="1:9" s="2" customFormat="1" x14ac:dyDescent="0.4">
      <c r="A6" s="4"/>
      <c r="B6" s="4"/>
      <c r="C6" s="4"/>
      <c r="D6" s="4"/>
      <c r="E6" s="4"/>
      <c r="F6" s="4"/>
      <c r="I6" s="5" t="s">
        <v>1</v>
      </c>
    </row>
    <row r="7" spans="1:9" s="18" customFormat="1" ht="54" customHeight="1" x14ac:dyDescent="0.3">
      <c r="A7" s="98" t="s">
        <v>39</v>
      </c>
      <c r="B7" s="98" t="s">
        <v>2</v>
      </c>
      <c r="C7" s="98"/>
      <c r="D7" s="98" t="s">
        <v>40</v>
      </c>
      <c r="E7" s="98" t="s">
        <v>41</v>
      </c>
      <c r="F7" s="98" t="s">
        <v>42</v>
      </c>
      <c r="G7" s="100" t="s">
        <v>65</v>
      </c>
      <c r="H7" s="101"/>
      <c r="I7" s="102"/>
    </row>
    <row r="8" spans="1:9" s="18" customFormat="1" ht="17.850000000000001" customHeight="1" x14ac:dyDescent="0.3">
      <c r="A8" s="98"/>
      <c r="B8" s="98"/>
      <c r="C8" s="98"/>
      <c r="D8" s="98"/>
      <c r="E8" s="98"/>
      <c r="F8" s="98"/>
      <c r="G8" s="98" t="s">
        <v>28</v>
      </c>
      <c r="H8" s="98" t="s">
        <v>10</v>
      </c>
      <c r="I8" s="98" t="s">
        <v>11</v>
      </c>
    </row>
    <row r="9" spans="1:9" s="18" customFormat="1" ht="33" customHeight="1" x14ac:dyDescent="0.3">
      <c r="A9" s="98"/>
      <c r="B9" s="19" t="s">
        <v>26</v>
      </c>
      <c r="C9" s="19" t="s">
        <v>27</v>
      </c>
      <c r="D9" s="98"/>
      <c r="E9" s="98"/>
      <c r="F9" s="98"/>
      <c r="G9" s="98"/>
      <c r="H9" s="98"/>
      <c r="I9" s="98"/>
    </row>
    <row r="10" spans="1:9" s="8" customFormat="1" ht="24.9" customHeight="1" x14ac:dyDescent="0.3">
      <c r="A10" s="97" t="s">
        <v>43</v>
      </c>
      <c r="B10" s="97"/>
      <c r="C10" s="97"/>
      <c r="D10" s="97"/>
      <c r="E10" s="97"/>
      <c r="F10" s="97"/>
      <c r="G10" s="37">
        <f>G11+G15</f>
        <v>0</v>
      </c>
      <c r="H10" s="37">
        <f t="shared" ref="H10:I10" si="0">H11+H15</f>
        <v>0</v>
      </c>
      <c r="I10" s="37">
        <f t="shared" si="0"/>
        <v>0</v>
      </c>
    </row>
    <row r="11" spans="1:9" s="8" customFormat="1" ht="15" customHeight="1" x14ac:dyDescent="0.3">
      <c r="A11" s="97" t="s">
        <v>16</v>
      </c>
      <c r="B11" s="97"/>
      <c r="C11" s="97"/>
      <c r="D11" s="97"/>
      <c r="E11" s="97"/>
      <c r="F11" s="97"/>
      <c r="G11" s="37">
        <f t="shared" ref="G11:I12" si="1">G12</f>
        <v>401171.7</v>
      </c>
      <c r="H11" s="37">
        <f t="shared" si="1"/>
        <v>401171.7</v>
      </c>
      <c r="I11" s="37">
        <f t="shared" si="1"/>
        <v>401171.7</v>
      </c>
    </row>
    <row r="12" spans="1:9" s="8" customFormat="1" ht="171" customHeight="1" x14ac:dyDescent="0.3">
      <c r="A12" s="38"/>
      <c r="B12" s="39" t="s">
        <v>44</v>
      </c>
      <c r="C12" s="38"/>
      <c r="D12" s="36" t="s">
        <v>45</v>
      </c>
      <c r="E12" s="36" t="s">
        <v>46</v>
      </c>
      <c r="F12" s="36" t="s">
        <v>47</v>
      </c>
      <c r="G12" s="37">
        <f t="shared" si="1"/>
        <v>401171.7</v>
      </c>
      <c r="H12" s="37">
        <f t="shared" si="1"/>
        <v>401171.7</v>
      </c>
      <c r="I12" s="37">
        <f t="shared" si="1"/>
        <v>401171.7</v>
      </c>
    </row>
    <row r="13" spans="1:9" s="8" customFormat="1" ht="45" x14ac:dyDescent="0.3">
      <c r="A13" s="38"/>
      <c r="B13" s="38"/>
      <c r="C13" s="40" t="s">
        <v>62</v>
      </c>
      <c r="D13" s="15" t="s">
        <v>63</v>
      </c>
      <c r="E13" s="15" t="s">
        <v>63</v>
      </c>
      <c r="F13" s="15" t="s">
        <v>64</v>
      </c>
      <c r="G13" s="16">
        <v>401171.7</v>
      </c>
      <c r="H13" s="16">
        <v>401171.7</v>
      </c>
      <c r="I13" s="16">
        <v>401171.7</v>
      </c>
    </row>
    <row r="14" spans="1:9" x14ac:dyDescent="0.4">
      <c r="A14" s="41"/>
      <c r="B14" s="41"/>
      <c r="C14" s="41"/>
      <c r="D14" s="41"/>
      <c r="E14" s="41"/>
      <c r="F14" s="41"/>
      <c r="G14" s="41"/>
      <c r="H14" s="41"/>
      <c r="I14" s="41"/>
    </row>
    <row r="15" spans="1:9" s="8" customFormat="1" ht="15" customHeight="1" x14ac:dyDescent="0.3">
      <c r="A15" s="97" t="s">
        <v>66</v>
      </c>
      <c r="B15" s="97"/>
      <c r="C15" s="97"/>
      <c r="D15" s="97"/>
      <c r="E15" s="97"/>
      <c r="F15" s="97"/>
      <c r="G15" s="37">
        <f t="shared" ref="G15:I16" si="2">G16</f>
        <v>-401171.7</v>
      </c>
      <c r="H15" s="37">
        <f t="shared" si="2"/>
        <v>-401171.7</v>
      </c>
      <c r="I15" s="37">
        <f t="shared" si="2"/>
        <v>-401171.7</v>
      </c>
    </row>
    <row r="16" spans="1:9" s="8" customFormat="1" ht="132.6" customHeight="1" x14ac:dyDescent="0.3">
      <c r="A16" s="38"/>
      <c r="B16" s="39">
        <v>1139</v>
      </c>
      <c r="C16" s="38"/>
      <c r="D16" s="36" t="s">
        <v>67</v>
      </c>
      <c r="E16" s="36" t="s">
        <v>68</v>
      </c>
      <c r="F16" s="36" t="s">
        <v>69</v>
      </c>
      <c r="G16" s="37">
        <f t="shared" si="2"/>
        <v>-401171.7</v>
      </c>
      <c r="H16" s="37">
        <f t="shared" si="2"/>
        <v>-401171.7</v>
      </c>
      <c r="I16" s="37">
        <f t="shared" si="2"/>
        <v>-401171.7</v>
      </c>
    </row>
    <row r="17" spans="1:9" s="8" customFormat="1" ht="205.95" customHeight="1" x14ac:dyDescent="0.3">
      <c r="A17" s="38"/>
      <c r="B17" s="38"/>
      <c r="C17" s="40" t="s">
        <v>70</v>
      </c>
      <c r="D17" s="15" t="s">
        <v>67</v>
      </c>
      <c r="E17" s="15" t="s">
        <v>71</v>
      </c>
      <c r="F17" s="15" t="s">
        <v>64</v>
      </c>
      <c r="G17" s="16">
        <v>-401171.7</v>
      </c>
      <c r="H17" s="16">
        <v>-401171.7</v>
      </c>
      <c r="I17" s="16">
        <v>-401171.7</v>
      </c>
    </row>
  </sheetData>
  <mergeCells count="13">
    <mergeCell ref="A4:I4"/>
    <mergeCell ref="A7:A9"/>
    <mergeCell ref="B7:C8"/>
    <mergeCell ref="D7:D9"/>
    <mergeCell ref="E7:E9"/>
    <mergeCell ref="F7:F9"/>
    <mergeCell ref="G8:G9"/>
    <mergeCell ref="G7:I7"/>
    <mergeCell ref="A15:F15"/>
    <mergeCell ref="A10:F10"/>
    <mergeCell ref="A11:F11"/>
    <mergeCell ref="H8:H9"/>
    <mergeCell ref="I8:I9"/>
  </mergeCells>
  <pageMargins left="0.70866141732283505" right="0.26" top="0.26" bottom="0.16" header="0.19" footer="0.31496062992126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0"/>
  <sheetViews>
    <sheetView tabSelected="1" topLeftCell="A22" zoomScale="90" zoomScaleNormal="90" zoomScaleSheetLayoutView="90" workbookViewId="0">
      <selection activeCell="N15" sqref="N15"/>
    </sheetView>
  </sheetViews>
  <sheetFormatPr defaultColWidth="9.109375" defaultRowHeight="15.6" x14ac:dyDescent="0.3"/>
  <cols>
    <col min="1" max="1" width="7.33203125" style="9" customWidth="1"/>
    <col min="2" max="2" width="6.88671875" style="9" customWidth="1"/>
    <col min="3" max="3" width="6.33203125" style="9" customWidth="1"/>
    <col min="4" max="4" width="9" style="9" customWidth="1"/>
    <col min="5" max="5" width="12.44140625" style="9" customWidth="1"/>
    <col min="6" max="6" width="56.33203125" style="144" customWidth="1"/>
    <col min="7" max="7" width="14.5546875" style="9" customWidth="1"/>
    <col min="8" max="8" width="21.33203125" style="9" customWidth="1"/>
    <col min="9" max="9" width="18.33203125" style="9" customWidth="1"/>
    <col min="10" max="11" width="9.109375" style="9"/>
    <col min="12" max="13" width="12" style="9" customWidth="1"/>
    <col min="14" max="14" width="11.33203125" style="9" customWidth="1"/>
    <col min="15" max="15" width="13.5546875" style="9" customWidth="1"/>
    <col min="16" max="16384" width="9.109375" style="9"/>
  </cols>
  <sheetData>
    <row r="1" spans="1:9" s="1" customFormat="1" ht="16.5" customHeight="1" x14ac:dyDescent="0.3">
      <c r="A1" s="83"/>
      <c r="B1" s="83"/>
      <c r="C1" s="83"/>
      <c r="D1" s="83"/>
      <c r="E1" s="84"/>
      <c r="F1" s="132"/>
      <c r="G1" s="84"/>
      <c r="H1" s="84"/>
      <c r="I1" s="85" t="s">
        <v>4</v>
      </c>
    </row>
    <row r="2" spans="1:9" s="1" customFormat="1" ht="16.5" customHeight="1" x14ac:dyDescent="0.3">
      <c r="A2" s="83"/>
      <c r="B2" s="83"/>
      <c r="C2" s="83"/>
      <c r="D2" s="83"/>
      <c r="E2" s="84"/>
      <c r="F2" s="132"/>
      <c r="G2" s="84"/>
      <c r="H2" s="86" t="s">
        <v>36</v>
      </c>
      <c r="I2" s="84"/>
    </row>
    <row r="3" spans="1:9" s="1" customFormat="1" ht="16.5" customHeight="1" x14ac:dyDescent="0.3">
      <c r="A3" s="83"/>
      <c r="B3" s="83"/>
      <c r="C3" s="83"/>
      <c r="D3" s="83"/>
      <c r="E3" s="84"/>
      <c r="F3" s="132"/>
      <c r="G3" s="84"/>
      <c r="H3" s="103" t="s">
        <v>25</v>
      </c>
      <c r="I3" s="103"/>
    </row>
    <row r="4" spans="1:9" s="1" customFormat="1" ht="16.5" customHeight="1" x14ac:dyDescent="0.3">
      <c r="A4" s="83"/>
      <c r="B4" s="83"/>
      <c r="C4" s="83"/>
      <c r="D4" s="83"/>
      <c r="E4" s="87"/>
      <c r="F4" s="132"/>
      <c r="G4" s="84"/>
      <c r="H4" s="84"/>
      <c r="I4" s="84"/>
    </row>
    <row r="5" spans="1:9" s="2" customFormat="1" ht="45" customHeight="1" x14ac:dyDescent="0.4">
      <c r="A5" s="104" t="s">
        <v>37</v>
      </c>
      <c r="B5" s="104"/>
      <c r="C5" s="104"/>
      <c r="D5" s="104"/>
      <c r="E5" s="104"/>
      <c r="F5" s="104"/>
      <c r="G5" s="104"/>
      <c r="H5" s="104"/>
      <c r="I5" s="104"/>
    </row>
    <row r="6" spans="1:9" s="2" customFormat="1" ht="17.399999999999999" x14ac:dyDescent="0.4">
      <c r="A6" s="88"/>
      <c r="B6" s="88"/>
      <c r="C6" s="88"/>
      <c r="D6" s="89"/>
      <c r="E6" s="88"/>
      <c r="F6" s="133"/>
      <c r="G6" s="88"/>
      <c r="H6" s="88"/>
      <c r="I6" s="88"/>
    </row>
    <row r="7" spans="1:9" s="2" customFormat="1" ht="17.399999999999999" x14ac:dyDescent="0.4">
      <c r="A7" s="88"/>
      <c r="B7" s="88"/>
      <c r="C7" s="88"/>
      <c r="D7" s="90"/>
      <c r="E7" s="90"/>
      <c r="F7" s="134"/>
      <c r="G7" s="90"/>
      <c r="H7" s="109" t="s">
        <v>1</v>
      </c>
      <c r="I7" s="109"/>
    </row>
    <row r="8" spans="1:9" s="2" customFormat="1" ht="47.25" customHeight="1" x14ac:dyDescent="0.4">
      <c r="A8" s="105" t="s">
        <v>5</v>
      </c>
      <c r="B8" s="106"/>
      <c r="C8" s="107"/>
      <c r="D8" s="108" t="s">
        <v>2</v>
      </c>
      <c r="E8" s="108"/>
      <c r="F8" s="135" t="s">
        <v>6</v>
      </c>
      <c r="G8" s="111" t="s">
        <v>85</v>
      </c>
      <c r="H8" s="112"/>
      <c r="I8" s="113"/>
    </row>
    <row r="9" spans="1:9" s="2" customFormat="1" ht="33" customHeight="1" x14ac:dyDescent="0.4">
      <c r="A9" s="92" t="s">
        <v>7</v>
      </c>
      <c r="B9" s="92" t="s">
        <v>8</v>
      </c>
      <c r="C9" s="92" t="s">
        <v>9</v>
      </c>
      <c r="D9" s="91" t="s">
        <v>3</v>
      </c>
      <c r="E9" s="91" t="s">
        <v>35</v>
      </c>
      <c r="F9" s="135"/>
      <c r="G9" s="110" t="s">
        <v>28</v>
      </c>
      <c r="H9" s="110" t="s">
        <v>10</v>
      </c>
      <c r="I9" s="110" t="s">
        <v>11</v>
      </c>
    </row>
    <row r="10" spans="1:9" s="6" customFormat="1" ht="13.5" customHeight="1" x14ac:dyDescent="0.3">
      <c r="A10" s="93"/>
      <c r="B10" s="93"/>
      <c r="C10" s="94"/>
      <c r="D10" s="93"/>
      <c r="E10" s="93"/>
      <c r="F10" s="136"/>
      <c r="G10" s="110"/>
      <c r="H10" s="110"/>
      <c r="I10" s="110"/>
    </row>
    <row r="11" spans="1:9" s="2" customFormat="1" ht="17.399999999999999" x14ac:dyDescent="0.4">
      <c r="A11" s="44"/>
      <c r="B11" s="44"/>
      <c r="C11" s="44"/>
      <c r="D11" s="45"/>
      <c r="E11" s="45"/>
      <c r="F11" s="137" t="s">
        <v>15</v>
      </c>
      <c r="G11" s="59">
        <f>G13+G32</f>
        <v>0</v>
      </c>
      <c r="H11" s="59">
        <f t="shared" ref="H11:I11" si="0">H13+H32</f>
        <v>0</v>
      </c>
      <c r="I11" s="59">
        <f t="shared" si="0"/>
        <v>0</v>
      </c>
    </row>
    <row r="12" spans="1:9" s="4" customFormat="1" x14ac:dyDescent="0.3">
      <c r="A12" s="45"/>
      <c r="B12" s="45"/>
      <c r="C12" s="45"/>
      <c r="D12" s="45"/>
      <c r="E12" s="45"/>
      <c r="F12" s="138" t="s">
        <v>12</v>
      </c>
      <c r="G12" s="60"/>
      <c r="H12" s="61"/>
      <c r="I12" s="61"/>
    </row>
    <row r="13" spans="1:9" s="4" customFormat="1" ht="24.6" customHeight="1" x14ac:dyDescent="0.3">
      <c r="A13" s="77"/>
      <c r="B13" s="77"/>
      <c r="C13" s="77"/>
      <c r="D13" s="77"/>
      <c r="E13" s="77"/>
      <c r="F13" s="137" t="s">
        <v>16</v>
      </c>
      <c r="G13" s="82">
        <f>G15</f>
        <v>401171.7</v>
      </c>
      <c r="H13" s="82">
        <f t="shared" ref="H13:I13" si="1">H15</f>
        <v>401171.7</v>
      </c>
      <c r="I13" s="82">
        <f t="shared" si="1"/>
        <v>401171.7</v>
      </c>
    </row>
    <row r="14" spans="1:9" s="4" customFormat="1" x14ac:dyDescent="0.3">
      <c r="A14" s="77"/>
      <c r="B14" s="77"/>
      <c r="C14" s="77"/>
      <c r="D14" s="77"/>
      <c r="E14" s="77"/>
      <c r="F14" s="138" t="s">
        <v>94</v>
      </c>
      <c r="G14" s="78"/>
      <c r="H14" s="79"/>
      <c r="I14" s="79"/>
    </row>
    <row r="15" spans="1:9" s="8" customFormat="1" ht="31.2" x14ac:dyDescent="0.3">
      <c r="A15" s="46" t="s">
        <v>19</v>
      </c>
      <c r="B15" s="45"/>
      <c r="C15" s="45"/>
      <c r="D15" s="45"/>
      <c r="E15" s="45"/>
      <c r="F15" s="137" t="s">
        <v>20</v>
      </c>
      <c r="G15" s="59">
        <f t="shared" ref="G15" si="2">+G17</f>
        <v>401171.7</v>
      </c>
      <c r="H15" s="59">
        <f>+H17</f>
        <v>401171.7</v>
      </c>
      <c r="I15" s="59">
        <f>+I17</f>
        <v>401171.7</v>
      </c>
    </row>
    <row r="16" spans="1:9" s="8" customFormat="1" x14ac:dyDescent="0.3">
      <c r="A16" s="45"/>
      <c r="B16" s="45"/>
      <c r="C16" s="45"/>
      <c r="D16" s="45"/>
      <c r="E16" s="45"/>
      <c r="F16" s="138" t="s">
        <v>12</v>
      </c>
      <c r="G16" s="60"/>
      <c r="H16" s="61"/>
      <c r="I16" s="61"/>
    </row>
    <row r="17" spans="1:9" s="8" customFormat="1" x14ac:dyDescent="0.3">
      <c r="A17" s="45"/>
      <c r="B17" s="46" t="s">
        <v>18</v>
      </c>
      <c r="C17" s="45"/>
      <c r="D17" s="45"/>
      <c r="E17" s="45"/>
      <c r="F17" s="137" t="s">
        <v>21</v>
      </c>
      <c r="G17" s="59">
        <f t="shared" ref="G17" si="3">+G19</f>
        <v>401171.7</v>
      </c>
      <c r="H17" s="59">
        <f>+H19</f>
        <v>401171.7</v>
      </c>
      <c r="I17" s="59">
        <f>+I19</f>
        <v>401171.7</v>
      </c>
    </row>
    <row r="18" spans="1:9" s="8" customFormat="1" x14ac:dyDescent="0.3">
      <c r="A18" s="45"/>
      <c r="B18" s="45"/>
      <c r="C18" s="45"/>
      <c r="D18" s="45"/>
      <c r="E18" s="45"/>
      <c r="F18" s="138" t="s">
        <v>12</v>
      </c>
      <c r="G18" s="60"/>
      <c r="H18" s="62"/>
      <c r="I18" s="62"/>
    </row>
    <row r="19" spans="1:9" s="8" customFormat="1" x14ac:dyDescent="0.3">
      <c r="A19" s="45"/>
      <c r="B19" s="45"/>
      <c r="C19" s="46" t="s">
        <v>23</v>
      </c>
      <c r="D19" s="45"/>
      <c r="E19" s="45"/>
      <c r="F19" s="137" t="s">
        <v>17</v>
      </c>
      <c r="G19" s="59">
        <f t="shared" ref="G19" si="4">+G21</f>
        <v>401171.7</v>
      </c>
      <c r="H19" s="59">
        <f>+H21</f>
        <v>401171.7</v>
      </c>
      <c r="I19" s="59">
        <f>+I21</f>
        <v>401171.7</v>
      </c>
    </row>
    <row r="20" spans="1:9" s="8" customFormat="1" x14ac:dyDescent="0.3">
      <c r="A20" s="45"/>
      <c r="B20" s="45"/>
      <c r="C20" s="45"/>
      <c r="D20" s="45"/>
      <c r="E20" s="45"/>
      <c r="F20" s="138" t="s">
        <v>12</v>
      </c>
      <c r="G20" s="60"/>
      <c r="H20" s="62"/>
      <c r="I20" s="62"/>
    </row>
    <row r="21" spans="1:9" s="2" customFormat="1" ht="17.399999999999999" x14ac:dyDescent="0.4">
      <c r="A21" s="45"/>
      <c r="B21" s="45"/>
      <c r="C21" s="45"/>
      <c r="D21" s="45">
        <v>1138</v>
      </c>
      <c r="E21" s="45"/>
      <c r="F21" s="139" t="s">
        <v>17</v>
      </c>
      <c r="G21" s="63">
        <f t="shared" ref="G21:I23" si="5">G23</f>
        <v>401171.7</v>
      </c>
      <c r="H21" s="63">
        <f t="shared" si="5"/>
        <v>401171.7</v>
      </c>
      <c r="I21" s="63">
        <f t="shared" si="5"/>
        <v>401171.7</v>
      </c>
    </row>
    <row r="22" spans="1:9" s="2" customFormat="1" ht="17.399999999999999" x14ac:dyDescent="0.4">
      <c r="A22" s="45"/>
      <c r="B22" s="45"/>
      <c r="C22" s="45"/>
      <c r="D22" s="45"/>
      <c r="E22" s="45"/>
      <c r="F22" s="138" t="s">
        <v>12</v>
      </c>
      <c r="G22" s="60"/>
      <c r="H22" s="61"/>
      <c r="I22" s="61"/>
    </row>
    <row r="23" spans="1:9" s="2" customFormat="1" ht="20.25" customHeight="1" x14ac:dyDescent="0.4">
      <c r="A23" s="45"/>
      <c r="B23" s="45"/>
      <c r="C23" s="45"/>
      <c r="D23" s="45"/>
      <c r="E23" s="47" t="s">
        <v>80</v>
      </c>
      <c r="F23" s="140" t="s">
        <v>81</v>
      </c>
      <c r="G23" s="63">
        <f t="shared" si="5"/>
        <v>401171.7</v>
      </c>
      <c r="H23" s="63">
        <f t="shared" si="5"/>
        <v>401171.7</v>
      </c>
      <c r="I23" s="63">
        <f t="shared" si="5"/>
        <v>401171.7</v>
      </c>
    </row>
    <row r="24" spans="1:9" s="2" customFormat="1" ht="17.399999999999999" x14ac:dyDescent="0.4">
      <c r="A24" s="45"/>
      <c r="B24" s="45"/>
      <c r="C24" s="45"/>
      <c r="D24" s="45"/>
      <c r="E24" s="47"/>
      <c r="F24" s="140" t="s">
        <v>13</v>
      </c>
      <c r="G24" s="63"/>
      <c r="H24" s="63"/>
      <c r="I24" s="63"/>
    </row>
    <row r="25" spans="1:9" s="2" customFormat="1" ht="17.399999999999999" x14ac:dyDescent="0.4">
      <c r="A25" s="45"/>
      <c r="B25" s="45"/>
      <c r="C25" s="45"/>
      <c r="D25" s="45"/>
      <c r="E25" s="47"/>
      <c r="F25" s="141" t="s">
        <v>22</v>
      </c>
      <c r="G25" s="63">
        <f t="shared" ref="G25:I25" si="6">G27</f>
        <v>401171.7</v>
      </c>
      <c r="H25" s="63">
        <f t="shared" si="6"/>
        <v>401171.7</v>
      </c>
      <c r="I25" s="63">
        <f t="shared" si="6"/>
        <v>401171.7</v>
      </c>
    </row>
    <row r="26" spans="1:9" s="2" customFormat="1" ht="31.2" x14ac:dyDescent="0.4">
      <c r="A26" s="45"/>
      <c r="B26" s="45"/>
      <c r="C26" s="45"/>
      <c r="D26" s="45"/>
      <c r="E26" s="47"/>
      <c r="F26" s="140" t="s">
        <v>14</v>
      </c>
      <c r="G26" s="63"/>
      <c r="H26" s="63"/>
      <c r="I26" s="63"/>
    </row>
    <row r="27" spans="1:9" s="2" customFormat="1" ht="17.399999999999999" x14ac:dyDescent="0.4">
      <c r="A27" s="45"/>
      <c r="B27" s="45"/>
      <c r="C27" s="45"/>
      <c r="D27" s="45"/>
      <c r="E27" s="47"/>
      <c r="F27" s="140" t="s">
        <v>15</v>
      </c>
      <c r="G27" s="63">
        <f t="shared" ref="G27:I27" si="7">G28</f>
        <v>401171.7</v>
      </c>
      <c r="H27" s="63">
        <f t="shared" si="7"/>
        <v>401171.7</v>
      </c>
      <c r="I27" s="63">
        <f t="shared" si="7"/>
        <v>401171.7</v>
      </c>
    </row>
    <row r="28" spans="1:9" s="2" customFormat="1" ht="17.399999999999999" x14ac:dyDescent="0.4">
      <c r="A28" s="45"/>
      <c r="B28" s="45"/>
      <c r="C28" s="45"/>
      <c r="D28" s="45"/>
      <c r="E28" s="47"/>
      <c r="F28" s="140" t="s">
        <v>75</v>
      </c>
      <c r="G28" s="63">
        <f t="shared" ref="G28:I28" si="8">G29</f>
        <v>401171.7</v>
      </c>
      <c r="H28" s="63">
        <f t="shared" si="8"/>
        <v>401171.7</v>
      </c>
      <c r="I28" s="63">
        <f t="shared" si="8"/>
        <v>401171.7</v>
      </c>
    </row>
    <row r="29" spans="1:9" s="2" customFormat="1" ht="17.399999999999999" x14ac:dyDescent="0.4">
      <c r="A29" s="45"/>
      <c r="B29" s="45"/>
      <c r="C29" s="45"/>
      <c r="D29" s="45"/>
      <c r="E29" s="47"/>
      <c r="F29" s="140" t="s">
        <v>82</v>
      </c>
      <c r="G29" s="63">
        <f t="shared" ref="G29:I29" si="9">G30</f>
        <v>401171.7</v>
      </c>
      <c r="H29" s="63">
        <f t="shared" si="9"/>
        <v>401171.7</v>
      </c>
      <c r="I29" s="63">
        <f t="shared" si="9"/>
        <v>401171.7</v>
      </c>
    </row>
    <row r="30" spans="1:9" s="2" customFormat="1" ht="31.2" x14ac:dyDescent="0.4">
      <c r="A30" s="45"/>
      <c r="B30" s="45"/>
      <c r="C30" s="45"/>
      <c r="D30" s="45"/>
      <c r="E30" s="47"/>
      <c r="F30" s="140" t="s">
        <v>83</v>
      </c>
      <c r="G30" s="63">
        <f>G31</f>
        <v>401171.7</v>
      </c>
      <c r="H30" s="63">
        <f>H31</f>
        <v>401171.7</v>
      </c>
      <c r="I30" s="63">
        <f>I31</f>
        <v>401171.7</v>
      </c>
    </row>
    <row r="31" spans="1:9" s="2" customFormat="1" ht="27.6" customHeight="1" x14ac:dyDescent="0.4">
      <c r="A31" s="45"/>
      <c r="B31" s="45"/>
      <c r="C31" s="45"/>
      <c r="D31" s="45"/>
      <c r="E31" s="47"/>
      <c r="F31" s="140" t="s">
        <v>84</v>
      </c>
      <c r="G31" s="63">
        <f>'Հավելված 1'!G13</f>
        <v>401171.7</v>
      </c>
      <c r="H31" s="63">
        <f>'Հավելված 1'!H13</f>
        <v>401171.7</v>
      </c>
      <c r="I31" s="63">
        <f>'Հավելված 1'!I13</f>
        <v>401171.7</v>
      </c>
    </row>
    <row r="32" spans="1:9" s="2" customFormat="1" ht="24.6" customHeight="1" x14ac:dyDescent="0.4">
      <c r="A32" s="77"/>
      <c r="B32" s="77"/>
      <c r="C32" s="77"/>
      <c r="D32" s="77"/>
      <c r="E32" s="47"/>
      <c r="F32" s="142" t="s">
        <v>79</v>
      </c>
      <c r="G32" s="81">
        <f>G34</f>
        <v>-401171.7</v>
      </c>
      <c r="H32" s="81">
        <f t="shared" ref="H32:I32" si="10">H34</f>
        <v>-401171.7</v>
      </c>
      <c r="I32" s="81">
        <f t="shared" si="10"/>
        <v>-401171.7</v>
      </c>
    </row>
    <row r="33" spans="1:9" s="2" customFormat="1" ht="17.399999999999999" x14ac:dyDescent="0.4">
      <c r="A33" s="77"/>
      <c r="B33" s="77"/>
      <c r="C33" s="77"/>
      <c r="D33" s="77"/>
      <c r="E33" s="47"/>
      <c r="F33" s="140" t="s">
        <v>12</v>
      </c>
      <c r="G33" s="80"/>
      <c r="H33" s="80"/>
      <c r="I33" s="80"/>
    </row>
    <row r="34" spans="1:9" s="28" customFormat="1" ht="31.2" x14ac:dyDescent="0.3">
      <c r="A34" s="48" t="s">
        <v>76</v>
      </c>
      <c r="B34" s="49"/>
      <c r="C34" s="49"/>
      <c r="D34" s="49"/>
      <c r="E34" s="49"/>
      <c r="F34" s="142" t="s">
        <v>72</v>
      </c>
      <c r="G34" s="64">
        <f>G36</f>
        <v>-401171.7</v>
      </c>
      <c r="H34" s="64">
        <f t="shared" ref="H34:I34" si="11">H36</f>
        <v>-401171.7</v>
      </c>
      <c r="I34" s="64">
        <f t="shared" si="11"/>
        <v>-401171.7</v>
      </c>
    </row>
    <row r="35" spans="1:9" s="28" customFormat="1" ht="22.2" customHeight="1" x14ac:dyDescent="0.3">
      <c r="A35" s="49"/>
      <c r="B35" s="49"/>
      <c r="C35" s="49"/>
      <c r="D35" s="49"/>
      <c r="E35" s="49"/>
      <c r="F35" s="140" t="s">
        <v>12</v>
      </c>
      <c r="G35" s="65"/>
      <c r="H35" s="65"/>
      <c r="I35" s="65"/>
    </row>
    <row r="36" spans="1:9" s="28" customFormat="1" ht="31.2" x14ac:dyDescent="0.3">
      <c r="A36" s="49"/>
      <c r="B36" s="48" t="s">
        <v>77</v>
      </c>
      <c r="C36" s="49"/>
      <c r="D36" s="49"/>
      <c r="E36" s="49"/>
      <c r="F36" s="142" t="s">
        <v>73</v>
      </c>
      <c r="G36" s="64">
        <f>G38</f>
        <v>-401171.7</v>
      </c>
      <c r="H36" s="64">
        <f t="shared" ref="H36:I36" si="12">H38</f>
        <v>-401171.7</v>
      </c>
      <c r="I36" s="64">
        <f t="shared" si="12"/>
        <v>-401171.7</v>
      </c>
    </row>
    <row r="37" spans="1:9" s="28" customFormat="1" ht="18" customHeight="1" x14ac:dyDescent="0.3">
      <c r="A37" s="49"/>
      <c r="B37" s="49"/>
      <c r="C37" s="49"/>
      <c r="D37" s="49"/>
      <c r="E37" s="49"/>
      <c r="F37" s="140" t="s">
        <v>12</v>
      </c>
      <c r="G37" s="65"/>
      <c r="H37" s="65"/>
      <c r="I37" s="65"/>
    </row>
    <row r="38" spans="1:9" s="28" customFormat="1" ht="23.4" customHeight="1" x14ac:dyDescent="0.3">
      <c r="A38" s="49"/>
      <c r="B38" s="49"/>
      <c r="C38" s="48" t="s">
        <v>77</v>
      </c>
      <c r="D38" s="49"/>
      <c r="E38" s="49"/>
      <c r="F38" s="142" t="s">
        <v>74</v>
      </c>
      <c r="G38" s="64">
        <f>G40</f>
        <v>-401171.7</v>
      </c>
      <c r="H38" s="64">
        <f t="shared" ref="H38:I38" si="13">H40</f>
        <v>-401171.7</v>
      </c>
      <c r="I38" s="64">
        <f t="shared" si="13"/>
        <v>-401171.7</v>
      </c>
    </row>
    <row r="39" spans="1:9" s="28" customFormat="1" ht="21.6" customHeight="1" x14ac:dyDescent="0.3">
      <c r="A39" s="49"/>
      <c r="B39" s="49"/>
      <c r="C39" s="49"/>
      <c r="D39" s="49"/>
      <c r="E39" s="49"/>
      <c r="F39" s="140" t="s">
        <v>12</v>
      </c>
      <c r="G39" s="65"/>
      <c r="H39" s="65"/>
      <c r="I39" s="65"/>
    </row>
    <row r="40" spans="1:9" s="28" customFormat="1" x14ac:dyDescent="0.3">
      <c r="A40" s="49"/>
      <c r="B40" s="49"/>
      <c r="C40" s="49"/>
      <c r="D40" s="49" t="s">
        <v>78</v>
      </c>
      <c r="E40" s="49"/>
      <c r="F40" s="140" t="s">
        <v>74</v>
      </c>
      <c r="G40" s="66">
        <f>G44</f>
        <v>-401171.7</v>
      </c>
      <c r="H40" s="66">
        <f t="shared" ref="H40:I40" si="14">H44</f>
        <v>-401171.7</v>
      </c>
      <c r="I40" s="66">
        <f t="shared" si="14"/>
        <v>-401171.7</v>
      </c>
    </row>
    <row r="41" spans="1:9" s="28" customFormat="1" x14ac:dyDescent="0.3">
      <c r="A41" s="49"/>
      <c r="B41" s="49"/>
      <c r="C41" s="49"/>
      <c r="D41" s="49"/>
      <c r="E41" s="49"/>
      <c r="F41" s="140" t="s">
        <v>60</v>
      </c>
      <c r="G41" s="66"/>
      <c r="H41" s="66"/>
      <c r="I41" s="66"/>
    </row>
    <row r="42" spans="1:9" s="28" customFormat="1" x14ac:dyDescent="0.3">
      <c r="A42" s="49"/>
      <c r="B42" s="49"/>
      <c r="C42" s="49"/>
      <c r="D42" s="49"/>
      <c r="E42" s="49">
        <v>11001</v>
      </c>
      <c r="F42" s="140" t="s">
        <v>67</v>
      </c>
      <c r="G42" s="66">
        <v>-401171.7</v>
      </c>
      <c r="H42" s="66">
        <v>-401171.7</v>
      </c>
      <c r="I42" s="66">
        <v>-401171.7</v>
      </c>
    </row>
    <row r="43" spans="1:9" s="42" customFormat="1" ht="17.399999999999999" x14ac:dyDescent="0.3">
      <c r="A43" s="50"/>
      <c r="B43" s="51"/>
      <c r="C43" s="51"/>
      <c r="D43" s="52"/>
      <c r="E43" s="76"/>
      <c r="F43" s="140" t="s">
        <v>13</v>
      </c>
      <c r="G43" s="67"/>
      <c r="H43" s="67"/>
      <c r="I43" s="67"/>
    </row>
    <row r="44" spans="1:9" s="42" customFormat="1" ht="23.4" customHeight="1" x14ac:dyDescent="0.35">
      <c r="A44" s="50"/>
      <c r="B44" s="51"/>
      <c r="C44" s="51"/>
      <c r="D44" s="52"/>
      <c r="E44" s="53"/>
      <c r="F44" s="141" t="s">
        <v>79</v>
      </c>
      <c r="G44" s="69">
        <f>+G47</f>
        <v>-401171.7</v>
      </c>
      <c r="H44" s="69">
        <f>+H47</f>
        <v>-401171.7</v>
      </c>
      <c r="I44" s="69">
        <f>+I47</f>
        <v>-401171.7</v>
      </c>
    </row>
    <row r="45" spans="1:9" s="42" customFormat="1" ht="36" customHeight="1" x14ac:dyDescent="0.3">
      <c r="A45" s="50"/>
      <c r="B45" s="51"/>
      <c r="C45" s="51"/>
      <c r="D45" s="52"/>
      <c r="E45" s="54"/>
      <c r="F45" s="140" t="s">
        <v>14</v>
      </c>
      <c r="G45" s="95"/>
      <c r="H45" s="95"/>
      <c r="I45" s="95"/>
    </row>
    <row r="46" spans="1:9" s="42" customFormat="1" ht="18.75" customHeight="1" x14ac:dyDescent="0.35">
      <c r="A46" s="50"/>
      <c r="B46" s="51"/>
      <c r="C46" s="51"/>
      <c r="D46" s="52"/>
      <c r="E46" s="55"/>
      <c r="F46" s="140" t="s">
        <v>15</v>
      </c>
      <c r="G46" s="68">
        <f>G47</f>
        <v>-401171.7</v>
      </c>
      <c r="H46" s="68">
        <f t="shared" ref="H46:I46" si="15">H47</f>
        <v>-401171.7</v>
      </c>
      <c r="I46" s="68">
        <f t="shared" si="15"/>
        <v>-401171.7</v>
      </c>
    </row>
    <row r="47" spans="1:9" s="43" customFormat="1" ht="21" customHeight="1" x14ac:dyDescent="0.35">
      <c r="A47" s="50"/>
      <c r="B47" s="51"/>
      <c r="C47" s="51"/>
      <c r="D47" s="52"/>
      <c r="E47" s="55"/>
      <c r="F47" s="140" t="s">
        <v>95</v>
      </c>
      <c r="G47" s="69">
        <f t="shared" ref="G47:I47" si="16">+G49</f>
        <v>-401171.7</v>
      </c>
      <c r="H47" s="69">
        <f t="shared" si="16"/>
        <v>-401171.7</v>
      </c>
      <c r="I47" s="69">
        <f t="shared" si="16"/>
        <v>-401171.7</v>
      </c>
    </row>
    <row r="48" spans="1:9" s="42" customFormat="1" ht="16.5" customHeight="1" x14ac:dyDescent="0.35">
      <c r="A48" s="50"/>
      <c r="B48" s="51"/>
      <c r="C48" s="51"/>
      <c r="D48" s="52"/>
      <c r="E48" s="55"/>
      <c r="F48" s="140" t="s">
        <v>96</v>
      </c>
      <c r="G48" s="68">
        <f>G49</f>
        <v>-401171.7</v>
      </c>
      <c r="H48" s="68">
        <f t="shared" ref="H48:I48" si="17">H49</f>
        <v>-401171.7</v>
      </c>
      <c r="I48" s="68">
        <f t="shared" si="17"/>
        <v>-401171.7</v>
      </c>
    </row>
    <row r="49" spans="1:9" s="42" customFormat="1" ht="18" customHeight="1" x14ac:dyDescent="0.35">
      <c r="A49" s="50"/>
      <c r="B49" s="51"/>
      <c r="C49" s="51"/>
      <c r="D49" s="52"/>
      <c r="E49" s="55"/>
      <c r="F49" s="140" t="s">
        <v>97</v>
      </c>
      <c r="G49" s="69">
        <f>-G31</f>
        <v>-401171.7</v>
      </c>
      <c r="H49" s="69">
        <f>-H31</f>
        <v>-401171.7</v>
      </c>
      <c r="I49" s="69">
        <f>-I31</f>
        <v>-401171.7</v>
      </c>
    </row>
    <row r="50" spans="1:9" ht="17.399999999999999" x14ac:dyDescent="0.4">
      <c r="A50" s="96"/>
      <c r="B50" s="96"/>
      <c r="C50" s="96"/>
      <c r="D50" s="96"/>
      <c r="E50" s="96"/>
      <c r="F50" s="143" t="s">
        <v>98</v>
      </c>
      <c r="G50" s="69">
        <v>-401171.7</v>
      </c>
      <c r="H50" s="69">
        <v>-401171.7</v>
      </c>
      <c r="I50" s="69">
        <v>-401171.7</v>
      </c>
    </row>
  </sheetData>
  <mergeCells count="10">
    <mergeCell ref="H3:I3"/>
    <mergeCell ref="A5:I5"/>
    <mergeCell ref="A8:C8"/>
    <mergeCell ref="D8:E8"/>
    <mergeCell ref="F8:F9"/>
    <mergeCell ref="H7:I7"/>
    <mergeCell ref="G9:G10"/>
    <mergeCell ref="H9:H10"/>
    <mergeCell ref="I9:I10"/>
    <mergeCell ref="G8:I8"/>
  </mergeCells>
  <pageMargins left="0.36" right="0.21" top="0.33" bottom="0.16" header="0.31496062992126" footer="0.31496062992126"/>
  <pageSetup paperSize="9" scale="55" orientation="portrait" r:id="rId1"/>
  <ignoredErrors>
    <ignoredError sqref="G47:I4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4"/>
  <sheetViews>
    <sheetView zoomScale="80" zoomScaleNormal="80" workbookViewId="0">
      <selection activeCell="H18" sqref="H18:L18"/>
    </sheetView>
  </sheetViews>
  <sheetFormatPr defaultColWidth="8.88671875" defaultRowHeight="17.399999999999999" x14ac:dyDescent="0.3"/>
  <cols>
    <col min="1" max="1" width="6.44140625" style="20" bestFit="1" customWidth="1"/>
    <col min="2" max="2" width="9.6640625" style="20" customWidth="1"/>
    <col min="3" max="3" width="13.109375" style="20" customWidth="1"/>
    <col min="4" max="4" width="16.6640625" style="32" customWidth="1"/>
    <col min="5" max="5" width="13.109375" style="20" customWidth="1"/>
    <col min="6" max="6" width="15.44140625" style="20" customWidth="1"/>
    <col min="7" max="7" width="10.44140625" style="20" customWidth="1"/>
    <col min="8" max="8" width="22.5546875" style="20" customWidth="1"/>
    <col min="9" max="9" width="46.33203125" style="20" customWidth="1"/>
    <col min="10" max="10" width="19.44140625" style="20" customWidth="1"/>
    <col min="11" max="11" width="21.33203125" style="20" customWidth="1"/>
    <col min="12" max="12" width="22.5546875" style="20" customWidth="1"/>
    <col min="13" max="16384" width="8.88671875" style="20"/>
  </cols>
  <sheetData>
    <row r="1" spans="1:12" ht="28.5" customHeight="1" x14ac:dyDescent="0.3">
      <c r="D1" s="21"/>
      <c r="E1" s="21"/>
      <c r="F1" s="21"/>
      <c r="G1" s="123"/>
      <c r="H1" s="123"/>
      <c r="J1"/>
      <c r="K1"/>
      <c r="L1" s="14" t="s">
        <v>24</v>
      </c>
    </row>
    <row r="2" spans="1:12" ht="17.850000000000001" customHeight="1" x14ac:dyDescent="0.4">
      <c r="D2" s="23"/>
      <c r="E2" s="23"/>
      <c r="F2" s="24"/>
      <c r="H2" s="25"/>
      <c r="I2" s="25"/>
      <c r="J2" s="124" t="s">
        <v>36</v>
      </c>
      <c r="K2" s="124"/>
      <c r="L2" s="124"/>
    </row>
    <row r="3" spans="1:12" ht="17.399999999999999" customHeight="1" x14ac:dyDescent="0.4">
      <c r="D3" s="23"/>
      <c r="E3" s="23"/>
      <c r="F3" s="24"/>
      <c r="G3" s="125"/>
      <c r="H3" s="125"/>
      <c r="J3" s="124" t="s">
        <v>25</v>
      </c>
      <c r="K3" s="124"/>
      <c r="L3" s="124"/>
    </row>
    <row r="4" spans="1:12" x14ac:dyDescent="0.4">
      <c r="D4" s="23"/>
      <c r="E4" s="23"/>
      <c r="F4" s="24"/>
      <c r="G4" s="25"/>
      <c r="H4" s="25"/>
      <c r="I4" s="25"/>
    </row>
    <row r="5" spans="1:12" x14ac:dyDescent="0.4">
      <c r="D5" s="23"/>
      <c r="E5" s="23"/>
      <c r="F5" s="24"/>
      <c r="G5" s="25"/>
      <c r="H5" s="25"/>
      <c r="I5" s="25"/>
    </row>
    <row r="6" spans="1:12" ht="41.4" customHeight="1" x14ac:dyDescent="0.3">
      <c r="A6" s="126" t="s">
        <v>48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</row>
    <row r="9" spans="1:12" ht="51" customHeight="1" x14ac:dyDescent="0.3">
      <c r="A9" s="130" t="s">
        <v>49</v>
      </c>
      <c r="B9" s="130" t="s">
        <v>50</v>
      </c>
      <c r="C9" s="130"/>
      <c r="D9" s="130" t="s">
        <v>51</v>
      </c>
      <c r="E9" s="130"/>
      <c r="F9" s="130"/>
      <c r="G9" s="130"/>
      <c r="H9" s="130" t="s">
        <v>52</v>
      </c>
      <c r="I9" s="130" t="s">
        <v>53</v>
      </c>
      <c r="J9" s="127" t="s">
        <v>85</v>
      </c>
      <c r="K9" s="128"/>
      <c r="L9" s="129"/>
    </row>
    <row r="10" spans="1:12" ht="51" customHeight="1" x14ac:dyDescent="0.3">
      <c r="A10" s="130"/>
      <c r="B10" s="17" t="s">
        <v>54</v>
      </c>
      <c r="C10" s="17" t="s">
        <v>55</v>
      </c>
      <c r="D10" s="17" t="s">
        <v>56</v>
      </c>
      <c r="E10" s="17" t="s">
        <v>55</v>
      </c>
      <c r="F10" s="17" t="s">
        <v>57</v>
      </c>
      <c r="G10" s="17" t="s">
        <v>58</v>
      </c>
      <c r="H10" s="130"/>
      <c r="I10" s="130"/>
      <c r="J10" s="17" t="s">
        <v>31</v>
      </c>
      <c r="K10" s="17" t="s">
        <v>32</v>
      </c>
      <c r="L10" s="17" t="s">
        <v>33</v>
      </c>
    </row>
    <row r="11" spans="1:12" s="26" customFormat="1" ht="48.6" customHeight="1" x14ac:dyDescent="0.3">
      <c r="A11" s="119" t="s">
        <v>59</v>
      </c>
      <c r="B11" s="119"/>
      <c r="C11" s="119"/>
      <c r="D11" s="119"/>
      <c r="E11" s="119"/>
      <c r="F11" s="119"/>
      <c r="G11" s="119"/>
      <c r="H11" s="119"/>
      <c r="I11" s="119"/>
      <c r="J11" s="34">
        <f>J13+J19</f>
        <v>0</v>
      </c>
      <c r="K11" s="34">
        <f t="shared" ref="K11:L11" si="0">K13+K19</f>
        <v>0</v>
      </c>
      <c r="L11" s="34">
        <f t="shared" si="0"/>
        <v>0</v>
      </c>
    </row>
    <row r="12" spans="1:12" s="28" customFormat="1" ht="16.8" x14ac:dyDescent="0.3">
      <c r="A12" s="120" t="s">
        <v>60</v>
      </c>
      <c r="B12" s="120"/>
      <c r="C12" s="120"/>
      <c r="D12" s="120"/>
      <c r="E12" s="120"/>
      <c r="F12" s="120"/>
      <c r="G12" s="120"/>
      <c r="H12" s="120"/>
      <c r="I12" s="120"/>
      <c r="J12" s="27"/>
      <c r="K12" s="27"/>
      <c r="L12" s="27"/>
    </row>
    <row r="13" spans="1:12" s="29" customFormat="1" ht="30" customHeight="1" x14ac:dyDescent="0.3">
      <c r="A13" s="121" t="s">
        <v>34</v>
      </c>
      <c r="B13" s="121"/>
      <c r="C13" s="121"/>
      <c r="D13" s="121"/>
      <c r="E13" s="121"/>
      <c r="F13" s="121"/>
      <c r="G13" s="121"/>
      <c r="H13" s="121"/>
      <c r="I13" s="121"/>
      <c r="J13" s="74">
        <f t="shared" ref="J13:L13" si="1">J14</f>
        <v>401171.7</v>
      </c>
      <c r="K13" s="74">
        <f t="shared" si="1"/>
        <v>401171.7</v>
      </c>
      <c r="L13" s="74">
        <f t="shared" si="1"/>
        <v>401171.7</v>
      </c>
    </row>
    <row r="14" spans="1:12" x14ac:dyDescent="0.3">
      <c r="A14" s="118"/>
      <c r="B14" s="35">
        <v>1138</v>
      </c>
      <c r="C14" s="115" t="s">
        <v>30</v>
      </c>
      <c r="D14" s="115"/>
      <c r="E14" s="115"/>
      <c r="F14" s="115"/>
      <c r="G14" s="115"/>
      <c r="H14" s="115"/>
      <c r="I14" s="115"/>
      <c r="J14" s="75">
        <f t="shared" ref="J14:L14" si="2">+J15</f>
        <v>401171.7</v>
      </c>
      <c r="K14" s="58">
        <f t="shared" si="2"/>
        <v>401171.7</v>
      </c>
      <c r="L14" s="58">
        <f t="shared" si="2"/>
        <v>401171.7</v>
      </c>
    </row>
    <row r="15" spans="1:12" s="31" customFormat="1" ht="33" customHeight="1" x14ac:dyDescent="0.3">
      <c r="A15" s="118"/>
      <c r="B15" s="117"/>
      <c r="C15" s="117"/>
      <c r="D15" s="56" t="s">
        <v>92</v>
      </c>
      <c r="E15" s="122" t="s">
        <v>63</v>
      </c>
      <c r="F15" s="122"/>
      <c r="G15" s="122"/>
      <c r="H15" s="122"/>
      <c r="I15" s="122"/>
      <c r="J15" s="75">
        <f>'Հավելված 2'!G31</f>
        <v>401171.7</v>
      </c>
      <c r="K15" s="75">
        <f>'Հավելված 2'!H31</f>
        <v>401171.7</v>
      </c>
      <c r="L15" s="75">
        <f>'Հավելված 2'!I31</f>
        <v>401171.7</v>
      </c>
    </row>
    <row r="16" spans="1:12" ht="33.450000000000003" customHeight="1" x14ac:dyDescent="0.3">
      <c r="A16" s="118"/>
      <c r="B16" s="117"/>
      <c r="C16" s="117"/>
      <c r="D16" s="117"/>
      <c r="E16" s="117"/>
      <c r="F16" s="116" t="s">
        <v>63</v>
      </c>
      <c r="G16" s="116"/>
      <c r="H16" s="116"/>
      <c r="I16" s="116"/>
      <c r="J16" s="116"/>
      <c r="K16" s="116"/>
      <c r="L16" s="116"/>
    </row>
    <row r="17" spans="1:12" ht="33.450000000000003" customHeight="1" x14ac:dyDescent="0.3">
      <c r="A17" s="118"/>
      <c r="B17" s="117"/>
      <c r="C17" s="117"/>
      <c r="D17" s="117"/>
      <c r="E17" s="117"/>
      <c r="F17" s="117"/>
      <c r="G17" s="116" t="s">
        <v>89</v>
      </c>
      <c r="H17" s="116"/>
      <c r="I17" s="116"/>
      <c r="J17" s="116"/>
      <c r="K17" s="116"/>
      <c r="L17" s="116"/>
    </row>
    <row r="18" spans="1:12" ht="33.450000000000003" customHeight="1" x14ac:dyDescent="0.3">
      <c r="A18" s="118"/>
      <c r="B18" s="117"/>
      <c r="C18" s="117"/>
      <c r="D18" s="117"/>
      <c r="E18" s="117"/>
      <c r="F18" s="117"/>
      <c r="G18" s="30"/>
      <c r="H18" s="116" t="s">
        <v>91</v>
      </c>
      <c r="I18" s="116"/>
      <c r="J18" s="116"/>
      <c r="K18" s="116"/>
      <c r="L18" s="116"/>
    </row>
    <row r="19" spans="1:12" s="29" customFormat="1" ht="30" customHeight="1" x14ac:dyDescent="0.3">
      <c r="A19" s="114" t="s">
        <v>66</v>
      </c>
      <c r="B19" s="114"/>
      <c r="C19" s="114"/>
      <c r="D19" s="114"/>
      <c r="E19" s="114"/>
      <c r="F19" s="114"/>
      <c r="G19" s="114"/>
      <c r="H19" s="114"/>
      <c r="I19" s="114"/>
      <c r="J19" s="72">
        <f>+J20+J34+J40</f>
        <v>-401171.7</v>
      </c>
      <c r="K19" s="72">
        <f>+K20+K34+K40</f>
        <v>-401171.7</v>
      </c>
      <c r="L19" s="72">
        <f>+L20+L34+L40</f>
        <v>-401171.7</v>
      </c>
    </row>
    <row r="20" spans="1:12" ht="17.399999999999999" customHeight="1" x14ac:dyDescent="0.3">
      <c r="A20" s="118"/>
      <c r="B20" s="35">
        <v>1139</v>
      </c>
      <c r="C20" s="115" t="s">
        <v>86</v>
      </c>
      <c r="D20" s="115"/>
      <c r="E20" s="115"/>
      <c r="F20" s="115"/>
      <c r="G20" s="115"/>
      <c r="H20" s="115"/>
      <c r="I20" s="115"/>
      <c r="J20" s="71">
        <f>+J21+J25</f>
        <v>-401171.7</v>
      </c>
      <c r="K20" s="73">
        <f>+K21+K25</f>
        <v>-401171.7</v>
      </c>
      <c r="L20" s="73">
        <f>+L21+L25</f>
        <v>-401171.7</v>
      </c>
    </row>
    <row r="21" spans="1:12" s="31" customFormat="1" ht="33" customHeight="1" x14ac:dyDescent="0.3">
      <c r="A21" s="118"/>
      <c r="B21" s="117"/>
      <c r="C21" s="117"/>
      <c r="D21" s="33" t="s">
        <v>87</v>
      </c>
      <c r="E21" s="116" t="s">
        <v>67</v>
      </c>
      <c r="F21" s="116"/>
      <c r="G21" s="116"/>
      <c r="H21" s="116"/>
      <c r="I21" s="116"/>
      <c r="J21" s="71">
        <f>-J15</f>
        <v>-401171.7</v>
      </c>
      <c r="K21" s="71">
        <f t="shared" ref="K21:L21" si="3">-K15</f>
        <v>-401171.7</v>
      </c>
      <c r="L21" s="71">
        <f t="shared" si="3"/>
        <v>-401171.7</v>
      </c>
    </row>
    <row r="22" spans="1:12" ht="33.450000000000003" customHeight="1" x14ac:dyDescent="0.3">
      <c r="A22" s="118"/>
      <c r="B22" s="117"/>
      <c r="C22" s="117"/>
      <c r="D22" s="117"/>
      <c r="E22" s="117"/>
      <c r="F22" s="116" t="s">
        <v>88</v>
      </c>
      <c r="G22" s="116"/>
      <c r="H22" s="116"/>
      <c r="I22" s="116"/>
      <c r="J22" s="116"/>
      <c r="K22" s="116"/>
      <c r="L22" s="116"/>
    </row>
    <row r="23" spans="1:12" ht="33.450000000000003" customHeight="1" x14ac:dyDescent="0.3">
      <c r="A23" s="118"/>
      <c r="B23" s="117"/>
      <c r="C23" s="117"/>
      <c r="D23" s="117"/>
      <c r="E23" s="117"/>
      <c r="F23" s="117"/>
      <c r="G23" s="116" t="s">
        <v>89</v>
      </c>
      <c r="H23" s="116"/>
      <c r="I23" s="116"/>
      <c r="J23" s="116"/>
      <c r="K23" s="116"/>
      <c r="L23" s="116"/>
    </row>
    <row r="24" spans="1:12" ht="33.450000000000003" customHeight="1" x14ac:dyDescent="0.3">
      <c r="A24" s="118"/>
      <c r="B24" s="117"/>
      <c r="C24" s="117"/>
      <c r="D24" s="117"/>
      <c r="E24" s="117"/>
      <c r="F24" s="117"/>
      <c r="G24" s="30"/>
      <c r="H24" s="116" t="s">
        <v>90</v>
      </c>
      <c r="I24" s="116"/>
      <c r="J24" s="116"/>
      <c r="K24" s="116"/>
      <c r="L24" s="116"/>
    </row>
  </sheetData>
  <mergeCells count="37">
    <mergeCell ref="J9:L9"/>
    <mergeCell ref="A9:A10"/>
    <mergeCell ref="B9:C9"/>
    <mergeCell ref="D9:G9"/>
    <mergeCell ref="H9:H10"/>
    <mergeCell ref="I9:I10"/>
    <mergeCell ref="G1:H1"/>
    <mergeCell ref="J2:L2"/>
    <mergeCell ref="G3:H3"/>
    <mergeCell ref="J3:L3"/>
    <mergeCell ref="A6:L6"/>
    <mergeCell ref="F16:L16"/>
    <mergeCell ref="F17:F18"/>
    <mergeCell ref="G17:L17"/>
    <mergeCell ref="H18:L18"/>
    <mergeCell ref="A11:I11"/>
    <mergeCell ref="A12:I12"/>
    <mergeCell ref="A13:I13"/>
    <mergeCell ref="A14:A18"/>
    <mergeCell ref="C14:I14"/>
    <mergeCell ref="B15:B18"/>
    <mergeCell ref="C15:C18"/>
    <mergeCell ref="E15:I15"/>
    <mergeCell ref="D16:D18"/>
    <mergeCell ref="E16:E18"/>
    <mergeCell ref="A19:I19"/>
    <mergeCell ref="C20:I20"/>
    <mergeCell ref="E21:I21"/>
    <mergeCell ref="D22:D24"/>
    <mergeCell ref="E22:E24"/>
    <mergeCell ref="F22:L22"/>
    <mergeCell ref="F23:F24"/>
    <mergeCell ref="G23:L23"/>
    <mergeCell ref="H24:L24"/>
    <mergeCell ref="A20:A24"/>
    <mergeCell ref="B21:B24"/>
    <mergeCell ref="C21:C24"/>
  </mergeCells>
  <pageMargins left="0.19" right="0.19" top="0.19" bottom="0.19" header="0.3" footer="0.3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3"/>
  <sheetViews>
    <sheetView zoomScale="80" zoomScaleNormal="80" workbookViewId="0">
      <selection activeCell="J12" sqref="J12:L14"/>
    </sheetView>
  </sheetViews>
  <sheetFormatPr defaultColWidth="8.88671875" defaultRowHeight="17.399999999999999" x14ac:dyDescent="0.3"/>
  <cols>
    <col min="1" max="1" width="6.44140625" style="20" bestFit="1" customWidth="1"/>
    <col min="2" max="2" width="9.6640625" style="20" customWidth="1"/>
    <col min="3" max="3" width="13.109375" style="20" customWidth="1"/>
    <col min="4" max="4" width="16.6640625" style="32" customWidth="1"/>
    <col min="5" max="5" width="13.109375" style="20" customWidth="1"/>
    <col min="6" max="6" width="15.44140625" style="20" customWidth="1"/>
    <col min="7" max="7" width="10.44140625" style="20" customWidth="1"/>
    <col min="8" max="8" width="22.5546875" style="20" customWidth="1"/>
    <col min="9" max="9" width="46.33203125" style="20" customWidth="1"/>
    <col min="10" max="13" width="19.44140625" style="20" customWidth="1"/>
    <col min="14" max="16384" width="8.88671875" style="20"/>
  </cols>
  <sheetData>
    <row r="1" spans="1:13" ht="28.5" customHeight="1" x14ac:dyDescent="0.3">
      <c r="D1" s="21"/>
      <c r="E1" s="21"/>
      <c r="F1" s="21"/>
      <c r="G1" s="123"/>
      <c r="H1" s="123"/>
      <c r="J1" s="22"/>
      <c r="K1"/>
      <c r="L1" s="14" t="s">
        <v>29</v>
      </c>
    </row>
    <row r="2" spans="1:13" ht="17.850000000000001" customHeight="1" x14ac:dyDescent="0.4">
      <c r="D2" s="23"/>
      <c r="E2" s="23"/>
      <c r="F2" s="24"/>
      <c r="H2" s="25"/>
      <c r="I2" s="25"/>
      <c r="J2" s="25"/>
      <c r="K2" s="12" t="s">
        <v>36</v>
      </c>
      <c r="L2" s="12"/>
      <c r="M2" s="12"/>
    </row>
    <row r="3" spans="1:13" ht="17.399999999999999" customHeight="1" x14ac:dyDescent="0.4">
      <c r="D3" s="23"/>
      <c r="E3" s="23"/>
      <c r="F3" s="24"/>
      <c r="G3" s="125"/>
      <c r="H3" s="125"/>
      <c r="J3" s="25"/>
      <c r="K3" s="12" t="s">
        <v>25</v>
      </c>
      <c r="L3" s="12"/>
      <c r="M3" s="12"/>
    </row>
    <row r="4" spans="1:13" x14ac:dyDescent="0.4">
      <c r="D4" s="23"/>
      <c r="E4" s="23"/>
      <c r="F4" s="24"/>
      <c r="G4" s="25"/>
      <c r="H4" s="25"/>
      <c r="I4" s="25"/>
      <c r="J4" s="25"/>
    </row>
    <row r="5" spans="1:13" x14ac:dyDescent="0.4">
      <c r="D5" s="23"/>
      <c r="E5" s="23"/>
      <c r="F5" s="24"/>
      <c r="G5" s="25"/>
      <c r="H5" s="25"/>
      <c r="I5" s="25"/>
      <c r="J5" s="25"/>
    </row>
    <row r="6" spans="1:13" ht="40.950000000000003" customHeight="1" x14ac:dyDescent="0.3">
      <c r="A6" s="126" t="s">
        <v>61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57"/>
    </row>
    <row r="8" spans="1:13" ht="51" customHeight="1" x14ac:dyDescent="0.3">
      <c r="A8" s="130" t="s">
        <v>93</v>
      </c>
      <c r="B8" s="130" t="s">
        <v>50</v>
      </c>
      <c r="C8" s="130"/>
      <c r="D8" s="130" t="s">
        <v>51</v>
      </c>
      <c r="E8" s="130"/>
      <c r="F8" s="130"/>
      <c r="G8" s="130"/>
      <c r="H8" s="130" t="s">
        <v>52</v>
      </c>
      <c r="I8" s="130" t="s">
        <v>53</v>
      </c>
      <c r="J8" s="127" t="s">
        <v>85</v>
      </c>
      <c r="K8" s="128"/>
      <c r="L8" s="129"/>
    </row>
    <row r="9" spans="1:13" ht="51" customHeight="1" x14ac:dyDescent="0.3">
      <c r="A9" s="130"/>
      <c r="B9" s="17" t="s">
        <v>54</v>
      </c>
      <c r="C9" s="17" t="s">
        <v>55</v>
      </c>
      <c r="D9" s="17" t="s">
        <v>56</v>
      </c>
      <c r="E9" s="17" t="s">
        <v>55</v>
      </c>
      <c r="F9" s="17" t="s">
        <v>57</v>
      </c>
      <c r="G9" s="17" t="s">
        <v>58</v>
      </c>
      <c r="H9" s="130"/>
      <c r="I9" s="130"/>
      <c r="J9" s="17" t="s">
        <v>31</v>
      </c>
      <c r="K9" s="17" t="s">
        <v>32</v>
      </c>
      <c r="L9" s="17" t="s">
        <v>33</v>
      </c>
    </row>
    <row r="10" spans="1:13" s="26" customFormat="1" ht="48.6" customHeight="1" x14ac:dyDescent="0.3">
      <c r="A10" s="119" t="s">
        <v>59</v>
      </c>
      <c r="B10" s="119"/>
      <c r="C10" s="119"/>
      <c r="D10" s="119"/>
      <c r="E10" s="119"/>
      <c r="F10" s="119"/>
      <c r="G10" s="119"/>
      <c r="H10" s="119"/>
      <c r="I10" s="119"/>
      <c r="J10" s="34">
        <f>J12+J18</f>
        <v>0</v>
      </c>
      <c r="K10" s="34">
        <f t="shared" ref="K10:L10" si="0">K12+K18</f>
        <v>0</v>
      </c>
      <c r="L10" s="34">
        <f t="shared" si="0"/>
        <v>0</v>
      </c>
    </row>
    <row r="11" spans="1:13" s="28" customFormat="1" ht="16.8" x14ac:dyDescent="0.3">
      <c r="A11" s="120" t="s">
        <v>60</v>
      </c>
      <c r="B11" s="120"/>
      <c r="C11" s="120"/>
      <c r="D11" s="120"/>
      <c r="E11" s="120"/>
      <c r="F11" s="120"/>
      <c r="G11" s="120"/>
      <c r="H11" s="120"/>
      <c r="I11" s="120"/>
      <c r="J11" s="27"/>
      <c r="K11" s="27"/>
      <c r="L11" s="27"/>
    </row>
    <row r="12" spans="1:13" s="29" customFormat="1" ht="30" customHeight="1" x14ac:dyDescent="0.3">
      <c r="A12" s="121" t="s">
        <v>34</v>
      </c>
      <c r="B12" s="121"/>
      <c r="C12" s="121"/>
      <c r="D12" s="121"/>
      <c r="E12" s="121"/>
      <c r="F12" s="121"/>
      <c r="G12" s="121"/>
      <c r="H12" s="121"/>
      <c r="I12" s="121"/>
      <c r="J12" s="74">
        <f t="shared" ref="J12:L12" si="1">J13</f>
        <v>401171.7</v>
      </c>
      <c r="K12" s="74">
        <f t="shared" si="1"/>
        <v>401171.7</v>
      </c>
      <c r="L12" s="74">
        <f t="shared" si="1"/>
        <v>401171.7</v>
      </c>
    </row>
    <row r="13" spans="1:13" x14ac:dyDescent="0.3">
      <c r="A13" s="118"/>
      <c r="B13" s="35">
        <v>1138</v>
      </c>
      <c r="C13" s="115" t="s">
        <v>30</v>
      </c>
      <c r="D13" s="115"/>
      <c r="E13" s="115"/>
      <c r="F13" s="115"/>
      <c r="G13" s="115"/>
      <c r="H13" s="115"/>
      <c r="I13" s="115"/>
      <c r="J13" s="75">
        <f t="shared" ref="J13:L13" si="2">+J14</f>
        <v>401171.7</v>
      </c>
      <c r="K13" s="58">
        <f t="shared" si="2"/>
        <v>401171.7</v>
      </c>
      <c r="L13" s="58">
        <f t="shared" si="2"/>
        <v>401171.7</v>
      </c>
    </row>
    <row r="14" spans="1:13" s="31" customFormat="1" ht="33" customHeight="1" x14ac:dyDescent="0.3">
      <c r="A14" s="118"/>
      <c r="B14" s="117"/>
      <c r="C14" s="117"/>
      <c r="D14" s="70" t="s">
        <v>92</v>
      </c>
      <c r="E14" s="131" t="s">
        <v>63</v>
      </c>
      <c r="F14" s="131"/>
      <c r="G14" s="131"/>
      <c r="H14" s="131"/>
      <c r="I14" s="131"/>
      <c r="J14" s="75">
        <f>'Հավելված 2'!G31</f>
        <v>401171.7</v>
      </c>
      <c r="K14" s="75">
        <f>'Հավելված 2'!H31</f>
        <v>401171.7</v>
      </c>
      <c r="L14" s="75">
        <f>'Հավելված 2'!I31</f>
        <v>401171.7</v>
      </c>
    </row>
    <row r="15" spans="1:13" ht="33.450000000000003" customHeight="1" x14ac:dyDescent="0.3">
      <c r="A15" s="118"/>
      <c r="B15" s="117"/>
      <c r="C15" s="117"/>
      <c r="D15" s="117"/>
      <c r="E15" s="117"/>
      <c r="F15" s="116" t="s">
        <v>63</v>
      </c>
      <c r="G15" s="116"/>
      <c r="H15" s="116"/>
      <c r="I15" s="116"/>
      <c r="J15" s="116"/>
      <c r="K15" s="116"/>
      <c r="L15" s="116"/>
    </row>
    <row r="16" spans="1:13" ht="33.450000000000003" customHeight="1" x14ac:dyDescent="0.3">
      <c r="A16" s="118"/>
      <c r="B16" s="117"/>
      <c r="C16" s="117"/>
      <c r="D16" s="117"/>
      <c r="E16" s="117"/>
      <c r="F16" s="117"/>
      <c r="G16" s="116" t="s">
        <v>89</v>
      </c>
      <c r="H16" s="116"/>
      <c r="I16" s="116"/>
      <c r="J16" s="116"/>
      <c r="K16" s="116"/>
      <c r="L16" s="116"/>
    </row>
    <row r="17" spans="1:12" ht="33.450000000000003" customHeight="1" x14ac:dyDescent="0.3">
      <c r="A17" s="118"/>
      <c r="B17" s="117"/>
      <c r="C17" s="117"/>
      <c r="D17" s="117"/>
      <c r="E17" s="117"/>
      <c r="F17" s="117"/>
      <c r="G17" s="30"/>
      <c r="H17" s="116" t="s">
        <v>91</v>
      </c>
      <c r="I17" s="116"/>
      <c r="J17" s="116"/>
      <c r="K17" s="116"/>
      <c r="L17" s="116"/>
    </row>
    <row r="18" spans="1:12" s="29" customFormat="1" ht="30" customHeight="1" x14ac:dyDescent="0.3">
      <c r="A18" s="114" t="s">
        <v>66</v>
      </c>
      <c r="B18" s="114"/>
      <c r="C18" s="114"/>
      <c r="D18" s="114"/>
      <c r="E18" s="114"/>
      <c r="F18" s="114"/>
      <c r="G18" s="114"/>
      <c r="H18" s="114"/>
      <c r="I18" s="114"/>
      <c r="J18" s="72">
        <f>+J19+J33+J39</f>
        <v>-401171.7</v>
      </c>
      <c r="K18" s="72">
        <f>+K19+K33+K39</f>
        <v>-401171.7</v>
      </c>
      <c r="L18" s="72">
        <f>+L19+L33+L39</f>
        <v>-401171.7</v>
      </c>
    </row>
    <row r="19" spans="1:12" ht="17.399999999999999" customHeight="1" x14ac:dyDescent="0.3">
      <c r="A19" s="118"/>
      <c r="B19" s="35">
        <v>1139</v>
      </c>
      <c r="C19" s="115" t="s">
        <v>86</v>
      </c>
      <c r="D19" s="115"/>
      <c r="E19" s="115"/>
      <c r="F19" s="115"/>
      <c r="G19" s="115"/>
      <c r="H19" s="115"/>
      <c r="I19" s="115"/>
      <c r="J19" s="71">
        <f>+J20+J24</f>
        <v>-401171.7</v>
      </c>
      <c r="K19" s="73">
        <f>+K20+K24</f>
        <v>-401171.7</v>
      </c>
      <c r="L19" s="73">
        <f>+L20+L24</f>
        <v>-401171.7</v>
      </c>
    </row>
    <row r="20" spans="1:12" s="31" customFormat="1" ht="33" customHeight="1" x14ac:dyDescent="0.3">
      <c r="A20" s="118"/>
      <c r="B20" s="117"/>
      <c r="C20" s="117"/>
      <c r="D20" s="33" t="s">
        <v>87</v>
      </c>
      <c r="E20" s="116" t="s">
        <v>67</v>
      </c>
      <c r="F20" s="116"/>
      <c r="G20" s="116"/>
      <c r="H20" s="116"/>
      <c r="I20" s="116"/>
      <c r="J20" s="71">
        <f>-J14</f>
        <v>-401171.7</v>
      </c>
      <c r="K20" s="71">
        <f t="shared" ref="K20:L20" si="3">-K14</f>
        <v>-401171.7</v>
      </c>
      <c r="L20" s="71">
        <f t="shared" si="3"/>
        <v>-401171.7</v>
      </c>
    </row>
    <row r="21" spans="1:12" ht="33.450000000000003" customHeight="1" x14ac:dyDescent="0.3">
      <c r="A21" s="118"/>
      <c r="B21" s="117"/>
      <c r="C21" s="117"/>
      <c r="D21" s="117"/>
      <c r="E21" s="117"/>
      <c r="F21" s="116" t="s">
        <v>88</v>
      </c>
      <c r="G21" s="116"/>
      <c r="H21" s="116"/>
      <c r="I21" s="116"/>
      <c r="J21" s="116"/>
      <c r="K21" s="116"/>
      <c r="L21" s="116"/>
    </row>
    <row r="22" spans="1:12" ht="33.450000000000003" customHeight="1" x14ac:dyDescent="0.3">
      <c r="A22" s="118"/>
      <c r="B22" s="117"/>
      <c r="C22" s="117"/>
      <c r="D22" s="117"/>
      <c r="E22" s="117"/>
      <c r="F22" s="117"/>
      <c r="G22" s="116" t="s">
        <v>89</v>
      </c>
      <c r="H22" s="116"/>
      <c r="I22" s="116"/>
      <c r="J22" s="116"/>
      <c r="K22" s="116"/>
      <c r="L22" s="116"/>
    </row>
    <row r="23" spans="1:12" ht="33.450000000000003" customHeight="1" x14ac:dyDescent="0.3">
      <c r="A23" s="118"/>
      <c r="B23" s="117"/>
      <c r="C23" s="117"/>
      <c r="D23" s="117"/>
      <c r="E23" s="117"/>
      <c r="F23" s="117"/>
      <c r="G23" s="30"/>
      <c r="H23" s="116" t="s">
        <v>90</v>
      </c>
      <c r="I23" s="116"/>
      <c r="J23" s="116"/>
      <c r="K23" s="116"/>
      <c r="L23" s="116"/>
    </row>
  </sheetData>
  <mergeCells count="35">
    <mergeCell ref="G1:H1"/>
    <mergeCell ref="G3:H3"/>
    <mergeCell ref="A6:L6"/>
    <mergeCell ref="F16:F17"/>
    <mergeCell ref="J8:L8"/>
    <mergeCell ref="F15:L15"/>
    <mergeCell ref="G16:L16"/>
    <mergeCell ref="H17:L17"/>
    <mergeCell ref="A10:I10"/>
    <mergeCell ref="A11:I11"/>
    <mergeCell ref="A12:I12"/>
    <mergeCell ref="A13:A17"/>
    <mergeCell ref="C14:C17"/>
    <mergeCell ref="E14:I14"/>
    <mergeCell ref="D15:D17"/>
    <mergeCell ref="D8:G8"/>
    <mergeCell ref="H8:H9"/>
    <mergeCell ref="I8:I9"/>
    <mergeCell ref="E15:E17"/>
    <mergeCell ref="A8:A9"/>
    <mergeCell ref="B8:C8"/>
    <mergeCell ref="C13:I13"/>
    <mergeCell ref="B14:B17"/>
    <mergeCell ref="A18:I18"/>
    <mergeCell ref="A19:A23"/>
    <mergeCell ref="C19:I19"/>
    <mergeCell ref="B20:B23"/>
    <mergeCell ref="C20:C23"/>
    <mergeCell ref="E20:I20"/>
    <mergeCell ref="D21:D23"/>
    <mergeCell ref="E21:E23"/>
    <mergeCell ref="F21:L21"/>
    <mergeCell ref="F22:F23"/>
    <mergeCell ref="G22:L22"/>
    <mergeCell ref="H23:L23"/>
  </mergeCells>
  <pageMargins left="0.19" right="0.19" top="0.19" bottom="0.19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'Հավելված 1'!Print_Area</vt:lpstr>
      <vt:lpstr>'Հավելված 2'!Print_Area</vt:lpstr>
      <vt:lpstr>'Հավելված 3'!Print_Area</vt:lpstr>
      <vt:lpstr>'Հավելված 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2025-05-13T12:54:23Z</dcterms:modified>
</cp:coreProperties>
</file>