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730" windowHeight="9630"/>
  </bookViews>
  <sheets>
    <sheet name="N 1" sheetId="12" r:id="rId1"/>
    <sheet name="N 2" sheetId="13" r:id="rId2"/>
    <sheet name="N3 Doc1" sheetId="14" r:id="rId3"/>
    <sheet name="N4 Doc4" sheetId="15" r:id="rId4"/>
    <sheet name="N5_gnum" sheetId="16" r:id="rId5"/>
  </sheets>
  <externalReferences>
    <externalReference r:id="rId6"/>
    <externalReference r:id="rId7"/>
    <externalReference r:id="rId8"/>
  </externalReferences>
  <definedNames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E22" i="12" l="1"/>
  <c r="F22" i="12" l="1"/>
  <c r="F27" i="13" l="1"/>
  <c r="E41" i="15" l="1"/>
  <c r="E42" i="15"/>
  <c r="E43" i="15"/>
  <c r="E40" i="15"/>
  <c r="D41" i="15"/>
  <c r="D42" i="15"/>
  <c r="D43" i="15"/>
  <c r="D40" i="15"/>
  <c r="A41" i="15"/>
  <c r="A42" i="15"/>
  <c r="A43" i="15"/>
  <c r="A40" i="15"/>
  <c r="B35" i="14" l="1"/>
  <c r="B36" i="15" s="1"/>
  <c r="B34" i="14"/>
  <c r="B35" i="15" s="1"/>
  <c r="H34" i="13"/>
  <c r="D43" i="14" s="1"/>
  <c r="E43" i="14"/>
  <c r="E20" i="14" s="1"/>
  <c r="G34" i="13"/>
  <c r="D22" i="12"/>
  <c r="E44" i="15" l="1"/>
  <c r="D44" i="15"/>
  <c r="D20" i="15" s="1"/>
  <c r="D20" i="14"/>
  <c r="C20" i="14"/>
  <c r="C44" i="15"/>
  <c r="C20" i="15" s="1"/>
  <c r="D9" i="12"/>
  <c r="D8" i="12" s="1"/>
  <c r="D7" i="12" s="1"/>
  <c r="G12" i="16" l="1"/>
  <c r="G9" i="16" s="1"/>
  <c r="E20" i="15"/>
  <c r="E23" i="12"/>
  <c r="G7" i="16" l="1"/>
  <c r="G6" i="16" s="1"/>
  <c r="G33" i="13"/>
  <c r="G32" i="13" s="1"/>
  <c r="G31" i="13" s="1"/>
  <c r="G29" i="13" s="1"/>
  <c r="G27" i="13" s="1"/>
  <c r="H33" i="13"/>
  <c r="H32" i="13" s="1"/>
  <c r="H31" i="13" s="1"/>
  <c r="H29" i="13" s="1"/>
  <c r="H27" i="13" s="1"/>
  <c r="I33" i="13"/>
  <c r="I32" i="13" s="1"/>
  <c r="I31" i="13" s="1"/>
  <c r="I29" i="13" s="1"/>
  <c r="I27" i="13" s="1"/>
  <c r="I26" i="13" s="1"/>
  <c r="F16" i="12" l="1"/>
  <c r="F9" i="12" s="1"/>
  <c r="F8" i="12" s="1"/>
  <c r="F7" i="12" s="1"/>
  <c r="F23" i="12"/>
  <c r="H26" i="13"/>
  <c r="H25" i="13" s="1"/>
  <c r="H24" i="13" s="1"/>
  <c r="H23" i="13" s="1"/>
  <c r="H22" i="13" s="1"/>
  <c r="H21" i="13" s="1"/>
  <c r="G26" i="13"/>
  <c r="G25" i="13" s="1"/>
  <c r="G24" i="13" s="1"/>
  <c r="G23" i="13" s="1"/>
  <c r="G22" i="13" s="1"/>
  <c r="G21" i="13" s="1"/>
  <c r="E16" i="12"/>
  <c r="E9" i="12" s="1"/>
  <c r="E8" i="12" s="1"/>
  <c r="E7" i="12" s="1"/>
  <c r="I25" i="13"/>
  <c r="I24" i="13" s="1"/>
  <c r="I23" i="13" s="1"/>
  <c r="I22" i="13" s="1"/>
  <c r="I21" i="13" s="1"/>
  <c r="I20" i="13" l="1"/>
  <c r="I19" i="13" s="1"/>
  <c r="I18" i="13" s="1"/>
  <c r="I16" i="13" s="1"/>
  <c r="I14" i="13" s="1"/>
  <c r="I13" i="13" s="1"/>
  <c r="I11" i="13" s="1"/>
  <c r="I10" i="13" s="1"/>
  <c r="I9" i="13" s="1"/>
  <c r="I8" i="13" s="1"/>
  <c r="H20" i="13" l="1"/>
  <c r="H19" i="13" s="1"/>
  <c r="H18" i="13" s="1"/>
  <c r="H16" i="13" s="1"/>
  <c r="H14" i="13" s="1"/>
  <c r="H13" i="13" s="1"/>
  <c r="H11" i="13" s="1"/>
  <c r="H10" i="13" s="1"/>
  <c r="H9" i="13" s="1"/>
  <c r="H8" i="13" s="1"/>
  <c r="G20" i="13"/>
  <c r="G19" i="13" s="1"/>
  <c r="G18" i="13" s="1"/>
  <c r="G16" i="13" s="1"/>
  <c r="G14" i="13" s="1"/>
  <c r="G13" i="13" s="1"/>
  <c r="G11" i="13" s="1"/>
  <c r="G10" i="13" s="1"/>
  <c r="G9" i="13" s="1"/>
  <c r="G8" i="13" s="1"/>
</calcChain>
</file>

<file path=xl/sharedStrings.xml><?xml version="1.0" encoding="utf-8"?>
<sst xmlns="http://schemas.openxmlformats.org/spreadsheetml/2006/main" count="221" uniqueCount="123">
  <si>
    <t>Միջոցառում</t>
  </si>
  <si>
    <t>հազար դրամներով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</si>
  <si>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</si>
  <si>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</si>
  <si>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</si>
  <si>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</si>
  <si>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</si>
  <si>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</si>
  <si>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</si>
  <si>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</si>
  <si>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</si>
  <si>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</si>
  <si>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Հավելված 2
ՀՀ կառավարության
2019 թվականի____________ի  N _____-Ն որոշման </t>
  </si>
  <si>
    <t xml:space="preserve"> ՀՀ կառավարություն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</si>
  <si>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</si>
  <si>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</si>
  <si>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</si>
  <si>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</si>
  <si>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</si>
  <si>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</si>
  <si>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</si>
  <si>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</si>
  <si>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</si>
  <si>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</si>
  <si>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</si>
  <si>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</si>
  <si>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</si>
  <si>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</si>
  <si>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</si>
  <si>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</si>
  <si>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անվանումը՛ </t>
  </si>
  <si>
    <t xml:space="preserve"> Միջոցառումն իրականացնողի անվանումը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</si>
  <si>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</si>
  <si>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</si>
  <si>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</si>
  <si>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</si>
  <si>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</si>
  <si>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նվազեցումները՝ փակագծերում)</t>
  </si>
  <si>
    <t xml:space="preserve">Հավելված 1
ՀՀ կառավարության
2019 թվականի____________ի  N _____-Ն որոշման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</si>
  <si>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</si>
  <si>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</si>
  <si>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</si>
  <si>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</si>
  <si>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</si>
  <si>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</si>
  <si>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</si>
  <si>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</si>
  <si>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</si>
  <si>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</si>
  <si>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1016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</si>
  <si>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</si>
  <si>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</si>
  <si>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</si>
  <si>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</si>
  <si>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</si>
  <si>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</si>
  <si>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</si>
  <si>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</si>
  <si>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</si>
  <si>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</si>
  <si>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ԱՅԼ  ԾԱԽՍԵՐ</t>
  </si>
  <si>
    <t xml:space="preserve"> Պահուստային միջոցներ</t>
  </si>
  <si>
    <t>01</t>
  </si>
  <si>
    <t>11</t>
  </si>
  <si>
    <t>05</t>
  </si>
  <si>
    <r>
      <t xml:space="preserve"> ՀԻՄՆԱԿԱՆ ԲԱԺԻՆՆԵՐԻՆ ՉԴԱՍՎՈՂ ՊԱՀՈՒՍՏԱՅԻՆ ՖՈՆԴԵՐ
</t>
    </r>
    <r>
      <rPr>
        <sz val="10"/>
        <rFont val="GHEA Grapalat"/>
        <family val="3"/>
      </rPr>
      <t xml:space="preserve"> այդ թվում`</t>
    </r>
  </si>
  <si>
    <r>
      <t xml:space="preserve"> ՀՀ կառավարության և համայնքների պահուստային ֆոնդ 
</t>
    </r>
    <r>
      <rPr>
        <sz val="10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</si>
  <si>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0"/>
        <rFont val="GHEA Grapalat"/>
        <family val="3"/>
      </rPr>
      <t>այդ թվում`</t>
    </r>
  </si>
  <si>
    <t xml:space="preserve"> ՀՀ կառավարության պահուստային ֆոնդ  
այդ թվում`</t>
  </si>
  <si>
    <t>06</t>
  </si>
  <si>
    <t xml:space="preserve"> Շրջակա միջավայրի վրա ազդեցության գնահատում և մոնիթորինգ  
այդ թվում`</t>
  </si>
  <si>
    <t xml:space="preserve"> Բաժին</t>
  </si>
  <si>
    <t xml:space="preserve"> Խումբ</t>
  </si>
  <si>
    <t xml:space="preserve"> Դաս</t>
  </si>
  <si>
    <t xml:space="preserve"> ՄԱՍ 2. ՊԵՏԱԿԱՆ ՄԱՐՄՆԻ ԳԾՈՎ ԱՐԴՅՈՒՆՔԱՅԻՆ (ԿԱՏԱՐՈՂԱԿԱՆ) ՑՈՒՑԱՆԻՇՆԵՐԸ </t>
  </si>
  <si>
    <t xml:space="preserve"> 1016 </t>
  </si>
  <si>
    <t xml:space="preserve"> Շրջակա միջավայրի վրա ազդեցության գնահատում և մոնիթորինգ </t>
  </si>
  <si>
    <t>Ցուցանիշների փոփոխությունը (ծախսերի նվազեցումները նշված են փակագծերում)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</si>
  <si>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</si>
  <si>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</si>
  <si>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 xml:space="preserve"> Համաձայն «Գնումների մասին» ՀՀ oրենքի ընտրված կազմակերպություններ </t>
  </si>
  <si>
    <t>Ցուցանիշների փոփոխությունը (ծախսերի ավելացումները նշված են դրական նշանով)</t>
  </si>
  <si>
    <t xml:space="preserve">Խնայված ջրի քանակ մլն.խմ /տարի </t>
  </si>
  <si>
    <t xml:space="preserve"> Արարատյան դաշտի ապօրինի շահագործվող, ինքնաշատրվանող և բացասական մակարդակով հորերի լուծարման կամ կոնսերվացման աշխատանքների իրականացում</t>
  </si>
  <si>
    <t xml:space="preserve">Հավելված 3
ՀՀ կառավարության
2019 թվականի____________ի  N _____-Ն որոշման </t>
  </si>
  <si>
    <t xml:space="preserve"> -Այլ ծախսեր</t>
  </si>
  <si>
    <t>Գնման առարկայի</t>
  </si>
  <si>
    <t>Գնման ձևը</t>
  </si>
  <si>
    <t>Չափի միավորը</t>
  </si>
  <si>
    <t>Միավորի գինը</t>
  </si>
  <si>
    <t>Ցուցանիշների փոփոխությունը
(ավելացումները նշված են դրական նշանով)</t>
  </si>
  <si>
    <t>միջանցիկ CPV կոդը</t>
  </si>
  <si>
    <t>անվանումը</t>
  </si>
  <si>
    <t>քանակը</t>
  </si>
  <si>
    <t>գումարը
(հազար դրամ)</t>
  </si>
  <si>
    <t>ՄԱՍ III. ԾԱՌԱՅՈՒԹՅՈՒՆՆԵՐ</t>
  </si>
  <si>
    <t>դրամ</t>
  </si>
  <si>
    <t>Շրջակա միջավայրի բարելավման աշխատանքներ</t>
  </si>
  <si>
    <t>Տեխնիկական հսկողության ծառայություններ</t>
  </si>
  <si>
    <t>ՄԱՍ II. ԱՇԽԱՏԱՆՔՆԵՐ</t>
  </si>
  <si>
    <t xml:space="preserve">ՀՀ կառավարության պահուստային ֆոնդ  </t>
  </si>
  <si>
    <t xml:space="preserve">Բաժին N 11. Խումբ N 01. դաս N 01.  </t>
  </si>
  <si>
    <t>(հազար դրամներով)</t>
  </si>
  <si>
    <t xml:space="preserve">Հավելված 4
ՀՀ կառավարության
2019 թվականի____________ի  N _____-Ն որոշման </t>
  </si>
  <si>
    <t xml:space="preserve">Հավելված 5
ՀՀ կառավարության 
2019 թվականի____________ի  N _____-Ն որոշման </t>
  </si>
  <si>
    <t>«ՀԱՅԱՍՏԱՆԻ  ՀԱՆՐԱՊԵՏՈՒԹՅԱՆ  2019  ԹՎԱԿԱՆԻ  ՊԵՏԱԿԱՆ  ԲՅՈՒՋԵԻ  ՄԱՍԻՆ»  ՀԱՅԱՍՏԱՆԻ ՀԱՆՐԱՊԵՏՈՒԹՅԱՆ ՕՐԵՆՔԻ N 1 ՀԱՎԵԼՎԱԾԻ N2 ԱՂՅՈՒՍԱԿՈՒՄ ԿԱՏԱՐՎՈՂ ՎԵՐԱԲԱՇԽՈՒՄԸ ՀԱՅԱՍՏԱՆԻ ՀԱՆՐԱՊԵՏՈՒԹՅԱՆ ԿԱՌԱՎԱՐՈՒԹՅԱՆ 2018 ԹՎԱԿԱՆԻ ԴԵԿՏԵՄԲԵՐԻ 27-Ի N 1515-Ն ՈՐՈՇՄԱՆ N 5  ՀԱՎԵԼՎԱԾԻ  N1  ԱՂՅՈՒՍԱԿՈՒՄ ԿԱՏԱՐՎՈՂ ՓՈՓՈԽՈՒԹՅՈՒՆՆԵՐԸ ԵՎ ԼՐԱՑՈՒՄՆԵՐԸ</t>
  </si>
  <si>
    <t>ՀԱՅԱՍՏԱՆԻ ՀԱՆՐԱՊԵՏՈՒԹՅԱՆ ԿԱՌԱՎԱՐՈՒԹՅԱՆ 2018 ԹՎԱԿԱՆԻ ԴԵԿՏԵՄԲԵՐԻ 27-Ի ԹԻՎ 1515-Ն ՈՐՈՇՄԱՆ N3 ԵՎ N4 ՀԱՎԵԼՎԱԾՆԵՐՈՒՄ ԿԱՏԱՐՎՈՂ ՓՈՓՈԽՈՒԹՅՈՒՆՆԵՐԸ  ԵՎ ԼՐԱՑՈՒՄՆԵՐԸ</t>
  </si>
  <si>
    <t>ՀԱՅԱՍՏԱՆԻ ՀԱՆՐԱՊԵՏՈՒԹՅԱՆ ԿԱՌԱՎԱՐՈՒԹՅԱՆ 2018 ԹՎԱԿԱՆԻ ԴԵԿՏԵՄԲԵՐԻ 27-Ի N 1515-Ն ՈՐՈՇՄԱՆ N11.1 ՀԱՎԵԼՎԱԾԻ N 11.1.13 ԱՂՅՈՒՍԱԿՈՒՄ ԿԱՏԱՐՎՈՂ ՓՈՓՈԽՈՒԹՅՈՒՆՆԵՐԸ  ԵՎ ԼՐԱՑՈՒՄՆԵՐԸ</t>
  </si>
  <si>
    <t>ՀԱՅԱՍՏԱՆԻ ՀԱՆՐԱՊԵՏՈՒԹՅԱՆ ԿԱՌԱՎԱՐՈՒԹՅԱՆ 2018 ԹՎԱԿԱՆԻ ԴԵԿՏԵՄԲԵՐԻ 27-Ի ԹԻՎ 1515-Ն ՈՐՈՇՄԱՆ N12 ՀԱՎԵԼՎԱԾՈՒՄ ԿԱՏԱՐՎՈՂ ԼՐԱՑՈՒՄՆԵՐԸ</t>
  </si>
  <si>
    <t>ՀԱՅԱՍՏԱՆԻ ՀԱՆՐԱՊԵՏՈՒԹՅԱՆ ԿԱՌԱՎԱՐՈՒԹՅԱՆ 2018 ԹՎԱԿԱՆԻ ԴԵԿՏԵՄԲԵՐԻ 27-Ի N 1515-Ն ՈՐՈՇՄԱՆ N11.1 ՀԱՎԵԼՎԱԾԻ N 11.1.66 ԱՂՅՈՒՍԱԿՈՒՄ ԿԱՏԱՐՎՈՂ ՓՈՓՈԽՈՒԹՅՈՒՆՆԵՐԸ ԵՎ ԼՐԱՑՈՒՄՆԵՐԸ</t>
  </si>
  <si>
    <t>Ազատ հոսքով, չշահագործվող ինքնաթափ խորքային կոնսերվացված հորերի թիվը, հատ</t>
  </si>
  <si>
    <t>Ազատ հոսքով, չշահագործվող ինքնաթափ խորքային լուծարված հորերի թիվը, հատ</t>
  </si>
  <si>
    <t>ԳՀ</t>
  </si>
  <si>
    <t>Շրջակա միջավայրի նախարարություն</t>
  </si>
  <si>
    <t xml:space="preserve">Աշխատանքների  ավարտվածության աստիճան, տոկոս </t>
  </si>
  <si>
    <t xml:space="preserve"> ՀՀ շրջակա միջավայրի նախարարություն  
այդ թվում`</t>
  </si>
  <si>
    <t xml:space="preserve"> ՀՀ շրջակա միջավայրի նախարարություն</t>
  </si>
  <si>
    <t xml:space="preserve"> ՀՀ շրջակա միջավայրի նախարարություն  </t>
  </si>
  <si>
    <t xml:space="preserve"> Արարատյան դաշտի ապօրինի շահագործվող, ինքնաշատրվանող և բացասական մակարդակով հորերի լուծարում և կոնսերվացում</t>
  </si>
  <si>
    <t>ՀԱՅԱՍՏԱՆԻ ՀԱՆՐԱՊԵՏՈՒԹՅԱՆ ԿԱՌԱՎԱՐՈՒԹՅԱՆ 2018 ԹՎԱԿԱՆԻ ԴԵԿՏԵՄԲԵՐԻ 27-Ի N 1515-Ն ՈՐՈՇՄԱՆ N 11 ՀԱՎԵԼՎԱԾԻ N 11.13 ԱՂՅՈՒՍԱԿՈՒՄ ԿԱՏԱՐՎՈՂ ՓՈՓՈԽՈՒԹՅՈՒՆՆԵՐԸ</t>
  </si>
  <si>
    <t>ՀԱՅԱՍՏԱՆԻ ՀԱՆՐԱՊԵՏՈՒԹՅԱՆ ԿԱՌԱՎԱՐՈՒԹՅԱՆ 2018 ԹՎԱԿԱՆԻ ԴԵԿՏԵՄԲԵՐԻ 27-Ի N 1515-Ն ՈՐՈՇՄԱՆ N11 ՀԱՎԵԼՎԱԾԻ N 11.52 ԱՂՅՈՒՍԱԿՈՒՄ ԿԱՏԱՐՎՈՂ ՓՈՓՈԽՈՒԹՅՈՒՆՆԵՐԸ  ԵՎ ԼՐԱՑՈՒՄՆԵՐԸ</t>
  </si>
  <si>
    <t>45261161/501</t>
  </si>
  <si>
    <t>71351540/501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</si>
</sst>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_);\(#,##0.0\)"/>
    <numFmt numFmtId="165" formatCode="##,##0.0;\(##,##0.0\);\-"/>
    <numFmt numFmtId="166" formatCode="0.0_);\(0.0\)"/>
    <numFmt numFmtId="167" formatCode="0.0"/>
    <numFmt numFmtId="168" formatCode="_-* #,##0.00_-;\-* #,##0.00_-;_-* &quot;-&quot;??_-;_-@_-"/>
    <numFmt numFmtId="169" formatCode="_-* #,##0.00\ _դ_ր_._-;\-* #,##0.00\ _դ_ր_._-;_-* &quot;-&quot;??\ _դ_ր_._-;_-@_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#,##0.0;[Red]#,##0.0"/>
  </numFmts>
  <fonts count="10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b/>
      <sz val="10"/>
      <name val="GHEA Grapalat"/>
      <family val="3"/>
    </font>
    <font>
      <sz val="10"/>
      <color theme="1"/>
      <name val="GHEA Grapalat"/>
      <family val="3"/>
    </font>
    <font>
      <b/>
      <sz val="9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b/>
      <sz val="8"/>
      <name val="GHEA Grapalat"/>
      <family val="2"/>
    </font>
    <font>
      <b/>
      <sz val="10"/>
      <color rgb="FFFF0000"/>
      <name val="GHEA Grapalat"/>
      <family val="3"/>
    </font>
    <font>
      <b/>
      <sz val="9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9"/>
      <name val="GHEA Grapalat"/>
      <family val="3"/>
    </font>
    <font>
      <i/>
      <sz val="9"/>
      <name val="GHEA Grapalat"/>
      <family val="3"/>
    </font>
    <font>
      <sz val="9"/>
      <name val="GHEA Grapalat"/>
      <family val="2"/>
    </font>
    <font>
      <sz val="9"/>
      <color theme="1"/>
      <name val="GHEA Grapalat"/>
      <family val="3"/>
    </font>
    <font>
      <b/>
      <i/>
      <sz val="9"/>
      <color theme="1"/>
      <name val="GHEA Grapalat"/>
      <family val="3"/>
    </font>
    <font>
      <i/>
      <sz val="9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Calibri"/>
      <family val="2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480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2" fillId="0" borderId="0"/>
    <xf numFmtId="0" fontId="7" fillId="2" borderId="0" applyNumberFormat="0" applyBorder="0" applyAlignment="0" applyProtection="0"/>
    <xf numFmtId="0" fontId="4" fillId="0" borderId="0"/>
    <xf numFmtId="0" fontId="5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3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9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11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1" fontId="25" fillId="0" borderId="0"/>
    <xf numFmtId="1" fontId="25" fillId="0" borderId="0"/>
    <xf numFmtId="1" fontId="25" fillId="0" borderId="0"/>
    <xf numFmtId="0" fontId="1" fillId="0" borderId="0"/>
    <xf numFmtId="0" fontId="5" fillId="0" borderId="0"/>
    <xf numFmtId="0" fontId="5" fillId="0" borderId="0"/>
    <xf numFmtId="0" fontId="2" fillId="24" borderId="10" applyNumberFormat="0" applyFont="0" applyAlignment="0" applyProtection="0"/>
    <xf numFmtId="0" fontId="20" fillId="21" borderId="11" applyNumberFormat="0" applyAlignment="0" applyProtection="0"/>
    <xf numFmtId="0" fontId="24" fillId="0" borderId="0"/>
    <xf numFmtId="0" fontId="24" fillId="0" borderId="0"/>
    <xf numFmtId="0" fontId="24" fillId="0" borderId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6" fillId="0" borderId="0"/>
    <xf numFmtId="1" fontId="25" fillId="0" borderId="0"/>
    <xf numFmtId="0" fontId="26" fillId="0" borderId="0"/>
    <xf numFmtId="0" fontId="5" fillId="0" borderId="0"/>
    <xf numFmtId="165" fontId="29" fillId="0" borderId="0" applyFill="0" applyBorder="0" applyProtection="0">
      <alignment horizontal="right" vertical="top"/>
    </xf>
    <xf numFmtId="165" fontId="2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3" fillId="0" borderId="0"/>
    <xf numFmtId="0" fontId="5" fillId="0" borderId="0"/>
    <xf numFmtId="0" fontId="2" fillId="0" borderId="0"/>
    <xf numFmtId="0" fontId="5" fillId="0" borderId="0"/>
    <xf numFmtId="0" fontId="10" fillId="21" borderId="21" applyNumberFormat="0" applyAlignment="0" applyProtection="0"/>
    <xf numFmtId="0" fontId="17" fillId="11" borderId="21" applyNumberFormat="0" applyAlignment="0" applyProtection="0"/>
    <xf numFmtId="0" fontId="2" fillId="24" borderId="22" applyNumberFormat="0" applyFont="0" applyAlignment="0" applyProtection="0"/>
    <xf numFmtId="0" fontId="20" fillId="21" borderId="23" applyNumberFormat="0" applyAlignment="0" applyProtection="0"/>
    <xf numFmtId="0" fontId="22" fillId="0" borderId="24" applyNumberFormat="0" applyFill="0" applyAlignment="0" applyProtection="0"/>
    <xf numFmtId="0" fontId="6" fillId="0" borderId="0"/>
    <xf numFmtId="165" fontId="36" fillId="0" borderId="0" applyFill="0" applyBorder="0" applyProtection="0">
      <alignment horizontal="right" vertical="top"/>
    </xf>
    <xf numFmtId="6" fontId="52" fillId="0" borderId="0" applyFont="0" applyFill="0" applyBorder="0" applyAlignment="0" applyProtection="0"/>
    <xf numFmtId="6" fontId="5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4" fillId="0" borderId="0"/>
    <xf numFmtId="0" fontId="1" fillId="3" borderId="0" applyNumberFormat="0" applyBorder="0" applyAlignment="0" applyProtection="0"/>
    <xf numFmtId="0" fontId="53" fillId="12" borderId="0" applyNumberFormat="0" applyBorder="0" applyAlignment="0" applyProtection="0"/>
    <xf numFmtId="0" fontId="1" fillId="4" borderId="0" applyNumberFormat="0" applyBorder="0" applyAlignment="0" applyProtection="0"/>
    <xf numFmtId="0" fontId="53" fillId="13" borderId="0" applyNumberFormat="0" applyBorder="0" applyAlignment="0" applyProtection="0"/>
    <xf numFmtId="0" fontId="1" fillId="5" borderId="0" applyNumberFormat="0" applyBorder="0" applyAlignment="0" applyProtection="0"/>
    <xf numFmtId="0" fontId="53" fillId="24" borderId="0" applyNumberFormat="0" applyBorder="0" applyAlignment="0" applyProtection="0"/>
    <xf numFmtId="0" fontId="1" fillId="6" borderId="0" applyNumberFormat="0" applyBorder="0" applyAlignment="0" applyProtection="0"/>
    <xf numFmtId="0" fontId="53" fillId="11" borderId="0" applyNumberFormat="0" applyBorder="0" applyAlignment="0" applyProtection="0"/>
    <xf numFmtId="0" fontId="1" fillId="39" borderId="0" applyNumberFormat="0" applyBorder="0" applyAlignment="0" applyProtection="0"/>
    <xf numFmtId="0" fontId="53" fillId="10" borderId="0" applyNumberFormat="0" applyBorder="0" applyAlignment="0" applyProtection="0"/>
    <xf numFmtId="0" fontId="1" fillId="43" borderId="0" applyNumberFormat="0" applyBorder="0" applyAlignment="0" applyProtection="0"/>
    <xf numFmtId="0" fontId="53" fillId="24" borderId="0" applyNumberFormat="0" applyBorder="0" applyAlignment="0" applyProtection="0"/>
    <xf numFmtId="0" fontId="1" fillId="30" borderId="0" applyNumberFormat="0" applyBorder="0" applyAlignment="0" applyProtection="0"/>
    <xf numFmtId="0" fontId="53" fillId="10" borderId="0" applyNumberFormat="0" applyBorder="0" applyAlignment="0" applyProtection="0"/>
    <xf numFmtId="0" fontId="1" fillId="33" borderId="0" applyNumberFormat="0" applyBorder="0" applyAlignment="0" applyProtection="0"/>
    <xf numFmtId="0" fontId="53" fillId="13" borderId="0" applyNumberFormat="0" applyBorder="0" applyAlignment="0" applyProtection="0"/>
    <xf numFmtId="0" fontId="1" fillId="7" borderId="0" applyNumberFormat="0" applyBorder="0" applyAlignment="0" applyProtection="0"/>
    <xf numFmtId="0" fontId="53" fillId="23" borderId="0" applyNumberFormat="0" applyBorder="0" applyAlignment="0" applyProtection="0"/>
    <xf numFmtId="0" fontId="1" fillId="37" borderId="0" applyNumberFormat="0" applyBorder="0" applyAlignment="0" applyProtection="0"/>
    <xf numFmtId="0" fontId="53" fillId="4" borderId="0" applyNumberFormat="0" applyBorder="0" applyAlignment="0" applyProtection="0"/>
    <xf numFmtId="0" fontId="1" fillId="40" borderId="0" applyNumberFormat="0" applyBorder="0" applyAlignment="0" applyProtection="0"/>
    <xf numFmtId="0" fontId="53" fillId="10" borderId="0" applyNumberFormat="0" applyBorder="0" applyAlignment="0" applyProtection="0"/>
    <xf numFmtId="0" fontId="1" fillId="44" borderId="0" applyNumberFormat="0" applyBorder="0" applyAlignment="0" applyProtection="0"/>
    <xf numFmtId="0" fontId="53" fillId="24" borderId="0" applyNumberFormat="0" applyBorder="0" applyAlignment="0" applyProtection="0"/>
    <xf numFmtId="0" fontId="49" fillId="31" borderId="0" applyNumberFormat="0" applyBorder="0" applyAlignment="0" applyProtection="0"/>
    <xf numFmtId="0" fontId="54" fillId="10" borderId="0" applyNumberFormat="0" applyBorder="0" applyAlignment="0" applyProtection="0"/>
    <xf numFmtId="0" fontId="49" fillId="34" borderId="0" applyNumberFormat="0" applyBorder="0" applyAlignment="0" applyProtection="0"/>
    <xf numFmtId="0" fontId="54" fillId="20" borderId="0" applyNumberFormat="0" applyBorder="0" applyAlignment="0" applyProtection="0"/>
    <xf numFmtId="0" fontId="49" fillId="7" borderId="0" applyNumberFormat="0" applyBorder="0" applyAlignment="0" applyProtection="0"/>
    <xf numFmtId="0" fontId="54" fillId="14" borderId="0" applyNumberFormat="0" applyBorder="0" applyAlignment="0" applyProtection="0"/>
    <xf numFmtId="0" fontId="49" fillId="8" borderId="0" applyNumberFormat="0" applyBorder="0" applyAlignment="0" applyProtection="0"/>
    <xf numFmtId="0" fontId="54" fillId="4" borderId="0" applyNumberFormat="0" applyBorder="0" applyAlignment="0" applyProtection="0"/>
    <xf numFmtId="0" fontId="49" fillId="41" borderId="0" applyNumberFormat="0" applyBorder="0" applyAlignment="0" applyProtection="0"/>
    <xf numFmtId="0" fontId="54" fillId="10" borderId="0" applyNumberFormat="0" applyBorder="0" applyAlignment="0" applyProtection="0"/>
    <xf numFmtId="0" fontId="49" fillId="9" borderId="0" applyNumberFormat="0" applyBorder="0" applyAlignment="0" applyProtection="0"/>
    <xf numFmtId="0" fontId="54" fillId="13" borderId="0" applyNumberFormat="0" applyBorder="0" applyAlignment="0" applyProtection="0"/>
    <xf numFmtId="0" fontId="55" fillId="45" borderId="0" applyNumberFormat="0" applyBorder="0" applyAlignment="0" applyProtection="0"/>
    <xf numFmtId="0" fontId="55" fillId="46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49" fillId="29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6" fillId="50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49" fillId="32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49" fillId="35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49" fillId="36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6" fillId="47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49" fillId="38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5" fillId="45" borderId="0" applyNumberFormat="0" applyBorder="0" applyAlignment="0" applyProtection="0"/>
    <xf numFmtId="0" fontId="55" fillId="56" borderId="0" applyNumberFormat="0" applyBorder="0" applyAlignment="0" applyProtection="0"/>
    <xf numFmtId="0" fontId="56" fillId="57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49" fillId="42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6" fontId="52" fillId="0" borderId="0" applyFont="0" applyFill="0" applyBorder="0" applyAlignment="0" applyProtection="0"/>
    <xf numFmtId="0" fontId="43" fillId="26" borderId="0" applyNumberFormat="0" applyBorder="0" applyAlignment="0" applyProtection="0"/>
    <xf numFmtId="0" fontId="57" fillId="56" borderId="0" applyNumberFormat="0" applyBorder="0" applyAlignment="0" applyProtection="0"/>
    <xf numFmtId="0" fontId="58" fillId="0" borderId="0" applyNumberFormat="0" applyFill="0" applyBorder="0" applyAlignment="0" applyProtection="0"/>
    <xf numFmtId="0" fontId="59" fillId="59" borderId="21" applyNumberFormat="0" applyAlignment="0" applyProtection="0"/>
    <xf numFmtId="0" fontId="46" fillId="27" borderId="36" applyNumberFormat="0" applyAlignment="0" applyProtection="0"/>
    <xf numFmtId="0" fontId="60" fillId="50" borderId="5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8" fontId="5" fillId="0" borderId="0" applyFont="0" applyFill="0" applyProtection="0"/>
    <xf numFmtId="43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60" borderId="0" applyNumberFormat="0" applyBorder="0" applyAlignment="0" applyProtection="0"/>
    <xf numFmtId="0" fontId="65" fillId="61" borderId="0" applyNumberFormat="0" applyBorder="0" applyAlignment="0" applyProtection="0"/>
    <xf numFmtId="0" fontId="65" fillId="62" borderId="0" applyNumberFormat="0" applyBorder="0" applyAlignment="0" applyProtection="0"/>
    <xf numFmtId="172" fontId="2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42" fillId="25" borderId="0" applyNumberFormat="0" applyBorder="0" applyAlignment="0" applyProtection="0"/>
    <xf numFmtId="0" fontId="67" fillId="63" borderId="0" applyNumberFormat="0" applyBorder="0" applyAlignment="0" applyProtection="0"/>
    <xf numFmtId="0" fontId="39" fillId="0" borderId="32" applyNumberFormat="0" applyFill="0" applyAlignment="0" applyProtection="0"/>
    <xf numFmtId="0" fontId="68" fillId="0" borderId="38" applyNumberFormat="0" applyFill="0" applyAlignment="0" applyProtection="0"/>
    <xf numFmtId="0" fontId="40" fillId="0" borderId="33" applyNumberFormat="0" applyFill="0" applyAlignment="0" applyProtection="0"/>
    <xf numFmtId="0" fontId="69" fillId="0" borderId="39" applyNumberFormat="0" applyFill="0" applyAlignment="0" applyProtection="0"/>
    <xf numFmtId="0" fontId="41" fillId="0" borderId="34" applyNumberFormat="0" applyFill="0" applyAlignment="0" applyProtection="0"/>
    <xf numFmtId="0" fontId="70" fillId="0" borderId="40" applyNumberFormat="0" applyFill="0" applyAlignment="0" applyProtection="0"/>
    <xf numFmtId="0" fontId="4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72" fillId="57" borderId="21" applyNumberFormat="0" applyAlignment="0" applyProtection="0"/>
    <xf numFmtId="38" fontId="73" fillId="0" borderId="0"/>
    <xf numFmtId="38" fontId="74" fillId="0" borderId="0"/>
    <xf numFmtId="38" fontId="75" fillId="0" borderId="0"/>
    <xf numFmtId="38" fontId="76" fillId="0" borderId="0"/>
    <xf numFmtId="0" fontId="77" fillId="0" borderId="0"/>
    <xf numFmtId="0" fontId="77" fillId="0" borderId="0"/>
    <xf numFmtId="0" fontId="78" fillId="0" borderId="0"/>
    <xf numFmtId="0" fontId="45" fillId="0" borderId="35" applyNumberFormat="0" applyFill="0" applyAlignment="0" applyProtection="0"/>
    <xf numFmtId="0" fontId="79" fillId="0" borderId="41" applyNumberFormat="0" applyFill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4" fillId="2" borderId="0" applyNumberFormat="0" applyBorder="0" applyAlignment="0" applyProtection="0"/>
    <xf numFmtId="0" fontId="79" fillId="57" borderId="0" applyNumberFormat="0" applyBorder="0" applyAlignment="0" applyProtection="0"/>
    <xf numFmtId="37" fontId="80" fillId="0" borderId="0"/>
    <xf numFmtId="0" fontId="64" fillId="0" borderId="0"/>
    <xf numFmtId="0" fontId="81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8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83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84" fillId="0" borderId="0"/>
    <xf numFmtId="0" fontId="5" fillId="0" borderId="0"/>
    <xf numFmtId="0" fontId="2" fillId="0" borderId="0"/>
    <xf numFmtId="0" fontId="5" fillId="0" borderId="0"/>
    <xf numFmtId="0" fontId="85" fillId="0" borderId="0"/>
    <xf numFmtId="0" fontId="5" fillId="0" borderId="0"/>
    <xf numFmtId="0" fontId="4" fillId="0" borderId="0"/>
    <xf numFmtId="0" fontId="62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83" fillId="0" borderId="0"/>
    <xf numFmtId="0" fontId="84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3" fillId="0" borderId="0"/>
    <xf numFmtId="0" fontId="61" fillId="0" borderId="0"/>
    <xf numFmtId="0" fontId="62" fillId="0" borderId="0"/>
    <xf numFmtId="0" fontId="84" fillId="0" borderId="0"/>
    <xf numFmtId="0" fontId="62" fillId="0" borderId="0"/>
    <xf numFmtId="0" fontId="2" fillId="0" borderId="0"/>
    <xf numFmtId="0" fontId="6" fillId="0" borderId="0"/>
    <xf numFmtId="0" fontId="2" fillId="0" borderId="0"/>
    <xf numFmtId="0" fontId="53" fillId="0" borderId="0"/>
    <xf numFmtId="0" fontId="6" fillId="0" borderId="0"/>
    <xf numFmtId="0" fontId="5" fillId="0" borderId="0"/>
    <xf numFmtId="0" fontId="53" fillId="0" borderId="0"/>
    <xf numFmtId="0" fontId="83" fillId="0" borderId="0"/>
    <xf numFmtId="0" fontId="1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3" fillId="24" borderId="22" applyNumberFormat="0" applyFont="0" applyAlignment="0" applyProtection="0"/>
    <xf numFmtId="0" fontId="2" fillId="56" borderId="22" applyNumberFormat="0" applyFont="0" applyAlignment="0" applyProtection="0"/>
    <xf numFmtId="0" fontId="3" fillId="28" borderId="37" applyNumberFormat="0" applyFont="0" applyAlignment="0" applyProtection="0"/>
    <xf numFmtId="0" fontId="2" fillId="56" borderId="22" applyNumberFormat="0" applyFont="0" applyAlignment="0" applyProtection="0"/>
    <xf numFmtId="0" fontId="86" fillId="59" borderId="23" applyNumberFormat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8" fillId="0" borderId="0"/>
    <xf numFmtId="0" fontId="89" fillId="0" borderId="0" applyNumberFormat="0" applyFill="0" applyBorder="0" applyAlignment="0" applyProtection="0"/>
    <xf numFmtId="0" fontId="5" fillId="0" borderId="0"/>
    <xf numFmtId="0" fontId="24" fillId="0" borderId="0"/>
    <xf numFmtId="0" fontId="90" fillId="0" borderId="0"/>
    <xf numFmtId="6" fontId="52" fillId="0" borderId="0" applyFont="0" applyFill="0" applyBorder="0" applyAlignment="0" applyProtection="0"/>
    <xf numFmtId="0" fontId="65" fillId="0" borderId="42" applyNumberFormat="0" applyFill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71" fontId="92" fillId="0" borderId="43">
      <protection locked="0"/>
    </xf>
    <xf numFmtId="171" fontId="93" fillId="64" borderId="43"/>
    <xf numFmtId="0" fontId="1" fillId="0" borderId="0"/>
    <xf numFmtId="0" fontId="5" fillId="0" borderId="0"/>
    <xf numFmtId="0" fontId="24" fillId="0" borderId="0"/>
    <xf numFmtId="0" fontId="90" fillId="0" borderId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</cellStyleXfs>
  <cellXfs count="231">
    <xf numFmtId="0" fontId="0" fillId="0" borderId="0" xfId="0"/>
    <xf numFmtId="0" fontId="30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165" fontId="33" fillId="0" borderId="18" xfId="71" applyNumberFormat="1" applyFont="1" applyBorder="1" applyAlignment="1">
      <alignment horizontal="right" vertical="top"/>
    </xf>
    <xf numFmtId="165" fontId="34" fillId="0" borderId="18" xfId="72" applyNumberFormat="1" applyFont="1" applyBorder="1" applyAlignment="1">
      <alignment horizontal="right" vertical="top"/>
    </xf>
    <xf numFmtId="165" fontId="33" fillId="0" borderId="20" xfId="71" applyNumberFormat="1" applyFont="1" applyBorder="1" applyAlignment="1">
      <alignment horizontal="right" vertical="top"/>
    </xf>
    <xf numFmtId="0" fontId="31" fillId="0" borderId="0" xfId="0" applyFont="1"/>
    <xf numFmtId="0" fontId="31" fillId="0" borderId="18" xfId="0" applyFont="1" applyBorder="1" applyAlignment="1">
      <alignment horizontal="left" vertical="top" wrapText="1"/>
    </xf>
    <xf numFmtId="0" fontId="31" fillId="0" borderId="20" xfId="0" applyFont="1" applyBorder="1" applyAlignment="1">
      <alignment horizontal="left" vertical="top" wrapText="1"/>
    </xf>
    <xf numFmtId="0" fontId="30" fillId="0" borderId="15" xfId="0" applyFont="1" applyBorder="1" applyAlignment="1">
      <alignment horizontal="left" vertical="top" wrapText="1"/>
    </xf>
    <xf numFmtId="49" fontId="31" fillId="0" borderId="15" xfId="0" applyNumberFormat="1" applyFont="1" applyBorder="1"/>
    <xf numFmtId="0" fontId="31" fillId="0" borderId="18" xfId="0" applyFont="1" applyBorder="1"/>
    <xf numFmtId="49" fontId="35" fillId="0" borderId="15" xfId="0" applyNumberFormat="1" applyFont="1" applyBorder="1"/>
    <xf numFmtId="165" fontId="33" fillId="0" borderId="18" xfId="86" applyNumberFormat="1" applyFont="1" applyBorder="1" applyAlignment="1">
      <alignment horizontal="right" vertical="top"/>
    </xf>
    <xf numFmtId="0" fontId="37" fillId="0" borderId="25" xfId="0" applyFont="1" applyBorder="1" applyAlignment="1">
      <alignment horizontal="center" vertical="center" textRotation="90" wrapText="1"/>
    </xf>
    <xf numFmtId="0" fontId="37" fillId="0" borderId="15" xfId="0" applyFont="1" applyBorder="1" applyAlignment="1">
      <alignment horizontal="center" vertical="center" textRotation="90" wrapText="1"/>
    </xf>
    <xf numFmtId="165" fontId="33" fillId="0" borderId="28" xfId="71" applyNumberFormat="1" applyFont="1" applyBorder="1" applyAlignment="1">
      <alignment horizontal="right" vertical="top"/>
    </xf>
    <xf numFmtId="165" fontId="30" fillId="0" borderId="45" xfId="86" applyNumberFormat="1" applyFont="1" applyBorder="1" applyAlignment="1">
      <alignment horizontal="right" vertical="top"/>
    </xf>
    <xf numFmtId="165" fontId="35" fillId="0" borderId="15" xfId="0" applyNumberFormat="1" applyFont="1" applyBorder="1"/>
    <xf numFmtId="0" fontId="30" fillId="0" borderId="20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165" fontId="35" fillId="0" borderId="16" xfId="0" applyNumberFormat="1" applyFont="1" applyBorder="1"/>
    <xf numFmtId="165" fontId="35" fillId="0" borderId="18" xfId="0" applyNumberFormat="1" applyFont="1" applyBorder="1"/>
    <xf numFmtId="165" fontId="31" fillId="0" borderId="18" xfId="0" applyNumberFormat="1" applyFont="1" applyBorder="1"/>
    <xf numFmtId="0" fontId="31" fillId="0" borderId="0" xfId="0" applyFont="1" applyAlignment="1">
      <alignment horizontal="left" vertical="center" wrapText="1"/>
    </xf>
    <xf numFmtId="0" fontId="34" fillId="0" borderId="44" xfId="0" applyFont="1" applyBorder="1" applyAlignment="1">
      <alignment horizontal="left" vertical="top" wrapText="1"/>
    </xf>
    <xf numFmtId="0" fontId="31" fillId="0" borderId="13" xfId="0" applyFont="1" applyBorder="1" applyAlignment="1">
      <alignment vertical="top" wrapText="1"/>
    </xf>
    <xf numFmtId="0" fontId="31" fillId="0" borderId="28" xfId="0" applyFont="1" applyBorder="1" applyAlignment="1">
      <alignment vertical="top" wrapText="1"/>
    </xf>
    <xf numFmtId="167" fontId="31" fillId="0" borderId="0" xfId="0" applyNumberFormat="1" applyFont="1" applyAlignment="1">
      <alignment horizontal="left" vertical="top" wrapText="1"/>
    </xf>
    <xf numFmtId="164" fontId="31" fillId="0" borderId="0" xfId="0" applyNumberFormat="1" applyFont="1" applyAlignment="1">
      <alignment horizontal="left" vertical="top" wrapText="1"/>
    </xf>
    <xf numFmtId="39" fontId="31" fillId="0" borderId="0" xfId="0" applyNumberFormat="1" applyFont="1" applyAlignment="1">
      <alignment horizontal="left" vertical="top" wrapText="1"/>
    </xf>
    <xf numFmtId="0" fontId="94" fillId="0" borderId="0" xfId="0" applyFont="1"/>
    <xf numFmtId="0" fontId="94" fillId="0" borderId="0" xfId="0" applyFont="1" applyAlignment="1">
      <alignment horizontal="left" vertical="top" wrapText="1"/>
    </xf>
    <xf numFmtId="0" fontId="94" fillId="0" borderId="0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vertical="top" wrapText="1"/>
    </xf>
    <xf numFmtId="0" fontId="32" fillId="0" borderId="0" xfId="0" applyFont="1" applyBorder="1" applyAlignment="1">
      <alignment vertical="top" wrapText="1"/>
    </xf>
    <xf numFmtId="0" fontId="96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vertical="top" wrapText="1"/>
    </xf>
    <xf numFmtId="0" fontId="96" fillId="0" borderId="0" xfId="0" applyFont="1" applyBorder="1" applyAlignment="1">
      <alignment vertical="top" wrapText="1"/>
    </xf>
    <xf numFmtId="0" fontId="96" fillId="0" borderId="0" xfId="0" applyFont="1" applyBorder="1" applyAlignment="1">
      <alignment horizontal="right" vertical="top" wrapText="1"/>
    </xf>
    <xf numFmtId="0" fontId="31" fillId="0" borderId="50" xfId="0" applyFont="1" applyBorder="1" applyAlignment="1">
      <alignment horizontal="center" vertical="top" wrapText="1"/>
    </xf>
    <xf numFmtId="0" fontId="31" fillId="0" borderId="45" xfId="0" applyFont="1" applyBorder="1" applyAlignment="1">
      <alignment horizontal="left" vertical="top" wrapText="1"/>
    </xf>
    <xf numFmtId="164" fontId="30" fillId="0" borderId="15" xfId="0" applyNumberFormat="1" applyFont="1" applyBorder="1" applyAlignment="1">
      <alignment horizontal="center" vertical="center" wrapText="1"/>
    </xf>
    <xf numFmtId="0" fontId="94" fillId="0" borderId="1" xfId="0" applyFont="1" applyBorder="1" applyAlignment="1">
      <alignment horizontal="left" vertical="top" wrapText="1"/>
    </xf>
    <xf numFmtId="0" fontId="97" fillId="0" borderId="52" xfId="0" applyFont="1" applyBorder="1" applyAlignment="1">
      <alignment horizontal="left" vertical="top" wrapText="1"/>
    </xf>
    <xf numFmtId="0" fontId="97" fillId="0" borderId="53" xfId="0" applyFont="1" applyBorder="1" applyAlignment="1">
      <alignment horizontal="left" vertical="top" wrapText="1"/>
    </xf>
    <xf numFmtId="0" fontId="94" fillId="0" borderId="49" xfId="0" applyFont="1" applyBorder="1" applyAlignment="1">
      <alignment horizontal="left" vertical="top" wrapText="1"/>
    </xf>
    <xf numFmtId="166" fontId="95" fillId="0" borderId="1" xfId="0" applyNumberFormat="1" applyFont="1" applyBorder="1" applyAlignment="1">
      <alignment horizontal="right" vertical="top" wrapText="1"/>
    </xf>
    <xf numFmtId="0" fontId="38" fillId="0" borderId="0" xfId="0" applyFont="1" applyAlignment="1">
      <alignment vertical="center" wrapText="1"/>
    </xf>
    <xf numFmtId="0" fontId="98" fillId="0" borderId="0" xfId="0" applyFont="1" applyAlignment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5" fillId="0" borderId="1" xfId="0" applyFont="1" applyBorder="1" applyAlignment="1">
      <alignment vertical="top" wrapText="1"/>
    </xf>
    <xf numFmtId="0" fontId="98" fillId="0" borderId="1" xfId="0" applyFont="1" applyBorder="1" applyAlignment="1">
      <alignment horizontal="left" vertical="top" wrapText="1"/>
    </xf>
    <xf numFmtId="0" fontId="98" fillId="0" borderId="1" xfId="0" applyFont="1" applyBorder="1" applyAlignment="1">
      <alignment horizontal="center" vertical="top" wrapText="1"/>
    </xf>
    <xf numFmtId="0" fontId="99" fillId="0" borderId="0" xfId="0" applyFont="1" applyAlignment="1">
      <alignment horizontal="left" vertical="top" wrapText="1"/>
    </xf>
    <xf numFmtId="0" fontId="95" fillId="0" borderId="0" xfId="0" applyFont="1" applyAlignment="1">
      <alignment vertical="center" wrapText="1"/>
    </xf>
    <xf numFmtId="166" fontId="100" fillId="0" borderId="0" xfId="0" applyNumberFormat="1" applyFont="1" applyBorder="1" applyAlignment="1">
      <alignment horizontal="center" vertical="top" wrapText="1"/>
    </xf>
    <xf numFmtId="0" fontId="96" fillId="0" borderId="52" xfId="0" applyFont="1" applyBorder="1" applyAlignment="1">
      <alignment horizontal="left" vertical="top" wrapText="1"/>
    </xf>
    <xf numFmtId="0" fontId="98" fillId="0" borderId="52" xfId="0" applyFont="1" applyBorder="1" applyAlignment="1">
      <alignment horizontal="left" vertical="top" wrapText="1"/>
    </xf>
    <xf numFmtId="167" fontId="95" fillId="0" borderId="52" xfId="0" applyNumberFormat="1" applyFont="1" applyBorder="1" applyAlignment="1">
      <alignment horizontal="right" vertical="top" wrapText="1"/>
    </xf>
    <xf numFmtId="0" fontId="96" fillId="0" borderId="0" xfId="0" applyFont="1" applyAlignment="1">
      <alignment horizontal="left" vertical="top" wrapText="1"/>
    </xf>
    <xf numFmtId="0" fontId="35" fillId="0" borderId="17" xfId="0" applyFont="1" applyBorder="1" applyAlignment="1">
      <alignment horizontal="center" vertical="top" wrapText="1"/>
    </xf>
    <xf numFmtId="0" fontId="35" fillId="0" borderId="29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center" wrapText="1"/>
    </xf>
    <xf numFmtId="0" fontId="94" fillId="0" borderId="1" xfId="0" applyFont="1" applyBorder="1" applyAlignment="1">
      <alignment horizontal="left" vertical="top" wrapText="1"/>
    </xf>
    <xf numFmtId="0" fontId="101" fillId="0" borderId="0" xfId="10" applyFont="1" applyAlignment="1">
      <alignment vertical="top" wrapText="1"/>
    </xf>
    <xf numFmtId="0" fontId="102" fillId="0" borderId="0" xfId="10" applyFont="1"/>
    <xf numFmtId="0" fontId="103" fillId="0" borderId="0" xfId="10" applyFont="1" applyFill="1" applyAlignment="1">
      <alignment horizontal="center" wrapText="1"/>
    </xf>
    <xf numFmtId="49" fontId="104" fillId="0" borderId="0" xfId="0" applyNumberFormat="1" applyFont="1" applyFill="1" applyAlignment="1">
      <alignment horizontal="left"/>
    </xf>
    <xf numFmtId="0" fontId="102" fillId="0" borderId="0" xfId="10" applyFont="1" applyFill="1"/>
    <xf numFmtId="0" fontId="102" fillId="0" borderId="0" xfId="10" applyFont="1" applyAlignment="1">
      <alignment vertical="center"/>
    </xf>
    <xf numFmtId="49" fontId="104" fillId="0" borderId="0" xfId="0" applyNumberFormat="1" applyFont="1" applyFill="1" applyAlignment="1">
      <alignment horizontal="left" vertical="center"/>
    </xf>
    <xf numFmtId="0" fontId="102" fillId="0" borderId="0" xfId="57" applyFont="1"/>
    <xf numFmtId="0" fontId="102" fillId="0" borderId="52" xfId="57" applyFont="1" applyBorder="1" applyAlignment="1">
      <alignment horizontal="center" vertical="center" wrapText="1"/>
    </xf>
    <xf numFmtId="0" fontId="102" fillId="0" borderId="52" xfId="479" applyFont="1" applyFill="1" applyBorder="1" applyAlignment="1">
      <alignment horizontal="center" vertical="center" wrapText="1"/>
    </xf>
    <xf numFmtId="0" fontId="102" fillId="0" borderId="0" xfId="57" applyFont="1" applyAlignment="1">
      <alignment vertical="center"/>
    </xf>
    <xf numFmtId="164" fontId="101" fillId="0" borderId="52" xfId="10" applyNumberFormat="1" applyFont="1" applyFill="1" applyBorder="1" applyAlignment="1" applyProtection="1">
      <alignment horizontal="center" vertical="center" wrapText="1"/>
      <protection locked="0"/>
    </xf>
    <xf numFmtId="164" fontId="102" fillId="0" borderId="52" xfId="10" applyNumberFormat="1" applyFont="1" applyFill="1" applyBorder="1" applyAlignment="1" applyProtection="1">
      <alignment horizontal="center" vertical="center" wrapText="1"/>
      <protection locked="0"/>
    </xf>
    <xf numFmtId="0" fontId="102" fillId="0" borderId="52" xfId="479" applyFont="1" applyFill="1" applyBorder="1" applyAlignment="1">
      <alignment horizontal="left" vertical="center" wrapText="1"/>
    </xf>
    <xf numFmtId="0" fontId="102" fillId="0" borderId="52" xfId="10" applyFont="1" applyBorder="1"/>
    <xf numFmtId="0" fontId="101" fillId="0" borderId="52" xfId="10" applyFont="1" applyFill="1" applyBorder="1" applyAlignment="1">
      <alignment vertical="center" wrapText="1"/>
    </xf>
    <xf numFmtId="0" fontId="102" fillId="0" borderId="52" xfId="10" applyFont="1" applyFill="1" applyBorder="1" applyAlignment="1">
      <alignment vertical="center" wrapText="1"/>
    </xf>
    <xf numFmtId="164" fontId="102" fillId="0" borderId="52" xfId="10" applyNumberFormat="1" applyFont="1" applyBorder="1" applyAlignment="1" applyProtection="1">
      <alignment horizontal="center" vertical="top" wrapText="1"/>
      <protection locked="0"/>
    </xf>
    <xf numFmtId="37" fontId="102" fillId="0" borderId="52" xfId="10" applyNumberFormat="1" applyFont="1" applyBorder="1" applyAlignment="1" applyProtection="1">
      <alignment horizontal="center" vertical="top" wrapText="1"/>
      <protection locked="0"/>
    </xf>
    <xf numFmtId="0" fontId="102" fillId="0" borderId="52" xfId="0" applyFont="1" applyBorder="1" applyAlignment="1">
      <alignment horizontal="center" vertical="center"/>
    </xf>
    <xf numFmtId="0" fontId="102" fillId="0" borderId="52" xfId="0" applyFont="1" applyBorder="1" applyAlignment="1">
      <alignment vertical="center" wrapText="1"/>
    </xf>
    <xf numFmtId="0" fontId="102" fillId="0" borderId="52" xfId="10" applyFont="1" applyFill="1" applyBorder="1" applyAlignment="1">
      <alignment horizontal="center" vertical="center" wrapText="1"/>
    </xf>
    <xf numFmtId="37" fontId="102" fillId="0" borderId="52" xfId="10" applyNumberFormat="1" applyFont="1" applyBorder="1" applyAlignment="1" applyProtection="1">
      <alignment horizontal="center" vertical="center" wrapText="1"/>
      <protection locked="0"/>
    </xf>
    <xf numFmtId="0" fontId="101" fillId="0" borderId="13" xfId="10" applyFont="1" applyFill="1" applyBorder="1" applyAlignment="1">
      <alignment vertical="center" wrapText="1"/>
    </xf>
    <xf numFmtId="0" fontId="102" fillId="0" borderId="52" xfId="10" applyFont="1" applyFill="1" applyBorder="1" applyAlignment="1">
      <alignment horizontal="center" vertical="top" wrapText="1"/>
    </xf>
    <xf numFmtId="0" fontId="32" fillId="0" borderId="0" xfId="0" applyFont="1"/>
    <xf numFmtId="0" fontId="32" fillId="0" borderId="0" xfId="0" applyFont="1" applyAlignment="1">
      <alignment horizontal="left" vertical="top" wrapText="1"/>
    </xf>
    <xf numFmtId="0" fontId="30" fillId="0" borderId="53" xfId="0" applyFont="1" applyBorder="1" applyAlignment="1">
      <alignment horizontal="center" vertical="center" wrapText="1"/>
    </xf>
    <xf numFmtId="164" fontId="30" fillId="0" borderId="16" xfId="0" applyNumberFormat="1" applyFont="1" applyBorder="1" applyAlignment="1">
      <alignment horizontal="center" vertical="center" wrapText="1"/>
    </xf>
    <xf numFmtId="49" fontId="35" fillId="0" borderId="52" xfId="0" applyNumberFormat="1" applyFont="1" applyBorder="1" applyAlignment="1"/>
    <xf numFmtId="0" fontId="30" fillId="0" borderId="52" xfId="0" applyFont="1" applyBorder="1" applyAlignment="1">
      <alignment horizontal="left" vertical="top" wrapText="1"/>
    </xf>
    <xf numFmtId="165" fontId="31" fillId="0" borderId="52" xfId="0" applyNumberFormat="1" applyFont="1" applyBorder="1"/>
    <xf numFmtId="0" fontId="35" fillId="0" borderId="52" xfId="0" applyFont="1" applyBorder="1" applyAlignment="1"/>
    <xf numFmtId="0" fontId="35" fillId="0" borderId="52" xfId="0" applyFont="1" applyBorder="1" applyAlignment="1">
      <alignment vertical="top" wrapText="1"/>
    </xf>
    <xf numFmtId="0" fontId="31" fillId="0" borderId="52" xfId="0" applyFont="1" applyBorder="1"/>
    <xf numFmtId="0" fontId="35" fillId="0" borderId="52" xfId="0" applyFont="1" applyBorder="1" applyAlignment="1">
      <alignment horizontal="center" vertical="top" wrapText="1"/>
    </xf>
    <xf numFmtId="0" fontId="33" fillId="0" borderId="52" xfId="0" applyFont="1" applyBorder="1" applyAlignment="1">
      <alignment horizontal="left" vertical="top" wrapText="1"/>
    </xf>
    <xf numFmtId="165" fontId="33" fillId="0" borderId="52" xfId="71" applyNumberFormat="1" applyFont="1" applyBorder="1" applyAlignment="1">
      <alignment horizontal="right" vertical="top"/>
    </xf>
    <xf numFmtId="0" fontId="31" fillId="0" borderId="52" xfId="0" applyFont="1" applyBorder="1" applyAlignment="1">
      <alignment horizontal="left" vertical="top" wrapText="1"/>
    </xf>
    <xf numFmtId="0" fontId="34" fillId="0" borderId="52" xfId="0" applyFont="1" applyBorder="1" applyAlignment="1">
      <alignment horizontal="left" vertical="top" wrapText="1"/>
    </xf>
    <xf numFmtId="165" fontId="34" fillId="0" borderId="52" xfId="72" applyNumberFormat="1" applyFont="1" applyBorder="1" applyAlignment="1">
      <alignment horizontal="right" vertical="top"/>
    </xf>
    <xf numFmtId="0" fontId="31" fillId="0" borderId="53" xfId="0" applyFont="1" applyBorder="1" applyAlignment="1">
      <alignment horizontal="left" vertical="top" wrapText="1"/>
    </xf>
    <xf numFmtId="165" fontId="33" fillId="0" borderId="53" xfId="71" applyNumberFormat="1" applyFont="1" applyBorder="1" applyAlignment="1">
      <alignment horizontal="right" vertical="top"/>
    </xf>
    <xf numFmtId="49" fontId="35" fillId="0" borderId="52" xfId="0" applyNumberFormat="1" applyFont="1" applyBorder="1"/>
    <xf numFmtId="49" fontId="31" fillId="0" borderId="52" xfId="0" applyNumberFormat="1" applyFont="1" applyBorder="1"/>
    <xf numFmtId="165" fontId="35" fillId="0" borderId="52" xfId="0" applyNumberFormat="1" applyFont="1" applyBorder="1"/>
    <xf numFmtId="49" fontId="31" fillId="0" borderId="52" xfId="0" applyNumberFormat="1" applyFont="1" applyBorder="1" applyAlignment="1">
      <alignment horizontal="left" vertical="top" wrapText="1"/>
    </xf>
    <xf numFmtId="165" fontId="33" fillId="0" borderId="52" xfId="86" applyNumberFormat="1" applyFont="1" applyBorder="1" applyAlignment="1">
      <alignment horizontal="right" vertical="top"/>
    </xf>
    <xf numFmtId="0" fontId="30" fillId="0" borderId="45" xfId="0" applyFont="1" applyBorder="1" applyAlignment="1">
      <alignment horizontal="left" vertical="top" wrapText="1"/>
    </xf>
    <xf numFmtId="165" fontId="30" fillId="0" borderId="52" xfId="86" applyNumberFormat="1" applyFont="1" applyBorder="1" applyAlignment="1">
      <alignment horizontal="right" vertical="top"/>
    </xf>
    <xf numFmtId="165" fontId="33" fillId="0" borderId="60" xfId="71" applyNumberFormat="1" applyFont="1" applyBorder="1" applyAlignment="1">
      <alignment horizontal="right" vertical="top"/>
    </xf>
    <xf numFmtId="0" fontId="31" fillId="0" borderId="57" xfId="0" applyFont="1" applyBorder="1" applyAlignment="1">
      <alignment horizontal="left" vertical="top" wrapText="1"/>
    </xf>
    <xf numFmtId="0" fontId="34" fillId="0" borderId="57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5" fillId="0" borderId="28" xfId="0" applyFont="1" applyBorder="1" applyAlignment="1">
      <alignment horizontal="left" vertical="top" wrapText="1"/>
    </xf>
    <xf numFmtId="0" fontId="35" fillId="0" borderId="52" xfId="0" applyFont="1" applyBorder="1" applyAlignment="1">
      <alignment horizontal="center" vertical="center" wrapText="1"/>
    </xf>
    <xf numFmtId="0" fontId="35" fillId="0" borderId="61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1" fillId="0" borderId="61" xfId="0" applyFont="1" applyBorder="1" applyAlignment="1">
      <alignment horizontal="left" vertical="top" wrapText="1"/>
    </xf>
    <xf numFmtId="165" fontId="30" fillId="0" borderId="62" xfId="86" applyNumberFormat="1" applyFont="1" applyBorder="1" applyAlignment="1">
      <alignment horizontal="right" vertical="top"/>
    </xf>
    <xf numFmtId="165" fontId="33" fillId="0" borderId="62" xfId="71" applyNumberFormat="1" applyFont="1" applyBorder="1" applyAlignment="1">
      <alignment horizontal="right" vertical="top"/>
    </xf>
    <xf numFmtId="0" fontId="31" fillId="0" borderId="62" xfId="0" applyFont="1" applyBorder="1" applyAlignment="1">
      <alignment horizontal="left" vertical="top" wrapText="1"/>
    </xf>
    <xf numFmtId="0" fontId="94" fillId="0" borderId="52" xfId="0" applyFont="1" applyBorder="1" applyAlignment="1">
      <alignment horizontal="left" vertical="top" wrapText="1"/>
    </xf>
    <xf numFmtId="0" fontId="102" fillId="0" borderId="52" xfId="10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94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/>
    </xf>
    <xf numFmtId="0" fontId="96" fillId="0" borderId="52" xfId="0" applyFont="1" applyBorder="1" applyAlignment="1">
      <alignment horizontal="right" vertical="top" wrapText="1"/>
    </xf>
    <xf numFmtId="0" fontId="94" fillId="0" borderId="0" xfId="0" applyFont="1" applyAlignment="1">
      <alignment horizontal="right" vertical="top" wrapText="1"/>
    </xf>
    <xf numFmtId="0" fontId="94" fillId="0" borderId="0" xfId="0" applyFont="1" applyAlignment="1">
      <alignment horizontal="right"/>
    </xf>
    <xf numFmtId="0" fontId="102" fillId="0" borderId="52" xfId="10" applyNumberFormat="1" applyFont="1" applyFill="1" applyBorder="1" applyAlignment="1" applyProtection="1">
      <alignment horizontal="center" vertical="center" wrapText="1"/>
      <protection locked="0"/>
    </xf>
    <xf numFmtId="173" fontId="102" fillId="0" borderId="52" xfId="10" applyNumberFormat="1" applyFont="1" applyFill="1" applyBorder="1" applyAlignment="1" applyProtection="1">
      <alignment horizontal="center" vertical="center" wrapText="1"/>
      <protection locked="0"/>
    </xf>
    <xf numFmtId="164" fontId="102" fillId="0" borderId="0" xfId="10" applyNumberFormat="1" applyFont="1" applyFill="1"/>
    <xf numFmtId="0" fontId="33" fillId="0" borderId="62" xfId="0" applyFont="1" applyBorder="1" applyAlignment="1">
      <alignment horizontal="left" vertical="top" wrapText="1"/>
    </xf>
    <xf numFmtId="0" fontId="33" fillId="0" borderId="53" xfId="0" applyFont="1" applyBorder="1" applyAlignment="1">
      <alignment horizontal="left" vertical="top" wrapText="1"/>
    </xf>
    <xf numFmtId="0" fontId="33" fillId="0" borderId="20" xfId="0" applyFont="1" applyBorder="1" applyAlignment="1">
      <alignment horizontal="left" vertical="top" wrapText="1"/>
    </xf>
    <xf numFmtId="165" fontId="30" fillId="0" borderId="58" xfId="86" applyNumberFormat="1" applyFont="1" applyBorder="1" applyAlignment="1">
      <alignment horizontal="right" vertical="top"/>
    </xf>
    <xf numFmtId="0" fontId="35" fillId="0" borderId="59" xfId="0" applyFont="1" applyBorder="1" applyAlignment="1">
      <alignment horizontal="center" vertical="top" wrapText="1"/>
    </xf>
    <xf numFmtId="0" fontId="35" fillId="0" borderId="17" xfId="0" applyFont="1" applyBorder="1" applyAlignment="1">
      <alignment horizontal="center" vertical="top" wrapText="1"/>
    </xf>
    <xf numFmtId="0" fontId="35" fillId="0" borderId="29" xfId="0" applyFont="1" applyBorder="1" applyAlignment="1">
      <alignment horizontal="center" vertical="top" wrapText="1"/>
    </xf>
    <xf numFmtId="0" fontId="31" fillId="0" borderId="59" xfId="0" applyFont="1" applyBorder="1" applyAlignment="1">
      <alignment horizontal="center" vertical="top" wrapText="1"/>
    </xf>
    <xf numFmtId="0" fontId="31" fillId="0" borderId="17" xfId="0" applyFont="1" applyBorder="1" applyAlignment="1">
      <alignment horizontal="center" vertical="top" wrapText="1"/>
    </xf>
    <xf numFmtId="0" fontId="31" fillId="0" borderId="19" xfId="0" applyFont="1" applyBorder="1" applyAlignment="1">
      <alignment horizontal="center" vertical="top" wrapText="1"/>
    </xf>
    <xf numFmtId="0" fontId="31" fillId="0" borderId="48" xfId="0" applyFont="1" applyBorder="1" applyAlignment="1">
      <alignment horizontal="center" vertical="top" wrapText="1"/>
    </xf>
    <xf numFmtId="0" fontId="31" fillId="0" borderId="13" xfId="0" applyFont="1" applyBorder="1" applyAlignment="1">
      <alignment horizontal="center" vertical="top" wrapText="1"/>
    </xf>
    <xf numFmtId="0" fontId="31" fillId="0" borderId="28" xfId="0" applyFont="1" applyBorder="1" applyAlignment="1">
      <alignment horizontal="center" vertical="top" wrapText="1"/>
    </xf>
    <xf numFmtId="0" fontId="31" fillId="0" borderId="30" xfId="0" applyFont="1" applyBorder="1" applyAlignment="1">
      <alignment horizontal="center" vertical="top" wrapText="1"/>
    </xf>
    <xf numFmtId="0" fontId="31" fillId="0" borderId="61" xfId="0" applyFont="1" applyBorder="1" applyAlignment="1">
      <alignment horizontal="center" vertical="center" wrapText="1"/>
    </xf>
    <xf numFmtId="0" fontId="31" fillId="0" borderId="52" xfId="0" applyFont="1" applyBorder="1" applyAlignment="1">
      <alignment horizontal="center" vertical="center" wrapText="1"/>
    </xf>
    <xf numFmtId="0" fontId="31" fillId="0" borderId="62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top" wrapText="1"/>
    </xf>
    <xf numFmtId="0" fontId="31" fillId="0" borderId="52" xfId="0" applyFont="1" applyBorder="1" applyAlignment="1">
      <alignment horizontal="center" vertical="top" wrapText="1"/>
    </xf>
    <xf numFmtId="0" fontId="31" fillId="0" borderId="18" xfId="0" applyFont="1" applyBorder="1" applyAlignment="1">
      <alignment horizontal="center" vertical="top" wrapText="1"/>
    </xf>
    <xf numFmtId="0" fontId="31" fillId="0" borderId="0" xfId="0" applyFont="1" applyBorder="1" applyAlignment="1">
      <alignment horizont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5" fillId="0" borderId="25" xfId="0" applyFont="1" applyBorder="1" applyAlignment="1">
      <alignment horizontal="center" vertical="top" wrapText="1"/>
    </xf>
    <xf numFmtId="0" fontId="35" fillId="0" borderId="15" xfId="0" applyFont="1" applyBorder="1" applyAlignment="1">
      <alignment horizontal="center" vertical="top" wrapText="1"/>
    </xf>
    <xf numFmtId="0" fontId="35" fillId="0" borderId="52" xfId="0" applyFont="1" applyBorder="1" applyAlignment="1">
      <alignment horizontal="center" vertical="top" wrapText="1"/>
    </xf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31" fillId="0" borderId="0" xfId="0" applyFont="1" applyBorder="1" applyAlignment="1">
      <alignment horizontal="center"/>
    </xf>
    <xf numFmtId="0" fontId="30" fillId="0" borderId="15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30" fillId="0" borderId="25" xfId="0" applyFont="1" applyBorder="1" applyAlignment="1">
      <alignment horizontal="center" vertical="center" textRotation="90" wrapText="1"/>
    </xf>
    <xf numFmtId="0" fontId="30" fillId="0" borderId="27" xfId="0" applyFont="1" applyBorder="1" applyAlignment="1">
      <alignment horizontal="center" vertical="center" textRotation="90" wrapText="1"/>
    </xf>
    <xf numFmtId="0" fontId="30" fillId="0" borderId="15" xfId="0" applyFont="1" applyBorder="1" applyAlignment="1">
      <alignment horizontal="center" vertical="center" textRotation="90" wrapText="1"/>
    </xf>
    <xf numFmtId="0" fontId="30" fillId="0" borderId="53" xfId="0" applyFont="1" applyBorder="1" applyAlignment="1">
      <alignment horizontal="center" vertical="center" textRotation="90" wrapText="1"/>
    </xf>
    <xf numFmtId="0" fontId="30" fillId="0" borderId="46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top" wrapText="1"/>
    </xf>
    <xf numFmtId="0" fontId="31" fillId="0" borderId="53" xfId="0" applyFont="1" applyBorder="1" applyAlignment="1">
      <alignment horizontal="center" vertical="top" wrapText="1"/>
    </xf>
    <xf numFmtId="49" fontId="35" fillId="0" borderId="26" xfId="0" applyNumberFormat="1" applyFont="1" applyBorder="1" applyAlignment="1">
      <alignment horizontal="center" vertical="top"/>
    </xf>
    <xf numFmtId="49" fontId="35" fillId="0" borderId="27" xfId="0" applyNumberFormat="1" applyFont="1" applyBorder="1" applyAlignment="1">
      <alignment horizontal="center" vertical="top"/>
    </xf>
    <xf numFmtId="49" fontId="35" fillId="0" borderId="52" xfId="0" applyNumberFormat="1" applyFont="1" applyBorder="1" applyAlignment="1">
      <alignment horizontal="center" vertical="top"/>
    </xf>
    <xf numFmtId="49" fontId="35" fillId="0" borderId="53" xfId="0" applyNumberFormat="1" applyFont="1" applyBorder="1" applyAlignment="1">
      <alignment horizontal="center" vertical="top"/>
    </xf>
    <xf numFmtId="49" fontId="35" fillId="0" borderId="25" xfId="0" applyNumberFormat="1" applyFont="1" applyBorder="1" applyAlignment="1">
      <alignment horizontal="center" vertical="top"/>
    </xf>
    <xf numFmtId="0" fontId="96" fillId="0" borderId="56" xfId="0" applyFont="1" applyBorder="1" applyAlignment="1">
      <alignment horizontal="left" vertical="top" wrapText="1"/>
    </xf>
    <xf numFmtId="0" fontId="96" fillId="0" borderId="57" xfId="0" applyFont="1" applyBorder="1" applyAlignment="1">
      <alignment horizontal="left" vertical="top" wrapText="1"/>
    </xf>
    <xf numFmtId="0" fontId="38" fillId="0" borderId="56" xfId="0" applyFont="1" applyBorder="1" applyAlignment="1">
      <alignment horizontal="left" vertical="top" wrapText="1"/>
    </xf>
    <xf numFmtId="0" fontId="38" fillId="0" borderId="57" xfId="0" applyFont="1" applyBorder="1" applyAlignment="1">
      <alignment horizontal="lef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right" vertical="center" wrapText="1"/>
    </xf>
    <xf numFmtId="0" fontId="32" fillId="0" borderId="0" xfId="0" applyFont="1" applyAlignment="1">
      <alignment horizontal="center" vertical="top"/>
    </xf>
    <xf numFmtId="0" fontId="32" fillId="0" borderId="0" xfId="0" applyFont="1" applyBorder="1" applyAlignment="1">
      <alignment horizontal="left" vertical="top" wrapText="1"/>
    </xf>
    <xf numFmtId="0" fontId="94" fillId="0" borderId="3" xfId="0" applyFont="1" applyBorder="1" applyAlignment="1">
      <alignment horizontal="center" vertical="center" wrapText="1"/>
    </xf>
    <xf numFmtId="0" fontId="94" fillId="0" borderId="14" xfId="0" applyFont="1" applyBorder="1" applyAlignment="1">
      <alignment horizontal="center" vertical="center" wrapText="1"/>
    </xf>
    <xf numFmtId="0" fontId="94" fillId="0" borderId="2" xfId="0" applyFont="1" applyBorder="1" applyAlignment="1">
      <alignment horizontal="center" vertical="center" wrapText="1"/>
    </xf>
    <xf numFmtId="0" fontId="94" fillId="0" borderId="3" xfId="0" applyFont="1" applyBorder="1" applyAlignment="1">
      <alignment horizontal="center" vertical="top" wrapText="1"/>
    </xf>
    <xf numFmtId="0" fontId="94" fillId="0" borderId="14" xfId="0" applyFont="1" applyBorder="1" applyAlignment="1">
      <alignment horizontal="center" vertical="top" wrapText="1"/>
    </xf>
    <xf numFmtId="0" fontId="94" fillId="0" borderId="2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/>
    </xf>
    <xf numFmtId="0" fontId="32" fillId="0" borderId="0" xfId="0" applyFont="1" applyAlignment="1">
      <alignment horizontal="center" vertical="center"/>
    </xf>
    <xf numFmtId="0" fontId="98" fillId="0" borderId="54" xfId="0" applyFont="1" applyBorder="1" applyAlignment="1">
      <alignment horizontal="center" vertical="top" wrapText="1"/>
    </xf>
    <xf numFmtId="0" fontId="98" fillId="0" borderId="51" xfId="0" applyFont="1" applyBorder="1" applyAlignment="1">
      <alignment horizontal="center" vertical="top" wrapText="1"/>
    </xf>
    <xf numFmtId="0" fontId="98" fillId="0" borderId="55" xfId="0" applyFont="1" applyBorder="1" applyAlignment="1">
      <alignment horizontal="center" vertical="top" wrapText="1"/>
    </xf>
    <xf numFmtId="0" fontId="35" fillId="0" borderId="0" xfId="0" applyFont="1" applyAlignment="1">
      <alignment horizontal="right" vertical="center" wrapText="1"/>
    </xf>
    <xf numFmtId="0" fontId="38" fillId="0" borderId="0" xfId="0" applyFont="1" applyAlignment="1">
      <alignment horizontal="center" vertical="center" wrapText="1"/>
    </xf>
    <xf numFmtId="0" fontId="98" fillId="0" borderId="3" xfId="0" applyFont="1" applyBorder="1" applyAlignment="1">
      <alignment horizontal="center" vertical="top" wrapText="1"/>
    </xf>
    <xf numFmtId="0" fontId="98" fillId="0" borderId="14" xfId="0" applyFont="1" applyBorder="1" applyAlignment="1">
      <alignment horizontal="center" vertical="top" wrapText="1"/>
    </xf>
    <xf numFmtId="0" fontId="98" fillId="0" borderId="2" xfId="0" applyFont="1" applyBorder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95" fillId="0" borderId="1" xfId="0" applyFont="1" applyBorder="1" applyAlignment="1">
      <alignment horizontal="left" vertical="top" wrapText="1"/>
    </xf>
    <xf numFmtId="0" fontId="99" fillId="0" borderId="56" xfId="0" applyFont="1" applyBorder="1" applyAlignment="1">
      <alignment horizontal="left" vertical="top" wrapText="1"/>
    </xf>
    <xf numFmtId="0" fontId="99" fillId="0" borderId="57" xfId="0" applyFont="1" applyBorder="1" applyAlignment="1">
      <alignment horizontal="left" vertical="top" wrapText="1"/>
    </xf>
    <xf numFmtId="0" fontId="38" fillId="0" borderId="56" xfId="0" applyFont="1" applyBorder="1" applyAlignment="1">
      <alignment horizontal="center" vertical="top" wrapText="1"/>
    </xf>
    <xf numFmtId="0" fontId="38" fillId="0" borderId="57" xfId="0" applyFont="1" applyBorder="1" applyAlignment="1">
      <alignment horizontal="center" vertical="top" wrapText="1"/>
    </xf>
    <xf numFmtId="0" fontId="103" fillId="0" borderId="56" xfId="479" applyFont="1" applyFill="1" applyBorder="1" applyAlignment="1">
      <alignment horizontal="center" vertical="center" wrapText="1"/>
    </xf>
    <xf numFmtId="0" fontId="103" fillId="0" borderId="57" xfId="479" applyFont="1" applyFill="1" applyBorder="1" applyAlignment="1">
      <alignment horizontal="center" vertical="center" wrapText="1"/>
    </xf>
    <xf numFmtId="0" fontId="103" fillId="0" borderId="51" xfId="479" applyFont="1" applyFill="1" applyBorder="1" applyAlignment="1">
      <alignment horizontal="center" vertical="center" wrapText="1"/>
    </xf>
    <xf numFmtId="0" fontId="103" fillId="0" borderId="56" xfId="479" applyFont="1" applyFill="1" applyBorder="1" applyAlignment="1">
      <alignment horizontal="left" vertical="center" wrapText="1"/>
    </xf>
    <xf numFmtId="0" fontId="103" fillId="0" borderId="51" xfId="479" applyFont="1" applyFill="1" applyBorder="1" applyAlignment="1">
      <alignment horizontal="left" vertical="center" wrapText="1"/>
    </xf>
    <xf numFmtId="0" fontId="101" fillId="0" borderId="52" xfId="479" applyFont="1" applyFill="1" applyBorder="1" applyAlignment="1">
      <alignment horizontal="left" vertical="center" wrapText="1"/>
    </xf>
    <xf numFmtId="0" fontId="101" fillId="0" borderId="0" xfId="10" applyFont="1" applyAlignment="1">
      <alignment horizontal="right" vertical="center" wrapText="1"/>
    </xf>
    <xf numFmtId="0" fontId="101" fillId="0" borderId="0" xfId="479" applyFont="1" applyFill="1" applyAlignment="1">
      <alignment horizontal="center" vertical="center" wrapText="1"/>
    </xf>
    <xf numFmtId="0" fontId="102" fillId="0" borderId="52" xfId="57" applyFont="1" applyBorder="1" applyAlignment="1">
      <alignment horizontal="center" vertical="center" wrapText="1"/>
    </xf>
    <xf numFmtId="0" fontId="102" fillId="0" borderId="56" xfId="57" applyFont="1" applyBorder="1" applyAlignment="1">
      <alignment horizontal="center" vertical="center" wrapText="1"/>
    </xf>
    <xf numFmtId="0" fontId="102" fillId="0" borderId="57" xfId="57" applyFont="1" applyBorder="1" applyAlignment="1">
      <alignment horizontal="center" vertical="center" wrapText="1"/>
    </xf>
  </cellXfs>
  <cellStyles count="480">
    <cellStyle name=" Verticals" xfId="87"/>
    <cellStyle name="_1_²ÜºÈÆø" xfId="88"/>
    <cellStyle name="_artabyuje" xfId="89"/>
    <cellStyle name="_Sheet2" xfId="90"/>
    <cellStyle name="_Sheet2_2016_Q2" xfId="91"/>
    <cellStyle name="_stamp14-16..." xfId="92"/>
    <cellStyle name="20% - Accent1 2" xfId="15"/>
    <cellStyle name="20% - Accent1 2 2" xfId="93"/>
    <cellStyle name="20% - Accent1 2 3" xfId="94"/>
    <cellStyle name="20% - Accent2 2" xfId="16"/>
    <cellStyle name="20% - Accent2 2 2" xfId="95"/>
    <cellStyle name="20% - Accent2 2 3" xfId="96"/>
    <cellStyle name="20% - Accent3 2" xfId="17"/>
    <cellStyle name="20% - Accent3 2 2" xfId="97"/>
    <cellStyle name="20% - Accent3 2 3" xfId="98"/>
    <cellStyle name="20% - Accent4 2" xfId="18"/>
    <cellStyle name="20% - Accent4 2 2" xfId="99"/>
    <cellStyle name="20% - Accent4 2 3" xfId="100"/>
    <cellStyle name="20% - Accent5 2" xfId="19"/>
    <cellStyle name="20% - Accent5 2 2" xfId="101"/>
    <cellStyle name="20% - Accent5 2 3" xfId="102"/>
    <cellStyle name="20% - Accent6 2" xfId="20"/>
    <cellStyle name="20% - Accent6 2 2" xfId="103"/>
    <cellStyle name="20% - Accent6 2 3" xfId="104"/>
    <cellStyle name="40% - Accent1 2" xfId="21"/>
    <cellStyle name="40% - Accent1 2 2" xfId="105"/>
    <cellStyle name="40% - Accent1 2 3" xfId="106"/>
    <cellStyle name="40% - Accent2 2" xfId="22"/>
    <cellStyle name="40% - Accent2 2 2" xfId="107"/>
    <cellStyle name="40% - Accent2 2 3" xfId="108"/>
    <cellStyle name="40% - Accent3 2" xfId="23"/>
    <cellStyle name="40% - Accent3 2 2" xfId="109"/>
    <cellStyle name="40% - Accent3 2 3" xfId="110"/>
    <cellStyle name="40% - Accent4 2" xfId="24"/>
    <cellStyle name="40% - Accent4 2 2" xfId="111"/>
    <cellStyle name="40% - Accent4 2 3" xfId="112"/>
    <cellStyle name="40% - Accent5 2" xfId="25"/>
    <cellStyle name="40% - Accent5 2 2" xfId="113"/>
    <cellStyle name="40% - Accent5 2 3" xfId="114"/>
    <cellStyle name="40% - Accent6 2" xfId="26"/>
    <cellStyle name="40% - Accent6 2 2" xfId="115"/>
    <cellStyle name="40% - Accent6 2 3" xfId="116"/>
    <cellStyle name="60% - Accent1 2" xfId="27"/>
    <cellStyle name="60% - Accent1 2 2" xfId="117"/>
    <cellStyle name="60% - Accent1 2 3" xfId="118"/>
    <cellStyle name="60% - Accent2 2" xfId="28"/>
    <cellStyle name="60% - Accent2 2 2" xfId="119"/>
    <cellStyle name="60% - Accent2 2 3" xfId="120"/>
    <cellStyle name="60% - Accent3 2" xfId="29"/>
    <cellStyle name="60% - Accent3 2 2" xfId="121"/>
    <cellStyle name="60% - Accent3 2 3" xfId="122"/>
    <cellStyle name="60% - Accent4 2" xfId="30"/>
    <cellStyle name="60% - Accent4 2 2" xfId="123"/>
    <cellStyle name="60% - Accent4 2 3" xfId="124"/>
    <cellStyle name="60% - Accent5 2" xfId="31"/>
    <cellStyle name="60% - Accent5 2 2" xfId="125"/>
    <cellStyle name="60% - Accent5 2 3" xfId="126"/>
    <cellStyle name="60% - Accent6 2" xfId="32"/>
    <cellStyle name="60% - Accent6 2 2" xfId="127"/>
    <cellStyle name="60% - Accent6 2 3" xfId="128"/>
    <cellStyle name="Accent1 - 20%" xfId="129"/>
    <cellStyle name="Accent1 - 40%" xfId="130"/>
    <cellStyle name="Accent1 - 60%" xfId="131"/>
    <cellStyle name="Accent1 10" xfId="132"/>
    <cellStyle name="Accent1 11" xfId="133"/>
    <cellStyle name="Accent1 12" xfId="134"/>
    <cellStyle name="Accent1 13" xfId="135"/>
    <cellStyle name="Accent1 14" xfId="136"/>
    <cellStyle name="Accent1 2" xfId="33"/>
    <cellStyle name="Accent1 2 2" xfId="137"/>
    <cellStyle name="Accent1 2 3" xfId="138"/>
    <cellStyle name="Accent1 3" xfId="139"/>
    <cellStyle name="Accent1 4" xfId="140"/>
    <cellStyle name="Accent1 5" xfId="141"/>
    <cellStyle name="Accent1 6" xfId="142"/>
    <cellStyle name="Accent1 7" xfId="143"/>
    <cellStyle name="Accent1 8" xfId="144"/>
    <cellStyle name="Accent1 9" xfId="145"/>
    <cellStyle name="Accent2 - 20%" xfId="146"/>
    <cellStyle name="Accent2 - 40%" xfId="147"/>
    <cellStyle name="Accent2 - 60%" xfId="148"/>
    <cellStyle name="Accent2 10" xfId="149"/>
    <cellStyle name="Accent2 11" xfId="150"/>
    <cellStyle name="Accent2 12" xfId="151"/>
    <cellStyle name="Accent2 13" xfId="152"/>
    <cellStyle name="Accent2 14" xfId="153"/>
    <cellStyle name="Accent2 2" xfId="34"/>
    <cellStyle name="Accent2 2 2" xfId="154"/>
    <cellStyle name="Accent2 2 3" xfId="155"/>
    <cellStyle name="Accent2 3" xfId="156"/>
    <cellStyle name="Accent2 4" xfId="157"/>
    <cellStyle name="Accent2 5" xfId="158"/>
    <cellStyle name="Accent2 6" xfId="159"/>
    <cellStyle name="Accent2 7" xfId="160"/>
    <cellStyle name="Accent2 8" xfId="161"/>
    <cellStyle name="Accent2 9" xfId="162"/>
    <cellStyle name="Accent3 - 20%" xfId="163"/>
    <cellStyle name="Accent3 - 40%" xfId="164"/>
    <cellStyle name="Accent3 - 60%" xfId="165"/>
    <cellStyle name="Accent3 10" xfId="166"/>
    <cellStyle name="Accent3 11" xfId="167"/>
    <cellStyle name="Accent3 12" xfId="168"/>
    <cellStyle name="Accent3 13" xfId="169"/>
    <cellStyle name="Accent3 14" xfId="170"/>
    <cellStyle name="Accent3 2" xfId="35"/>
    <cellStyle name="Accent3 2 2" xfId="171"/>
    <cellStyle name="Accent3 2 3" xfId="172"/>
    <cellStyle name="Accent3 3" xfId="173"/>
    <cellStyle name="Accent3 4" xfId="174"/>
    <cellStyle name="Accent3 5" xfId="175"/>
    <cellStyle name="Accent3 6" xfId="176"/>
    <cellStyle name="Accent3 7" xfId="177"/>
    <cellStyle name="Accent3 8" xfId="178"/>
    <cellStyle name="Accent3 9" xfId="179"/>
    <cellStyle name="Accent4 - 20%" xfId="180"/>
    <cellStyle name="Accent4 - 40%" xfId="181"/>
    <cellStyle name="Accent4 - 60%" xfId="182"/>
    <cellStyle name="Accent4 10" xfId="183"/>
    <cellStyle name="Accent4 11" xfId="184"/>
    <cellStyle name="Accent4 12" xfId="185"/>
    <cellStyle name="Accent4 13" xfId="186"/>
    <cellStyle name="Accent4 14" xfId="187"/>
    <cellStyle name="Accent4 2" xfId="36"/>
    <cellStyle name="Accent4 2 2" xfId="188"/>
    <cellStyle name="Accent4 2 3" xfId="189"/>
    <cellStyle name="Accent4 3" xfId="190"/>
    <cellStyle name="Accent4 4" xfId="191"/>
    <cellStyle name="Accent4 5" xfId="192"/>
    <cellStyle name="Accent4 6" xfId="193"/>
    <cellStyle name="Accent4 7" xfId="194"/>
    <cellStyle name="Accent4 8" xfId="195"/>
    <cellStyle name="Accent4 9" xfId="196"/>
    <cellStyle name="Accent5 - 20%" xfId="197"/>
    <cellStyle name="Accent5 - 40%" xfId="198"/>
    <cellStyle name="Accent5 - 60%" xfId="199"/>
    <cellStyle name="Accent5 10" xfId="200"/>
    <cellStyle name="Accent5 11" xfId="201"/>
    <cellStyle name="Accent5 12" xfId="202"/>
    <cellStyle name="Accent5 13" xfId="203"/>
    <cellStyle name="Accent5 14" xfId="204"/>
    <cellStyle name="Accent5 2" xfId="37"/>
    <cellStyle name="Accent5 2 2" xfId="205"/>
    <cellStyle name="Accent5 2 3" xfId="206"/>
    <cellStyle name="Accent5 3" xfId="207"/>
    <cellStyle name="Accent5 4" xfId="208"/>
    <cellStyle name="Accent5 5" xfId="209"/>
    <cellStyle name="Accent5 6" xfId="210"/>
    <cellStyle name="Accent5 7" xfId="211"/>
    <cellStyle name="Accent5 8" xfId="212"/>
    <cellStyle name="Accent5 9" xfId="213"/>
    <cellStyle name="Accent6 - 20%" xfId="214"/>
    <cellStyle name="Accent6 - 40%" xfId="215"/>
    <cellStyle name="Accent6 - 60%" xfId="216"/>
    <cellStyle name="Accent6 10" xfId="217"/>
    <cellStyle name="Accent6 11" xfId="218"/>
    <cellStyle name="Accent6 12" xfId="219"/>
    <cellStyle name="Accent6 13" xfId="220"/>
    <cellStyle name="Accent6 14" xfId="221"/>
    <cellStyle name="Accent6 2" xfId="38"/>
    <cellStyle name="Accent6 2 2" xfId="222"/>
    <cellStyle name="Accent6 2 3" xfId="223"/>
    <cellStyle name="Accent6 3" xfId="224"/>
    <cellStyle name="Accent6 4" xfId="225"/>
    <cellStyle name="Accent6 5" xfId="226"/>
    <cellStyle name="Accent6 6" xfId="227"/>
    <cellStyle name="Accent6 7" xfId="228"/>
    <cellStyle name="Accent6 8" xfId="229"/>
    <cellStyle name="Accent6 9" xfId="230"/>
    <cellStyle name="al_laroux_7_laroux_1_²ðò²Ê´²ÜÎ" xfId="231"/>
    <cellStyle name="Bad 2" xfId="39"/>
    <cellStyle name="Bad 2 2" xfId="232"/>
    <cellStyle name="Bad 2 3" xfId="233"/>
    <cellStyle name="Body" xfId="234"/>
    <cellStyle name="Calculation 2" xfId="40"/>
    <cellStyle name="Calculation 2 2" xfId="80"/>
    <cellStyle name="Calculation 2 3" xfId="235"/>
    <cellStyle name="Check Cell 2" xfId="41"/>
    <cellStyle name="Check Cell 2 2" xfId="236"/>
    <cellStyle name="Check Cell 2 3" xfId="237"/>
    <cellStyle name="Comma [0] 2" xfId="238"/>
    <cellStyle name="Comma [0] 3" xfId="239"/>
    <cellStyle name="Comma 10" xfId="240"/>
    <cellStyle name="Comma 11" xfId="241"/>
    <cellStyle name="Comma 12" xfId="242"/>
    <cellStyle name="Comma 13" xfId="243"/>
    <cellStyle name="Comma 14" xfId="244"/>
    <cellStyle name="Comma 15" xfId="245"/>
    <cellStyle name="Comma 16" xfId="246"/>
    <cellStyle name="Comma 17" xfId="247"/>
    <cellStyle name="Comma 18" xfId="248"/>
    <cellStyle name="Comma 19" xfId="249"/>
    <cellStyle name="Comma 2" xfId="2"/>
    <cellStyle name="Comma 2 2" xfId="6"/>
    <cellStyle name="Comma 2 2 2" xfId="42"/>
    <cellStyle name="Comma 2 2 3" xfId="250"/>
    <cellStyle name="Comma 2 2 4" xfId="251"/>
    <cellStyle name="Comma 2 2 5" xfId="252"/>
    <cellStyle name="Comma 2 2 6" xfId="253"/>
    <cellStyle name="Comma 2 3" xfId="9"/>
    <cellStyle name="Comma 2 3 2" xfId="254"/>
    <cellStyle name="Comma 2 3 3" xfId="255"/>
    <cellStyle name="Comma 2 4" xfId="256"/>
    <cellStyle name="Comma 2 4 2" xfId="257"/>
    <cellStyle name="Comma 2 5" xfId="258"/>
    <cellStyle name="Comma 2 6" xfId="259"/>
    <cellStyle name="Comma 20" xfId="260"/>
    <cellStyle name="Comma 21" xfId="261"/>
    <cellStyle name="Comma 22" xfId="262"/>
    <cellStyle name="Comma 23" xfId="263"/>
    <cellStyle name="Comma 24" xfId="264"/>
    <cellStyle name="Comma 25" xfId="265"/>
    <cellStyle name="Comma 26" xfId="266"/>
    <cellStyle name="Comma 27" xfId="267"/>
    <cellStyle name="Comma 28" xfId="268"/>
    <cellStyle name="Comma 29" xfId="269"/>
    <cellStyle name="Comma 3" xfId="5"/>
    <cellStyle name="Comma 3 2" xfId="43"/>
    <cellStyle name="Comma 3 3" xfId="270"/>
    <cellStyle name="Comma 3 3 2" xfId="271"/>
    <cellStyle name="Comma 3 3 3" xfId="272"/>
    <cellStyle name="Comma 3 4" xfId="273"/>
    <cellStyle name="Comma 3 5" xfId="274"/>
    <cellStyle name="Comma 30" xfId="275"/>
    <cellStyle name="Comma 31" xfId="276"/>
    <cellStyle name="Comma 4" xfId="8"/>
    <cellStyle name="Comma 4 2" xfId="277"/>
    <cellStyle name="Comma 4 3" xfId="278"/>
    <cellStyle name="Comma 4 4" xfId="279"/>
    <cellStyle name="Comma 5" xfId="280"/>
    <cellStyle name="Comma 5 2" xfId="281"/>
    <cellStyle name="Comma 5 3" xfId="282"/>
    <cellStyle name="Comma 5 4" xfId="283"/>
    <cellStyle name="Comma 6" xfId="74"/>
    <cellStyle name="Comma 6 2" xfId="284"/>
    <cellStyle name="Comma 7" xfId="285"/>
    <cellStyle name="Comma 7 2" xfId="286"/>
    <cellStyle name="Comma 7 3" xfId="287"/>
    <cellStyle name="Comma 7 4" xfId="288"/>
    <cellStyle name="Comma 8" xfId="289"/>
    <cellStyle name="Comma 9" xfId="75"/>
    <cellStyle name="Currency 2" xfId="290"/>
    <cellStyle name="Dezimal [0]_laroux" xfId="291"/>
    <cellStyle name="Dezimal_laroux" xfId="292"/>
    <cellStyle name="Emphasis 1" xfId="293"/>
    <cellStyle name="Emphasis 2" xfId="294"/>
    <cellStyle name="Emphasis 3" xfId="295"/>
    <cellStyle name="Euro" xfId="296"/>
    <cellStyle name="Explanatory Text 2" xfId="44"/>
    <cellStyle name="Explanatory Text 2 2" xfId="297"/>
    <cellStyle name="Explanatory Text 2 3" xfId="298"/>
    <cellStyle name="Good 2" xfId="45"/>
    <cellStyle name="Good 2 2" xfId="299"/>
    <cellStyle name="Good 2 3" xfId="300"/>
    <cellStyle name="Heading 1 2" xfId="46"/>
    <cellStyle name="Heading 1 2 2" xfId="301"/>
    <cellStyle name="Heading 1 2 3" xfId="302"/>
    <cellStyle name="Heading 2 2" xfId="47"/>
    <cellStyle name="Heading 2 2 2" xfId="303"/>
    <cellStyle name="Heading 2 2 3" xfId="304"/>
    <cellStyle name="Heading 3 2" xfId="48"/>
    <cellStyle name="Heading 3 2 2" xfId="305"/>
    <cellStyle name="Heading 3 2 3" xfId="306"/>
    <cellStyle name="Heading 4 2" xfId="49"/>
    <cellStyle name="Heading 4 2 2" xfId="307"/>
    <cellStyle name="Heading 4 2 3" xfId="308"/>
    <cellStyle name="Hyperlink 2" xfId="309"/>
    <cellStyle name="Hyperlink 3" xfId="310"/>
    <cellStyle name="Îáû÷íûé_AMD" xfId="311"/>
    <cellStyle name="Input 2" xfId="50"/>
    <cellStyle name="Input 2 2" xfId="81"/>
    <cellStyle name="Input 2 3" xfId="312"/>
    <cellStyle name="KPMG Heading 1" xfId="313"/>
    <cellStyle name="KPMG Heading 2" xfId="314"/>
    <cellStyle name="KPMG Heading 3" xfId="315"/>
    <cellStyle name="KPMG Heading 4" xfId="316"/>
    <cellStyle name="KPMG Normal" xfId="317"/>
    <cellStyle name="KPMG Normal Text" xfId="318"/>
    <cellStyle name="KPMG Normal_123" xfId="319"/>
    <cellStyle name="Linked Cell 2" xfId="51"/>
    <cellStyle name="Linked Cell 2 2" xfId="320"/>
    <cellStyle name="Linked Cell 2 3" xfId="321"/>
    <cellStyle name="Milliers [0]_laroux" xfId="322"/>
    <cellStyle name="Milliers_laroux" xfId="323"/>
    <cellStyle name="Neutral 2" xfId="12"/>
    <cellStyle name="Neutral 2 2" xfId="324"/>
    <cellStyle name="Neutral 2 3" xfId="325"/>
    <cellStyle name="Neutral 3" xfId="52"/>
    <cellStyle name="no dec" xfId="326"/>
    <cellStyle name="Normal" xfId="0" builtinId="0"/>
    <cellStyle name="Normal - Style1" xfId="327"/>
    <cellStyle name="Normal 10" xfId="76"/>
    <cellStyle name="Normal 10 2" xfId="328"/>
    <cellStyle name="Normal 10 3" xfId="329"/>
    <cellStyle name="Normal 11" xfId="330"/>
    <cellStyle name="Normal 11 2" xfId="331"/>
    <cellStyle name="Normal 11 3" xfId="332"/>
    <cellStyle name="Normal 12" xfId="77"/>
    <cellStyle name="Normal 12 2" xfId="333"/>
    <cellStyle name="Normal 12 3" xfId="334"/>
    <cellStyle name="Normal 13" xfId="335"/>
    <cellStyle name="Normal 13 2" xfId="336"/>
    <cellStyle name="Normal 14" xfId="337"/>
    <cellStyle name="Normal 14 2" xfId="338"/>
    <cellStyle name="Normal 14 3" xfId="339"/>
    <cellStyle name="Normal 15" xfId="340"/>
    <cellStyle name="Normal 15 2" xfId="341"/>
    <cellStyle name="Normal 15 3" xfId="342"/>
    <cellStyle name="Normal 16" xfId="343"/>
    <cellStyle name="Normal 16 2" xfId="344"/>
    <cellStyle name="Normal 16 3" xfId="345"/>
    <cellStyle name="Normal 17" xfId="346"/>
    <cellStyle name="Normal 17 2" xfId="347"/>
    <cellStyle name="Normal 17 3" xfId="348"/>
    <cellStyle name="Normal 18" xfId="349"/>
    <cellStyle name="Normal 18 2" xfId="350"/>
    <cellStyle name="Normal 19" xfId="351"/>
    <cellStyle name="Normal 2" xfId="1"/>
    <cellStyle name="Normal 2 10" xfId="352"/>
    <cellStyle name="Normal 2 11" xfId="353"/>
    <cellStyle name="Normal 2 12" xfId="354"/>
    <cellStyle name="Normal 2 2" xfId="53"/>
    <cellStyle name="Normal 2 2 2" xfId="70"/>
    <cellStyle name="Normal 2 2 3" xfId="355"/>
    <cellStyle name="Normal 2 2 4" xfId="356"/>
    <cellStyle name="Normal 2 3" xfId="54"/>
    <cellStyle name="Normal 2 3 2" xfId="357"/>
    <cellStyle name="Normal 2 3 2 2" xfId="358"/>
    <cellStyle name="Normal 2 3 3" xfId="359"/>
    <cellStyle name="Normal 2 3 4" xfId="360"/>
    <cellStyle name="Normal 2 4" xfId="78"/>
    <cellStyle name="Normal 2 4 2" xfId="361"/>
    <cellStyle name="Normal 2 4 3" xfId="362"/>
    <cellStyle name="Normal 2 5" xfId="363"/>
    <cellStyle name="Normal 2 5 2" xfId="364"/>
    <cellStyle name="Normal 2 5 3" xfId="365"/>
    <cellStyle name="Normal 2 6" xfId="366"/>
    <cellStyle name="Normal 2 6 2" xfId="367"/>
    <cellStyle name="Normal 2 6 3" xfId="368"/>
    <cellStyle name="Normal 2 7" xfId="369"/>
    <cellStyle name="Normal 2 8" xfId="370"/>
    <cellStyle name="Normal 2 9" xfId="371"/>
    <cellStyle name="Normal 2_MOLSI 2009-2011 MTEF Axjusak 3_new_Final" xfId="372"/>
    <cellStyle name="Normal 20" xfId="373"/>
    <cellStyle name="Normal 21" xfId="374"/>
    <cellStyle name="Normal 22" xfId="375"/>
    <cellStyle name="Normal 23" xfId="376"/>
    <cellStyle name="Normal 24" xfId="377"/>
    <cellStyle name="Normal 25" xfId="378"/>
    <cellStyle name="Normal 26" xfId="379"/>
    <cellStyle name="Normal 27" xfId="380"/>
    <cellStyle name="Normal 28" xfId="381"/>
    <cellStyle name="Normal 29" xfId="382"/>
    <cellStyle name="Normal 3" xfId="4"/>
    <cellStyle name="Normal 3 2" xfId="10"/>
    <cellStyle name="Normal 3 2 2" xfId="55"/>
    <cellStyle name="Normal 3 2 3" xfId="383"/>
    <cellStyle name="Normal 3 2 4" xfId="384"/>
    <cellStyle name="Normal 3 2 5" xfId="385"/>
    <cellStyle name="Normal 3 2 6" xfId="386"/>
    <cellStyle name="Normal 3 3" xfId="387"/>
    <cellStyle name="Normal 3 3 2" xfId="388"/>
    <cellStyle name="Normal 3 3 3" xfId="389"/>
    <cellStyle name="Normal 3 4" xfId="390"/>
    <cellStyle name="Normal 3 5" xfId="391"/>
    <cellStyle name="Normal 3_HavelvacN2axjusakN3" xfId="13"/>
    <cellStyle name="Normal 30" xfId="392"/>
    <cellStyle name="Normal 31" xfId="393"/>
    <cellStyle name="Normal 32" xfId="394"/>
    <cellStyle name="Normal 33" xfId="395"/>
    <cellStyle name="Normal 34" xfId="396"/>
    <cellStyle name="Normal 35" xfId="397"/>
    <cellStyle name="Normal 36" xfId="398"/>
    <cellStyle name="Normal 37" xfId="399"/>
    <cellStyle name="Normal 374" xfId="400"/>
    <cellStyle name="Normal 374 2" xfId="401"/>
    <cellStyle name="Normal 38" xfId="402"/>
    <cellStyle name="Normal 39" xfId="403"/>
    <cellStyle name="Normal 4" xfId="7"/>
    <cellStyle name="Normal 4 2" xfId="11"/>
    <cellStyle name="Normal 4 2 2" xfId="404"/>
    <cellStyle name="Normal 4 3" xfId="405"/>
    <cellStyle name="Normal 4 4" xfId="406"/>
    <cellStyle name="Normal 4 5" xfId="407"/>
    <cellStyle name="Normal 40" xfId="408"/>
    <cellStyle name="Normal 41" xfId="409"/>
    <cellStyle name="Normal 42" xfId="410"/>
    <cellStyle name="Normal 43" xfId="411"/>
    <cellStyle name="Normal 5" xfId="14"/>
    <cellStyle name="Normal 5 2" xfId="56"/>
    <cellStyle name="Normal 5 2 2" xfId="412"/>
    <cellStyle name="Normal 5 3" xfId="79"/>
    <cellStyle name="Normal 5 4" xfId="413"/>
    <cellStyle name="Normal 5 5" xfId="414"/>
    <cellStyle name="Normal 54" xfId="415"/>
    <cellStyle name="Normal 54 2" xfId="416"/>
    <cellStyle name="Normal 54 3" xfId="417"/>
    <cellStyle name="Normal 6" xfId="57"/>
    <cellStyle name="Normal 6 2" xfId="418"/>
    <cellStyle name="Normal 6 2 2" xfId="419"/>
    <cellStyle name="Normal 6 2 3" xfId="420"/>
    <cellStyle name="Normal 6 3" xfId="421"/>
    <cellStyle name="Normal 6 4" xfId="422"/>
    <cellStyle name="Normal 6 5" xfId="423"/>
    <cellStyle name="Normal 7" xfId="58"/>
    <cellStyle name="Normal 7 2" xfId="424"/>
    <cellStyle name="Normal 7 3" xfId="425"/>
    <cellStyle name="Normal 7 4" xfId="426"/>
    <cellStyle name="Normal 78" xfId="427"/>
    <cellStyle name="Normal 78 2" xfId="428"/>
    <cellStyle name="Normal 8" xfId="69"/>
    <cellStyle name="Normal 8 2" xfId="429"/>
    <cellStyle name="Normal 8 3" xfId="430"/>
    <cellStyle name="Normal 9" xfId="73"/>
    <cellStyle name="Normal 9 2" xfId="431"/>
    <cellStyle name="Normal 9 3" xfId="432"/>
    <cellStyle name="Normal_General 17.02.04 2" xfId="479"/>
    <cellStyle name="Note 2" xfId="59"/>
    <cellStyle name="Note 2 2" xfId="82"/>
    <cellStyle name="Note 2 3" xfId="433"/>
    <cellStyle name="Note 3" xfId="434"/>
    <cellStyle name="Note 3 2" xfId="435"/>
    <cellStyle name="Note 3 3" xfId="436"/>
    <cellStyle name="Output 2" xfId="60"/>
    <cellStyle name="Output 2 2" xfId="83"/>
    <cellStyle name="Output 2 3" xfId="437"/>
    <cellStyle name="Percent 2" xfId="3"/>
    <cellStyle name="Percent 2 2" xfId="438"/>
    <cellStyle name="Percent 2 2 2" xfId="439"/>
    <cellStyle name="Percent 2 2 3" xfId="440"/>
    <cellStyle name="Percent 2 3" xfId="441"/>
    <cellStyle name="Percent 2 4" xfId="442"/>
    <cellStyle name="Percent 2 5" xfId="443"/>
    <cellStyle name="Percent 3" xfId="444"/>
    <cellStyle name="Percent 3 2" xfId="445"/>
    <cellStyle name="Percent 3 3" xfId="446"/>
    <cellStyle name="Percent 3 4" xfId="447"/>
    <cellStyle name="Percent 3 5" xfId="448"/>
    <cellStyle name="Percent 4" xfId="449"/>
    <cellStyle name="Percent 4 2" xfId="450"/>
    <cellStyle name="Percent 4 2 2" xfId="451"/>
    <cellStyle name="Percent 4 2 3" xfId="452"/>
    <cellStyle name="Percent 5" xfId="453"/>
    <cellStyle name="Percent 5 2" xfId="454"/>
    <cellStyle name="Percent 6" xfId="455"/>
    <cellStyle name="Publication" xfId="456"/>
    <cellStyle name="Sheet Title" xfId="457"/>
    <cellStyle name="SN_241" xfId="71"/>
    <cellStyle name="SN_b" xfId="86"/>
    <cellStyle name="SN_it" xfId="72"/>
    <cellStyle name="Standard_laroux" xfId="458"/>
    <cellStyle name="Style 1" xfId="61"/>
    <cellStyle name="Style 1 2" xfId="62"/>
    <cellStyle name="Style 1 2 2" xfId="459"/>
    <cellStyle name="Style 1 3 2" xfId="460"/>
    <cellStyle name="Style 1_verchnakan_ax21-25_2018" xfId="63"/>
    <cellStyle name="Style 2" xfId="461"/>
    <cellStyle name="Title 2" xfId="64"/>
    <cellStyle name="Total 2" xfId="65"/>
    <cellStyle name="Total 2 2" xfId="84"/>
    <cellStyle name="Total 2 3" xfId="462"/>
    <cellStyle name="ux" xfId="463"/>
    <cellStyle name="Währung [0]_laroux" xfId="464"/>
    <cellStyle name="Währung_laroux" xfId="465"/>
    <cellStyle name="Warning Text 2" xfId="66"/>
    <cellStyle name="Warning Text 2 2" xfId="466"/>
    <cellStyle name="Warning Text 2 3" xfId="467"/>
    <cellStyle name="Беззащитный" xfId="468"/>
    <cellStyle name="Защитный" xfId="469"/>
    <cellStyle name="Обычный 2" xfId="67"/>
    <cellStyle name="Обычный 2 2" xfId="68"/>
    <cellStyle name="Обычный 2 3" xfId="470"/>
    <cellStyle name="Обычный 3" xfId="85"/>
    <cellStyle name="Стиль 1" xfId="471"/>
    <cellStyle name="Стиль 1 2 2" xfId="472"/>
    <cellStyle name="Стиль 1 2 3" xfId="473"/>
    <cellStyle name="Финансовый 2" xfId="474"/>
    <cellStyle name="Финансовый 2 2" xfId="475"/>
    <cellStyle name="Финансовый 2 3" xfId="476"/>
    <cellStyle name="Финансовый 3" xfId="477"/>
    <cellStyle name="Финансовый 4" xfId="47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36"/>
  <sheetViews>
    <sheetView tabSelected="1" workbookViewId="0">
      <selection activeCell="C21" sqref="C21"/>
    </sheetView>
  </sheetViews>
  <sheetFormatPr defaultRowHeight="13.5"/>
  <cols>
    <col min="1" max="1" width="9.42578125" style="2" customWidth="1"/>
    <col min="2" max="2" width="13.140625" style="2" customWidth="1"/>
    <col min="3" max="3" width="74.85546875" style="2" customWidth="1"/>
    <col min="4" max="4" width="13.28515625" style="2" hidden="1" customWidth="1"/>
    <col min="5" max="5" width="20.42578125" style="2" customWidth="1"/>
    <col min="6" max="6" width="18.28515625" style="2" customWidth="1"/>
    <col min="7" max="7" width="16.42578125" style="2" customWidth="1"/>
    <col min="8" max="8" width="18.42578125" style="2" customWidth="1"/>
    <col min="9" max="9" width="21.85546875" style="2" bestFit="1" customWidth="1"/>
    <col min="10" max="16384" width="9.140625" style="2"/>
  </cols>
  <sheetData>
    <row r="1" spans="1:7" ht="30.75" customHeight="1">
      <c r="C1" s="162" t="s">
        <v>38</v>
      </c>
      <c r="D1" s="162"/>
      <c r="E1" s="162"/>
      <c r="F1" s="162"/>
      <c r="G1" s="1"/>
    </row>
    <row r="2" spans="1:7" ht="30.75" customHeight="1">
      <c r="C2" s="162"/>
      <c r="D2" s="162"/>
      <c r="E2" s="162"/>
      <c r="F2" s="162"/>
      <c r="G2" s="1"/>
    </row>
    <row r="3" spans="1:7" ht="55.5" customHeight="1">
      <c r="A3" s="163" t="s">
        <v>105</v>
      </c>
      <c r="B3" s="163"/>
      <c r="C3" s="163"/>
      <c r="D3" s="163"/>
      <c r="E3" s="163"/>
      <c r="F3" s="163"/>
    </row>
    <row r="4" spans="1:7" ht="18.75" customHeight="1" thickBot="1">
      <c r="E4" s="161" t="s">
        <v>102</v>
      </c>
      <c r="F4" s="161"/>
    </row>
    <row r="5" spans="1:7" ht="66" customHeight="1">
      <c r="A5" s="164" t="s">
        <v>6</v>
      </c>
      <c r="B5" s="165"/>
      <c r="C5" s="165" t="s">
        <v>58</v>
      </c>
      <c r="D5" s="167" t="s">
        <v>37</v>
      </c>
      <c r="E5" s="167"/>
      <c r="F5" s="168"/>
    </row>
    <row r="6" spans="1:7" ht="33" customHeight="1">
      <c r="A6" s="124" t="s">
        <v>11</v>
      </c>
      <c r="B6" s="123" t="s">
        <v>59</v>
      </c>
      <c r="C6" s="166"/>
      <c r="D6" s="123" t="s">
        <v>8</v>
      </c>
      <c r="E6" s="123" t="s">
        <v>9</v>
      </c>
      <c r="F6" s="125" t="s">
        <v>10</v>
      </c>
    </row>
    <row r="7" spans="1:7" ht="19.5" customHeight="1">
      <c r="A7" s="120"/>
      <c r="B7" s="121"/>
      <c r="C7" s="122" t="s">
        <v>39</v>
      </c>
      <c r="D7" s="16">
        <f>D8+D22</f>
        <v>0</v>
      </c>
      <c r="E7" s="16">
        <f t="shared" ref="E7:F7" si="0">E8+E22</f>
        <v>0</v>
      </c>
      <c r="F7" s="117">
        <f t="shared" si="0"/>
        <v>0</v>
      </c>
    </row>
    <row r="8" spans="1:7" ht="16.5" customHeight="1">
      <c r="A8" s="126"/>
      <c r="B8" s="105"/>
      <c r="C8" s="97" t="s">
        <v>13</v>
      </c>
      <c r="D8" s="116">
        <f>D9</f>
        <v>0</v>
      </c>
      <c r="E8" s="116">
        <f t="shared" ref="E8:F8" si="1">E9</f>
        <v>-25000</v>
      </c>
      <c r="F8" s="127">
        <f t="shared" si="1"/>
        <v>-37954.699999999997</v>
      </c>
    </row>
    <row r="9" spans="1:7">
      <c r="A9" s="145" t="s">
        <v>53</v>
      </c>
      <c r="B9" s="151"/>
      <c r="C9" s="106" t="s">
        <v>40</v>
      </c>
      <c r="D9" s="104">
        <f t="shared" ref="D9:F9" si="2">D16</f>
        <v>0</v>
      </c>
      <c r="E9" s="104">
        <f t="shared" si="2"/>
        <v>-25000</v>
      </c>
      <c r="F9" s="128">
        <f t="shared" si="2"/>
        <v>-37954.699999999997</v>
      </c>
    </row>
    <row r="10" spans="1:7">
      <c r="A10" s="146"/>
      <c r="B10" s="152"/>
      <c r="C10" s="105" t="s">
        <v>54</v>
      </c>
      <c r="D10" s="105"/>
      <c r="E10" s="105"/>
      <c r="F10" s="129"/>
    </row>
    <row r="11" spans="1:7">
      <c r="A11" s="146"/>
      <c r="B11" s="152"/>
      <c r="C11" s="106" t="s">
        <v>41</v>
      </c>
      <c r="D11" s="105"/>
      <c r="E11" s="105"/>
      <c r="F11" s="129"/>
    </row>
    <row r="12" spans="1:7" ht="30.75" customHeight="1">
      <c r="A12" s="146"/>
      <c r="B12" s="152"/>
      <c r="C12" s="105" t="s">
        <v>55</v>
      </c>
      <c r="D12" s="105"/>
      <c r="E12" s="105"/>
      <c r="F12" s="129"/>
    </row>
    <row r="13" spans="1:7">
      <c r="A13" s="146"/>
      <c r="B13" s="152"/>
      <c r="C13" s="106" t="s">
        <v>42</v>
      </c>
      <c r="D13" s="105"/>
      <c r="E13" s="105"/>
      <c r="F13" s="129"/>
    </row>
    <row r="14" spans="1:7">
      <c r="A14" s="147"/>
      <c r="B14" s="153"/>
      <c r="C14" s="105" t="s">
        <v>56</v>
      </c>
      <c r="D14" s="105"/>
      <c r="E14" s="105"/>
      <c r="F14" s="129"/>
    </row>
    <row r="15" spans="1:7" s="24" customFormat="1" ht="18" customHeight="1">
      <c r="A15" s="155" t="s">
        <v>43</v>
      </c>
      <c r="B15" s="156"/>
      <c r="C15" s="156"/>
      <c r="D15" s="156"/>
      <c r="E15" s="156"/>
      <c r="F15" s="157"/>
    </row>
    <row r="16" spans="1:7">
      <c r="A16" s="148"/>
      <c r="B16" s="151" t="s">
        <v>44</v>
      </c>
      <c r="C16" s="106" t="s">
        <v>45</v>
      </c>
      <c r="D16" s="104">
        <v>0</v>
      </c>
      <c r="E16" s="104">
        <f t="shared" ref="E16:F16" si="3">-E22</f>
        <v>-25000</v>
      </c>
      <c r="F16" s="128">
        <f t="shared" si="3"/>
        <v>-37954.699999999997</v>
      </c>
    </row>
    <row r="17" spans="1:9" ht="15" customHeight="1">
      <c r="A17" s="149"/>
      <c r="B17" s="152"/>
      <c r="C17" s="105" t="s">
        <v>54</v>
      </c>
      <c r="D17" s="105"/>
      <c r="E17" s="103"/>
      <c r="F17" s="141"/>
    </row>
    <row r="18" spans="1:9" ht="15" customHeight="1">
      <c r="A18" s="149"/>
      <c r="B18" s="152"/>
      <c r="C18" s="106" t="s">
        <v>46</v>
      </c>
      <c r="D18" s="105"/>
      <c r="E18" s="103"/>
      <c r="F18" s="141"/>
    </row>
    <row r="19" spans="1:9" ht="51" customHeight="1">
      <c r="A19" s="149"/>
      <c r="B19" s="152"/>
      <c r="C19" s="105" t="s">
        <v>57</v>
      </c>
      <c r="D19" s="105"/>
      <c r="E19" s="103"/>
      <c r="F19" s="141"/>
    </row>
    <row r="20" spans="1:9" ht="15" customHeight="1">
      <c r="A20" s="149"/>
      <c r="B20" s="152"/>
      <c r="C20" s="106" t="s">
        <v>47</v>
      </c>
      <c r="D20" s="105"/>
      <c r="E20" s="103"/>
      <c r="F20" s="141"/>
    </row>
    <row r="21" spans="1:9" ht="15.75" customHeight="1" thickBot="1">
      <c r="A21" s="150"/>
      <c r="B21" s="154"/>
      <c r="C21" s="108" t="s">
        <v>48</v>
      </c>
      <c r="D21" s="108"/>
      <c r="E21" s="142"/>
      <c r="F21" s="143"/>
    </row>
    <row r="22" spans="1:9" ht="33.75" customHeight="1" thickBot="1">
      <c r="A22" s="41"/>
      <c r="B22" s="42"/>
      <c r="C22" s="115" t="s">
        <v>115</v>
      </c>
      <c r="D22" s="17">
        <f>-D30</f>
        <v>0</v>
      </c>
      <c r="E22" s="17">
        <f>E30</f>
        <v>25000</v>
      </c>
      <c r="F22" s="144">
        <f>F30</f>
        <v>37954.699999999997</v>
      </c>
    </row>
    <row r="23" spans="1:9" ht="13.5" customHeight="1">
      <c r="A23" s="63" t="s">
        <v>49</v>
      </c>
      <c r="B23" s="26"/>
      <c r="C23" s="25" t="s">
        <v>40</v>
      </c>
      <c r="D23" s="16">
        <v>0</v>
      </c>
      <c r="E23" s="16">
        <f t="shared" ref="E23:F23" si="4">E30</f>
        <v>25000</v>
      </c>
      <c r="F23" s="117">
        <f t="shared" si="4"/>
        <v>37954.699999999997</v>
      </c>
    </row>
    <row r="24" spans="1:9" ht="15.75" customHeight="1">
      <c r="A24" s="63"/>
      <c r="B24" s="26"/>
      <c r="C24" s="118" t="s">
        <v>50</v>
      </c>
      <c r="D24" s="105"/>
      <c r="E24" s="105"/>
      <c r="F24" s="7"/>
    </row>
    <row r="25" spans="1:9" ht="13.5" customHeight="1">
      <c r="A25" s="63"/>
      <c r="B25" s="26"/>
      <c r="C25" s="119" t="s">
        <v>41</v>
      </c>
      <c r="D25" s="105"/>
      <c r="E25" s="105"/>
      <c r="F25" s="7"/>
    </row>
    <row r="26" spans="1:9" ht="25.5" customHeight="1">
      <c r="A26" s="63"/>
      <c r="B26" s="26"/>
      <c r="C26" s="118" t="s">
        <v>51</v>
      </c>
      <c r="D26" s="105"/>
      <c r="E26" s="105"/>
      <c r="F26" s="7"/>
    </row>
    <row r="27" spans="1:9" ht="13.5" customHeight="1">
      <c r="A27" s="63"/>
      <c r="B27" s="26"/>
      <c r="C27" s="119" t="s">
        <v>42</v>
      </c>
      <c r="D27" s="105"/>
      <c r="E27" s="105"/>
      <c r="F27" s="7"/>
    </row>
    <row r="28" spans="1:9" ht="13.5" customHeight="1">
      <c r="A28" s="64"/>
      <c r="B28" s="27"/>
      <c r="C28" s="118" t="s">
        <v>52</v>
      </c>
      <c r="D28" s="105"/>
      <c r="E28" s="105"/>
      <c r="F28" s="7"/>
    </row>
    <row r="29" spans="1:9" ht="15" customHeight="1">
      <c r="A29" s="158" t="s">
        <v>43</v>
      </c>
      <c r="B29" s="153"/>
      <c r="C29" s="159"/>
      <c r="D29" s="159"/>
      <c r="E29" s="159"/>
      <c r="F29" s="160"/>
    </row>
    <row r="30" spans="1:9">
      <c r="A30" s="149"/>
      <c r="B30" s="151">
        <v>11003</v>
      </c>
      <c r="C30" s="106" t="s">
        <v>45</v>
      </c>
      <c r="D30" s="104">
        <v>0</v>
      </c>
      <c r="E30" s="104">
        <v>25000</v>
      </c>
      <c r="F30" s="3">
        <v>37954.699999999997</v>
      </c>
      <c r="G30" s="28"/>
      <c r="H30" s="30"/>
      <c r="I30" s="29"/>
    </row>
    <row r="31" spans="1:9" ht="33.75" customHeight="1">
      <c r="A31" s="149"/>
      <c r="B31" s="152"/>
      <c r="C31" s="105" t="s">
        <v>118</v>
      </c>
      <c r="D31" s="105"/>
      <c r="E31" s="105"/>
      <c r="F31" s="7"/>
      <c r="I31" s="29"/>
    </row>
    <row r="32" spans="1:9">
      <c r="A32" s="149"/>
      <c r="B32" s="152"/>
      <c r="C32" s="106" t="s">
        <v>46</v>
      </c>
      <c r="D32" s="105"/>
      <c r="E32" s="105"/>
      <c r="F32" s="7"/>
      <c r="I32" s="29"/>
    </row>
    <row r="33" spans="1:9" ht="34.5" customHeight="1">
      <c r="A33" s="149"/>
      <c r="B33" s="152"/>
      <c r="C33" s="105" t="s">
        <v>83</v>
      </c>
      <c r="D33" s="105"/>
      <c r="E33" s="105"/>
      <c r="F33" s="7"/>
      <c r="I33" s="29"/>
    </row>
    <row r="34" spans="1:9">
      <c r="A34" s="149"/>
      <c r="B34" s="152"/>
      <c r="C34" s="106" t="s">
        <v>47</v>
      </c>
      <c r="D34" s="105"/>
      <c r="E34" s="105"/>
      <c r="F34" s="7"/>
      <c r="I34" s="29"/>
    </row>
    <row r="35" spans="1:9" ht="14.25" thickBot="1">
      <c r="A35" s="150"/>
      <c r="B35" s="154"/>
      <c r="C35" s="108" t="s">
        <v>48</v>
      </c>
      <c r="D35" s="108"/>
      <c r="E35" s="108"/>
      <c r="F35" s="8"/>
      <c r="I35" s="29"/>
    </row>
    <row r="36" spans="1:9">
      <c r="I36" s="29"/>
    </row>
  </sheetData>
  <mergeCells count="14">
    <mergeCell ref="E4:F4"/>
    <mergeCell ref="C1:F2"/>
    <mergeCell ref="A3:F3"/>
    <mergeCell ref="A5:B5"/>
    <mergeCell ref="C5:C6"/>
    <mergeCell ref="D5:F5"/>
    <mergeCell ref="A9:A14"/>
    <mergeCell ref="A16:A21"/>
    <mergeCell ref="B9:B14"/>
    <mergeCell ref="B16:B21"/>
    <mergeCell ref="A30:A35"/>
    <mergeCell ref="A15:F15"/>
    <mergeCell ref="A29:F29"/>
    <mergeCell ref="B30:B35"/>
  </mergeCells>
  <pageMargins left="0.24" right="0.16" top="0.22" bottom="0.31" header="0.2" footer="0.23"/>
  <pageSetup paperSize="9" orientation="landscape" verticalDpi="0" r:id="rId1"/>
  <ignoredErrors>
    <ignoredError sqref="A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34"/>
  <sheetViews>
    <sheetView zoomScaleNormal="100" workbookViewId="0">
      <selection activeCell="F9" sqref="F9"/>
    </sheetView>
  </sheetViews>
  <sheetFormatPr defaultRowHeight="13.5"/>
  <cols>
    <col min="1" max="3" width="5.140625" style="6" customWidth="1"/>
    <col min="4" max="4" width="9.5703125" style="6" customWidth="1"/>
    <col min="5" max="5" width="9.28515625" style="6" customWidth="1"/>
    <col min="6" max="6" width="48.85546875" style="6" customWidth="1"/>
    <col min="7" max="7" width="12.140625" style="6" hidden="1" customWidth="1"/>
    <col min="8" max="8" width="20.85546875" style="6" customWidth="1"/>
    <col min="9" max="9" width="20" style="6" customWidth="1"/>
    <col min="10" max="16384" width="9.140625" style="6"/>
  </cols>
  <sheetData>
    <row r="1" spans="1:9" ht="21.75" customHeight="1">
      <c r="F1" s="169" t="s">
        <v>12</v>
      </c>
      <c r="G1" s="169"/>
      <c r="H1" s="169"/>
      <c r="I1" s="169"/>
    </row>
    <row r="2" spans="1:9" ht="44.25" customHeight="1">
      <c r="F2" s="169"/>
      <c r="G2" s="169"/>
      <c r="H2" s="169"/>
      <c r="I2" s="169"/>
    </row>
    <row r="4" spans="1:9" ht="53.25" customHeight="1">
      <c r="A4" s="173" t="s">
        <v>106</v>
      </c>
      <c r="B4" s="173"/>
      <c r="C4" s="173"/>
      <c r="D4" s="173"/>
      <c r="E4" s="173"/>
      <c r="F4" s="173"/>
      <c r="G4" s="173"/>
      <c r="H4" s="173"/>
      <c r="I4" s="173"/>
    </row>
    <row r="5" spans="1:9" ht="18" customHeight="1" thickBot="1">
      <c r="H5" s="170" t="s">
        <v>1</v>
      </c>
      <c r="I5" s="170"/>
    </row>
    <row r="6" spans="1:9" ht="55.5" customHeight="1">
      <c r="A6" s="174" t="s">
        <v>71</v>
      </c>
      <c r="B6" s="176" t="s">
        <v>72</v>
      </c>
      <c r="C6" s="176" t="s">
        <v>73</v>
      </c>
      <c r="D6" s="171" t="s">
        <v>6</v>
      </c>
      <c r="E6" s="171"/>
      <c r="F6" s="171" t="s">
        <v>7</v>
      </c>
      <c r="G6" s="178" t="s">
        <v>37</v>
      </c>
      <c r="H6" s="179"/>
      <c r="I6" s="180"/>
    </row>
    <row r="7" spans="1:9" ht="36.75" customHeight="1" thickBot="1">
      <c r="A7" s="175"/>
      <c r="B7" s="177"/>
      <c r="C7" s="177"/>
      <c r="D7" s="94" t="s">
        <v>11</v>
      </c>
      <c r="E7" s="94" t="s">
        <v>0</v>
      </c>
      <c r="F7" s="172"/>
      <c r="G7" s="94" t="s">
        <v>8</v>
      </c>
      <c r="H7" s="94" t="s">
        <v>9</v>
      </c>
      <c r="I7" s="19" t="s">
        <v>10</v>
      </c>
    </row>
    <row r="8" spans="1:9" ht="32.25" customHeight="1">
      <c r="A8" s="14"/>
      <c r="B8" s="15"/>
      <c r="C8" s="15"/>
      <c r="D8" s="65"/>
      <c r="E8" s="65"/>
      <c r="F8" s="9" t="s">
        <v>14</v>
      </c>
      <c r="G8" s="43">
        <f>G9+G22</f>
        <v>0</v>
      </c>
      <c r="H8" s="43">
        <f t="shared" ref="H8:I8" si="0">H9+H22</f>
        <v>0</v>
      </c>
      <c r="I8" s="95">
        <f t="shared" si="0"/>
        <v>0</v>
      </c>
    </row>
    <row r="9" spans="1:9" ht="44.25" customHeight="1">
      <c r="A9" s="183" t="s">
        <v>63</v>
      </c>
      <c r="B9" s="96"/>
      <c r="C9" s="96"/>
      <c r="D9" s="96"/>
      <c r="E9" s="96"/>
      <c r="F9" s="97" t="s">
        <v>65</v>
      </c>
      <c r="G9" s="98">
        <f t="shared" ref="G9:I9" si="1">G10</f>
        <v>0</v>
      </c>
      <c r="H9" s="98">
        <f t="shared" si="1"/>
        <v>-25000</v>
      </c>
      <c r="I9" s="23">
        <f t="shared" si="1"/>
        <v>-37954.699999999997</v>
      </c>
    </row>
    <row r="10" spans="1:9" ht="45" customHeight="1">
      <c r="A10" s="183"/>
      <c r="B10" s="185" t="s">
        <v>62</v>
      </c>
      <c r="C10" s="96"/>
      <c r="D10" s="96"/>
      <c r="E10" s="96"/>
      <c r="F10" s="97" t="s">
        <v>66</v>
      </c>
      <c r="G10" s="98">
        <f t="shared" ref="G10:I10" si="2">G11</f>
        <v>0</v>
      </c>
      <c r="H10" s="98">
        <f t="shared" si="2"/>
        <v>-25000</v>
      </c>
      <c r="I10" s="23">
        <f t="shared" si="2"/>
        <v>-37954.699999999997</v>
      </c>
    </row>
    <row r="11" spans="1:9" s="2" customFormat="1" ht="30.75" customHeight="1">
      <c r="A11" s="183"/>
      <c r="B11" s="185"/>
      <c r="C11" s="185" t="s">
        <v>62</v>
      </c>
      <c r="D11" s="99"/>
      <c r="E11" s="99"/>
      <c r="F11" s="97" t="s">
        <v>67</v>
      </c>
      <c r="G11" s="98">
        <f t="shared" ref="G11:I11" si="3">G13</f>
        <v>0</v>
      </c>
      <c r="H11" s="98">
        <f t="shared" si="3"/>
        <v>-25000</v>
      </c>
      <c r="I11" s="23">
        <f t="shared" si="3"/>
        <v>-37954.699999999997</v>
      </c>
    </row>
    <row r="12" spans="1:9" s="2" customFormat="1" ht="21" customHeight="1">
      <c r="A12" s="183"/>
      <c r="B12" s="185"/>
      <c r="C12" s="185"/>
      <c r="D12" s="100"/>
      <c r="E12" s="100"/>
      <c r="F12" s="97" t="s">
        <v>13</v>
      </c>
      <c r="G12" s="101"/>
      <c r="H12" s="101"/>
      <c r="I12" s="11"/>
    </row>
    <row r="13" spans="1:9" s="2" customFormat="1" ht="33" customHeight="1">
      <c r="A13" s="183"/>
      <c r="B13" s="185"/>
      <c r="C13" s="185"/>
      <c r="D13" s="166" t="s">
        <v>53</v>
      </c>
      <c r="E13" s="102"/>
      <c r="F13" s="103" t="s">
        <v>68</v>
      </c>
      <c r="G13" s="104">
        <f t="shared" ref="G13:I13" si="4">G14</f>
        <v>0</v>
      </c>
      <c r="H13" s="104">
        <f t="shared" si="4"/>
        <v>-25000</v>
      </c>
      <c r="I13" s="3">
        <f t="shared" si="4"/>
        <v>-37954.699999999997</v>
      </c>
    </row>
    <row r="14" spans="1:9" s="2" customFormat="1" ht="20.25" customHeight="1">
      <c r="A14" s="183"/>
      <c r="B14" s="185"/>
      <c r="C14" s="185"/>
      <c r="D14" s="166"/>
      <c r="E14" s="159" t="s">
        <v>44</v>
      </c>
      <c r="F14" s="105" t="s">
        <v>54</v>
      </c>
      <c r="G14" s="104">
        <f t="shared" ref="G14:I14" si="5">G16</f>
        <v>0</v>
      </c>
      <c r="H14" s="104">
        <f t="shared" si="5"/>
        <v>-25000</v>
      </c>
      <c r="I14" s="3">
        <f t="shared" si="5"/>
        <v>-37954.699999999997</v>
      </c>
    </row>
    <row r="15" spans="1:9" s="2" customFormat="1" ht="21.75" customHeight="1">
      <c r="A15" s="183"/>
      <c r="B15" s="185"/>
      <c r="C15" s="185"/>
      <c r="D15" s="166"/>
      <c r="E15" s="159"/>
      <c r="F15" s="105" t="s">
        <v>2</v>
      </c>
      <c r="G15" s="105"/>
      <c r="H15" s="105"/>
      <c r="I15" s="7"/>
    </row>
    <row r="16" spans="1:9" s="2" customFormat="1" ht="18.75" customHeight="1">
      <c r="A16" s="183"/>
      <c r="B16" s="185"/>
      <c r="C16" s="185"/>
      <c r="D16" s="166"/>
      <c r="E16" s="159"/>
      <c r="F16" s="106" t="s">
        <v>13</v>
      </c>
      <c r="G16" s="107">
        <f t="shared" ref="G16:I16" si="6">G18</f>
        <v>0</v>
      </c>
      <c r="H16" s="107">
        <f t="shared" si="6"/>
        <v>-25000</v>
      </c>
      <c r="I16" s="4">
        <f t="shared" si="6"/>
        <v>-37954.699999999997</v>
      </c>
    </row>
    <row r="17" spans="1:9" s="2" customFormat="1" ht="17.25" customHeight="1">
      <c r="A17" s="183"/>
      <c r="B17" s="185"/>
      <c r="C17" s="185"/>
      <c r="D17" s="166"/>
      <c r="E17" s="159"/>
      <c r="F17" s="105" t="s">
        <v>3</v>
      </c>
      <c r="G17" s="105"/>
      <c r="H17" s="105"/>
      <c r="I17" s="7"/>
    </row>
    <row r="18" spans="1:9" s="2" customFormat="1" ht="17.25" customHeight="1">
      <c r="A18" s="183"/>
      <c r="B18" s="185"/>
      <c r="C18" s="185"/>
      <c r="D18" s="166"/>
      <c r="E18" s="159"/>
      <c r="F18" s="105" t="s">
        <v>4</v>
      </c>
      <c r="G18" s="104">
        <f t="shared" ref="G18:I20" si="7">G19</f>
        <v>0</v>
      </c>
      <c r="H18" s="104">
        <f t="shared" si="7"/>
        <v>-25000</v>
      </c>
      <c r="I18" s="3">
        <f t="shared" si="7"/>
        <v>-37954.699999999997</v>
      </c>
    </row>
    <row r="19" spans="1:9" s="2" customFormat="1" ht="17.25" customHeight="1">
      <c r="A19" s="183"/>
      <c r="B19" s="185"/>
      <c r="C19" s="185"/>
      <c r="D19" s="166"/>
      <c r="E19" s="159"/>
      <c r="F19" s="105" t="s">
        <v>5</v>
      </c>
      <c r="G19" s="104">
        <f t="shared" si="7"/>
        <v>0</v>
      </c>
      <c r="H19" s="104">
        <f t="shared" si="7"/>
        <v>-25000</v>
      </c>
      <c r="I19" s="3">
        <f t="shared" si="7"/>
        <v>-37954.699999999997</v>
      </c>
    </row>
    <row r="20" spans="1:9">
      <c r="A20" s="183"/>
      <c r="B20" s="185"/>
      <c r="C20" s="185"/>
      <c r="D20" s="166"/>
      <c r="E20" s="159"/>
      <c r="F20" s="105" t="s">
        <v>60</v>
      </c>
      <c r="G20" s="104">
        <f t="shared" si="7"/>
        <v>0</v>
      </c>
      <c r="H20" s="104">
        <f t="shared" si="7"/>
        <v>-25000</v>
      </c>
      <c r="I20" s="3">
        <f t="shared" si="7"/>
        <v>-37954.699999999997</v>
      </c>
    </row>
    <row r="21" spans="1:9" ht="20.25" customHeight="1" thickBot="1">
      <c r="A21" s="184"/>
      <c r="B21" s="186"/>
      <c r="C21" s="186"/>
      <c r="D21" s="181"/>
      <c r="E21" s="182"/>
      <c r="F21" s="108" t="s">
        <v>61</v>
      </c>
      <c r="G21" s="109">
        <f>-G22</f>
        <v>0</v>
      </c>
      <c r="H21" s="109">
        <f t="shared" ref="H21:I21" si="8">-H22</f>
        <v>-25000</v>
      </c>
      <c r="I21" s="5">
        <f t="shared" si="8"/>
        <v>-37954.699999999997</v>
      </c>
    </row>
    <row r="22" spans="1:9" ht="28.5">
      <c r="A22" s="187" t="s">
        <v>64</v>
      </c>
      <c r="B22" s="12"/>
      <c r="C22" s="12"/>
      <c r="D22" s="10"/>
      <c r="E22" s="10"/>
      <c r="F22" s="9" t="s">
        <v>78</v>
      </c>
      <c r="G22" s="18">
        <f t="shared" ref="G22:I22" si="9">G23</f>
        <v>0</v>
      </c>
      <c r="H22" s="18">
        <f t="shared" si="9"/>
        <v>25000</v>
      </c>
      <c r="I22" s="21">
        <f t="shared" si="9"/>
        <v>37954.699999999997</v>
      </c>
    </row>
    <row r="23" spans="1:9" ht="42.75">
      <c r="A23" s="183"/>
      <c r="B23" s="185" t="s">
        <v>69</v>
      </c>
      <c r="C23" s="110"/>
      <c r="D23" s="111"/>
      <c r="E23" s="111"/>
      <c r="F23" s="97" t="s">
        <v>79</v>
      </c>
      <c r="G23" s="112">
        <f t="shared" ref="G23:I23" si="10">G24</f>
        <v>0</v>
      </c>
      <c r="H23" s="112">
        <f t="shared" si="10"/>
        <v>25000</v>
      </c>
      <c r="I23" s="22">
        <f t="shared" si="10"/>
        <v>37954.699999999997</v>
      </c>
    </row>
    <row r="24" spans="1:9" ht="43.5" thickBot="1">
      <c r="A24" s="183"/>
      <c r="B24" s="185"/>
      <c r="C24" s="185" t="s">
        <v>62</v>
      </c>
      <c r="D24" s="111"/>
      <c r="E24" s="111"/>
      <c r="F24" s="97" t="s">
        <v>79</v>
      </c>
      <c r="G24" s="112">
        <f t="shared" ref="G24:I24" si="11">G25</f>
        <v>0</v>
      </c>
      <c r="H24" s="112">
        <f t="shared" si="11"/>
        <v>25000</v>
      </c>
      <c r="I24" s="22">
        <f t="shared" si="11"/>
        <v>37954.699999999997</v>
      </c>
    </row>
    <row r="25" spans="1:9" s="2" customFormat="1" ht="31.5" customHeight="1" thickBot="1">
      <c r="A25" s="183"/>
      <c r="B25" s="185"/>
      <c r="C25" s="185"/>
      <c r="D25" s="113"/>
      <c r="E25" s="113"/>
      <c r="F25" s="115" t="s">
        <v>115</v>
      </c>
      <c r="G25" s="114">
        <f t="shared" ref="G25:I26" si="12">G26</f>
        <v>0</v>
      </c>
      <c r="H25" s="114">
        <f t="shared" si="12"/>
        <v>25000</v>
      </c>
      <c r="I25" s="13">
        <f t="shared" si="12"/>
        <v>37954.699999999997</v>
      </c>
    </row>
    <row r="26" spans="1:9" s="2" customFormat="1" ht="28.5" customHeight="1">
      <c r="A26" s="183"/>
      <c r="B26" s="185"/>
      <c r="C26" s="185"/>
      <c r="D26" s="166" t="s">
        <v>49</v>
      </c>
      <c r="E26" s="105"/>
      <c r="F26" s="105" t="s">
        <v>70</v>
      </c>
      <c r="G26" s="104">
        <f>G27</f>
        <v>0</v>
      </c>
      <c r="H26" s="104">
        <f t="shared" si="12"/>
        <v>25000</v>
      </c>
      <c r="I26" s="3">
        <f t="shared" si="12"/>
        <v>37954.699999999997</v>
      </c>
    </row>
    <row r="27" spans="1:9" s="2" customFormat="1" ht="45" customHeight="1">
      <c r="A27" s="183"/>
      <c r="B27" s="185"/>
      <c r="C27" s="185"/>
      <c r="D27" s="166"/>
      <c r="E27" s="159">
        <v>11003</v>
      </c>
      <c r="F27" s="105" t="str">
        <f>'N 1'!C31</f>
        <v xml:space="preserve"> Արարատյան դաշտի ապօրինի շահագործվող, ինքնաշատրվանող և բացասական մակարդակով հորերի լուծարում և կոնսերվացում</v>
      </c>
      <c r="G27" s="104">
        <f t="shared" ref="G27:I27" si="13">G29</f>
        <v>0</v>
      </c>
      <c r="H27" s="104">
        <f t="shared" si="13"/>
        <v>25000</v>
      </c>
      <c r="I27" s="3">
        <f t="shared" si="13"/>
        <v>37954.699999999997</v>
      </c>
    </row>
    <row r="28" spans="1:9" s="2" customFormat="1">
      <c r="A28" s="183"/>
      <c r="B28" s="185"/>
      <c r="C28" s="185"/>
      <c r="D28" s="166"/>
      <c r="E28" s="159"/>
      <c r="F28" s="105" t="s">
        <v>2</v>
      </c>
      <c r="G28" s="105"/>
      <c r="H28" s="105"/>
      <c r="I28" s="7"/>
    </row>
    <row r="29" spans="1:9" s="2" customFormat="1" ht="15" customHeight="1">
      <c r="A29" s="183"/>
      <c r="B29" s="185"/>
      <c r="C29" s="185"/>
      <c r="D29" s="166"/>
      <c r="E29" s="159"/>
      <c r="F29" s="106" t="s">
        <v>117</v>
      </c>
      <c r="G29" s="107">
        <f t="shared" ref="G29:I29" si="14">G31</f>
        <v>0</v>
      </c>
      <c r="H29" s="107">
        <f t="shared" si="14"/>
        <v>25000</v>
      </c>
      <c r="I29" s="4">
        <f t="shared" si="14"/>
        <v>37954.699999999997</v>
      </c>
    </row>
    <row r="30" spans="1:9" s="2" customFormat="1" ht="30.75" customHeight="1">
      <c r="A30" s="183"/>
      <c r="B30" s="185"/>
      <c r="C30" s="185"/>
      <c r="D30" s="166"/>
      <c r="E30" s="159"/>
      <c r="F30" s="105" t="s">
        <v>3</v>
      </c>
      <c r="G30" s="105"/>
      <c r="H30" s="105"/>
      <c r="I30" s="7"/>
    </row>
    <row r="31" spans="1:9" s="2" customFormat="1" ht="15" customHeight="1">
      <c r="A31" s="183"/>
      <c r="B31" s="185"/>
      <c r="C31" s="185"/>
      <c r="D31" s="166"/>
      <c r="E31" s="159"/>
      <c r="F31" s="45" t="s">
        <v>4</v>
      </c>
      <c r="G31" s="104">
        <f t="shared" ref="G31:I33" si="15">G32</f>
        <v>0</v>
      </c>
      <c r="H31" s="104">
        <f t="shared" si="15"/>
        <v>25000</v>
      </c>
      <c r="I31" s="3">
        <f t="shared" si="15"/>
        <v>37954.699999999997</v>
      </c>
    </row>
    <row r="32" spans="1:9" s="2" customFormat="1" ht="15" customHeight="1">
      <c r="A32" s="183"/>
      <c r="B32" s="185"/>
      <c r="C32" s="185"/>
      <c r="D32" s="166"/>
      <c r="E32" s="159"/>
      <c r="F32" s="45" t="s">
        <v>5</v>
      </c>
      <c r="G32" s="104">
        <f t="shared" si="15"/>
        <v>0</v>
      </c>
      <c r="H32" s="104">
        <f t="shared" si="15"/>
        <v>25000</v>
      </c>
      <c r="I32" s="3">
        <f t="shared" si="15"/>
        <v>37954.699999999997</v>
      </c>
    </row>
    <row r="33" spans="1:9" s="2" customFormat="1" ht="15" customHeight="1">
      <c r="A33" s="183"/>
      <c r="B33" s="185"/>
      <c r="C33" s="185"/>
      <c r="D33" s="166"/>
      <c r="E33" s="159"/>
      <c r="F33" s="45" t="s">
        <v>60</v>
      </c>
      <c r="G33" s="104">
        <f t="shared" si="15"/>
        <v>0</v>
      </c>
      <c r="H33" s="104">
        <f t="shared" si="15"/>
        <v>25000</v>
      </c>
      <c r="I33" s="3">
        <f t="shared" si="15"/>
        <v>37954.699999999997</v>
      </c>
    </row>
    <row r="34" spans="1:9" ht="20.25" customHeight="1" thickBot="1">
      <c r="A34" s="184"/>
      <c r="B34" s="186"/>
      <c r="C34" s="186"/>
      <c r="D34" s="181"/>
      <c r="E34" s="182"/>
      <c r="F34" s="46" t="s">
        <v>85</v>
      </c>
      <c r="G34" s="109">
        <f>'N 1'!D30</f>
        <v>0</v>
      </c>
      <c r="H34" s="109">
        <f>'N 1'!E30</f>
        <v>25000</v>
      </c>
      <c r="I34" s="5">
        <v>37954.699999999997</v>
      </c>
    </row>
  </sheetData>
  <mergeCells count="19">
    <mergeCell ref="D13:D21"/>
    <mergeCell ref="E14:E21"/>
    <mergeCell ref="E27:E34"/>
    <mergeCell ref="D26:D34"/>
    <mergeCell ref="A9:A21"/>
    <mergeCell ref="B10:B21"/>
    <mergeCell ref="C11:C21"/>
    <mergeCell ref="A22:A34"/>
    <mergeCell ref="C24:C34"/>
    <mergeCell ref="B23:B34"/>
    <mergeCell ref="F1:I2"/>
    <mergeCell ref="H5:I5"/>
    <mergeCell ref="D6:E6"/>
    <mergeCell ref="F6:F7"/>
    <mergeCell ref="A4:I4"/>
    <mergeCell ref="A6:A7"/>
    <mergeCell ref="B6:B7"/>
    <mergeCell ref="C6:C7"/>
    <mergeCell ref="G6:I6"/>
  </mergeCells>
  <pageMargins left="0.24" right="0.16" top="0.28999999999999998" bottom="0.27" header="0.2" footer="0.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43"/>
  <sheetViews>
    <sheetView zoomScaleNormal="100" workbookViewId="0">
      <selection activeCell="B7" sqref="A6:E7"/>
    </sheetView>
  </sheetViews>
  <sheetFormatPr defaultRowHeight="13.5"/>
  <cols>
    <col min="1" max="1" width="25.140625" style="31" customWidth="1"/>
    <col min="2" max="2" width="62.5703125" style="31" customWidth="1"/>
    <col min="3" max="3" width="11.85546875" style="31" hidden="1" customWidth="1"/>
    <col min="4" max="4" width="16.5703125" style="31" customWidth="1"/>
    <col min="5" max="5" width="20" style="31" customWidth="1"/>
    <col min="6" max="16384" width="9.140625" style="31"/>
  </cols>
  <sheetData>
    <row r="1" spans="1:5" ht="61.5" customHeight="1">
      <c r="B1" s="193" t="s">
        <v>84</v>
      </c>
      <c r="C1" s="193"/>
      <c r="D1" s="193"/>
      <c r="E1" s="193"/>
    </row>
    <row r="3" spans="1:5" ht="36" customHeight="1">
      <c r="A3" s="192" t="s">
        <v>120</v>
      </c>
      <c r="B3" s="192"/>
      <c r="C3" s="192"/>
      <c r="D3" s="192"/>
      <c r="E3" s="192"/>
    </row>
    <row r="4" spans="1:5">
      <c r="A4" s="132"/>
      <c r="B4" s="132"/>
      <c r="C4" s="132"/>
      <c r="D4" s="132"/>
      <c r="E4" s="132"/>
    </row>
    <row r="5" spans="1:5" s="32" customFormat="1" ht="21" customHeight="1">
      <c r="A5" s="194" t="s">
        <v>32</v>
      </c>
      <c r="B5" s="194"/>
      <c r="C5" s="194"/>
      <c r="D5" s="194"/>
      <c r="E5" s="194"/>
    </row>
    <row r="6" spans="1:5" s="33" customFormat="1">
      <c r="A6" s="195" t="s">
        <v>74</v>
      </c>
      <c r="B6" s="195"/>
      <c r="C6" s="195"/>
      <c r="D6" s="195"/>
      <c r="E6" s="195"/>
    </row>
    <row r="7" spans="1:5" s="33" customFormat="1"/>
    <row r="8" spans="1:5" s="33" customFormat="1">
      <c r="A8" s="134" t="s">
        <v>15</v>
      </c>
      <c r="B8" s="35" t="s">
        <v>16</v>
      </c>
      <c r="C8" s="36"/>
      <c r="D8" s="36"/>
      <c r="E8" s="36"/>
    </row>
    <row r="9" spans="1:5" s="33" customFormat="1">
      <c r="A9" s="37" t="s">
        <v>33</v>
      </c>
      <c r="B9" s="38" t="s">
        <v>34</v>
      </c>
      <c r="C9" s="39"/>
      <c r="D9" s="39"/>
      <c r="E9" s="39"/>
    </row>
    <row r="10" spans="1:5" s="33" customFormat="1"/>
    <row r="11" spans="1:5" s="33" customFormat="1">
      <c r="A11" s="195" t="s">
        <v>17</v>
      </c>
      <c r="B11" s="195"/>
      <c r="C11" s="195"/>
      <c r="D11" s="195"/>
      <c r="E11" s="195"/>
    </row>
    <row r="12" spans="1:5" s="33" customFormat="1"/>
    <row r="13" spans="1:5" s="32" customFormat="1" ht="38.25" customHeight="1">
      <c r="A13" s="66" t="s">
        <v>18</v>
      </c>
      <c r="B13" s="37" t="s">
        <v>33</v>
      </c>
      <c r="C13" s="196" t="s">
        <v>77</v>
      </c>
      <c r="D13" s="197"/>
      <c r="E13" s="198"/>
    </row>
    <row r="14" spans="1:5" s="32" customFormat="1" ht="32.25" customHeight="1">
      <c r="A14" s="66" t="s">
        <v>19</v>
      </c>
      <c r="B14" s="37" t="s">
        <v>20</v>
      </c>
      <c r="C14" s="133" t="s">
        <v>21</v>
      </c>
      <c r="D14" s="133" t="s">
        <v>22</v>
      </c>
      <c r="E14" s="133" t="s">
        <v>23</v>
      </c>
    </row>
    <row r="15" spans="1:5" s="32" customFormat="1">
      <c r="A15" s="66" t="s">
        <v>24</v>
      </c>
      <c r="B15" s="37" t="s">
        <v>34</v>
      </c>
      <c r="C15" s="66"/>
      <c r="D15" s="66"/>
      <c r="E15" s="66"/>
    </row>
    <row r="16" spans="1:5" s="32" customFormat="1" ht="52.5" customHeight="1">
      <c r="A16" s="66" t="s">
        <v>25</v>
      </c>
      <c r="B16" s="37" t="s">
        <v>35</v>
      </c>
      <c r="C16" s="66"/>
      <c r="D16" s="66"/>
      <c r="E16" s="66"/>
    </row>
    <row r="17" spans="1:5" s="32" customFormat="1">
      <c r="A17" s="66" t="s">
        <v>26</v>
      </c>
      <c r="B17" s="37" t="s">
        <v>27</v>
      </c>
      <c r="C17" s="66"/>
      <c r="D17" s="66"/>
      <c r="E17" s="66"/>
    </row>
    <row r="18" spans="1:5" s="32" customFormat="1" ht="31.5" customHeight="1">
      <c r="A18" s="66" t="s">
        <v>31</v>
      </c>
      <c r="B18" s="37" t="s">
        <v>32</v>
      </c>
      <c r="C18" s="66"/>
      <c r="D18" s="66"/>
      <c r="E18" s="66"/>
    </row>
    <row r="19" spans="1:5" s="32" customFormat="1">
      <c r="A19" s="203" t="s">
        <v>28</v>
      </c>
      <c r="B19" s="203"/>
      <c r="C19" s="66"/>
      <c r="D19" s="66"/>
      <c r="E19" s="66"/>
    </row>
    <row r="20" spans="1:5" s="93" customFormat="1">
      <c r="A20" s="204" t="s">
        <v>29</v>
      </c>
      <c r="B20" s="204"/>
      <c r="C20" s="48">
        <f>-C43</f>
        <v>0</v>
      </c>
      <c r="D20" s="48">
        <f t="shared" ref="D20:E20" si="0">-D43</f>
        <v>-25000</v>
      </c>
      <c r="E20" s="48">
        <f t="shared" si="0"/>
        <v>-37954.699999999997</v>
      </c>
    </row>
    <row r="21" spans="1:5" s="32" customFormat="1">
      <c r="A21" s="33"/>
      <c r="B21" s="33"/>
      <c r="C21" s="40"/>
      <c r="D21" s="40"/>
      <c r="E21" s="40"/>
    </row>
    <row r="22" spans="1:5" s="32" customFormat="1"/>
    <row r="23" spans="1:5" s="32" customFormat="1" ht="50.25" customHeight="1">
      <c r="A23" s="192" t="s">
        <v>119</v>
      </c>
      <c r="B23" s="192"/>
      <c r="C23" s="192"/>
      <c r="D23" s="192"/>
      <c r="E23" s="192"/>
    </row>
    <row r="24" spans="1:5" s="32" customFormat="1" ht="21.75" customHeight="1">
      <c r="A24" s="205" t="s">
        <v>116</v>
      </c>
      <c r="B24" s="205"/>
      <c r="C24" s="205"/>
      <c r="D24" s="205"/>
      <c r="E24" s="205"/>
    </row>
    <row r="25" spans="1:5" s="32" customFormat="1">
      <c r="A25" s="195" t="s">
        <v>74</v>
      </c>
      <c r="B25" s="195"/>
      <c r="C25" s="195"/>
      <c r="D25" s="195"/>
      <c r="E25" s="195"/>
    </row>
    <row r="26" spans="1:5" s="32" customFormat="1">
      <c r="A26" s="33"/>
      <c r="B26" s="33"/>
      <c r="C26" s="33"/>
      <c r="D26" s="33"/>
      <c r="E26" s="33"/>
    </row>
    <row r="27" spans="1:5" s="32" customFormat="1" ht="21.75" customHeight="1">
      <c r="A27" s="134" t="s">
        <v>15</v>
      </c>
      <c r="B27" s="35" t="s">
        <v>16</v>
      </c>
      <c r="C27" s="36"/>
      <c r="D27" s="36"/>
      <c r="E27" s="36"/>
    </row>
    <row r="28" spans="1:5" s="32" customFormat="1" ht="27" customHeight="1">
      <c r="A28" s="37" t="s">
        <v>75</v>
      </c>
      <c r="B28" s="38" t="s">
        <v>76</v>
      </c>
      <c r="C28" s="39"/>
      <c r="D28" s="39"/>
      <c r="E28" s="39"/>
    </row>
    <row r="29" spans="1:5" s="32" customFormat="1">
      <c r="A29" s="33"/>
      <c r="B29" s="33"/>
      <c r="C29" s="33"/>
      <c r="D29" s="33"/>
      <c r="E29" s="33"/>
    </row>
    <row r="30" spans="1:5" s="32" customFormat="1">
      <c r="A30" s="195" t="s">
        <v>17</v>
      </c>
      <c r="B30" s="195"/>
      <c r="C30" s="195"/>
      <c r="D30" s="195"/>
      <c r="E30" s="195"/>
    </row>
    <row r="31" spans="1:5" s="32" customFormat="1">
      <c r="A31" s="33"/>
      <c r="B31" s="33"/>
      <c r="C31" s="33"/>
      <c r="D31" s="33"/>
      <c r="E31" s="33"/>
    </row>
    <row r="32" spans="1:5" s="32" customFormat="1" ht="39.75" customHeight="1">
      <c r="A32" s="66" t="s">
        <v>18</v>
      </c>
      <c r="B32" s="37" t="s">
        <v>75</v>
      </c>
      <c r="C32" s="199" t="s">
        <v>81</v>
      </c>
      <c r="D32" s="200"/>
      <c r="E32" s="201"/>
    </row>
    <row r="33" spans="1:8" s="32" customFormat="1" ht="24" customHeight="1">
      <c r="A33" s="66" t="s">
        <v>19</v>
      </c>
      <c r="B33" s="37">
        <v>11003</v>
      </c>
      <c r="C33" s="133" t="s">
        <v>21</v>
      </c>
      <c r="D33" s="133" t="s">
        <v>22</v>
      </c>
      <c r="E33" s="133" t="s">
        <v>23</v>
      </c>
    </row>
    <row r="34" spans="1:8" s="32" customFormat="1" ht="32.25" customHeight="1">
      <c r="A34" s="66" t="s">
        <v>24</v>
      </c>
      <c r="B34" s="37" t="str">
        <f>'N 1'!C31</f>
        <v xml:space="preserve"> Արարատյան դաշտի ապօրինի շահագործվող, ինքնաշատրվանող և բացասական մակարդակով հորերի լուծարում և կոնսերվացում</v>
      </c>
      <c r="C34" s="66"/>
      <c r="D34" s="66"/>
      <c r="E34" s="66"/>
    </row>
    <row r="35" spans="1:8" s="32" customFormat="1" ht="46.5" customHeight="1">
      <c r="A35" s="66" t="s">
        <v>25</v>
      </c>
      <c r="B35" s="37" t="str">
        <f>'N 1'!C33</f>
        <v xml:space="preserve"> Արարատյան դաշտի ապօրինի շահագործվող, ինքնաշատրվանող և բացասական մակարդակով հորերի լուծարման կամ կոնսերվացման աշխատանքների իրականացում</v>
      </c>
      <c r="C35" s="66"/>
      <c r="D35" s="66"/>
      <c r="E35" s="66"/>
    </row>
    <row r="36" spans="1:8" s="32" customFormat="1" ht="19.5" customHeight="1">
      <c r="A36" s="66" t="s">
        <v>26</v>
      </c>
      <c r="B36" s="37" t="s">
        <v>27</v>
      </c>
      <c r="C36" s="66"/>
      <c r="D36" s="66"/>
      <c r="E36" s="66"/>
    </row>
    <row r="37" spans="1:8" s="32" customFormat="1" ht="33" customHeight="1">
      <c r="A37" s="66" t="s">
        <v>30</v>
      </c>
      <c r="B37" s="59" t="s">
        <v>80</v>
      </c>
      <c r="C37" s="66"/>
      <c r="D37" s="66"/>
      <c r="E37" s="47"/>
    </row>
    <row r="38" spans="1:8" s="32" customFormat="1" ht="20.25" customHeight="1">
      <c r="A38" s="202" t="s">
        <v>28</v>
      </c>
      <c r="B38" s="202"/>
      <c r="C38" s="66"/>
      <c r="D38" s="66"/>
      <c r="E38" s="66"/>
    </row>
    <row r="39" spans="1:8" s="32" customFormat="1" ht="16.5" customHeight="1">
      <c r="A39" s="188" t="s">
        <v>110</v>
      </c>
      <c r="B39" s="189"/>
      <c r="C39" s="130"/>
      <c r="D39" s="135">
        <v>40</v>
      </c>
      <c r="E39" s="135">
        <v>97</v>
      </c>
      <c r="G39" s="136"/>
      <c r="H39" s="136"/>
    </row>
    <row r="40" spans="1:8" s="32" customFormat="1" ht="17.25" customHeight="1">
      <c r="A40" s="188" t="s">
        <v>111</v>
      </c>
      <c r="B40" s="189"/>
      <c r="C40" s="130"/>
      <c r="D40" s="135">
        <v>4</v>
      </c>
      <c r="E40" s="135">
        <v>8</v>
      </c>
      <c r="G40" s="136"/>
      <c r="H40" s="136"/>
    </row>
    <row r="41" spans="1:8" ht="15" customHeight="1">
      <c r="A41" s="188" t="s">
        <v>114</v>
      </c>
      <c r="B41" s="189"/>
      <c r="C41" s="135"/>
      <c r="D41" s="135">
        <v>50</v>
      </c>
      <c r="E41" s="135">
        <v>100</v>
      </c>
      <c r="G41" s="137"/>
      <c r="H41" s="137"/>
    </row>
    <row r="42" spans="1:8" ht="15" customHeight="1">
      <c r="A42" s="188" t="s">
        <v>82</v>
      </c>
      <c r="B42" s="189"/>
      <c r="C42" s="135"/>
      <c r="D42" s="135"/>
      <c r="E42" s="135">
        <v>30</v>
      </c>
      <c r="G42" s="137"/>
      <c r="H42" s="137"/>
    </row>
    <row r="43" spans="1:8" s="92" customFormat="1">
      <c r="A43" s="190" t="s">
        <v>29</v>
      </c>
      <c r="B43" s="191"/>
      <c r="C43" s="61">
        <v>0</v>
      </c>
      <c r="D43" s="61">
        <f>'N 2'!H34</f>
        <v>25000</v>
      </c>
      <c r="E43" s="61">
        <f>'N 2'!I34</f>
        <v>37954.699999999997</v>
      </c>
    </row>
  </sheetData>
  <mergeCells count="19">
    <mergeCell ref="B1:E1"/>
    <mergeCell ref="A5:E5"/>
    <mergeCell ref="A6:E6"/>
    <mergeCell ref="A11:E11"/>
    <mergeCell ref="A39:B39"/>
    <mergeCell ref="C13:E13"/>
    <mergeCell ref="C32:E32"/>
    <mergeCell ref="A38:B38"/>
    <mergeCell ref="A19:B19"/>
    <mergeCell ref="A20:B20"/>
    <mergeCell ref="A24:E24"/>
    <mergeCell ref="A25:E25"/>
    <mergeCell ref="A30:E30"/>
    <mergeCell ref="A23:E23"/>
    <mergeCell ref="A41:B41"/>
    <mergeCell ref="A42:B42"/>
    <mergeCell ref="A43:B43"/>
    <mergeCell ref="A3:E3"/>
    <mergeCell ref="A40:B40"/>
  </mergeCells>
  <pageMargins left="0.24" right="0.18" top="0.28999999999999998" bottom="0.28999999999999998" header="0.2" footer="0.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46"/>
  <sheetViews>
    <sheetView zoomScaleNormal="100" workbookViewId="0">
      <selection activeCell="A11" sqref="A11:E11"/>
    </sheetView>
  </sheetViews>
  <sheetFormatPr defaultRowHeight="13.5"/>
  <cols>
    <col min="1" max="1" width="26" style="50" customWidth="1"/>
    <col min="2" max="2" width="58.5703125" style="62" customWidth="1"/>
    <col min="3" max="3" width="13.5703125" style="50" hidden="1" customWidth="1"/>
    <col min="4" max="4" width="19.85546875" style="50" customWidth="1"/>
    <col min="5" max="5" width="20.7109375" style="50" customWidth="1"/>
    <col min="6" max="16384" width="9.140625" style="50"/>
  </cols>
  <sheetData>
    <row r="1" spans="1:5" ht="63" customHeight="1">
      <c r="A1" s="20"/>
      <c r="B1" s="209" t="s">
        <v>103</v>
      </c>
      <c r="C1" s="209"/>
      <c r="D1" s="209"/>
      <c r="E1" s="209"/>
    </row>
    <row r="2" spans="1:5" ht="44.25" customHeight="1">
      <c r="A2" s="214" t="s">
        <v>109</v>
      </c>
      <c r="B2" s="214"/>
      <c r="C2" s="214"/>
      <c r="D2" s="214"/>
      <c r="E2" s="214"/>
    </row>
    <row r="4" spans="1:5">
      <c r="A4" s="194" t="s">
        <v>32</v>
      </c>
      <c r="B4" s="194"/>
      <c r="C4" s="194"/>
      <c r="D4" s="194"/>
      <c r="E4" s="194"/>
    </row>
    <row r="5" spans="1:5">
      <c r="A5" s="194"/>
      <c r="B5" s="194"/>
      <c r="C5" s="194"/>
      <c r="D5" s="194"/>
      <c r="E5" s="194"/>
    </row>
    <row r="6" spans="1:5" ht="15.75" customHeight="1">
      <c r="A6" s="195" t="s">
        <v>36</v>
      </c>
      <c r="B6" s="195"/>
      <c r="C6" s="195"/>
      <c r="D6" s="195"/>
      <c r="E6" s="195"/>
    </row>
    <row r="7" spans="1:5">
      <c r="A7" s="51"/>
      <c r="B7" s="52"/>
      <c r="C7" s="51"/>
      <c r="D7" s="51"/>
      <c r="E7" s="51"/>
    </row>
    <row r="8" spans="1:5">
      <c r="A8" s="34" t="s">
        <v>15</v>
      </c>
      <c r="B8" s="53" t="s">
        <v>16</v>
      </c>
      <c r="C8" s="36"/>
      <c r="D8" s="36"/>
      <c r="E8" s="36"/>
    </row>
    <row r="9" spans="1:5">
      <c r="A9" s="37" t="s">
        <v>33</v>
      </c>
      <c r="B9" s="38" t="s">
        <v>34</v>
      </c>
      <c r="C9" s="39"/>
      <c r="D9" s="39"/>
      <c r="E9" s="39"/>
    </row>
    <row r="10" spans="1:5">
      <c r="A10" s="51"/>
      <c r="B10" s="52"/>
      <c r="C10" s="51"/>
      <c r="D10" s="51"/>
      <c r="E10" s="51"/>
    </row>
    <row r="11" spans="1:5">
      <c r="A11" s="195" t="s">
        <v>17</v>
      </c>
      <c r="B11" s="195"/>
      <c r="C11" s="195"/>
      <c r="D11" s="195"/>
      <c r="E11" s="195"/>
    </row>
    <row r="12" spans="1:5">
      <c r="A12" s="51"/>
      <c r="B12" s="52"/>
      <c r="C12" s="51"/>
      <c r="D12" s="51"/>
      <c r="E12" s="51"/>
    </row>
    <row r="13" spans="1:5" ht="34.5" customHeight="1">
      <c r="A13" s="54" t="s">
        <v>18</v>
      </c>
      <c r="B13" s="37" t="s">
        <v>33</v>
      </c>
      <c r="C13" s="211" t="s">
        <v>77</v>
      </c>
      <c r="D13" s="212"/>
      <c r="E13" s="213"/>
    </row>
    <row r="14" spans="1:5" ht="29.25" customHeight="1">
      <c r="A14" s="54" t="s">
        <v>19</v>
      </c>
      <c r="B14" s="37" t="s">
        <v>20</v>
      </c>
      <c r="C14" s="55" t="s">
        <v>21</v>
      </c>
      <c r="D14" s="55" t="s">
        <v>22</v>
      </c>
      <c r="E14" s="55" t="s">
        <v>23</v>
      </c>
    </row>
    <row r="15" spans="1:5" ht="17.25" customHeight="1">
      <c r="A15" s="54" t="s">
        <v>24</v>
      </c>
      <c r="B15" s="37" t="s">
        <v>34</v>
      </c>
      <c r="C15" s="54"/>
      <c r="D15" s="54"/>
      <c r="E15" s="54"/>
    </row>
    <row r="16" spans="1:5" ht="56.25" customHeight="1">
      <c r="A16" s="54" t="s">
        <v>25</v>
      </c>
      <c r="B16" s="37" t="s">
        <v>35</v>
      </c>
      <c r="C16" s="54"/>
      <c r="D16" s="54"/>
      <c r="E16" s="54"/>
    </row>
    <row r="17" spans="1:6" ht="18" customHeight="1">
      <c r="A17" s="54" t="s">
        <v>26</v>
      </c>
      <c r="B17" s="37" t="s">
        <v>27</v>
      </c>
      <c r="C17" s="54"/>
      <c r="D17" s="54"/>
      <c r="E17" s="54"/>
    </row>
    <row r="18" spans="1:6" ht="27">
      <c r="A18" s="54" t="s">
        <v>31</v>
      </c>
      <c r="B18" s="37" t="s">
        <v>32</v>
      </c>
      <c r="C18" s="54"/>
      <c r="D18" s="54"/>
      <c r="E18" s="54"/>
    </row>
    <row r="19" spans="1:6" ht="21" customHeight="1">
      <c r="A19" s="203" t="s">
        <v>28</v>
      </c>
      <c r="B19" s="203"/>
      <c r="C19" s="44"/>
      <c r="D19" s="44"/>
      <c r="E19" s="44"/>
    </row>
    <row r="20" spans="1:6" s="56" customFormat="1" ht="15" customHeight="1">
      <c r="A20" s="215" t="s">
        <v>29</v>
      </c>
      <c r="B20" s="215"/>
      <c r="C20" s="48">
        <f>-C44</f>
        <v>0</v>
      </c>
      <c r="D20" s="48">
        <f t="shared" ref="D20:E20" si="0">-D44</f>
        <v>-25000</v>
      </c>
      <c r="E20" s="48">
        <f t="shared" si="0"/>
        <v>-37954.699999999997</v>
      </c>
    </row>
    <row r="21" spans="1:6">
      <c r="A21" s="49"/>
      <c r="B21" s="57"/>
      <c r="C21" s="57"/>
      <c r="D21" s="57"/>
      <c r="E21" s="57"/>
      <c r="F21" s="57"/>
    </row>
    <row r="22" spans="1:6">
      <c r="A22" s="49"/>
      <c r="B22" s="57"/>
      <c r="C22" s="58"/>
      <c r="D22" s="58"/>
      <c r="E22" s="58"/>
    </row>
    <row r="23" spans="1:6" ht="46.5" customHeight="1">
      <c r="A23" s="210" t="s">
        <v>107</v>
      </c>
      <c r="B23" s="210"/>
      <c r="C23" s="210"/>
      <c r="D23" s="210"/>
      <c r="E23" s="210"/>
    </row>
    <row r="25" spans="1:6" ht="27.75" customHeight="1">
      <c r="A25" s="194" t="s">
        <v>117</v>
      </c>
      <c r="B25" s="194"/>
      <c r="C25" s="194"/>
      <c r="D25" s="194"/>
      <c r="E25" s="194"/>
    </row>
    <row r="26" spans="1:6">
      <c r="A26" s="195" t="s">
        <v>36</v>
      </c>
      <c r="B26" s="195"/>
      <c r="C26" s="195"/>
      <c r="D26" s="195"/>
      <c r="E26" s="195"/>
    </row>
    <row r="27" spans="1:6">
      <c r="A27" s="51"/>
      <c r="B27" s="52"/>
      <c r="C27" s="51"/>
      <c r="D27" s="51"/>
      <c r="E27" s="51"/>
    </row>
    <row r="28" spans="1:6">
      <c r="A28" s="34" t="s">
        <v>15</v>
      </c>
      <c r="B28" s="53" t="s">
        <v>16</v>
      </c>
      <c r="C28" s="36"/>
      <c r="D28" s="36"/>
      <c r="E28" s="36"/>
    </row>
    <row r="29" spans="1:6" ht="15" customHeight="1">
      <c r="A29" s="37" t="s">
        <v>75</v>
      </c>
      <c r="B29" s="38" t="s">
        <v>76</v>
      </c>
      <c r="C29" s="39"/>
      <c r="D29" s="39"/>
      <c r="E29" s="39"/>
    </row>
    <row r="30" spans="1:6">
      <c r="A30" s="51"/>
      <c r="B30" s="52"/>
      <c r="C30" s="51"/>
      <c r="D30" s="51"/>
      <c r="E30" s="51"/>
    </row>
    <row r="31" spans="1:6">
      <c r="A31" s="195" t="s">
        <v>17</v>
      </c>
      <c r="B31" s="195"/>
      <c r="C31" s="195"/>
      <c r="D31" s="195"/>
      <c r="E31" s="195"/>
    </row>
    <row r="32" spans="1:6">
      <c r="A32" s="51"/>
      <c r="B32" s="52"/>
      <c r="C32" s="51"/>
      <c r="D32" s="51"/>
      <c r="E32" s="51"/>
    </row>
    <row r="33" spans="1:5" ht="39.75" customHeight="1">
      <c r="A33" s="54" t="s">
        <v>18</v>
      </c>
      <c r="B33" s="37" t="s">
        <v>75</v>
      </c>
      <c r="C33" s="206" t="s">
        <v>81</v>
      </c>
      <c r="D33" s="207"/>
      <c r="E33" s="208"/>
    </row>
    <row r="34" spans="1:5" ht="14.25" customHeight="1">
      <c r="A34" s="54" t="s">
        <v>19</v>
      </c>
      <c r="B34" s="37">
        <v>11003</v>
      </c>
      <c r="C34" s="55" t="s">
        <v>21</v>
      </c>
      <c r="D34" s="55" t="s">
        <v>22</v>
      </c>
      <c r="E34" s="55" t="s">
        <v>23</v>
      </c>
    </row>
    <row r="35" spans="1:5" ht="31.5" customHeight="1">
      <c r="A35" s="54" t="s">
        <v>24</v>
      </c>
      <c r="B35" s="37" t="str">
        <f>'N3 Doc1'!B34</f>
        <v xml:space="preserve"> Արարատյան դաշտի ապօրինի շահագործվող, ինքնաշատրվանող և բացասական մակարդակով հորերի լուծարում և կոնսերվացում</v>
      </c>
      <c r="C35" s="54"/>
      <c r="D35" s="54"/>
      <c r="E35" s="54"/>
    </row>
    <row r="36" spans="1:5" ht="45.75" customHeight="1">
      <c r="A36" s="54" t="s">
        <v>25</v>
      </c>
      <c r="B36" s="37" t="str">
        <f>'N3 Doc1'!B35</f>
        <v xml:space="preserve"> Արարատյան դաշտի ապօրինի շահագործվող, ինքնաշատրվանող և բացասական մակարդակով հորերի լուծարման կամ կոնսերվացման աշխատանքների իրականացում</v>
      </c>
      <c r="C36" s="54"/>
      <c r="D36" s="54"/>
      <c r="E36" s="54"/>
    </row>
    <row r="37" spans="1:5" ht="19.5" customHeight="1">
      <c r="A37" s="54" t="s">
        <v>26</v>
      </c>
      <c r="B37" s="37" t="s">
        <v>27</v>
      </c>
      <c r="C37" s="54"/>
      <c r="D37" s="54"/>
      <c r="E37" s="54"/>
    </row>
    <row r="38" spans="1:5" ht="29.25" customHeight="1">
      <c r="A38" s="54" t="s">
        <v>30</v>
      </c>
      <c r="B38" s="59" t="s">
        <v>80</v>
      </c>
      <c r="C38" s="54"/>
      <c r="D38" s="54"/>
      <c r="E38" s="54"/>
    </row>
    <row r="39" spans="1:5" ht="21" customHeight="1">
      <c r="A39" s="218" t="s">
        <v>28</v>
      </c>
      <c r="B39" s="219"/>
      <c r="C39" s="60"/>
      <c r="D39" s="60"/>
      <c r="E39" s="60"/>
    </row>
    <row r="40" spans="1:5" s="32" customFormat="1" ht="16.5" customHeight="1">
      <c r="A40" s="188" t="str">
        <f>'N3 Doc1'!A39:B39</f>
        <v>Ազատ հոսքով, չշահագործվող ինքնաթափ խորքային կոնսերվացված հորերի թիվը, հատ</v>
      </c>
      <c r="B40" s="189"/>
      <c r="C40" s="130"/>
      <c r="D40" s="135">
        <f>'N3 Doc1'!D39</f>
        <v>40</v>
      </c>
      <c r="E40" s="135">
        <f>'N3 Doc1'!E39</f>
        <v>97</v>
      </c>
    </row>
    <row r="41" spans="1:5" s="32" customFormat="1" ht="17.25" customHeight="1">
      <c r="A41" s="188" t="str">
        <f>'N3 Doc1'!A40:B40</f>
        <v>Ազատ հոսքով, չշահագործվող ինքնաթափ խորքային լուծարված հորերի թիվը, հատ</v>
      </c>
      <c r="B41" s="189"/>
      <c r="C41" s="130"/>
      <c r="D41" s="135">
        <f>'N3 Doc1'!D40</f>
        <v>4</v>
      </c>
      <c r="E41" s="135">
        <f>'N3 Doc1'!E40</f>
        <v>8</v>
      </c>
    </row>
    <row r="42" spans="1:5" s="31" customFormat="1" ht="15" customHeight="1">
      <c r="A42" s="188" t="str">
        <f>'N3 Doc1'!A41:B41</f>
        <v xml:space="preserve">Աշխատանքների  ավարտվածության աստիճան, տոկոս </v>
      </c>
      <c r="B42" s="189"/>
      <c r="C42" s="135"/>
      <c r="D42" s="135">
        <f>'N3 Doc1'!D41</f>
        <v>50</v>
      </c>
      <c r="E42" s="135">
        <f>'N3 Doc1'!E41</f>
        <v>100</v>
      </c>
    </row>
    <row r="43" spans="1:5" s="31" customFormat="1" ht="15" customHeight="1">
      <c r="A43" s="188" t="str">
        <f>'N3 Doc1'!A42:B42</f>
        <v xml:space="preserve">Խնայված ջրի քանակ մլն.խմ /տարի </v>
      </c>
      <c r="B43" s="189"/>
      <c r="C43" s="135"/>
      <c r="D43" s="135">
        <f>'N3 Doc1'!D42</f>
        <v>0</v>
      </c>
      <c r="E43" s="135">
        <f>'N3 Doc1'!E42</f>
        <v>30</v>
      </c>
    </row>
    <row r="44" spans="1:5" ht="20.25" customHeight="1">
      <c r="A44" s="216" t="s">
        <v>29</v>
      </c>
      <c r="B44" s="217"/>
      <c r="C44" s="61">
        <f>'N3 Doc1'!C43</f>
        <v>0</v>
      </c>
      <c r="D44" s="61">
        <f>'N3 Doc1'!D43</f>
        <v>25000</v>
      </c>
      <c r="E44" s="61">
        <f>'N3 Doc1'!E43</f>
        <v>37954.699999999997</v>
      </c>
    </row>
    <row r="46" spans="1:5" ht="6" customHeight="1"/>
  </sheetData>
  <mergeCells count="20">
    <mergeCell ref="A44:B44"/>
    <mergeCell ref="A39:B39"/>
    <mergeCell ref="A40:B40"/>
    <mergeCell ref="A41:B41"/>
    <mergeCell ref="A42:B42"/>
    <mergeCell ref="A43:B43"/>
    <mergeCell ref="A19:B19"/>
    <mergeCell ref="C33:E33"/>
    <mergeCell ref="A26:E26"/>
    <mergeCell ref="B1:E1"/>
    <mergeCell ref="A23:E23"/>
    <mergeCell ref="A31:E31"/>
    <mergeCell ref="C13:E13"/>
    <mergeCell ref="A4:E4"/>
    <mergeCell ref="A2:E2"/>
    <mergeCell ref="A25:E25"/>
    <mergeCell ref="A20:B20"/>
    <mergeCell ref="A11:E11"/>
    <mergeCell ref="A5:E5"/>
    <mergeCell ref="A6:E6"/>
  </mergeCells>
  <pageMargins left="0.24" right="0.21" top="0.33" bottom="0.2" header="0.2" footer="0.2"/>
  <pageSetup paperSize="9" orientation="landscape" verticalDpi="0" r:id="rId1"/>
  <ignoredErrors>
    <ignoredError sqref="B33 B13:B14 B17:B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4"/>
  <sheetViews>
    <sheetView topLeftCell="A4" workbookViewId="0">
      <selection activeCell="C14" sqref="C14"/>
    </sheetView>
  </sheetViews>
  <sheetFormatPr defaultRowHeight="16.5"/>
  <cols>
    <col min="1" max="1" width="14.28515625" style="68" customWidth="1"/>
    <col min="2" max="2" width="47.5703125" style="68" customWidth="1"/>
    <col min="3" max="4" width="12.7109375" style="68" customWidth="1"/>
    <col min="5" max="5" width="14.28515625" style="68" customWidth="1"/>
    <col min="6" max="6" width="15.42578125" style="68" customWidth="1"/>
    <col min="7" max="7" width="18" style="71" customWidth="1"/>
    <col min="8" max="8" width="9.140625" style="68"/>
    <col min="9" max="9" width="17.42578125" style="68" customWidth="1"/>
    <col min="10" max="10" width="12.85546875" style="68" bestFit="1" customWidth="1"/>
    <col min="11" max="11" width="9.140625" style="68"/>
    <col min="12" max="12" width="10.28515625" style="68" bestFit="1" customWidth="1"/>
    <col min="13" max="256" width="9.140625" style="68"/>
    <col min="257" max="257" width="14.28515625" style="68" customWidth="1"/>
    <col min="258" max="258" width="39.7109375" style="68" customWidth="1"/>
    <col min="259" max="260" width="14" style="68" customWidth="1"/>
    <col min="261" max="261" width="15.85546875" style="68" bestFit="1" customWidth="1"/>
    <col min="262" max="262" width="15.42578125" style="68" customWidth="1"/>
    <col min="263" max="263" width="20.42578125" style="68" customWidth="1"/>
    <col min="264" max="264" width="9.140625" style="68"/>
    <col min="265" max="265" width="17.42578125" style="68" customWidth="1"/>
    <col min="266" max="266" width="12.85546875" style="68" bestFit="1" customWidth="1"/>
    <col min="267" max="267" width="9.140625" style="68"/>
    <col min="268" max="268" width="10.28515625" style="68" bestFit="1" customWidth="1"/>
    <col min="269" max="512" width="9.140625" style="68"/>
    <col min="513" max="513" width="14.28515625" style="68" customWidth="1"/>
    <col min="514" max="514" width="39.7109375" style="68" customWidth="1"/>
    <col min="515" max="516" width="14" style="68" customWidth="1"/>
    <col min="517" max="517" width="15.85546875" style="68" bestFit="1" customWidth="1"/>
    <col min="518" max="518" width="15.42578125" style="68" customWidth="1"/>
    <col min="519" max="519" width="20.42578125" style="68" customWidth="1"/>
    <col min="520" max="520" width="9.140625" style="68"/>
    <col min="521" max="521" width="17.42578125" style="68" customWidth="1"/>
    <col min="522" max="522" width="12.85546875" style="68" bestFit="1" customWidth="1"/>
    <col min="523" max="523" width="9.140625" style="68"/>
    <col min="524" max="524" width="10.28515625" style="68" bestFit="1" customWidth="1"/>
    <col min="525" max="768" width="9.140625" style="68"/>
    <col min="769" max="769" width="14.28515625" style="68" customWidth="1"/>
    <col min="770" max="770" width="39.7109375" style="68" customWidth="1"/>
    <col min="771" max="772" width="14" style="68" customWidth="1"/>
    <col min="773" max="773" width="15.85546875" style="68" bestFit="1" customWidth="1"/>
    <col min="774" max="774" width="15.42578125" style="68" customWidth="1"/>
    <col min="775" max="775" width="20.42578125" style="68" customWidth="1"/>
    <col min="776" max="776" width="9.140625" style="68"/>
    <col min="777" max="777" width="17.42578125" style="68" customWidth="1"/>
    <col min="778" max="778" width="12.85546875" style="68" bestFit="1" customWidth="1"/>
    <col min="779" max="779" width="9.140625" style="68"/>
    <col min="780" max="780" width="10.28515625" style="68" bestFit="1" customWidth="1"/>
    <col min="781" max="1024" width="9.140625" style="68"/>
    <col min="1025" max="1025" width="14.28515625" style="68" customWidth="1"/>
    <col min="1026" max="1026" width="39.7109375" style="68" customWidth="1"/>
    <col min="1027" max="1028" width="14" style="68" customWidth="1"/>
    <col min="1029" max="1029" width="15.85546875" style="68" bestFit="1" customWidth="1"/>
    <col min="1030" max="1030" width="15.42578125" style="68" customWidth="1"/>
    <col min="1031" max="1031" width="20.42578125" style="68" customWidth="1"/>
    <col min="1032" max="1032" width="9.140625" style="68"/>
    <col min="1033" max="1033" width="17.42578125" style="68" customWidth="1"/>
    <col min="1034" max="1034" width="12.85546875" style="68" bestFit="1" customWidth="1"/>
    <col min="1035" max="1035" width="9.140625" style="68"/>
    <col min="1036" max="1036" width="10.28515625" style="68" bestFit="1" customWidth="1"/>
    <col min="1037" max="1280" width="9.140625" style="68"/>
    <col min="1281" max="1281" width="14.28515625" style="68" customWidth="1"/>
    <col min="1282" max="1282" width="39.7109375" style="68" customWidth="1"/>
    <col min="1283" max="1284" width="14" style="68" customWidth="1"/>
    <col min="1285" max="1285" width="15.85546875" style="68" bestFit="1" customWidth="1"/>
    <col min="1286" max="1286" width="15.42578125" style="68" customWidth="1"/>
    <col min="1287" max="1287" width="20.42578125" style="68" customWidth="1"/>
    <col min="1288" max="1288" width="9.140625" style="68"/>
    <col min="1289" max="1289" width="17.42578125" style="68" customWidth="1"/>
    <col min="1290" max="1290" width="12.85546875" style="68" bestFit="1" customWidth="1"/>
    <col min="1291" max="1291" width="9.140625" style="68"/>
    <col min="1292" max="1292" width="10.28515625" style="68" bestFit="1" customWidth="1"/>
    <col min="1293" max="1536" width="9.140625" style="68"/>
    <col min="1537" max="1537" width="14.28515625" style="68" customWidth="1"/>
    <col min="1538" max="1538" width="39.7109375" style="68" customWidth="1"/>
    <col min="1539" max="1540" width="14" style="68" customWidth="1"/>
    <col min="1541" max="1541" width="15.85546875" style="68" bestFit="1" customWidth="1"/>
    <col min="1542" max="1542" width="15.42578125" style="68" customWidth="1"/>
    <col min="1543" max="1543" width="20.42578125" style="68" customWidth="1"/>
    <col min="1544" max="1544" width="9.140625" style="68"/>
    <col min="1545" max="1545" width="17.42578125" style="68" customWidth="1"/>
    <col min="1546" max="1546" width="12.85546875" style="68" bestFit="1" customWidth="1"/>
    <col min="1547" max="1547" width="9.140625" style="68"/>
    <col min="1548" max="1548" width="10.28515625" style="68" bestFit="1" customWidth="1"/>
    <col min="1549" max="1792" width="9.140625" style="68"/>
    <col min="1793" max="1793" width="14.28515625" style="68" customWidth="1"/>
    <col min="1794" max="1794" width="39.7109375" style="68" customWidth="1"/>
    <col min="1795" max="1796" width="14" style="68" customWidth="1"/>
    <col min="1797" max="1797" width="15.85546875" style="68" bestFit="1" customWidth="1"/>
    <col min="1798" max="1798" width="15.42578125" style="68" customWidth="1"/>
    <col min="1799" max="1799" width="20.42578125" style="68" customWidth="1"/>
    <col min="1800" max="1800" width="9.140625" style="68"/>
    <col min="1801" max="1801" width="17.42578125" style="68" customWidth="1"/>
    <col min="1802" max="1802" width="12.85546875" style="68" bestFit="1" customWidth="1"/>
    <col min="1803" max="1803" width="9.140625" style="68"/>
    <col min="1804" max="1804" width="10.28515625" style="68" bestFit="1" customWidth="1"/>
    <col min="1805" max="2048" width="9.140625" style="68"/>
    <col min="2049" max="2049" width="14.28515625" style="68" customWidth="1"/>
    <col min="2050" max="2050" width="39.7109375" style="68" customWidth="1"/>
    <col min="2051" max="2052" width="14" style="68" customWidth="1"/>
    <col min="2053" max="2053" width="15.85546875" style="68" bestFit="1" customWidth="1"/>
    <col min="2054" max="2054" width="15.42578125" style="68" customWidth="1"/>
    <col min="2055" max="2055" width="20.42578125" style="68" customWidth="1"/>
    <col min="2056" max="2056" width="9.140625" style="68"/>
    <col min="2057" max="2057" width="17.42578125" style="68" customWidth="1"/>
    <col min="2058" max="2058" width="12.85546875" style="68" bestFit="1" customWidth="1"/>
    <col min="2059" max="2059" width="9.140625" style="68"/>
    <col min="2060" max="2060" width="10.28515625" style="68" bestFit="1" customWidth="1"/>
    <col min="2061" max="2304" width="9.140625" style="68"/>
    <col min="2305" max="2305" width="14.28515625" style="68" customWidth="1"/>
    <col min="2306" max="2306" width="39.7109375" style="68" customWidth="1"/>
    <col min="2307" max="2308" width="14" style="68" customWidth="1"/>
    <col min="2309" max="2309" width="15.85546875" style="68" bestFit="1" customWidth="1"/>
    <col min="2310" max="2310" width="15.42578125" style="68" customWidth="1"/>
    <col min="2311" max="2311" width="20.42578125" style="68" customWidth="1"/>
    <col min="2312" max="2312" width="9.140625" style="68"/>
    <col min="2313" max="2313" width="17.42578125" style="68" customWidth="1"/>
    <col min="2314" max="2314" width="12.85546875" style="68" bestFit="1" customWidth="1"/>
    <col min="2315" max="2315" width="9.140625" style="68"/>
    <col min="2316" max="2316" width="10.28515625" style="68" bestFit="1" customWidth="1"/>
    <col min="2317" max="2560" width="9.140625" style="68"/>
    <col min="2561" max="2561" width="14.28515625" style="68" customWidth="1"/>
    <col min="2562" max="2562" width="39.7109375" style="68" customWidth="1"/>
    <col min="2563" max="2564" width="14" style="68" customWidth="1"/>
    <col min="2565" max="2565" width="15.85546875" style="68" bestFit="1" customWidth="1"/>
    <col min="2566" max="2566" width="15.42578125" style="68" customWidth="1"/>
    <col min="2567" max="2567" width="20.42578125" style="68" customWidth="1"/>
    <col min="2568" max="2568" width="9.140625" style="68"/>
    <col min="2569" max="2569" width="17.42578125" style="68" customWidth="1"/>
    <col min="2570" max="2570" width="12.85546875" style="68" bestFit="1" customWidth="1"/>
    <col min="2571" max="2571" width="9.140625" style="68"/>
    <col min="2572" max="2572" width="10.28515625" style="68" bestFit="1" customWidth="1"/>
    <col min="2573" max="2816" width="9.140625" style="68"/>
    <col min="2817" max="2817" width="14.28515625" style="68" customWidth="1"/>
    <col min="2818" max="2818" width="39.7109375" style="68" customWidth="1"/>
    <col min="2819" max="2820" width="14" style="68" customWidth="1"/>
    <col min="2821" max="2821" width="15.85546875" style="68" bestFit="1" customWidth="1"/>
    <col min="2822" max="2822" width="15.42578125" style="68" customWidth="1"/>
    <col min="2823" max="2823" width="20.42578125" style="68" customWidth="1"/>
    <col min="2824" max="2824" width="9.140625" style="68"/>
    <col min="2825" max="2825" width="17.42578125" style="68" customWidth="1"/>
    <col min="2826" max="2826" width="12.85546875" style="68" bestFit="1" customWidth="1"/>
    <col min="2827" max="2827" width="9.140625" style="68"/>
    <col min="2828" max="2828" width="10.28515625" style="68" bestFit="1" customWidth="1"/>
    <col min="2829" max="3072" width="9.140625" style="68"/>
    <col min="3073" max="3073" width="14.28515625" style="68" customWidth="1"/>
    <col min="3074" max="3074" width="39.7109375" style="68" customWidth="1"/>
    <col min="3075" max="3076" width="14" style="68" customWidth="1"/>
    <col min="3077" max="3077" width="15.85546875" style="68" bestFit="1" customWidth="1"/>
    <col min="3078" max="3078" width="15.42578125" style="68" customWidth="1"/>
    <col min="3079" max="3079" width="20.42578125" style="68" customWidth="1"/>
    <col min="3080" max="3080" width="9.140625" style="68"/>
    <col min="3081" max="3081" width="17.42578125" style="68" customWidth="1"/>
    <col min="3082" max="3082" width="12.85546875" style="68" bestFit="1" customWidth="1"/>
    <col min="3083" max="3083" width="9.140625" style="68"/>
    <col min="3084" max="3084" width="10.28515625" style="68" bestFit="1" customWidth="1"/>
    <col min="3085" max="3328" width="9.140625" style="68"/>
    <col min="3329" max="3329" width="14.28515625" style="68" customWidth="1"/>
    <col min="3330" max="3330" width="39.7109375" style="68" customWidth="1"/>
    <col min="3331" max="3332" width="14" style="68" customWidth="1"/>
    <col min="3333" max="3333" width="15.85546875" style="68" bestFit="1" customWidth="1"/>
    <col min="3334" max="3334" width="15.42578125" style="68" customWidth="1"/>
    <col min="3335" max="3335" width="20.42578125" style="68" customWidth="1"/>
    <col min="3336" max="3336" width="9.140625" style="68"/>
    <col min="3337" max="3337" width="17.42578125" style="68" customWidth="1"/>
    <col min="3338" max="3338" width="12.85546875" style="68" bestFit="1" customWidth="1"/>
    <col min="3339" max="3339" width="9.140625" style="68"/>
    <col min="3340" max="3340" width="10.28515625" style="68" bestFit="1" customWidth="1"/>
    <col min="3341" max="3584" width="9.140625" style="68"/>
    <col min="3585" max="3585" width="14.28515625" style="68" customWidth="1"/>
    <col min="3586" max="3586" width="39.7109375" style="68" customWidth="1"/>
    <col min="3587" max="3588" width="14" style="68" customWidth="1"/>
    <col min="3589" max="3589" width="15.85546875" style="68" bestFit="1" customWidth="1"/>
    <col min="3590" max="3590" width="15.42578125" style="68" customWidth="1"/>
    <col min="3591" max="3591" width="20.42578125" style="68" customWidth="1"/>
    <col min="3592" max="3592" width="9.140625" style="68"/>
    <col min="3593" max="3593" width="17.42578125" style="68" customWidth="1"/>
    <col min="3594" max="3594" width="12.85546875" style="68" bestFit="1" customWidth="1"/>
    <col min="3595" max="3595" width="9.140625" style="68"/>
    <col min="3596" max="3596" width="10.28515625" style="68" bestFit="1" customWidth="1"/>
    <col min="3597" max="3840" width="9.140625" style="68"/>
    <col min="3841" max="3841" width="14.28515625" style="68" customWidth="1"/>
    <col min="3842" max="3842" width="39.7109375" style="68" customWidth="1"/>
    <col min="3843" max="3844" width="14" style="68" customWidth="1"/>
    <col min="3845" max="3845" width="15.85546875" style="68" bestFit="1" customWidth="1"/>
    <col min="3846" max="3846" width="15.42578125" style="68" customWidth="1"/>
    <col min="3847" max="3847" width="20.42578125" style="68" customWidth="1"/>
    <col min="3848" max="3848" width="9.140625" style="68"/>
    <col min="3849" max="3849" width="17.42578125" style="68" customWidth="1"/>
    <col min="3850" max="3850" width="12.85546875" style="68" bestFit="1" customWidth="1"/>
    <col min="3851" max="3851" width="9.140625" style="68"/>
    <col min="3852" max="3852" width="10.28515625" style="68" bestFit="1" customWidth="1"/>
    <col min="3853" max="4096" width="9.140625" style="68"/>
    <col min="4097" max="4097" width="14.28515625" style="68" customWidth="1"/>
    <col min="4098" max="4098" width="39.7109375" style="68" customWidth="1"/>
    <col min="4099" max="4100" width="14" style="68" customWidth="1"/>
    <col min="4101" max="4101" width="15.85546875" style="68" bestFit="1" customWidth="1"/>
    <col min="4102" max="4102" width="15.42578125" style="68" customWidth="1"/>
    <col min="4103" max="4103" width="20.42578125" style="68" customWidth="1"/>
    <col min="4104" max="4104" width="9.140625" style="68"/>
    <col min="4105" max="4105" width="17.42578125" style="68" customWidth="1"/>
    <col min="4106" max="4106" width="12.85546875" style="68" bestFit="1" customWidth="1"/>
    <col min="4107" max="4107" width="9.140625" style="68"/>
    <col min="4108" max="4108" width="10.28515625" style="68" bestFit="1" customWidth="1"/>
    <col min="4109" max="4352" width="9.140625" style="68"/>
    <col min="4353" max="4353" width="14.28515625" style="68" customWidth="1"/>
    <col min="4354" max="4354" width="39.7109375" style="68" customWidth="1"/>
    <col min="4355" max="4356" width="14" style="68" customWidth="1"/>
    <col min="4357" max="4357" width="15.85546875" style="68" bestFit="1" customWidth="1"/>
    <col min="4358" max="4358" width="15.42578125" style="68" customWidth="1"/>
    <col min="4359" max="4359" width="20.42578125" style="68" customWidth="1"/>
    <col min="4360" max="4360" width="9.140625" style="68"/>
    <col min="4361" max="4361" width="17.42578125" style="68" customWidth="1"/>
    <col min="4362" max="4362" width="12.85546875" style="68" bestFit="1" customWidth="1"/>
    <col min="4363" max="4363" width="9.140625" style="68"/>
    <col min="4364" max="4364" width="10.28515625" style="68" bestFit="1" customWidth="1"/>
    <col min="4365" max="4608" width="9.140625" style="68"/>
    <col min="4609" max="4609" width="14.28515625" style="68" customWidth="1"/>
    <col min="4610" max="4610" width="39.7109375" style="68" customWidth="1"/>
    <col min="4611" max="4612" width="14" style="68" customWidth="1"/>
    <col min="4613" max="4613" width="15.85546875" style="68" bestFit="1" customWidth="1"/>
    <col min="4614" max="4614" width="15.42578125" style="68" customWidth="1"/>
    <col min="4615" max="4615" width="20.42578125" style="68" customWidth="1"/>
    <col min="4616" max="4616" width="9.140625" style="68"/>
    <col min="4617" max="4617" width="17.42578125" style="68" customWidth="1"/>
    <col min="4618" max="4618" width="12.85546875" style="68" bestFit="1" customWidth="1"/>
    <col min="4619" max="4619" width="9.140625" style="68"/>
    <col min="4620" max="4620" width="10.28515625" style="68" bestFit="1" customWidth="1"/>
    <col min="4621" max="4864" width="9.140625" style="68"/>
    <col min="4865" max="4865" width="14.28515625" style="68" customWidth="1"/>
    <col min="4866" max="4866" width="39.7109375" style="68" customWidth="1"/>
    <col min="4867" max="4868" width="14" style="68" customWidth="1"/>
    <col min="4869" max="4869" width="15.85546875" style="68" bestFit="1" customWidth="1"/>
    <col min="4870" max="4870" width="15.42578125" style="68" customWidth="1"/>
    <col min="4871" max="4871" width="20.42578125" style="68" customWidth="1"/>
    <col min="4872" max="4872" width="9.140625" style="68"/>
    <col min="4873" max="4873" width="17.42578125" style="68" customWidth="1"/>
    <col min="4874" max="4874" width="12.85546875" style="68" bestFit="1" customWidth="1"/>
    <col min="4875" max="4875" width="9.140625" style="68"/>
    <col min="4876" max="4876" width="10.28515625" style="68" bestFit="1" customWidth="1"/>
    <col min="4877" max="5120" width="9.140625" style="68"/>
    <col min="5121" max="5121" width="14.28515625" style="68" customWidth="1"/>
    <col min="5122" max="5122" width="39.7109375" style="68" customWidth="1"/>
    <col min="5123" max="5124" width="14" style="68" customWidth="1"/>
    <col min="5125" max="5125" width="15.85546875" style="68" bestFit="1" customWidth="1"/>
    <col min="5126" max="5126" width="15.42578125" style="68" customWidth="1"/>
    <col min="5127" max="5127" width="20.42578125" style="68" customWidth="1"/>
    <col min="5128" max="5128" width="9.140625" style="68"/>
    <col min="5129" max="5129" width="17.42578125" style="68" customWidth="1"/>
    <col min="5130" max="5130" width="12.85546875" style="68" bestFit="1" customWidth="1"/>
    <col min="5131" max="5131" width="9.140625" style="68"/>
    <col min="5132" max="5132" width="10.28515625" style="68" bestFit="1" customWidth="1"/>
    <col min="5133" max="5376" width="9.140625" style="68"/>
    <col min="5377" max="5377" width="14.28515625" style="68" customWidth="1"/>
    <col min="5378" max="5378" width="39.7109375" style="68" customWidth="1"/>
    <col min="5379" max="5380" width="14" style="68" customWidth="1"/>
    <col min="5381" max="5381" width="15.85546875" style="68" bestFit="1" customWidth="1"/>
    <col min="5382" max="5382" width="15.42578125" style="68" customWidth="1"/>
    <col min="5383" max="5383" width="20.42578125" style="68" customWidth="1"/>
    <col min="5384" max="5384" width="9.140625" style="68"/>
    <col min="5385" max="5385" width="17.42578125" style="68" customWidth="1"/>
    <col min="5386" max="5386" width="12.85546875" style="68" bestFit="1" customWidth="1"/>
    <col min="5387" max="5387" width="9.140625" style="68"/>
    <col min="5388" max="5388" width="10.28515625" style="68" bestFit="1" customWidth="1"/>
    <col min="5389" max="5632" width="9.140625" style="68"/>
    <col min="5633" max="5633" width="14.28515625" style="68" customWidth="1"/>
    <col min="5634" max="5634" width="39.7109375" style="68" customWidth="1"/>
    <col min="5635" max="5636" width="14" style="68" customWidth="1"/>
    <col min="5637" max="5637" width="15.85546875" style="68" bestFit="1" customWidth="1"/>
    <col min="5638" max="5638" width="15.42578125" style="68" customWidth="1"/>
    <col min="5639" max="5639" width="20.42578125" style="68" customWidth="1"/>
    <col min="5640" max="5640" width="9.140625" style="68"/>
    <col min="5641" max="5641" width="17.42578125" style="68" customWidth="1"/>
    <col min="5642" max="5642" width="12.85546875" style="68" bestFit="1" customWidth="1"/>
    <col min="5643" max="5643" width="9.140625" style="68"/>
    <col min="5644" max="5644" width="10.28515625" style="68" bestFit="1" customWidth="1"/>
    <col min="5645" max="5888" width="9.140625" style="68"/>
    <col min="5889" max="5889" width="14.28515625" style="68" customWidth="1"/>
    <col min="5890" max="5890" width="39.7109375" style="68" customWidth="1"/>
    <col min="5891" max="5892" width="14" style="68" customWidth="1"/>
    <col min="5893" max="5893" width="15.85546875" style="68" bestFit="1" customWidth="1"/>
    <col min="5894" max="5894" width="15.42578125" style="68" customWidth="1"/>
    <col min="5895" max="5895" width="20.42578125" style="68" customWidth="1"/>
    <col min="5896" max="5896" width="9.140625" style="68"/>
    <col min="5897" max="5897" width="17.42578125" style="68" customWidth="1"/>
    <col min="5898" max="5898" width="12.85546875" style="68" bestFit="1" customWidth="1"/>
    <col min="5899" max="5899" width="9.140625" style="68"/>
    <col min="5900" max="5900" width="10.28515625" style="68" bestFit="1" customWidth="1"/>
    <col min="5901" max="6144" width="9.140625" style="68"/>
    <col min="6145" max="6145" width="14.28515625" style="68" customWidth="1"/>
    <col min="6146" max="6146" width="39.7109375" style="68" customWidth="1"/>
    <col min="6147" max="6148" width="14" style="68" customWidth="1"/>
    <col min="6149" max="6149" width="15.85546875" style="68" bestFit="1" customWidth="1"/>
    <col min="6150" max="6150" width="15.42578125" style="68" customWidth="1"/>
    <col min="6151" max="6151" width="20.42578125" style="68" customWidth="1"/>
    <col min="6152" max="6152" width="9.140625" style="68"/>
    <col min="6153" max="6153" width="17.42578125" style="68" customWidth="1"/>
    <col min="6154" max="6154" width="12.85546875" style="68" bestFit="1" customWidth="1"/>
    <col min="6155" max="6155" width="9.140625" style="68"/>
    <col min="6156" max="6156" width="10.28515625" style="68" bestFit="1" customWidth="1"/>
    <col min="6157" max="6400" width="9.140625" style="68"/>
    <col min="6401" max="6401" width="14.28515625" style="68" customWidth="1"/>
    <col min="6402" max="6402" width="39.7109375" style="68" customWidth="1"/>
    <col min="6403" max="6404" width="14" style="68" customWidth="1"/>
    <col min="6405" max="6405" width="15.85546875" style="68" bestFit="1" customWidth="1"/>
    <col min="6406" max="6406" width="15.42578125" style="68" customWidth="1"/>
    <col min="6407" max="6407" width="20.42578125" style="68" customWidth="1"/>
    <col min="6408" max="6408" width="9.140625" style="68"/>
    <col min="6409" max="6409" width="17.42578125" style="68" customWidth="1"/>
    <col min="6410" max="6410" width="12.85546875" style="68" bestFit="1" customWidth="1"/>
    <col min="6411" max="6411" width="9.140625" style="68"/>
    <col min="6412" max="6412" width="10.28515625" style="68" bestFit="1" customWidth="1"/>
    <col min="6413" max="6656" width="9.140625" style="68"/>
    <col min="6657" max="6657" width="14.28515625" style="68" customWidth="1"/>
    <col min="6658" max="6658" width="39.7109375" style="68" customWidth="1"/>
    <col min="6659" max="6660" width="14" style="68" customWidth="1"/>
    <col min="6661" max="6661" width="15.85546875" style="68" bestFit="1" customWidth="1"/>
    <col min="6662" max="6662" width="15.42578125" style="68" customWidth="1"/>
    <col min="6663" max="6663" width="20.42578125" style="68" customWidth="1"/>
    <col min="6664" max="6664" width="9.140625" style="68"/>
    <col min="6665" max="6665" width="17.42578125" style="68" customWidth="1"/>
    <col min="6666" max="6666" width="12.85546875" style="68" bestFit="1" customWidth="1"/>
    <col min="6667" max="6667" width="9.140625" style="68"/>
    <col min="6668" max="6668" width="10.28515625" style="68" bestFit="1" customWidth="1"/>
    <col min="6669" max="6912" width="9.140625" style="68"/>
    <col min="6913" max="6913" width="14.28515625" style="68" customWidth="1"/>
    <col min="6914" max="6914" width="39.7109375" style="68" customWidth="1"/>
    <col min="6915" max="6916" width="14" style="68" customWidth="1"/>
    <col min="6917" max="6917" width="15.85546875" style="68" bestFit="1" customWidth="1"/>
    <col min="6918" max="6918" width="15.42578125" style="68" customWidth="1"/>
    <col min="6919" max="6919" width="20.42578125" style="68" customWidth="1"/>
    <col min="6920" max="6920" width="9.140625" style="68"/>
    <col min="6921" max="6921" width="17.42578125" style="68" customWidth="1"/>
    <col min="6922" max="6922" width="12.85546875" style="68" bestFit="1" customWidth="1"/>
    <col min="6923" max="6923" width="9.140625" style="68"/>
    <col min="6924" max="6924" width="10.28515625" style="68" bestFit="1" customWidth="1"/>
    <col min="6925" max="7168" width="9.140625" style="68"/>
    <col min="7169" max="7169" width="14.28515625" style="68" customWidth="1"/>
    <col min="7170" max="7170" width="39.7109375" style="68" customWidth="1"/>
    <col min="7171" max="7172" width="14" style="68" customWidth="1"/>
    <col min="7173" max="7173" width="15.85546875" style="68" bestFit="1" customWidth="1"/>
    <col min="7174" max="7174" width="15.42578125" style="68" customWidth="1"/>
    <col min="7175" max="7175" width="20.42578125" style="68" customWidth="1"/>
    <col min="7176" max="7176" width="9.140625" style="68"/>
    <col min="7177" max="7177" width="17.42578125" style="68" customWidth="1"/>
    <col min="7178" max="7178" width="12.85546875" style="68" bestFit="1" customWidth="1"/>
    <col min="7179" max="7179" width="9.140625" style="68"/>
    <col min="7180" max="7180" width="10.28515625" style="68" bestFit="1" customWidth="1"/>
    <col min="7181" max="7424" width="9.140625" style="68"/>
    <col min="7425" max="7425" width="14.28515625" style="68" customWidth="1"/>
    <col min="7426" max="7426" width="39.7109375" style="68" customWidth="1"/>
    <col min="7427" max="7428" width="14" style="68" customWidth="1"/>
    <col min="7429" max="7429" width="15.85546875" style="68" bestFit="1" customWidth="1"/>
    <col min="7430" max="7430" width="15.42578125" style="68" customWidth="1"/>
    <col min="7431" max="7431" width="20.42578125" style="68" customWidth="1"/>
    <col min="7432" max="7432" width="9.140625" style="68"/>
    <col min="7433" max="7433" width="17.42578125" style="68" customWidth="1"/>
    <col min="7434" max="7434" width="12.85546875" style="68" bestFit="1" customWidth="1"/>
    <col min="7435" max="7435" width="9.140625" style="68"/>
    <col min="7436" max="7436" width="10.28515625" style="68" bestFit="1" customWidth="1"/>
    <col min="7437" max="7680" width="9.140625" style="68"/>
    <col min="7681" max="7681" width="14.28515625" style="68" customWidth="1"/>
    <col min="7682" max="7682" width="39.7109375" style="68" customWidth="1"/>
    <col min="7683" max="7684" width="14" style="68" customWidth="1"/>
    <col min="7685" max="7685" width="15.85546875" style="68" bestFit="1" customWidth="1"/>
    <col min="7686" max="7686" width="15.42578125" style="68" customWidth="1"/>
    <col min="7687" max="7687" width="20.42578125" style="68" customWidth="1"/>
    <col min="7688" max="7688" width="9.140625" style="68"/>
    <col min="7689" max="7689" width="17.42578125" style="68" customWidth="1"/>
    <col min="7690" max="7690" width="12.85546875" style="68" bestFit="1" customWidth="1"/>
    <col min="7691" max="7691" width="9.140625" style="68"/>
    <col min="7692" max="7692" width="10.28515625" style="68" bestFit="1" customWidth="1"/>
    <col min="7693" max="7936" width="9.140625" style="68"/>
    <col min="7937" max="7937" width="14.28515625" style="68" customWidth="1"/>
    <col min="7938" max="7938" width="39.7109375" style="68" customWidth="1"/>
    <col min="7939" max="7940" width="14" style="68" customWidth="1"/>
    <col min="7941" max="7941" width="15.85546875" style="68" bestFit="1" customWidth="1"/>
    <col min="7942" max="7942" width="15.42578125" style="68" customWidth="1"/>
    <col min="7943" max="7943" width="20.42578125" style="68" customWidth="1"/>
    <col min="7944" max="7944" width="9.140625" style="68"/>
    <col min="7945" max="7945" width="17.42578125" style="68" customWidth="1"/>
    <col min="7946" max="7946" width="12.85546875" style="68" bestFit="1" customWidth="1"/>
    <col min="7947" max="7947" width="9.140625" style="68"/>
    <col min="7948" max="7948" width="10.28515625" style="68" bestFit="1" customWidth="1"/>
    <col min="7949" max="8192" width="9.140625" style="68"/>
    <col min="8193" max="8193" width="14.28515625" style="68" customWidth="1"/>
    <col min="8194" max="8194" width="39.7109375" style="68" customWidth="1"/>
    <col min="8195" max="8196" width="14" style="68" customWidth="1"/>
    <col min="8197" max="8197" width="15.85546875" style="68" bestFit="1" customWidth="1"/>
    <col min="8198" max="8198" width="15.42578125" style="68" customWidth="1"/>
    <col min="8199" max="8199" width="20.42578125" style="68" customWidth="1"/>
    <col min="8200" max="8200" width="9.140625" style="68"/>
    <col min="8201" max="8201" width="17.42578125" style="68" customWidth="1"/>
    <col min="8202" max="8202" width="12.85546875" style="68" bestFit="1" customWidth="1"/>
    <col min="8203" max="8203" width="9.140625" style="68"/>
    <col min="8204" max="8204" width="10.28515625" style="68" bestFit="1" customWidth="1"/>
    <col min="8205" max="8448" width="9.140625" style="68"/>
    <col min="8449" max="8449" width="14.28515625" style="68" customWidth="1"/>
    <col min="8450" max="8450" width="39.7109375" style="68" customWidth="1"/>
    <col min="8451" max="8452" width="14" style="68" customWidth="1"/>
    <col min="8453" max="8453" width="15.85546875" style="68" bestFit="1" customWidth="1"/>
    <col min="8454" max="8454" width="15.42578125" style="68" customWidth="1"/>
    <col min="8455" max="8455" width="20.42578125" style="68" customWidth="1"/>
    <col min="8456" max="8456" width="9.140625" style="68"/>
    <col min="8457" max="8457" width="17.42578125" style="68" customWidth="1"/>
    <col min="8458" max="8458" width="12.85546875" style="68" bestFit="1" customWidth="1"/>
    <col min="8459" max="8459" width="9.140625" style="68"/>
    <col min="8460" max="8460" width="10.28515625" style="68" bestFit="1" customWidth="1"/>
    <col min="8461" max="8704" width="9.140625" style="68"/>
    <col min="8705" max="8705" width="14.28515625" style="68" customWidth="1"/>
    <col min="8706" max="8706" width="39.7109375" style="68" customWidth="1"/>
    <col min="8707" max="8708" width="14" style="68" customWidth="1"/>
    <col min="8709" max="8709" width="15.85546875" style="68" bestFit="1" customWidth="1"/>
    <col min="8710" max="8710" width="15.42578125" style="68" customWidth="1"/>
    <col min="8711" max="8711" width="20.42578125" style="68" customWidth="1"/>
    <col min="8712" max="8712" width="9.140625" style="68"/>
    <col min="8713" max="8713" width="17.42578125" style="68" customWidth="1"/>
    <col min="8714" max="8714" width="12.85546875" style="68" bestFit="1" customWidth="1"/>
    <col min="8715" max="8715" width="9.140625" style="68"/>
    <col min="8716" max="8716" width="10.28515625" style="68" bestFit="1" customWidth="1"/>
    <col min="8717" max="8960" width="9.140625" style="68"/>
    <col min="8961" max="8961" width="14.28515625" style="68" customWidth="1"/>
    <col min="8962" max="8962" width="39.7109375" style="68" customWidth="1"/>
    <col min="8963" max="8964" width="14" style="68" customWidth="1"/>
    <col min="8965" max="8965" width="15.85546875" style="68" bestFit="1" customWidth="1"/>
    <col min="8966" max="8966" width="15.42578125" style="68" customWidth="1"/>
    <col min="8967" max="8967" width="20.42578125" style="68" customWidth="1"/>
    <col min="8968" max="8968" width="9.140625" style="68"/>
    <col min="8969" max="8969" width="17.42578125" style="68" customWidth="1"/>
    <col min="8970" max="8970" width="12.85546875" style="68" bestFit="1" customWidth="1"/>
    <col min="8971" max="8971" width="9.140625" style="68"/>
    <col min="8972" max="8972" width="10.28515625" style="68" bestFit="1" customWidth="1"/>
    <col min="8973" max="9216" width="9.140625" style="68"/>
    <col min="9217" max="9217" width="14.28515625" style="68" customWidth="1"/>
    <col min="9218" max="9218" width="39.7109375" style="68" customWidth="1"/>
    <col min="9219" max="9220" width="14" style="68" customWidth="1"/>
    <col min="9221" max="9221" width="15.85546875" style="68" bestFit="1" customWidth="1"/>
    <col min="9222" max="9222" width="15.42578125" style="68" customWidth="1"/>
    <col min="9223" max="9223" width="20.42578125" style="68" customWidth="1"/>
    <col min="9224" max="9224" width="9.140625" style="68"/>
    <col min="9225" max="9225" width="17.42578125" style="68" customWidth="1"/>
    <col min="9226" max="9226" width="12.85546875" style="68" bestFit="1" customWidth="1"/>
    <col min="9227" max="9227" width="9.140625" style="68"/>
    <col min="9228" max="9228" width="10.28515625" style="68" bestFit="1" customWidth="1"/>
    <col min="9229" max="9472" width="9.140625" style="68"/>
    <col min="9473" max="9473" width="14.28515625" style="68" customWidth="1"/>
    <col min="9474" max="9474" width="39.7109375" style="68" customWidth="1"/>
    <col min="9475" max="9476" width="14" style="68" customWidth="1"/>
    <col min="9477" max="9477" width="15.85546875" style="68" bestFit="1" customWidth="1"/>
    <col min="9478" max="9478" width="15.42578125" style="68" customWidth="1"/>
    <col min="9479" max="9479" width="20.42578125" style="68" customWidth="1"/>
    <col min="9480" max="9480" width="9.140625" style="68"/>
    <col min="9481" max="9481" width="17.42578125" style="68" customWidth="1"/>
    <col min="9482" max="9482" width="12.85546875" style="68" bestFit="1" customWidth="1"/>
    <col min="9483" max="9483" width="9.140625" style="68"/>
    <col min="9484" max="9484" width="10.28515625" style="68" bestFit="1" customWidth="1"/>
    <col min="9485" max="9728" width="9.140625" style="68"/>
    <col min="9729" max="9729" width="14.28515625" style="68" customWidth="1"/>
    <col min="9730" max="9730" width="39.7109375" style="68" customWidth="1"/>
    <col min="9731" max="9732" width="14" style="68" customWidth="1"/>
    <col min="9733" max="9733" width="15.85546875" style="68" bestFit="1" customWidth="1"/>
    <col min="9734" max="9734" width="15.42578125" style="68" customWidth="1"/>
    <col min="9735" max="9735" width="20.42578125" style="68" customWidth="1"/>
    <col min="9736" max="9736" width="9.140625" style="68"/>
    <col min="9737" max="9737" width="17.42578125" style="68" customWidth="1"/>
    <col min="9738" max="9738" width="12.85546875" style="68" bestFit="1" customWidth="1"/>
    <col min="9739" max="9739" width="9.140625" style="68"/>
    <col min="9740" max="9740" width="10.28515625" style="68" bestFit="1" customWidth="1"/>
    <col min="9741" max="9984" width="9.140625" style="68"/>
    <col min="9985" max="9985" width="14.28515625" style="68" customWidth="1"/>
    <col min="9986" max="9986" width="39.7109375" style="68" customWidth="1"/>
    <col min="9987" max="9988" width="14" style="68" customWidth="1"/>
    <col min="9989" max="9989" width="15.85546875" style="68" bestFit="1" customWidth="1"/>
    <col min="9990" max="9990" width="15.42578125" style="68" customWidth="1"/>
    <col min="9991" max="9991" width="20.42578125" style="68" customWidth="1"/>
    <col min="9992" max="9992" width="9.140625" style="68"/>
    <col min="9993" max="9993" width="17.42578125" style="68" customWidth="1"/>
    <col min="9994" max="9994" width="12.85546875" style="68" bestFit="1" customWidth="1"/>
    <col min="9995" max="9995" width="9.140625" style="68"/>
    <col min="9996" max="9996" width="10.28515625" style="68" bestFit="1" customWidth="1"/>
    <col min="9997" max="10240" width="9.140625" style="68"/>
    <col min="10241" max="10241" width="14.28515625" style="68" customWidth="1"/>
    <col min="10242" max="10242" width="39.7109375" style="68" customWidth="1"/>
    <col min="10243" max="10244" width="14" style="68" customWidth="1"/>
    <col min="10245" max="10245" width="15.85546875" style="68" bestFit="1" customWidth="1"/>
    <col min="10246" max="10246" width="15.42578125" style="68" customWidth="1"/>
    <col min="10247" max="10247" width="20.42578125" style="68" customWidth="1"/>
    <col min="10248" max="10248" width="9.140625" style="68"/>
    <col min="10249" max="10249" width="17.42578125" style="68" customWidth="1"/>
    <col min="10250" max="10250" width="12.85546875" style="68" bestFit="1" customWidth="1"/>
    <col min="10251" max="10251" width="9.140625" style="68"/>
    <col min="10252" max="10252" width="10.28515625" style="68" bestFit="1" customWidth="1"/>
    <col min="10253" max="10496" width="9.140625" style="68"/>
    <col min="10497" max="10497" width="14.28515625" style="68" customWidth="1"/>
    <col min="10498" max="10498" width="39.7109375" style="68" customWidth="1"/>
    <col min="10499" max="10500" width="14" style="68" customWidth="1"/>
    <col min="10501" max="10501" width="15.85546875" style="68" bestFit="1" customWidth="1"/>
    <col min="10502" max="10502" width="15.42578125" style="68" customWidth="1"/>
    <col min="10503" max="10503" width="20.42578125" style="68" customWidth="1"/>
    <col min="10504" max="10504" width="9.140625" style="68"/>
    <col min="10505" max="10505" width="17.42578125" style="68" customWidth="1"/>
    <col min="10506" max="10506" width="12.85546875" style="68" bestFit="1" customWidth="1"/>
    <col min="10507" max="10507" width="9.140625" style="68"/>
    <col min="10508" max="10508" width="10.28515625" style="68" bestFit="1" customWidth="1"/>
    <col min="10509" max="10752" width="9.140625" style="68"/>
    <col min="10753" max="10753" width="14.28515625" style="68" customWidth="1"/>
    <col min="10754" max="10754" width="39.7109375" style="68" customWidth="1"/>
    <col min="10755" max="10756" width="14" style="68" customWidth="1"/>
    <col min="10757" max="10757" width="15.85546875" style="68" bestFit="1" customWidth="1"/>
    <col min="10758" max="10758" width="15.42578125" style="68" customWidth="1"/>
    <col min="10759" max="10759" width="20.42578125" style="68" customWidth="1"/>
    <col min="10760" max="10760" width="9.140625" style="68"/>
    <col min="10761" max="10761" width="17.42578125" style="68" customWidth="1"/>
    <col min="10762" max="10762" width="12.85546875" style="68" bestFit="1" customWidth="1"/>
    <col min="10763" max="10763" width="9.140625" style="68"/>
    <col min="10764" max="10764" width="10.28515625" style="68" bestFit="1" customWidth="1"/>
    <col min="10765" max="11008" width="9.140625" style="68"/>
    <col min="11009" max="11009" width="14.28515625" style="68" customWidth="1"/>
    <col min="11010" max="11010" width="39.7109375" style="68" customWidth="1"/>
    <col min="11011" max="11012" width="14" style="68" customWidth="1"/>
    <col min="11013" max="11013" width="15.85546875" style="68" bestFit="1" customWidth="1"/>
    <col min="11014" max="11014" width="15.42578125" style="68" customWidth="1"/>
    <col min="11015" max="11015" width="20.42578125" style="68" customWidth="1"/>
    <col min="11016" max="11016" width="9.140625" style="68"/>
    <col min="11017" max="11017" width="17.42578125" style="68" customWidth="1"/>
    <col min="11018" max="11018" width="12.85546875" style="68" bestFit="1" customWidth="1"/>
    <col min="11019" max="11019" width="9.140625" style="68"/>
    <col min="11020" max="11020" width="10.28515625" style="68" bestFit="1" customWidth="1"/>
    <col min="11021" max="11264" width="9.140625" style="68"/>
    <col min="11265" max="11265" width="14.28515625" style="68" customWidth="1"/>
    <col min="11266" max="11266" width="39.7109375" style="68" customWidth="1"/>
    <col min="11267" max="11268" width="14" style="68" customWidth="1"/>
    <col min="11269" max="11269" width="15.85546875" style="68" bestFit="1" customWidth="1"/>
    <col min="11270" max="11270" width="15.42578125" style="68" customWidth="1"/>
    <col min="11271" max="11271" width="20.42578125" style="68" customWidth="1"/>
    <col min="11272" max="11272" width="9.140625" style="68"/>
    <col min="11273" max="11273" width="17.42578125" style="68" customWidth="1"/>
    <col min="11274" max="11274" width="12.85546875" style="68" bestFit="1" customWidth="1"/>
    <col min="11275" max="11275" width="9.140625" style="68"/>
    <col min="11276" max="11276" width="10.28515625" style="68" bestFit="1" customWidth="1"/>
    <col min="11277" max="11520" width="9.140625" style="68"/>
    <col min="11521" max="11521" width="14.28515625" style="68" customWidth="1"/>
    <col min="11522" max="11522" width="39.7109375" style="68" customWidth="1"/>
    <col min="11523" max="11524" width="14" style="68" customWidth="1"/>
    <col min="11525" max="11525" width="15.85546875" style="68" bestFit="1" customWidth="1"/>
    <col min="11526" max="11526" width="15.42578125" style="68" customWidth="1"/>
    <col min="11527" max="11527" width="20.42578125" style="68" customWidth="1"/>
    <col min="11528" max="11528" width="9.140625" style="68"/>
    <col min="11529" max="11529" width="17.42578125" style="68" customWidth="1"/>
    <col min="11530" max="11530" width="12.85546875" style="68" bestFit="1" customWidth="1"/>
    <col min="11531" max="11531" width="9.140625" style="68"/>
    <col min="11532" max="11532" width="10.28515625" style="68" bestFit="1" customWidth="1"/>
    <col min="11533" max="11776" width="9.140625" style="68"/>
    <col min="11777" max="11777" width="14.28515625" style="68" customWidth="1"/>
    <col min="11778" max="11778" width="39.7109375" style="68" customWidth="1"/>
    <col min="11779" max="11780" width="14" style="68" customWidth="1"/>
    <col min="11781" max="11781" width="15.85546875" style="68" bestFit="1" customWidth="1"/>
    <col min="11782" max="11782" width="15.42578125" style="68" customWidth="1"/>
    <col min="11783" max="11783" width="20.42578125" style="68" customWidth="1"/>
    <col min="11784" max="11784" width="9.140625" style="68"/>
    <col min="11785" max="11785" width="17.42578125" style="68" customWidth="1"/>
    <col min="11786" max="11786" width="12.85546875" style="68" bestFit="1" customWidth="1"/>
    <col min="11787" max="11787" width="9.140625" style="68"/>
    <col min="11788" max="11788" width="10.28515625" style="68" bestFit="1" customWidth="1"/>
    <col min="11789" max="12032" width="9.140625" style="68"/>
    <col min="12033" max="12033" width="14.28515625" style="68" customWidth="1"/>
    <col min="12034" max="12034" width="39.7109375" style="68" customWidth="1"/>
    <col min="12035" max="12036" width="14" style="68" customWidth="1"/>
    <col min="12037" max="12037" width="15.85546875" style="68" bestFit="1" customWidth="1"/>
    <col min="12038" max="12038" width="15.42578125" style="68" customWidth="1"/>
    <col min="12039" max="12039" width="20.42578125" style="68" customWidth="1"/>
    <col min="12040" max="12040" width="9.140625" style="68"/>
    <col min="12041" max="12041" width="17.42578125" style="68" customWidth="1"/>
    <col min="12042" max="12042" width="12.85546875" style="68" bestFit="1" customWidth="1"/>
    <col min="12043" max="12043" width="9.140625" style="68"/>
    <col min="12044" max="12044" width="10.28515625" style="68" bestFit="1" customWidth="1"/>
    <col min="12045" max="12288" width="9.140625" style="68"/>
    <col min="12289" max="12289" width="14.28515625" style="68" customWidth="1"/>
    <col min="12290" max="12290" width="39.7109375" style="68" customWidth="1"/>
    <col min="12291" max="12292" width="14" style="68" customWidth="1"/>
    <col min="12293" max="12293" width="15.85546875" style="68" bestFit="1" customWidth="1"/>
    <col min="12294" max="12294" width="15.42578125" style="68" customWidth="1"/>
    <col min="12295" max="12295" width="20.42578125" style="68" customWidth="1"/>
    <col min="12296" max="12296" width="9.140625" style="68"/>
    <col min="12297" max="12297" width="17.42578125" style="68" customWidth="1"/>
    <col min="12298" max="12298" width="12.85546875" style="68" bestFit="1" customWidth="1"/>
    <col min="12299" max="12299" width="9.140625" style="68"/>
    <col min="12300" max="12300" width="10.28515625" style="68" bestFit="1" customWidth="1"/>
    <col min="12301" max="12544" width="9.140625" style="68"/>
    <col min="12545" max="12545" width="14.28515625" style="68" customWidth="1"/>
    <col min="12546" max="12546" width="39.7109375" style="68" customWidth="1"/>
    <col min="12547" max="12548" width="14" style="68" customWidth="1"/>
    <col min="12549" max="12549" width="15.85546875" style="68" bestFit="1" customWidth="1"/>
    <col min="12550" max="12550" width="15.42578125" style="68" customWidth="1"/>
    <col min="12551" max="12551" width="20.42578125" style="68" customWidth="1"/>
    <col min="12552" max="12552" width="9.140625" style="68"/>
    <col min="12553" max="12553" width="17.42578125" style="68" customWidth="1"/>
    <col min="12554" max="12554" width="12.85546875" style="68" bestFit="1" customWidth="1"/>
    <col min="12555" max="12555" width="9.140625" style="68"/>
    <col min="12556" max="12556" width="10.28515625" style="68" bestFit="1" customWidth="1"/>
    <col min="12557" max="12800" width="9.140625" style="68"/>
    <col min="12801" max="12801" width="14.28515625" style="68" customWidth="1"/>
    <col min="12802" max="12802" width="39.7109375" style="68" customWidth="1"/>
    <col min="12803" max="12804" width="14" style="68" customWidth="1"/>
    <col min="12805" max="12805" width="15.85546875" style="68" bestFit="1" customWidth="1"/>
    <col min="12806" max="12806" width="15.42578125" style="68" customWidth="1"/>
    <col min="12807" max="12807" width="20.42578125" style="68" customWidth="1"/>
    <col min="12808" max="12808" width="9.140625" style="68"/>
    <col min="12809" max="12809" width="17.42578125" style="68" customWidth="1"/>
    <col min="12810" max="12810" width="12.85546875" style="68" bestFit="1" customWidth="1"/>
    <col min="12811" max="12811" width="9.140625" style="68"/>
    <col min="12812" max="12812" width="10.28515625" style="68" bestFit="1" customWidth="1"/>
    <col min="12813" max="13056" width="9.140625" style="68"/>
    <col min="13057" max="13057" width="14.28515625" style="68" customWidth="1"/>
    <col min="13058" max="13058" width="39.7109375" style="68" customWidth="1"/>
    <col min="13059" max="13060" width="14" style="68" customWidth="1"/>
    <col min="13061" max="13061" width="15.85546875" style="68" bestFit="1" customWidth="1"/>
    <col min="13062" max="13062" width="15.42578125" style="68" customWidth="1"/>
    <col min="13063" max="13063" width="20.42578125" style="68" customWidth="1"/>
    <col min="13064" max="13064" width="9.140625" style="68"/>
    <col min="13065" max="13065" width="17.42578125" style="68" customWidth="1"/>
    <col min="13066" max="13066" width="12.85546875" style="68" bestFit="1" customWidth="1"/>
    <col min="13067" max="13067" width="9.140625" style="68"/>
    <col min="13068" max="13068" width="10.28515625" style="68" bestFit="1" customWidth="1"/>
    <col min="13069" max="13312" width="9.140625" style="68"/>
    <col min="13313" max="13313" width="14.28515625" style="68" customWidth="1"/>
    <col min="13314" max="13314" width="39.7109375" style="68" customWidth="1"/>
    <col min="13315" max="13316" width="14" style="68" customWidth="1"/>
    <col min="13317" max="13317" width="15.85546875" style="68" bestFit="1" customWidth="1"/>
    <col min="13318" max="13318" width="15.42578125" style="68" customWidth="1"/>
    <col min="13319" max="13319" width="20.42578125" style="68" customWidth="1"/>
    <col min="13320" max="13320" width="9.140625" style="68"/>
    <col min="13321" max="13321" width="17.42578125" style="68" customWidth="1"/>
    <col min="13322" max="13322" width="12.85546875" style="68" bestFit="1" customWidth="1"/>
    <col min="13323" max="13323" width="9.140625" style="68"/>
    <col min="13324" max="13324" width="10.28515625" style="68" bestFit="1" customWidth="1"/>
    <col min="13325" max="13568" width="9.140625" style="68"/>
    <col min="13569" max="13569" width="14.28515625" style="68" customWidth="1"/>
    <col min="13570" max="13570" width="39.7109375" style="68" customWidth="1"/>
    <col min="13571" max="13572" width="14" style="68" customWidth="1"/>
    <col min="13573" max="13573" width="15.85546875" style="68" bestFit="1" customWidth="1"/>
    <col min="13574" max="13574" width="15.42578125" style="68" customWidth="1"/>
    <col min="13575" max="13575" width="20.42578125" style="68" customWidth="1"/>
    <col min="13576" max="13576" width="9.140625" style="68"/>
    <col min="13577" max="13577" width="17.42578125" style="68" customWidth="1"/>
    <col min="13578" max="13578" width="12.85546875" style="68" bestFit="1" customWidth="1"/>
    <col min="13579" max="13579" width="9.140625" style="68"/>
    <col min="13580" max="13580" width="10.28515625" style="68" bestFit="1" customWidth="1"/>
    <col min="13581" max="13824" width="9.140625" style="68"/>
    <col min="13825" max="13825" width="14.28515625" style="68" customWidth="1"/>
    <col min="13826" max="13826" width="39.7109375" style="68" customWidth="1"/>
    <col min="13827" max="13828" width="14" style="68" customWidth="1"/>
    <col min="13829" max="13829" width="15.85546875" style="68" bestFit="1" customWidth="1"/>
    <col min="13830" max="13830" width="15.42578125" style="68" customWidth="1"/>
    <col min="13831" max="13831" width="20.42578125" style="68" customWidth="1"/>
    <col min="13832" max="13832" width="9.140625" style="68"/>
    <col min="13833" max="13833" width="17.42578125" style="68" customWidth="1"/>
    <col min="13834" max="13834" width="12.85546875" style="68" bestFit="1" customWidth="1"/>
    <col min="13835" max="13835" width="9.140625" style="68"/>
    <col min="13836" max="13836" width="10.28515625" style="68" bestFit="1" customWidth="1"/>
    <col min="13837" max="14080" width="9.140625" style="68"/>
    <col min="14081" max="14081" width="14.28515625" style="68" customWidth="1"/>
    <col min="14082" max="14082" width="39.7109375" style="68" customWidth="1"/>
    <col min="14083" max="14084" width="14" style="68" customWidth="1"/>
    <col min="14085" max="14085" width="15.85546875" style="68" bestFit="1" customWidth="1"/>
    <col min="14086" max="14086" width="15.42578125" style="68" customWidth="1"/>
    <col min="14087" max="14087" width="20.42578125" style="68" customWidth="1"/>
    <col min="14088" max="14088" width="9.140625" style="68"/>
    <col min="14089" max="14089" width="17.42578125" style="68" customWidth="1"/>
    <col min="14090" max="14090" width="12.85546875" style="68" bestFit="1" customWidth="1"/>
    <col min="14091" max="14091" width="9.140625" style="68"/>
    <col min="14092" max="14092" width="10.28515625" style="68" bestFit="1" customWidth="1"/>
    <col min="14093" max="14336" width="9.140625" style="68"/>
    <col min="14337" max="14337" width="14.28515625" style="68" customWidth="1"/>
    <col min="14338" max="14338" width="39.7109375" style="68" customWidth="1"/>
    <col min="14339" max="14340" width="14" style="68" customWidth="1"/>
    <col min="14341" max="14341" width="15.85546875" style="68" bestFit="1" customWidth="1"/>
    <col min="14342" max="14342" width="15.42578125" style="68" customWidth="1"/>
    <col min="14343" max="14343" width="20.42578125" style="68" customWidth="1"/>
    <col min="14344" max="14344" width="9.140625" style="68"/>
    <col min="14345" max="14345" width="17.42578125" style="68" customWidth="1"/>
    <col min="14346" max="14346" width="12.85546875" style="68" bestFit="1" customWidth="1"/>
    <col min="14347" max="14347" width="9.140625" style="68"/>
    <col min="14348" max="14348" width="10.28515625" style="68" bestFit="1" customWidth="1"/>
    <col min="14349" max="14592" width="9.140625" style="68"/>
    <col min="14593" max="14593" width="14.28515625" style="68" customWidth="1"/>
    <col min="14594" max="14594" width="39.7109375" style="68" customWidth="1"/>
    <col min="14595" max="14596" width="14" style="68" customWidth="1"/>
    <col min="14597" max="14597" width="15.85546875" style="68" bestFit="1" customWidth="1"/>
    <col min="14598" max="14598" width="15.42578125" style="68" customWidth="1"/>
    <col min="14599" max="14599" width="20.42578125" style="68" customWidth="1"/>
    <col min="14600" max="14600" width="9.140625" style="68"/>
    <col min="14601" max="14601" width="17.42578125" style="68" customWidth="1"/>
    <col min="14602" max="14602" width="12.85546875" style="68" bestFit="1" customWidth="1"/>
    <col min="14603" max="14603" width="9.140625" style="68"/>
    <col min="14604" max="14604" width="10.28515625" style="68" bestFit="1" customWidth="1"/>
    <col min="14605" max="14848" width="9.140625" style="68"/>
    <col min="14849" max="14849" width="14.28515625" style="68" customWidth="1"/>
    <col min="14850" max="14850" width="39.7109375" style="68" customWidth="1"/>
    <col min="14851" max="14852" width="14" style="68" customWidth="1"/>
    <col min="14853" max="14853" width="15.85546875" style="68" bestFit="1" customWidth="1"/>
    <col min="14854" max="14854" width="15.42578125" style="68" customWidth="1"/>
    <col min="14855" max="14855" width="20.42578125" style="68" customWidth="1"/>
    <col min="14856" max="14856" width="9.140625" style="68"/>
    <col min="14857" max="14857" width="17.42578125" style="68" customWidth="1"/>
    <col min="14858" max="14858" width="12.85546875" style="68" bestFit="1" customWidth="1"/>
    <col min="14859" max="14859" width="9.140625" style="68"/>
    <col min="14860" max="14860" width="10.28515625" style="68" bestFit="1" customWidth="1"/>
    <col min="14861" max="15104" width="9.140625" style="68"/>
    <col min="15105" max="15105" width="14.28515625" style="68" customWidth="1"/>
    <col min="15106" max="15106" width="39.7109375" style="68" customWidth="1"/>
    <col min="15107" max="15108" width="14" style="68" customWidth="1"/>
    <col min="15109" max="15109" width="15.85546875" style="68" bestFit="1" customWidth="1"/>
    <col min="15110" max="15110" width="15.42578125" style="68" customWidth="1"/>
    <col min="15111" max="15111" width="20.42578125" style="68" customWidth="1"/>
    <col min="15112" max="15112" width="9.140625" style="68"/>
    <col min="15113" max="15113" width="17.42578125" style="68" customWidth="1"/>
    <col min="15114" max="15114" width="12.85546875" style="68" bestFit="1" customWidth="1"/>
    <col min="15115" max="15115" width="9.140625" style="68"/>
    <col min="15116" max="15116" width="10.28515625" style="68" bestFit="1" customWidth="1"/>
    <col min="15117" max="15360" width="9.140625" style="68"/>
    <col min="15361" max="15361" width="14.28515625" style="68" customWidth="1"/>
    <col min="15362" max="15362" width="39.7109375" style="68" customWidth="1"/>
    <col min="15363" max="15364" width="14" style="68" customWidth="1"/>
    <col min="15365" max="15365" width="15.85546875" style="68" bestFit="1" customWidth="1"/>
    <col min="15366" max="15366" width="15.42578125" style="68" customWidth="1"/>
    <col min="15367" max="15367" width="20.42578125" style="68" customWidth="1"/>
    <col min="15368" max="15368" width="9.140625" style="68"/>
    <col min="15369" max="15369" width="17.42578125" style="68" customWidth="1"/>
    <col min="15370" max="15370" width="12.85546875" style="68" bestFit="1" customWidth="1"/>
    <col min="15371" max="15371" width="9.140625" style="68"/>
    <col min="15372" max="15372" width="10.28515625" style="68" bestFit="1" customWidth="1"/>
    <col min="15373" max="15616" width="9.140625" style="68"/>
    <col min="15617" max="15617" width="14.28515625" style="68" customWidth="1"/>
    <col min="15618" max="15618" width="39.7109375" style="68" customWidth="1"/>
    <col min="15619" max="15620" width="14" style="68" customWidth="1"/>
    <col min="15621" max="15621" width="15.85546875" style="68" bestFit="1" customWidth="1"/>
    <col min="15622" max="15622" width="15.42578125" style="68" customWidth="1"/>
    <col min="15623" max="15623" width="20.42578125" style="68" customWidth="1"/>
    <col min="15624" max="15624" width="9.140625" style="68"/>
    <col min="15625" max="15625" width="17.42578125" style="68" customWidth="1"/>
    <col min="15626" max="15626" width="12.85546875" style="68" bestFit="1" customWidth="1"/>
    <col min="15627" max="15627" width="9.140625" style="68"/>
    <col min="15628" max="15628" width="10.28515625" style="68" bestFit="1" customWidth="1"/>
    <col min="15629" max="15872" width="9.140625" style="68"/>
    <col min="15873" max="15873" width="14.28515625" style="68" customWidth="1"/>
    <col min="15874" max="15874" width="39.7109375" style="68" customWidth="1"/>
    <col min="15875" max="15876" width="14" style="68" customWidth="1"/>
    <col min="15877" max="15877" width="15.85546875" style="68" bestFit="1" customWidth="1"/>
    <col min="15878" max="15878" width="15.42578125" style="68" customWidth="1"/>
    <col min="15879" max="15879" width="20.42578125" style="68" customWidth="1"/>
    <col min="15880" max="15880" width="9.140625" style="68"/>
    <col min="15881" max="15881" width="17.42578125" style="68" customWidth="1"/>
    <col min="15882" max="15882" width="12.85546875" style="68" bestFit="1" customWidth="1"/>
    <col min="15883" max="15883" width="9.140625" style="68"/>
    <col min="15884" max="15884" width="10.28515625" style="68" bestFit="1" customWidth="1"/>
    <col min="15885" max="16128" width="9.140625" style="68"/>
    <col min="16129" max="16129" width="14.28515625" style="68" customWidth="1"/>
    <col min="16130" max="16130" width="39.7109375" style="68" customWidth="1"/>
    <col min="16131" max="16132" width="14" style="68" customWidth="1"/>
    <col min="16133" max="16133" width="15.85546875" style="68" bestFit="1" customWidth="1"/>
    <col min="16134" max="16134" width="15.42578125" style="68" customWidth="1"/>
    <col min="16135" max="16135" width="20.42578125" style="68" customWidth="1"/>
    <col min="16136" max="16136" width="9.140625" style="68"/>
    <col min="16137" max="16137" width="17.42578125" style="68" customWidth="1"/>
    <col min="16138" max="16138" width="12.85546875" style="68" bestFit="1" customWidth="1"/>
    <col min="16139" max="16139" width="9.140625" style="68"/>
    <col min="16140" max="16140" width="10.28515625" style="68" bestFit="1" customWidth="1"/>
    <col min="16141" max="16384" width="9.140625" style="68"/>
  </cols>
  <sheetData>
    <row r="1" spans="1:9" ht="60.75" customHeight="1">
      <c r="D1" s="226" t="s">
        <v>104</v>
      </c>
      <c r="E1" s="226"/>
      <c r="F1" s="226"/>
      <c r="G1" s="226"/>
      <c r="H1" s="67"/>
    </row>
    <row r="2" spans="1:9" ht="12.75" customHeight="1">
      <c r="C2" s="69"/>
      <c r="D2" s="69"/>
      <c r="E2" s="69"/>
      <c r="F2" s="69"/>
      <c r="G2" s="69"/>
    </row>
    <row r="3" spans="1:9" ht="57.75" customHeight="1">
      <c r="A3" s="227" t="s">
        <v>108</v>
      </c>
      <c r="B3" s="227"/>
      <c r="C3" s="227"/>
      <c r="D3" s="227"/>
      <c r="E3" s="227"/>
      <c r="F3" s="227"/>
      <c r="G3" s="227"/>
    </row>
    <row r="4" spans="1:9" s="74" customFormat="1">
      <c r="A4" s="228" t="s">
        <v>86</v>
      </c>
      <c r="B4" s="228"/>
      <c r="C4" s="228" t="s">
        <v>87</v>
      </c>
      <c r="D4" s="228" t="s">
        <v>88</v>
      </c>
      <c r="E4" s="228" t="s">
        <v>89</v>
      </c>
      <c r="F4" s="229" t="s">
        <v>90</v>
      </c>
      <c r="G4" s="230"/>
    </row>
    <row r="5" spans="1:9" s="77" customFormat="1" ht="33">
      <c r="A5" s="75" t="s">
        <v>91</v>
      </c>
      <c r="B5" s="75" t="s">
        <v>92</v>
      </c>
      <c r="C5" s="228"/>
      <c r="D5" s="228"/>
      <c r="E5" s="228"/>
      <c r="F5" s="75" t="s">
        <v>93</v>
      </c>
      <c r="G5" s="76" t="s">
        <v>94</v>
      </c>
    </row>
    <row r="6" spans="1:9" ht="24.75" customHeight="1">
      <c r="A6" s="225" t="s">
        <v>113</v>
      </c>
      <c r="B6" s="225"/>
      <c r="C6" s="225"/>
      <c r="D6" s="225"/>
      <c r="E6" s="225"/>
      <c r="F6" s="225"/>
      <c r="G6" s="78">
        <f>G7</f>
        <v>37954.71</v>
      </c>
    </row>
    <row r="7" spans="1:9" ht="22.5" customHeight="1">
      <c r="A7" s="223" t="s">
        <v>101</v>
      </c>
      <c r="B7" s="224"/>
      <c r="C7" s="222" t="s">
        <v>100</v>
      </c>
      <c r="D7" s="222"/>
      <c r="E7" s="222"/>
      <c r="F7" s="221"/>
      <c r="G7" s="79">
        <f>G9</f>
        <v>37954.71</v>
      </c>
    </row>
    <row r="8" spans="1:9" ht="20.25" customHeight="1">
      <c r="A8" s="220" t="s">
        <v>34</v>
      </c>
      <c r="B8" s="221"/>
      <c r="C8" s="80"/>
      <c r="D8" s="80"/>
      <c r="E8" s="80"/>
      <c r="F8" s="80"/>
      <c r="G8" s="79"/>
    </row>
    <row r="9" spans="1:9" ht="23.25" customHeight="1">
      <c r="A9" s="81"/>
      <c r="B9" s="82" t="s">
        <v>99</v>
      </c>
      <c r="C9" s="83"/>
      <c r="D9" s="83"/>
      <c r="E9" s="84"/>
      <c r="F9" s="85"/>
      <c r="G9" s="78">
        <f>G10+G12</f>
        <v>37954.71</v>
      </c>
    </row>
    <row r="10" spans="1:9" s="72" customFormat="1" ht="39" customHeight="1">
      <c r="A10" s="86" t="s">
        <v>121</v>
      </c>
      <c r="B10" s="87" t="s">
        <v>97</v>
      </c>
      <c r="C10" s="88" t="s">
        <v>112</v>
      </c>
      <c r="D10" s="88" t="s">
        <v>96</v>
      </c>
      <c r="E10" s="131">
        <v>37210500</v>
      </c>
      <c r="F10" s="89">
        <v>1</v>
      </c>
      <c r="G10" s="138">
        <v>37210.5</v>
      </c>
      <c r="I10" s="73"/>
    </row>
    <row r="11" spans="1:9" ht="24.75" customHeight="1">
      <c r="A11" s="86"/>
      <c r="B11" s="90" t="s">
        <v>95</v>
      </c>
      <c r="C11" s="91"/>
      <c r="D11" s="91"/>
      <c r="E11" s="89"/>
      <c r="F11" s="85"/>
      <c r="G11" s="79"/>
      <c r="I11" s="70"/>
    </row>
    <row r="12" spans="1:9" s="72" customFormat="1" ht="40.5" customHeight="1">
      <c r="A12" s="86" t="s">
        <v>122</v>
      </c>
      <c r="B12" s="87" t="s">
        <v>98</v>
      </c>
      <c r="C12" s="88" t="s">
        <v>112</v>
      </c>
      <c r="D12" s="88" t="s">
        <v>96</v>
      </c>
      <c r="E12" s="131">
        <v>744200</v>
      </c>
      <c r="F12" s="89">
        <v>1</v>
      </c>
      <c r="G12" s="139">
        <f>G10*2%</f>
        <v>744.21</v>
      </c>
      <c r="I12" s="73"/>
    </row>
    <row r="14" spans="1:9">
      <c r="G14" s="140"/>
    </row>
  </sheetData>
  <mergeCells count="11">
    <mergeCell ref="A8:B8"/>
    <mergeCell ref="C7:F7"/>
    <mergeCell ref="A7:B7"/>
    <mergeCell ref="A6:F6"/>
    <mergeCell ref="D1:G1"/>
    <mergeCell ref="A3:G3"/>
    <mergeCell ref="A4:B4"/>
    <mergeCell ref="C4:C5"/>
    <mergeCell ref="D4:D5"/>
    <mergeCell ref="E4:E5"/>
    <mergeCell ref="F4:G4"/>
  </mergeCells>
  <pageMargins left="0.7" right="0.7" top="0.75" bottom="0.75" header="0.3" footer="0.3"/>
  <pageSetup paperSize="9" orientation="portrait" verticalDpi="0" r:id="rId1"/>
  <ignoredErrors>
    <ignoredError sqref="G6:G7 G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 1</vt:lpstr>
      <vt:lpstr>N 2</vt:lpstr>
      <vt:lpstr>N3 Doc1</vt:lpstr>
      <vt:lpstr>N4 Doc4</vt:lpstr>
      <vt:lpstr>N5_gnum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lastModifiedBy/>
  <dcterms:created xsi:type="dcterms:W3CDTF">2006-09-16T00:00:00Z</dcterms:created>
  <dcterms:modified xsi:type="dcterms:W3CDTF">2019-09-13T08:42:12Z</dcterms:modified>
  <cp:keywords>https://mul2.gov.am/tasks/122777/oneclick/3 Havelvacner_Horer_konserv.xlsx?token=a3da9a514c6763545d1eeff69fc1af84</cp:keywords>
</cp:coreProperties>
</file>