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5\4.Սառնաղբյուր-Սևաբերդ-Այգեձոր-Բաղանիս-Ապարատ ՀՀ կառավ 04.2025     որոշում\4 patet - ֆինկոմի նիստից հետո նորից ՎԱ - Copy\ardir\"/>
    </mc:Choice>
  </mc:AlternateContent>
  <bookViews>
    <workbookView xWindow="-120" yWindow="-120" windowWidth="29040" windowHeight="15720" activeTab="10"/>
  </bookViews>
  <sheets>
    <sheet name="1" sheetId="23" r:id="rId1"/>
    <sheet name="2 " sheetId="26" r:id="rId2"/>
    <sheet name="3" sheetId="3" r:id="rId3"/>
    <sheet name="4" sheetId="28" r:id="rId4"/>
    <sheet name="5" sheetId="29" r:id="rId5"/>
    <sheet name="6" sheetId="11" r:id="rId6"/>
    <sheet name="7" sheetId="20" r:id="rId7"/>
    <sheet name="8" sheetId="24" r:id="rId8"/>
    <sheet name="9" sheetId="25" r:id="rId9"/>
    <sheet name="10" sheetId="27" r:id="rId10"/>
    <sheet name="11" sheetId="21" r:id="rId11"/>
  </sheets>
  <definedNames>
    <definedName name="_xlnm.Print_Area" localSheetId="9">'10'!$A$1:$G$31</definedName>
    <definedName name="_xlnm.Print_Area" localSheetId="10">'11'!$A$1:$I$66</definedName>
    <definedName name="_xlnm.Print_Area" localSheetId="1">'2 '!$A$1:$H$24</definedName>
    <definedName name="_xlnm.Print_Area" localSheetId="3">'4'!$A$1:$L$36</definedName>
    <definedName name="_xlnm.Print_Area" localSheetId="4">'5'!$A$1:$L$52</definedName>
    <definedName name="_xlnm.Print_Area" localSheetId="5">'6'!$A$1:$F$33</definedName>
    <definedName name="_xlnm.Print_Area" localSheetId="6">'7'!$A$1:$H$14</definedName>
    <definedName name="_xlnm.Print_Area" localSheetId="7">'8'!$A$1:$L$87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6" i="3" l="1"/>
  <c r="H166" i="3"/>
  <c r="G166" i="3"/>
  <c r="G19" i="3" l="1"/>
  <c r="G11" i="3"/>
  <c r="H143" i="3" l="1"/>
  <c r="I143" i="3"/>
  <c r="G143" i="3"/>
  <c r="G11" i="26" l="1"/>
  <c r="D18" i="26" l="1"/>
  <c r="F14" i="26"/>
  <c r="G14" i="26"/>
  <c r="H14" i="26"/>
  <c r="E14" i="26"/>
  <c r="D17" i="26"/>
  <c r="D16" i="26"/>
  <c r="E19" i="11" l="1"/>
  <c r="F19" i="11"/>
  <c r="D19" i="11"/>
  <c r="C21" i="11"/>
  <c r="H70" i="3"/>
  <c r="I70" i="3"/>
  <c r="G70" i="3"/>
  <c r="D14" i="26" l="1"/>
  <c r="G33" i="29" l="1"/>
  <c r="I32" i="29"/>
  <c r="G32" i="29" s="1"/>
  <c r="I31" i="29" l="1"/>
  <c r="G31" i="29" l="1"/>
  <c r="I30" i="29"/>
  <c r="G31" i="27"/>
  <c r="G30" i="27"/>
  <c r="G29" i="27"/>
  <c r="G28" i="27" s="1"/>
  <c r="G27" i="27" s="1"/>
  <c r="G26" i="27"/>
  <c r="G24" i="27" s="1"/>
  <c r="G23" i="27" s="1"/>
  <c r="G22" i="27"/>
  <c r="G21" i="27"/>
  <c r="G20" i="27" s="1"/>
  <c r="G19" i="27" s="1"/>
  <c r="G17" i="27"/>
  <c r="G16" i="27"/>
  <c r="G14" i="27" s="1"/>
  <c r="G12" i="27"/>
  <c r="G11" i="27" s="1"/>
  <c r="G10" i="27" s="1"/>
  <c r="G18" i="27" l="1"/>
  <c r="G9" i="27" s="1"/>
  <c r="G30" i="29"/>
  <c r="I28" i="29"/>
  <c r="I65" i="21"/>
  <c r="H65" i="21"/>
  <c r="H64" i="21" s="1"/>
  <c r="H63" i="21" s="1"/>
  <c r="H62" i="21" s="1"/>
  <c r="H60" i="21" s="1"/>
  <c r="H58" i="21" s="1"/>
  <c r="G65" i="21"/>
  <c r="G64" i="21" s="1"/>
  <c r="G63" i="21" s="1"/>
  <c r="G62" i="21" s="1"/>
  <c r="G60" i="21" s="1"/>
  <c r="G58" i="21" s="1"/>
  <c r="I64" i="21"/>
  <c r="I63" i="21" s="1"/>
  <c r="I62" i="21" s="1"/>
  <c r="I60" i="21" s="1"/>
  <c r="I58" i="21" s="1"/>
  <c r="G28" i="29" l="1"/>
  <c r="I26" i="29"/>
  <c r="G26" i="29" s="1"/>
  <c r="K54" i="24"/>
  <c r="K55" i="25" s="1"/>
  <c r="L54" i="24"/>
  <c r="L55" i="25" s="1"/>
  <c r="J54" i="24"/>
  <c r="J55" i="25" s="1"/>
  <c r="I44" i="3" l="1"/>
  <c r="H44" i="3"/>
  <c r="L24" i="29"/>
  <c r="L23" i="29" s="1"/>
  <c r="L22" i="29" s="1"/>
  <c r="L20" i="29" s="1"/>
  <c r="L18" i="29" s="1"/>
  <c r="L16" i="29" s="1"/>
  <c r="I24" i="29"/>
  <c r="I23" i="29" s="1"/>
  <c r="I22" i="29" s="1"/>
  <c r="I20" i="29" s="1"/>
  <c r="I18" i="29" s="1"/>
  <c r="I16" i="29" s="1"/>
  <c r="F24" i="29"/>
  <c r="F23" i="29" s="1"/>
  <c r="F22" i="29" s="1"/>
  <c r="F20" i="29" s="1"/>
  <c r="F18" i="29" s="1"/>
  <c r="D33" i="29"/>
  <c r="H43" i="3" l="1"/>
  <c r="H42" i="3" s="1"/>
  <c r="H41" i="3" s="1"/>
  <c r="H39" i="3" s="1"/>
  <c r="H37" i="3" s="1"/>
  <c r="H15" i="23" s="1"/>
  <c r="K20" i="24" s="1"/>
  <c r="K21" i="25" s="1"/>
  <c r="I43" i="3"/>
  <c r="I42" i="3" s="1"/>
  <c r="I41" i="3" s="1"/>
  <c r="I39" i="3" s="1"/>
  <c r="I37" i="3" s="1"/>
  <c r="I15" i="23" s="1"/>
  <c r="L20" i="24" l="1"/>
  <c r="L21" i="25" s="1"/>
  <c r="H24" i="29"/>
  <c r="F32" i="29"/>
  <c r="F31" i="29" s="1"/>
  <c r="F30" i="29" s="1"/>
  <c r="F28" i="29" s="1"/>
  <c r="F26" i="29" s="1"/>
  <c r="F16" i="29" s="1"/>
  <c r="E32" i="29"/>
  <c r="E31" i="29" s="1"/>
  <c r="D31" i="29" l="1"/>
  <c r="E30" i="29"/>
  <c r="D32" i="29"/>
  <c r="G43" i="29"/>
  <c r="H107" i="3" s="1"/>
  <c r="H47" i="21" s="1"/>
  <c r="H46" i="21" s="1"/>
  <c r="H45" i="21" s="1"/>
  <c r="H43" i="21" s="1"/>
  <c r="H41" i="21" s="1"/>
  <c r="J43" i="29"/>
  <c r="I42" i="29"/>
  <c r="I41" i="29" s="1"/>
  <c r="I40" i="29" s="1"/>
  <c r="I38" i="29" s="1"/>
  <c r="I36" i="29" s="1"/>
  <c r="I34" i="29" s="1"/>
  <c r="I14" i="29" s="1"/>
  <c r="K42" i="29"/>
  <c r="K41" i="29" s="1"/>
  <c r="K40" i="29" s="1"/>
  <c r="K38" i="29" s="1"/>
  <c r="K36" i="29" s="1"/>
  <c r="L42" i="29"/>
  <c r="L41" i="29" s="1"/>
  <c r="L40" i="29" s="1"/>
  <c r="L38" i="29" s="1"/>
  <c r="L36" i="29" s="1"/>
  <c r="H42" i="29"/>
  <c r="F42" i="29"/>
  <c r="F41" i="29" s="1"/>
  <c r="F40" i="29" s="1"/>
  <c r="F38" i="29" s="1"/>
  <c r="F36" i="29" s="1"/>
  <c r="F34" i="29" s="1"/>
  <c r="F14" i="29" s="1"/>
  <c r="E42" i="29"/>
  <c r="E41" i="29" s="1"/>
  <c r="D43" i="29"/>
  <c r="G107" i="3" s="1"/>
  <c r="G47" i="21" s="1"/>
  <c r="G46" i="21" s="1"/>
  <c r="G45" i="21" s="1"/>
  <c r="G43" i="21" s="1"/>
  <c r="G41" i="21" s="1"/>
  <c r="H106" i="3" l="1"/>
  <c r="H105" i="3" s="1"/>
  <c r="H104" i="3" s="1"/>
  <c r="H102" i="3" s="1"/>
  <c r="H100" i="3" s="1"/>
  <c r="J42" i="29"/>
  <c r="J41" i="29" s="1"/>
  <c r="J40" i="29" s="1"/>
  <c r="J38" i="29" s="1"/>
  <c r="J36" i="29" s="1"/>
  <c r="I107" i="3"/>
  <c r="G106" i="3"/>
  <c r="G105" i="3" s="1"/>
  <c r="G104" i="3" s="1"/>
  <c r="G102" i="3" s="1"/>
  <c r="G100" i="3" s="1"/>
  <c r="D30" i="29"/>
  <c r="E28" i="29"/>
  <c r="G42" i="29"/>
  <c r="H41" i="29"/>
  <c r="E40" i="29"/>
  <c r="D40" i="29" s="1"/>
  <c r="D41" i="29"/>
  <c r="D42" i="29"/>
  <c r="I47" i="21" l="1"/>
  <c r="I46" i="21" s="1"/>
  <c r="I45" i="21" s="1"/>
  <c r="I43" i="21" s="1"/>
  <c r="I41" i="21" s="1"/>
  <c r="I106" i="3"/>
  <c r="I105" i="3" s="1"/>
  <c r="I104" i="3" s="1"/>
  <c r="I102" i="3" s="1"/>
  <c r="I100" i="3" s="1"/>
  <c r="D28" i="29"/>
  <c r="E26" i="29"/>
  <c r="G41" i="29"/>
  <c r="H40" i="29"/>
  <c r="E38" i="29"/>
  <c r="D26" i="29" l="1"/>
  <c r="G44" i="3" s="1"/>
  <c r="G43" i="3" s="1"/>
  <c r="G42" i="3" s="1"/>
  <c r="G41" i="3" s="1"/>
  <c r="G39" i="3" s="1"/>
  <c r="G37" i="3" s="1"/>
  <c r="G15" i="23" s="1"/>
  <c r="J20" i="24" s="1"/>
  <c r="J21" i="25" s="1"/>
  <c r="G40" i="29"/>
  <c r="H38" i="29"/>
  <c r="H36" i="29" s="1"/>
  <c r="G36" i="29" s="1"/>
  <c r="E36" i="29"/>
  <c r="D38" i="29"/>
  <c r="D36" i="29" l="1"/>
  <c r="G38" i="29"/>
  <c r="I174" i="3" l="1"/>
  <c r="G19" i="26"/>
  <c r="E33" i="11"/>
  <c r="F33" i="11"/>
  <c r="D33" i="11"/>
  <c r="H133" i="3" l="1"/>
  <c r="H132" i="3" s="1"/>
  <c r="H131" i="3" s="1"/>
  <c r="H130" i="3" s="1"/>
  <c r="H128" i="3" s="1"/>
  <c r="H126" i="3" s="1"/>
  <c r="H25" i="23" s="1"/>
  <c r="K68" i="24" s="1"/>
  <c r="K69" i="25" s="1"/>
  <c r="I133" i="3"/>
  <c r="I132" i="3" s="1"/>
  <c r="I131" i="3" s="1"/>
  <c r="I130" i="3" s="1"/>
  <c r="I128" i="3" s="1"/>
  <c r="I126" i="3" s="1"/>
  <c r="I25" i="23" s="1"/>
  <c r="L68" i="24" s="1"/>
  <c r="L69" i="25" s="1"/>
  <c r="G133" i="3"/>
  <c r="G132" i="3" s="1"/>
  <c r="G131" i="3" s="1"/>
  <c r="G130" i="3" s="1"/>
  <c r="G128" i="3" s="1"/>
  <c r="G126" i="3" s="1"/>
  <c r="I73" i="3"/>
  <c r="G25" i="23" l="1"/>
  <c r="J68" i="24" s="1"/>
  <c r="J69" i="25" s="1"/>
  <c r="G22" i="26"/>
  <c r="D24" i="26"/>
  <c r="D22" i="26" l="1"/>
  <c r="F31" i="11"/>
  <c r="F29" i="11" s="1"/>
  <c r="E31" i="11"/>
  <c r="E29" i="11" s="1"/>
  <c r="D31" i="11"/>
  <c r="D29" i="11" s="1"/>
  <c r="D17" i="11" l="1"/>
  <c r="E17" i="11"/>
  <c r="F17" i="11"/>
  <c r="G30" i="21" l="1"/>
  <c r="H30" i="21"/>
  <c r="I30" i="21"/>
  <c r="H174" i="3"/>
  <c r="G174" i="3"/>
  <c r="G57" i="21"/>
  <c r="G56" i="21" s="1"/>
  <c r="G55" i="21" s="1"/>
  <c r="G54" i="21" s="1"/>
  <c r="G53" i="21" s="1"/>
  <c r="G51" i="21" s="1"/>
  <c r="G49" i="21" s="1"/>
  <c r="G39" i="21" s="1"/>
  <c r="H57" i="21"/>
  <c r="H56" i="21" s="1"/>
  <c r="H55" i="21" s="1"/>
  <c r="H54" i="21" s="1"/>
  <c r="H53" i="21" s="1"/>
  <c r="H51" i="21" s="1"/>
  <c r="H49" i="21" s="1"/>
  <c r="H39" i="21" s="1"/>
  <c r="I57" i="21"/>
  <c r="I56" i="21" s="1"/>
  <c r="I55" i="21" s="1"/>
  <c r="I54" i="21" s="1"/>
  <c r="I53" i="21" s="1"/>
  <c r="I51" i="21" s="1"/>
  <c r="I49" i="21" s="1"/>
  <c r="I39" i="21" s="1"/>
  <c r="D21" i="26"/>
  <c r="H124" i="3"/>
  <c r="H123" i="3" s="1"/>
  <c r="H122" i="3" s="1"/>
  <c r="H121" i="3" s="1"/>
  <c r="H119" i="3" s="1"/>
  <c r="H117" i="3" s="1"/>
  <c r="E28" i="11" s="1"/>
  <c r="I124" i="3"/>
  <c r="I123" i="3" s="1"/>
  <c r="I122" i="3" s="1"/>
  <c r="I121" i="3" s="1"/>
  <c r="I119" i="3" s="1"/>
  <c r="I117" i="3" s="1"/>
  <c r="F28" i="11" s="1"/>
  <c r="G124" i="3"/>
  <c r="G123" i="3" s="1"/>
  <c r="G122" i="3" s="1"/>
  <c r="G121" i="3" s="1"/>
  <c r="G119" i="3" s="1"/>
  <c r="G117" i="3" s="1"/>
  <c r="D28" i="11" s="1"/>
  <c r="G24" i="23" l="1"/>
  <c r="J63" i="24" s="1"/>
  <c r="J64" i="25" s="1"/>
  <c r="D26" i="11"/>
  <c r="D24" i="11" s="1"/>
  <c r="H24" i="23"/>
  <c r="K63" i="24" s="1"/>
  <c r="K64" i="25" s="1"/>
  <c r="E26" i="11"/>
  <c r="I24" i="23"/>
  <c r="L63" i="24" s="1"/>
  <c r="L64" i="25" s="1"/>
  <c r="F26" i="11"/>
  <c r="H19" i="26"/>
  <c r="F19" i="26"/>
  <c r="E19" i="26"/>
  <c r="D19" i="26" l="1"/>
  <c r="I37" i="21"/>
  <c r="I35" i="21" s="1"/>
  <c r="I33" i="21" s="1"/>
  <c r="I31" i="21" s="1"/>
  <c r="H37" i="21"/>
  <c r="H35" i="21" s="1"/>
  <c r="H33" i="21" s="1"/>
  <c r="H31" i="21" s="1"/>
  <c r="G37" i="21"/>
  <c r="G35" i="21" s="1"/>
  <c r="G33" i="21" s="1"/>
  <c r="G31" i="21" s="1"/>
  <c r="G9" i="21" s="1"/>
  <c r="F24" i="11"/>
  <c r="E24" i="11"/>
  <c r="J25" i="25" l="1"/>
  <c r="K25" i="25"/>
  <c r="L25" i="25"/>
  <c r="G144" i="3" l="1"/>
  <c r="H144" i="3"/>
  <c r="I144" i="3"/>
  <c r="G146" i="3"/>
  <c r="H146" i="3"/>
  <c r="I146" i="3"/>
  <c r="G89" i="3"/>
  <c r="G88" i="3" s="1"/>
  <c r="G87" i="3" s="1"/>
  <c r="G86" i="3" s="1"/>
  <c r="G84" i="3" s="1"/>
  <c r="H89" i="3"/>
  <c r="H88" i="3" s="1"/>
  <c r="H87" i="3" s="1"/>
  <c r="H86" i="3" s="1"/>
  <c r="H84" i="3" s="1"/>
  <c r="I89" i="3"/>
  <c r="I88" i="3" s="1"/>
  <c r="I87" i="3" s="1"/>
  <c r="I86" i="3" s="1"/>
  <c r="I84" i="3" s="1"/>
  <c r="I82" i="3" l="1"/>
  <c r="H82" i="3"/>
  <c r="G82" i="3"/>
  <c r="I142" i="3"/>
  <c r="I141" i="3" s="1"/>
  <c r="I139" i="3" s="1"/>
  <c r="I137" i="3" s="1"/>
  <c r="H142" i="3"/>
  <c r="H141" i="3" s="1"/>
  <c r="H139" i="3" s="1"/>
  <c r="H137" i="3" s="1"/>
  <c r="G142" i="3"/>
  <c r="G141" i="3" s="1"/>
  <c r="G139" i="3" s="1"/>
  <c r="G137" i="3" s="1"/>
  <c r="G135" i="3" s="1"/>
  <c r="D25" i="29"/>
  <c r="E24" i="29" l="1"/>
  <c r="G20" i="23"/>
  <c r="J44" i="24" s="1"/>
  <c r="H20" i="23"/>
  <c r="I20" i="23"/>
  <c r="K44" i="24"/>
  <c r="L44" i="24"/>
  <c r="G27" i="23"/>
  <c r="H135" i="3"/>
  <c r="H27" i="23"/>
  <c r="I135" i="3"/>
  <c r="I27" i="23"/>
  <c r="J36" i="28"/>
  <c r="J25" i="28"/>
  <c r="G25" i="28"/>
  <c r="D25" i="28"/>
  <c r="G28" i="3" s="1"/>
  <c r="H28" i="3" s="1"/>
  <c r="I28" i="3" s="1"/>
  <c r="K24" i="28"/>
  <c r="K23" i="28" s="1"/>
  <c r="H24" i="28"/>
  <c r="H23" i="28" s="1"/>
  <c r="H22" i="28" s="1"/>
  <c r="H20" i="28" s="1"/>
  <c r="H18" i="28" s="1"/>
  <c r="H16" i="28" s="1"/>
  <c r="E24" i="28"/>
  <c r="E23" i="28" s="1"/>
  <c r="E22" i="28" s="1"/>
  <c r="E20" i="28" s="1"/>
  <c r="E18" i="28" s="1"/>
  <c r="E16" i="28" s="1"/>
  <c r="H36" i="28"/>
  <c r="G36" i="28" s="1"/>
  <c r="L45" i="25" l="1"/>
  <c r="K45" i="25"/>
  <c r="J45" i="25"/>
  <c r="J25" i="29"/>
  <c r="G25" i="29"/>
  <c r="D52" i="29"/>
  <c r="E51" i="29"/>
  <c r="E23" i="29"/>
  <c r="D24" i="29"/>
  <c r="J24" i="28"/>
  <c r="K22" i="28"/>
  <c r="J23" i="28"/>
  <c r="G18" i="28"/>
  <c r="G20" i="28"/>
  <c r="H35" i="28"/>
  <c r="G22" i="28"/>
  <c r="E35" i="28"/>
  <c r="G23" i="28"/>
  <c r="D16" i="28"/>
  <c r="G24" i="28"/>
  <c r="G16" i="28"/>
  <c r="D18" i="28"/>
  <c r="D20" i="28"/>
  <c r="D22" i="28"/>
  <c r="D23" i="28"/>
  <c r="D36" i="28"/>
  <c r="D24" i="28"/>
  <c r="K74" i="24"/>
  <c r="K75" i="25" s="1"/>
  <c r="H26" i="23"/>
  <c r="L74" i="24"/>
  <c r="L75" i="25" s="1"/>
  <c r="I26" i="23"/>
  <c r="J74" i="24"/>
  <c r="G26" i="23"/>
  <c r="I27" i="3"/>
  <c r="I26" i="3" s="1"/>
  <c r="E50" i="29" l="1"/>
  <c r="D51" i="29"/>
  <c r="K24" i="29"/>
  <c r="G52" i="29"/>
  <c r="H51" i="29"/>
  <c r="E22" i="29"/>
  <c r="D23" i="29"/>
  <c r="H23" i="29"/>
  <c r="G24" i="29"/>
  <c r="E34" i="28"/>
  <c r="D35" i="28"/>
  <c r="H34" i="28"/>
  <c r="G35" i="28"/>
  <c r="K20" i="28"/>
  <c r="J22" i="28"/>
  <c r="J75" i="25"/>
  <c r="I25" i="3"/>
  <c r="I23" i="3" s="1"/>
  <c r="I21" i="3" s="1"/>
  <c r="H27" i="3"/>
  <c r="G27" i="3"/>
  <c r="I13" i="23" l="1"/>
  <c r="H50" i="29"/>
  <c r="G51" i="29"/>
  <c r="J52" i="29"/>
  <c r="K51" i="29"/>
  <c r="K23" i="29"/>
  <c r="J24" i="29"/>
  <c r="E49" i="29"/>
  <c r="D50" i="29"/>
  <c r="E20" i="29"/>
  <c r="D22" i="29"/>
  <c r="H22" i="29"/>
  <c r="G23" i="29"/>
  <c r="K18" i="28"/>
  <c r="J20" i="28"/>
  <c r="H33" i="28"/>
  <c r="G34" i="28"/>
  <c r="E33" i="28"/>
  <c r="D34" i="28"/>
  <c r="L12" i="24"/>
  <c r="G25" i="3"/>
  <c r="G23" i="3" s="1"/>
  <c r="G21" i="3" s="1"/>
  <c r="G26" i="3"/>
  <c r="H25" i="3"/>
  <c r="H23" i="3" s="1"/>
  <c r="H21" i="3" s="1"/>
  <c r="H26" i="3"/>
  <c r="H13" i="23" l="1"/>
  <c r="K12" i="24" s="1"/>
  <c r="K13" i="25" s="1"/>
  <c r="G13" i="23"/>
  <c r="J23" i="29"/>
  <c r="K22" i="29"/>
  <c r="K50" i="29"/>
  <c r="E48" i="29"/>
  <c r="D49" i="29"/>
  <c r="G22" i="29"/>
  <c r="H20" i="29"/>
  <c r="E18" i="29"/>
  <c r="E16" i="29" s="1"/>
  <c r="D20" i="29"/>
  <c r="H49" i="29"/>
  <c r="G50" i="29"/>
  <c r="E32" i="28"/>
  <c r="D33" i="28"/>
  <c r="H32" i="28"/>
  <c r="G33" i="28"/>
  <c r="K16" i="28"/>
  <c r="J16" i="28" s="1"/>
  <c r="J18" i="28"/>
  <c r="J12" i="24"/>
  <c r="L13" i="25"/>
  <c r="L51" i="29"/>
  <c r="L50" i="29" s="1"/>
  <c r="L49" i="29" s="1"/>
  <c r="L48" i="29" s="1"/>
  <c r="L46" i="29" s="1"/>
  <c r="L44" i="29" s="1"/>
  <c r="L34" i="29" s="1"/>
  <c r="L14" i="29" s="1"/>
  <c r="L35" i="28"/>
  <c r="K35" i="28"/>
  <c r="J51" i="29" l="1"/>
  <c r="K49" i="29"/>
  <c r="J50" i="29"/>
  <c r="G20" i="29"/>
  <c r="H18" i="29"/>
  <c r="H16" i="29" s="1"/>
  <c r="G16" i="29" s="1"/>
  <c r="E46" i="29"/>
  <c r="D48" i="29"/>
  <c r="K20" i="29"/>
  <c r="J22" i="29"/>
  <c r="H48" i="29"/>
  <c r="G49" i="29"/>
  <c r="D18" i="29"/>
  <c r="G36" i="3" s="1"/>
  <c r="E30" i="28"/>
  <c r="D32" i="28"/>
  <c r="H30" i="28"/>
  <c r="G32" i="28"/>
  <c r="J13" i="25"/>
  <c r="K34" i="28"/>
  <c r="J35" i="28"/>
  <c r="L34" i="28"/>
  <c r="G18" i="29" l="1"/>
  <c r="H36" i="3" s="1"/>
  <c r="K48" i="29"/>
  <c r="J49" i="29"/>
  <c r="K18" i="29"/>
  <c r="J20" i="29"/>
  <c r="E44" i="29"/>
  <c r="E34" i="29" s="1"/>
  <c r="E14" i="29" s="1"/>
  <c r="D14" i="29" s="1"/>
  <c r="D46" i="29"/>
  <c r="D16" i="29"/>
  <c r="G35" i="3"/>
  <c r="G34" i="3" s="1"/>
  <c r="G33" i="3" s="1"/>
  <c r="G31" i="3" s="1"/>
  <c r="G29" i="3" s="1"/>
  <c r="H46" i="29"/>
  <c r="G48" i="29"/>
  <c r="H28" i="28"/>
  <c r="G30" i="28"/>
  <c r="E28" i="28"/>
  <c r="D30" i="28"/>
  <c r="K33" i="28"/>
  <c r="J34" i="28"/>
  <c r="L33" i="28"/>
  <c r="G14" i="23" l="1"/>
  <c r="D44" i="29"/>
  <c r="G116" i="3" s="1"/>
  <c r="K16" i="29"/>
  <c r="J18" i="29"/>
  <c r="I36" i="3" s="1"/>
  <c r="I35" i="3" s="1"/>
  <c r="I34" i="3" s="1"/>
  <c r="I33" i="3" s="1"/>
  <c r="I31" i="3" s="1"/>
  <c r="I29" i="3" s="1"/>
  <c r="H35" i="3"/>
  <c r="H34" i="3" s="1"/>
  <c r="H33" i="3" s="1"/>
  <c r="H31" i="3" s="1"/>
  <c r="H29" i="3" s="1"/>
  <c r="K46" i="29"/>
  <c r="J48" i="29"/>
  <c r="H44" i="29"/>
  <c r="H34" i="29" s="1"/>
  <c r="G46" i="29"/>
  <c r="E26" i="28"/>
  <c r="D28" i="28"/>
  <c r="G99" i="3" s="1"/>
  <c r="H26" i="28"/>
  <c r="G28" i="28"/>
  <c r="K32" i="28"/>
  <c r="J33" i="28"/>
  <c r="L32" i="28"/>
  <c r="J16" i="24" l="1"/>
  <c r="J17" i="25"/>
  <c r="H14" i="23"/>
  <c r="I14" i="23"/>
  <c r="G34" i="29"/>
  <c r="H14" i="29"/>
  <c r="G14" i="29" s="1"/>
  <c r="H116" i="3"/>
  <c r="G115" i="3"/>
  <c r="G114" i="3" s="1"/>
  <c r="G113" i="3" s="1"/>
  <c r="G112" i="3" s="1"/>
  <c r="G110" i="3" s="1"/>
  <c r="G108" i="3" s="1"/>
  <c r="G23" i="23" s="1"/>
  <c r="J59" i="24" s="1"/>
  <c r="J60" i="25" s="1"/>
  <c r="K44" i="29"/>
  <c r="K34" i="29" s="1"/>
  <c r="K14" i="29" s="1"/>
  <c r="J46" i="29"/>
  <c r="J16" i="29"/>
  <c r="G44" i="29"/>
  <c r="D34" i="29"/>
  <c r="G26" i="28"/>
  <c r="H14" i="28"/>
  <c r="H99" i="3"/>
  <c r="G98" i="3"/>
  <c r="G97" i="3" s="1"/>
  <c r="G96" i="3" s="1"/>
  <c r="G95" i="3" s="1"/>
  <c r="G93" i="3" s="1"/>
  <c r="G91" i="3" s="1"/>
  <c r="D26" i="28"/>
  <c r="E14" i="28"/>
  <c r="K30" i="28"/>
  <c r="J32" i="28"/>
  <c r="L30" i="28"/>
  <c r="L28" i="28" s="1"/>
  <c r="L26" i="28" s="1"/>
  <c r="L14" i="28" s="1"/>
  <c r="L16" i="24" l="1"/>
  <c r="G80" i="3"/>
  <c r="G78" i="3" s="1"/>
  <c r="K16" i="24"/>
  <c r="D13" i="29"/>
  <c r="D11" i="29" s="1"/>
  <c r="E13" i="29"/>
  <c r="E11" i="29" s="1"/>
  <c r="J44" i="29"/>
  <c r="I116" i="3"/>
  <c r="I115" i="3" s="1"/>
  <c r="I114" i="3" s="1"/>
  <c r="I113" i="3" s="1"/>
  <c r="I112" i="3" s="1"/>
  <c r="I110" i="3" s="1"/>
  <c r="I108" i="3" s="1"/>
  <c r="I23" i="23" s="1"/>
  <c r="L59" i="24" s="1"/>
  <c r="L60" i="25" s="1"/>
  <c r="H115" i="3"/>
  <c r="H114" i="3" s="1"/>
  <c r="H113" i="3" s="1"/>
  <c r="H112" i="3" s="1"/>
  <c r="H110" i="3" s="1"/>
  <c r="H108" i="3" s="1"/>
  <c r="H23" i="23" s="1"/>
  <c r="K59" i="24" s="1"/>
  <c r="K60" i="25" s="1"/>
  <c r="G21" i="23"/>
  <c r="G19" i="23" s="1"/>
  <c r="I99" i="3"/>
  <c r="I98" i="3" s="1"/>
  <c r="I97" i="3" s="1"/>
  <c r="I96" i="3" s="1"/>
  <c r="I95" i="3" s="1"/>
  <c r="I93" i="3" s="1"/>
  <c r="I91" i="3" s="1"/>
  <c r="I80" i="3" s="1"/>
  <c r="H98" i="3"/>
  <c r="H97" i="3" s="1"/>
  <c r="H96" i="3" s="1"/>
  <c r="H95" i="3" s="1"/>
  <c r="H93" i="3" s="1"/>
  <c r="H91" i="3" s="1"/>
  <c r="H80" i="3" s="1"/>
  <c r="E13" i="28"/>
  <c r="D14" i="28"/>
  <c r="H13" i="28"/>
  <c r="G14" i="28"/>
  <c r="K28" i="28"/>
  <c r="J30" i="28"/>
  <c r="L13" i="28"/>
  <c r="H78" i="3" l="1"/>
  <c r="K17" i="25"/>
  <c r="I78" i="3"/>
  <c r="L17" i="25"/>
  <c r="J34" i="29"/>
  <c r="G13" i="29"/>
  <c r="G11" i="29" s="1"/>
  <c r="H13" i="29"/>
  <c r="H11" i="29" s="1"/>
  <c r="H11" i="28"/>
  <c r="G11" i="28" s="1"/>
  <c r="G13" i="28"/>
  <c r="I21" i="23"/>
  <c r="I19" i="23" s="1"/>
  <c r="H21" i="23"/>
  <c r="H19" i="23" s="1"/>
  <c r="J50" i="24"/>
  <c r="J43" i="24" s="1"/>
  <c r="E11" i="28"/>
  <c r="D11" i="28" s="1"/>
  <c r="D13" i="28"/>
  <c r="K26" i="28"/>
  <c r="J28" i="28"/>
  <c r="L11" i="28"/>
  <c r="J14" i="29" l="1"/>
  <c r="J13" i="29" s="1"/>
  <c r="J11" i="29" s="1"/>
  <c r="K13" i="29"/>
  <c r="K11" i="29" s="1"/>
  <c r="J51" i="25"/>
  <c r="J44" i="25" s="1"/>
  <c r="L50" i="24"/>
  <c r="L43" i="24" s="1"/>
  <c r="K50" i="24"/>
  <c r="K43" i="24" s="1"/>
  <c r="J26" i="28"/>
  <c r="K14" i="28"/>
  <c r="L51" i="25" l="1"/>
  <c r="L44" i="25" s="1"/>
  <c r="K51" i="25"/>
  <c r="K44" i="25" s="1"/>
  <c r="K13" i="28"/>
  <c r="J14" i="28"/>
  <c r="G29" i="21"/>
  <c r="G28" i="21" s="1"/>
  <c r="G27" i="21" s="1"/>
  <c r="G25" i="21" s="1"/>
  <c r="G23" i="21" s="1"/>
  <c r="G21" i="21" s="1"/>
  <c r="G19" i="21" s="1"/>
  <c r="G17" i="21" s="1"/>
  <c r="G15" i="21" s="1"/>
  <c r="G13" i="21" s="1"/>
  <c r="G11" i="21" s="1"/>
  <c r="H29" i="21"/>
  <c r="H28" i="21" s="1"/>
  <c r="H27" i="21" s="1"/>
  <c r="H25" i="21" s="1"/>
  <c r="H23" i="21" s="1"/>
  <c r="H21" i="21" s="1"/>
  <c r="H19" i="21" s="1"/>
  <c r="H17" i="21" s="1"/>
  <c r="H15" i="21" s="1"/>
  <c r="H13" i="21" s="1"/>
  <c r="H11" i="21" s="1"/>
  <c r="K11" i="28" l="1"/>
  <c r="J11" i="28" s="1"/>
  <c r="J13" i="28"/>
  <c r="H9" i="21"/>
  <c r="G52" i="3" l="1"/>
  <c r="G51" i="3" s="1"/>
  <c r="G50" i="3" s="1"/>
  <c r="G49" i="3" s="1"/>
  <c r="G47" i="3" s="1"/>
  <c r="G45" i="3" s="1"/>
  <c r="I52" i="3"/>
  <c r="I51" i="3" s="1"/>
  <c r="I50" i="3" s="1"/>
  <c r="I49" i="3" s="1"/>
  <c r="I47" i="3" s="1"/>
  <c r="I45" i="3" s="1"/>
  <c r="H52" i="3"/>
  <c r="H51" i="3" s="1"/>
  <c r="H50" i="3" s="1"/>
  <c r="H49" i="3" s="1"/>
  <c r="H47" i="3" s="1"/>
  <c r="H45" i="3" s="1"/>
  <c r="G165" i="3"/>
  <c r="G164" i="3" s="1"/>
  <c r="G163" i="3" s="1"/>
  <c r="G161" i="3" s="1"/>
  <c r="G159" i="3" s="1"/>
  <c r="G30" i="23" s="1"/>
  <c r="J80" i="24" s="1"/>
  <c r="H165" i="3"/>
  <c r="H164" i="3" s="1"/>
  <c r="H163" i="3" s="1"/>
  <c r="H161" i="3" s="1"/>
  <c r="H159" i="3" s="1"/>
  <c r="H30" i="23" s="1"/>
  <c r="K80" i="24" s="1"/>
  <c r="G173" i="3"/>
  <c r="G172" i="3" s="1"/>
  <c r="G171" i="3" s="1"/>
  <c r="G169" i="3" s="1"/>
  <c r="G167" i="3" s="1"/>
  <c r="H173" i="3"/>
  <c r="H172" i="3" s="1"/>
  <c r="H171" i="3" s="1"/>
  <c r="H169" i="3" s="1"/>
  <c r="H167" i="3" s="1"/>
  <c r="H31" i="23" s="1"/>
  <c r="K84" i="24" s="1"/>
  <c r="K85" i="25" s="1"/>
  <c r="G61" i="3"/>
  <c r="G60" i="3" s="1"/>
  <c r="G59" i="3" s="1"/>
  <c r="G58" i="3" s="1"/>
  <c r="G56" i="3" s="1"/>
  <c r="G54" i="3" s="1"/>
  <c r="H61" i="3"/>
  <c r="H60" i="3" s="1"/>
  <c r="H59" i="3" s="1"/>
  <c r="H58" i="3" s="1"/>
  <c r="H56" i="3" s="1"/>
  <c r="H54" i="3" s="1"/>
  <c r="E16" i="11" s="1"/>
  <c r="E14" i="11" s="1"/>
  <c r="E12" i="11" s="1"/>
  <c r="I61" i="3"/>
  <c r="I60" i="3" s="1"/>
  <c r="I59" i="3" s="1"/>
  <c r="I58" i="3" s="1"/>
  <c r="I56" i="3" s="1"/>
  <c r="I54" i="3" s="1"/>
  <c r="E10" i="11" l="1"/>
  <c r="G17" i="23"/>
  <c r="J34" i="24" s="1"/>
  <c r="J35" i="25" s="1"/>
  <c r="D16" i="11"/>
  <c r="D14" i="11" s="1"/>
  <c r="D12" i="11" s="1"/>
  <c r="I17" i="23"/>
  <c r="L34" i="24" s="1"/>
  <c r="L35" i="25" s="1"/>
  <c r="F16" i="11"/>
  <c r="F14" i="11" s="1"/>
  <c r="F12" i="11" s="1"/>
  <c r="J81" i="25"/>
  <c r="K79" i="24"/>
  <c r="K78" i="24" s="1"/>
  <c r="K73" i="24" s="1"/>
  <c r="K81" i="25"/>
  <c r="K80" i="25" s="1"/>
  <c r="K79" i="25" s="1"/>
  <c r="K74" i="25" s="1"/>
  <c r="G31" i="23"/>
  <c r="G157" i="3"/>
  <c r="G155" i="3" s="1"/>
  <c r="G153" i="3" s="1"/>
  <c r="G151" i="3" s="1"/>
  <c r="G149" i="3" s="1"/>
  <c r="G148" i="3" s="1"/>
  <c r="G76" i="3" s="1"/>
  <c r="G74" i="3" s="1"/>
  <c r="I16" i="23"/>
  <c r="H17" i="23"/>
  <c r="H16" i="23"/>
  <c r="G16" i="23"/>
  <c r="G72" i="3"/>
  <c r="G69" i="3" s="1"/>
  <c r="H157" i="3"/>
  <c r="H155" i="3" s="1"/>
  <c r="H153" i="3" s="1"/>
  <c r="H151" i="3" s="1"/>
  <c r="H149" i="3" s="1"/>
  <c r="H148" i="3" s="1"/>
  <c r="H76" i="3" s="1"/>
  <c r="H74" i="3" s="1"/>
  <c r="H29" i="23"/>
  <c r="H72" i="3"/>
  <c r="H69" i="3" s="1"/>
  <c r="I72" i="3"/>
  <c r="I69" i="3" s="1"/>
  <c r="L29" i="24" l="1"/>
  <c r="K29" i="24"/>
  <c r="D10" i="11"/>
  <c r="F10" i="11"/>
  <c r="H28" i="23"/>
  <c r="G29" i="23"/>
  <c r="J84" i="24"/>
  <c r="G68" i="3"/>
  <c r="G67" i="3" s="1"/>
  <c r="G65" i="3" s="1"/>
  <c r="G63" i="3" s="1"/>
  <c r="H68" i="3"/>
  <c r="H67" i="3" s="1"/>
  <c r="H65" i="3" s="1"/>
  <c r="H63" i="3" s="1"/>
  <c r="H19" i="3" s="1"/>
  <c r="J29" i="24"/>
  <c r="K34" i="24"/>
  <c r="K35" i="25" s="1"/>
  <c r="I68" i="3"/>
  <c r="I67" i="3" s="1"/>
  <c r="I65" i="3" s="1"/>
  <c r="I63" i="3" s="1"/>
  <c r="I19" i="3" s="1"/>
  <c r="L30" i="25" l="1"/>
  <c r="G18" i="23"/>
  <c r="G12" i="23" s="1"/>
  <c r="K30" i="25"/>
  <c r="G28" i="23"/>
  <c r="J85" i="25"/>
  <c r="J80" i="25" s="1"/>
  <c r="J79" i="25" s="1"/>
  <c r="J74" i="25" s="1"/>
  <c r="J79" i="24"/>
  <c r="J78" i="24" s="1"/>
  <c r="J73" i="24" s="1"/>
  <c r="H18" i="23"/>
  <c r="H12" i="23" s="1"/>
  <c r="H11" i="23" s="1"/>
  <c r="H10" i="23" s="1"/>
  <c r="H17" i="3"/>
  <c r="H15" i="3" s="1"/>
  <c r="H13" i="3" s="1"/>
  <c r="H11" i="3" s="1"/>
  <c r="H10" i="3" s="1"/>
  <c r="H8" i="3" s="1"/>
  <c r="G17" i="3"/>
  <c r="G15" i="3" s="1"/>
  <c r="G13" i="3" s="1"/>
  <c r="J30" i="25"/>
  <c r="I17" i="3"/>
  <c r="I15" i="3" s="1"/>
  <c r="I18" i="23"/>
  <c r="I12" i="23" s="1"/>
  <c r="I11" i="23" s="1"/>
  <c r="E11" i="26"/>
  <c r="F11" i="26"/>
  <c r="J38" i="24" l="1"/>
  <c r="G11" i="23"/>
  <c r="G10" i="23" s="1"/>
  <c r="E9" i="26"/>
  <c r="G9" i="26"/>
  <c r="G10" i="3"/>
  <c r="G8" i="3" s="1"/>
  <c r="K38" i="24"/>
  <c r="K11" i="24" s="1"/>
  <c r="L38" i="24"/>
  <c r="L11" i="24" s="1"/>
  <c r="F9" i="26"/>
  <c r="D9" i="26" s="1"/>
  <c r="J39" i="25" l="1"/>
  <c r="J11" i="24"/>
  <c r="J10" i="24" s="1"/>
  <c r="H11" i="26"/>
  <c r="H9" i="26" s="1"/>
  <c r="D11" i="26"/>
  <c r="K39" i="25"/>
  <c r="K12" i="25" s="1"/>
  <c r="K10" i="24"/>
  <c r="L39" i="25"/>
  <c r="L12" i="25" s="1"/>
  <c r="J12" i="25" l="1"/>
  <c r="J11" i="25" s="1"/>
  <c r="J10" i="25" s="1"/>
  <c r="K11" i="25"/>
  <c r="K10" i="25" s="1"/>
  <c r="J9" i="24"/>
  <c r="K9" i="24"/>
  <c r="H13" i="20" l="1"/>
  <c r="H12" i="20" s="1"/>
  <c r="H11" i="20" s="1"/>
  <c r="H10" i="20" s="1"/>
  <c r="I13" i="3" l="1"/>
  <c r="I11" i="3" s="1"/>
  <c r="I29" i="21" l="1"/>
  <c r="I28" i="21" s="1"/>
  <c r="I27" i="21" s="1"/>
  <c r="I25" i="21" s="1"/>
  <c r="I23" i="21" s="1"/>
  <c r="I21" i="21" s="1"/>
  <c r="I19" i="21" s="1"/>
  <c r="I17" i="21" s="1"/>
  <c r="I15" i="21" s="1"/>
  <c r="I13" i="21" s="1"/>
  <c r="I11" i="21" s="1"/>
  <c r="I9" i="21" s="1"/>
  <c r="I165" i="3"/>
  <c r="I164" i="3" s="1"/>
  <c r="I163" i="3" s="1"/>
  <c r="I161" i="3" s="1"/>
  <c r="I159" i="3" s="1"/>
  <c r="I30" i="23" s="1"/>
  <c r="L80" i="24" s="1"/>
  <c r="I173" i="3"/>
  <c r="I172" i="3" s="1"/>
  <c r="I171" i="3" s="1"/>
  <c r="I169" i="3" s="1"/>
  <c r="I167" i="3" s="1"/>
  <c r="I31" i="23" s="1"/>
  <c r="L84" i="24" s="1"/>
  <c r="L85" i="25" s="1"/>
  <c r="L79" i="24" l="1"/>
  <c r="L78" i="24" s="1"/>
  <c r="L73" i="24" s="1"/>
  <c r="L10" i="24" s="1"/>
  <c r="L9" i="24" s="1"/>
  <c r="L81" i="25"/>
  <c r="L80" i="25" s="1"/>
  <c r="L79" i="25" s="1"/>
  <c r="L74" i="25" s="1"/>
  <c r="L11" i="25" s="1"/>
  <c r="L10" i="25" s="1"/>
  <c r="I29" i="23"/>
  <c r="I157" i="3"/>
  <c r="I155" i="3" s="1"/>
  <c r="I153" i="3" s="1"/>
  <c r="I151" i="3" s="1"/>
  <c r="I149" i="3" s="1"/>
  <c r="I148" i="3" s="1"/>
  <c r="I28" i="23" l="1"/>
  <c r="I10" i="23" s="1"/>
  <c r="I76" i="3"/>
  <c r="I74" i="3" s="1"/>
  <c r="I10" i="3" l="1"/>
  <c r="I8" i="3" s="1"/>
</calcChain>
</file>

<file path=xl/sharedStrings.xml><?xml version="1.0" encoding="utf-8"?>
<sst xmlns="http://schemas.openxmlformats.org/spreadsheetml/2006/main" count="920" uniqueCount="348">
  <si>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</si>
  <si>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</si>
  <si>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</si>
  <si>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</si>
  <si>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</si>
  <si>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</si>
  <si>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</si>
  <si>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</si>
  <si>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</si>
  <si>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</si>
  <si>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</si>
  <si>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</si>
  <si>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</si>
  <si>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</si>
  <si>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</si>
  <si>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</si>
  <si>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</si>
  <si>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</si>
  <si>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</si>
  <si>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</si>
  <si>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</si>
  <si>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</si>
  <si>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</si>
  <si>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</si>
  <si>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</si>
  <si>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</si>
  <si>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</si>
  <si>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</si>
  <si>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</si>
  <si>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</si>
  <si>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</si>
  <si>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</si>
  <si>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</si>
  <si>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</si>
  <si>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</si>
  <si>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</si>
  <si>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</si>
  <si>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</si>
  <si>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</si>
  <si>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</si>
  <si>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</si>
  <si>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</si>
  <si>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>Ցուցանիշների փոփոխությունը (ավելացումները նշված են դրական նշանով, իսկ նվազեցումները` փակագծերում)</t>
  </si>
  <si>
    <t xml:space="preserve"> ՀՀ  տարածքային կառավարման և ենթակառուցվածքների նախարարության ջրային կոմիտե</t>
  </si>
  <si>
    <t>Հավելված N 2</t>
  </si>
  <si>
    <t xml:space="preserve"> ՇԵՆՔԵՐ ԵՎ ՇԻՆՈՒԹՅՈՒՆՆԵՐ</t>
  </si>
  <si>
    <t xml:space="preserve"> - Շենքերի և շինությունների շինարարություն</t>
  </si>
  <si>
    <t>Ցուցանիշների փոփոխությունը
 (ավելացումները նշված են դրական նշանով, իսկ նվազեցումները՝ փակագծերում)</t>
  </si>
  <si>
    <t>«Ջրառ» ՓԲԸ</t>
  </si>
  <si>
    <t>Հավելված N 4</t>
  </si>
  <si>
    <t>Հավելված N 3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</si>
  <si>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</si>
  <si>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</si>
  <si>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</si>
  <si>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</si>
  <si>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Հավելված N1 </t>
  </si>
  <si>
    <t>______________ ի    ___Ն որոշման</t>
  </si>
  <si>
    <t xml:space="preserve"> Տարի</t>
  </si>
  <si>
    <t xml:space="preserve"> ԸՆԴԱՄԵՆԸ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</si>
  <si>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</si>
  <si>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</si>
  <si>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</si>
  <si>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</si>
  <si>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</si>
  <si>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</si>
  <si>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</si>
  <si>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</si>
  <si>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տարածքային կառավարման և ենթակառուցվածքների նախարարություն</t>
  </si>
  <si>
    <t xml:space="preserve"> Աջակցություն ոռոգման համակարգի առողջացմանը</t>
  </si>
  <si>
    <t>Ծրագրային դասիչը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</si>
  <si>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</si>
  <si>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</si>
  <si>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  (ավելացումները նշված են դրական նշանով)</t>
  </si>
  <si>
    <t>ԸՆԴԱՄԵՆԸ</t>
  </si>
  <si>
    <t>Ոռոգման համակարգի առողջացում</t>
  </si>
  <si>
    <t>Աջակցություն ոռոգման համակարգի առողջացմանը</t>
  </si>
  <si>
    <t>-Կապիտալ դրամաշնորհներ պետական և համայնքային առևտրային կազմակերպություններին</t>
  </si>
  <si>
    <t xml:space="preserve"> ԴՐԱՄԱՇՆՈՐՀՆԵՐ</t>
  </si>
  <si>
    <t xml:space="preserve"> Կապիտալ դրամաշնորհներ պետական հատվածի այլ մակարդակներին</t>
  </si>
  <si>
    <t>Հավելված N 6</t>
  </si>
  <si>
    <t xml:space="preserve"> Պետական մարմինների կողմից օգտագործվող ոչ ֆինանսական ակտիվների հետ գործառնություններ 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</si>
  <si>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</si>
  <si>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</si>
  <si>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ՀԱՅԱՍՏԱՆԻ ՀԱՆՐԱՊԵՏՈՒԹՅԱՆ ԿԱՌԱՎԱՐՈՒԹՅԱՆ ՊԱՀՈՒՍՏԱՅԻՆ ՖՈՆԴԻՑ ԿԱՏԱՐՎՈՂ ՀԱՏԿԱՑՈՒՄԸ</t>
  </si>
  <si>
    <t>Ցուցանիշների փոփոխությունը (գումարների ավելացումները նշված են դրական նշանով, իսկ նվազեցումները՝ փակագծերում)</t>
  </si>
  <si>
    <t xml:space="preserve"> Միջոց առում</t>
  </si>
  <si>
    <t>Հավելված N 7</t>
  </si>
  <si>
    <t xml:space="preserve">ՀՀ կառավարության  2025 թվականի </t>
  </si>
  <si>
    <t>«ՀԱՅԱUՏԱՆԻ ՀԱՆՐԱՊԵՏՈՒԹՅԱՆ 2025 ԹՎԱԿԱՆԻ ՊԵՏԱԿԱՆ ԲՅՈՒՋԵԻ ՄԱUԻՆ» OՐԵՆՔԻ N 1 ՀԱՎԵԼՎԱԾԻ N 2 ԱՂՅՈՒՍԱԿՈՒՄ ԿԱՏԱՐՎՈՂ ՎԵՐԱԲԱՇԽՈՒՄԸ, ՓՈՓՈԽՈՒԹՅՈՒՆՆԵՐԸ ԵՎ ԼՐԱՑՈՒՄՆԵՐԸ,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</si>
  <si>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</si>
  <si>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</si>
  <si>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</si>
  <si>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</si>
  <si>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</si>
  <si>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</si>
  <si>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1004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</si>
  <si>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</si>
  <si>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</si>
  <si>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Պետական մարմինների կողմից օգտագործվող ոչ ֆինանսական ակտիվների հետ գործառնություններ</t>
  </si>
  <si>
    <t>1004 - 31009</t>
  </si>
  <si>
    <t>Օրվա կարգավորման ջրավազանների կառուցում և վերակառուցում</t>
  </si>
  <si>
    <t>1004 - 31014</t>
  </si>
  <si>
    <t>Ջրամբարների վերականգնման և վերազինման աշխատանքներ</t>
  </si>
  <si>
    <t>Ջրամբարների վերականգնման և վերազինման համար նախագծերի և աշխատանքների ձեռքբերում</t>
  </si>
  <si>
    <t xml:space="preserve">հազար դրամներով </t>
  </si>
  <si>
    <t>ՀՀ կառավարության 2025 թվականի</t>
  </si>
  <si>
    <t>«ՀԱՅԱՍՏԱՆԻ ՀԱՆՐԱՊԵՏՈՒԹՅԱՆ 2025 ԹՎԱԿԱՆԻ ՊԵՏԱԿԱՆ ԲՅՈՒՋԵԻ ՄԱՍԻՆ» ՀԱՅԱՍՏԱՆԻ ՀԱՆՐԱՊԵՏՈՒԹՅԱՆ ՕՐԵՆՔԻ N 1 ՀԱՎԵԼՎԱԾԻ N 3 ԱՂՅՈՒՍԱԿՈՒՄ ԿԱՏԱՐՎՈՂ  ՓՈՓՈԽՈՒԹՅՈՒՆՆԵՐԸ ԵՎ ԼՐԱՑՈՒՄՆԵՐԸ</t>
  </si>
  <si>
    <t xml:space="preserve"> 31009</t>
  </si>
  <si>
    <t xml:space="preserve"> Օրվա կարգավորման ջրավազանների կառուցում և վերակառուցում</t>
  </si>
  <si>
    <t xml:space="preserve"> 31014</t>
  </si>
  <si>
    <t xml:space="preserve"> Ջրամբարների վերականգնման և վերազինման աշխատանքներ</t>
  </si>
  <si>
    <t xml:space="preserve"> ՀԱՅԱՍՏԱՆԻ ՀԱՆՐԱՊԵՏՈՒԹՅԱՆ ԿԱՌԱՎԱՐՈՒԹՅԱՆ 2024 ԹՎԱԿԱՆԻ ԴԵԿՏԵՄԲԵՐԻ 27-Ի N 2060-Ն ՈՐՈՇՄԱՆ N 3 ԵՎ N 4 ՀԱՎԵԼՎԱԾՆԵՐՈՒՄ ԿԱՏԱՐՎՈՂ ՓՈՓՈԽՈՒԹՅՈՒՆՆԵՐԸ ԵՎ ԼՐԱՑՈՒՄՆԵՐԸ</t>
  </si>
  <si>
    <t>Ինն ամիս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</si>
  <si>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</si>
  <si>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</si>
  <si>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</si>
  <si>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այդ թվում՛</t>
  </si>
  <si>
    <t>այդ թվում՝ ըստ ուղղությունների</t>
  </si>
  <si>
    <t xml:space="preserve">  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</si>
  <si>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ՀԱՅԱՍՏԱՆԻ ՀԱՆՐԱՊԵՏՈՒԹՅԱՆ ԿԱՌԱՎԱՐՈՒԹՅԱՆ 2024 ԹՎԱԿԱՆԻ ԴԵԿՏԵՄԲԵՐԻ 27-Ի N 2060-Ն ՈՐՈՇՄԱՆ N 5 ՀԱՎԵԼՎԱԾԻ N 7 ԱՂՅՈՒՍԱԿՈՒՄ ԿԱՏԱՐՎՈՂ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</si>
  <si>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</si>
  <si>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</si>
  <si>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</si>
  <si>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</si>
  <si>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</si>
  <si>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</si>
  <si>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</si>
  <si>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</si>
  <si>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</si>
  <si>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</si>
  <si>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</si>
  <si>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</si>
  <si>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</si>
  <si>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1004 </t>
  </si>
  <si>
    <t xml:space="preserve"> Ոռոգման համակարգի առողջացում </t>
  </si>
  <si>
    <t/>
  </si>
  <si>
    <t xml:space="preserve"> Ակտիվն օգտագործող կազմակերպության անվանումը` ՀՀ ՏԿԵՆ ջրային կոմիտե </t>
  </si>
  <si>
    <t xml:space="preserve"> 1004 - 31009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</si>
  <si>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</si>
  <si>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1004 - 31014 </t>
  </si>
  <si>
    <t xml:space="preserve"> Ջրամբարների վերականգնման և վերազինման համար նախագծերի և աշխատանքների ձեռքբերում </t>
  </si>
  <si>
    <t xml:space="preserve"> 1072 </t>
  </si>
  <si>
    <t xml:space="preserve"> Ջրամատակարարաման և ջրահեռացման բարելավում </t>
  </si>
  <si>
    <t>ՀԱՅԱՍՏԱՆԻ ՀԱՆՐԱՊԵՏՈՒԹՅԱՆ ԿԱՌԱՎԱՐՈՒԹՅԱՆ 2024 ԹՎԱԿԱՆԻ ԴԵԿՏԵՄԲԵՐԻ 27-Ի N 2060-Ն ՈՐՈՇՄԱՆ N 9 ՀԱՎԵԼՎԱԾՈՒՄ ԿԱՏԱՐՎՈՂ ՓՈՓՈԽՈՒԹՅՈՒՆՆԵՐԸ ԵՎ ԼՐԱՑՈՒՄՆԵՐԸ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</si>
  <si>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</si>
  <si>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</si>
  <si>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</si>
  <si>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</si>
  <si>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</si>
  <si>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 ԿԱՌԱՎԱՐՈՒԹՅԱՆ 2024 ԹՎԱԿԱՆԻ ԴԵԿՏԵՄԲԵՐԻ 27-Ի N 2060-Ն ՈՐՈՇՄԱՆ N 9.1 ՀԱՎԵԼՎԱԾՈՒՄ ԿԱՏԱՐՎՈՂ ՓՈՓՈԽՈՒԹՅՈՒՆՆԵՐԸ ԵՎ ԼՐԱՑՈՒՄՆԵՐԸ</t>
  </si>
  <si>
    <t>Հավելված N 5</t>
  </si>
  <si>
    <t>ՀՀ Տավուշի մարզի Այգեձորի ջրամբարի վերականգնման և վերազինման աշխատանքների նախագծանախահաշվային փաստաթղթերի ձեռքբերում</t>
  </si>
  <si>
    <t>1004 - 12001</t>
  </si>
  <si>
    <t xml:space="preserve"> Աջակցություն ոռոգման համակարգի ընկերությունների ֆինանսական կենսունակության բարելավման նպատակով իրականացվող միջոցառումներին</t>
  </si>
  <si>
    <t xml:space="preserve"> Տրանսֆերտների տրամադրում</t>
  </si>
  <si>
    <t xml:space="preserve"> ԱՅԼ ՀԻՄՆԱԿԱՆ ՄԻՋՈՑՆԵՐ</t>
  </si>
  <si>
    <t xml:space="preserve"> - Նախագծահետազոտական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</si>
  <si>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</si>
  <si>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</si>
  <si>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</si>
  <si>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</si>
  <si>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</si>
  <si>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</si>
  <si>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</si>
  <si>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</si>
  <si>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1004 - 12001</t>
  </si>
  <si>
    <t>Աջակցություն ոռոգման համակարգի ընկերությունների ֆինանսական կենսունակության բարելավման նպատակով իրականացվող միջոցառումներին</t>
  </si>
  <si>
    <t xml:space="preserve">  Տրանսֆերտների տրամադրում</t>
  </si>
  <si>
    <t xml:space="preserve">Միջոցառումն իրականացնողի անվանումը ` Ոռոգման համակարգի ընկերություններ </t>
  </si>
  <si>
    <t>Աջակցություն ստացած ընկերություն, հատ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</si>
  <si>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</si>
  <si>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</si>
  <si>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</si>
  <si>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</si>
  <si>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1072 - 11001</t>
  </si>
  <si>
    <t>Խմելու ջրի մատակարարման և ջրահեռացման ծառայությունների սուբսիդավորում</t>
  </si>
  <si>
    <t>Խմելու ջուր մատակարարող ընկերության սուբսիդավորում՛ հաստատված սակագնի և նվազագույն շահավետ գնի տարբերության չափով</t>
  </si>
  <si>
    <t>1109</t>
  </si>
  <si>
    <t>Ջրային տնտեսության ոլորտում ծրագրերի համակարգում և մոնիտորինգ</t>
  </si>
  <si>
    <t>Ջրային տնտեսության ոլորտում պետական արդյունավետ ծրագրերի մշակման և իրականացման  ապահովում</t>
  </si>
  <si>
    <t>Ջրային տնտեսության ոլորտում իրականացվող ծրագրերի ազդեցության և արդյունավետության բարելավում</t>
  </si>
  <si>
    <t>1109 - 11001</t>
  </si>
  <si>
    <t>Ջրային տնտեսության ոլորտում պետական քաղաքականության մշակում, ծրագրերի համակարգում և մոնիտորինգ</t>
  </si>
  <si>
    <t>Ոլորտի քաղաքականության խորհրդատվության, կոմիտեի իրավասության տակ ընկնող ծառայությունների ու ծրագրերի համակարգման ծառայություններ</t>
  </si>
  <si>
    <t>1072 - 11007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</si>
  <si>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</t>
  </si>
  <si>
    <t>Համայնքային ջրամատակարարման և ջրահեռացման ենթակառուցվածքների վերականգնման ծրագրի համակարգում և ղեկավարում</t>
  </si>
  <si>
    <t>1072 - 12001</t>
  </si>
  <si>
    <t>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</si>
  <si>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Տրանսֆերտների տրամադրում</t>
  </si>
  <si>
    <t xml:space="preserve"> 06</t>
  </si>
  <si>
    <t xml:space="preserve"> 03</t>
  </si>
  <si>
    <t xml:space="preserve"> 1072</t>
  </si>
  <si>
    <t xml:space="preserve"> Ջրամատակարարաման և ջրահեռացման բարելավում</t>
  </si>
  <si>
    <t xml:space="preserve"> Խմելու ջրի մատակարարման և ջրահեռացման ծառայությունների սուբսիդավորում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</si>
  <si>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</si>
  <si>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</si>
  <si>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</si>
  <si>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11007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</si>
  <si>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</t>
  </si>
  <si>
    <t xml:space="preserve"> 12001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</si>
  <si>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</si>
  <si>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1109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</si>
  <si>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</si>
  <si>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քաղաքականության մշակում, ծրագրերի համակարգում և մոնիտորինգ</t>
  </si>
  <si>
    <t xml:space="preserve"> ԾԱՌԱՅՈՒԹՅՈՒՆՆԵՐԻ  ԵՎ   ԱՊՐԱՆՔՆԵՐԻ  ՁԵՌՔԲԵՐՈՒՄ</t>
  </si>
  <si>
    <t xml:space="preserve"> Շարունակական ծախսեր</t>
  </si>
  <si>
    <t xml:space="preserve"> - Գործառնական և բանկային ծառայությունների ծախսեր</t>
  </si>
  <si>
    <t xml:space="preserve"> Բյուջետային գլխավոր կարգադրիչների, ծրագրերի և միջոցառումների անվանումները</t>
  </si>
  <si>
    <t>Վարկային միջոցներ</t>
  </si>
  <si>
    <t>Դրամաշնորհային միջոցներ</t>
  </si>
  <si>
    <t>«ՀԱՅԱUՏԱՆԻ ՀԱՆՐԱՊԵՏՈՒԹՅԱՆ 2025 ԹՎԱԿԱՆԻ ՊԵՏԱԿԱՆ ԲՅՈՒՋԵԻ ՄԱUԻՆ» OՐԵՆՔԻ N 1 ՀԱՎԵԼՎԱԾԻ N 4 ԱՂՅՈՒՍԱԿՈՒՄ  ԵՎ ՀԱՅԱՍՏԱՆԻ ՀԱՆՐԱՊԵՏՈՒԹՅԱՆ ԿԱՌԱՎԱՐՈՒԹՅԱՆ 2024 ԹՎԱԿԱՆԻ ԴԵԿՏԵՄԲԵՐԻ 27-Ի N 2060-Ն ՈՐՈՇՄԱՆ N 5 ՀԱՎԵԼՎԱԾԻ N 3 ԱՂՅՈՒՍԱԿՈՒՄ ԿԱՏԱՐՎՈՂ ՓՈՓՈԽՈՒԹՅՈՒՆՆԵՐԸ ԵՎ ԼՐԱՑՈՒՄՆԵՐԸ</t>
  </si>
  <si>
    <t xml:space="preserve">Ընդամենը </t>
  </si>
  <si>
    <t>Համաֆինանսավորում</t>
  </si>
  <si>
    <t>Կիսամյակ</t>
  </si>
  <si>
    <t>«ՀԱՅԱUՏԱՆԻ ՀԱՆՐԱՊԵՏՈՒԹՅԱՆ 2025 ԹՎԱԿԱՆԻ ՊԵՏԱԿԱՆ ԲՅՈՒՋԵԻ ՄԱUԻՆ» OՐԵՆՔԻ N 1 ՀԱՎԵԼՎԱԾԻ N 5 ԱՂՅՈՒՍԱԿՈՒՄ  ԵՎ ՀԱՅԱՍՏԱՆԻ ՀԱՆՐԱՊԵՏՈՒԹՅԱՆ ԿԱՌԱՎԱՐՈՒԹՅԱՆ 2024 ԹՎԱԿԱՆԻ ԴԵԿՏԵՄԲԵՐԻ 27-Ի N 2060-Ն ՈՐՈՇՄԱՆ N 5 ՀԱՎԵԼՎԱԾԻ N 4 ԱՂՅՈՒՍԱԿՈՒՄ ԿԱՏԱՐՎՈՂ ՓՈՓՈԽՈՒԹՅՈՒՆՆԵՐԸ ԵՎ ԼՐԱՑՈՒՄՆԵՐԸ</t>
  </si>
  <si>
    <t xml:space="preserve"> Ընդամենը </t>
  </si>
  <si>
    <t xml:space="preserve"> 1072 - 11001 </t>
  </si>
  <si>
    <t xml:space="preserve"> Խմելու ջուր մատակարարող ընկերության սուբսիդավորում՛ հաստատված սակագնի և նվազագույն շահավետ գնի տարբերության չափով </t>
  </si>
  <si>
    <t xml:space="preserve"> Ծառայությունների մատուցում </t>
  </si>
  <si>
    <t xml:space="preserve"> Ծառայությունը մատուցողի անվանումը` Մասնագիտացված կազմակերպություններ </t>
  </si>
  <si>
    <t xml:space="preserve"> Բաժանորդներին մատակարարվող ջրի ծավալ, մլն խմ</t>
  </si>
  <si>
    <t xml:space="preserve"> Հեռացվող կեղտաջրերի ծավալ, մլն խմ</t>
  </si>
  <si>
    <t xml:space="preserve"> 1072 - 11007 </t>
  </si>
  <si>
    <t xml:space="preserve"> Համայնքային ջրամատակարարման և ջրահեռացման ենթակառուցվածքների վերականգնման ծրագրի համակարգում և ղեկավարում </t>
  </si>
  <si>
    <t xml:space="preserve"> Ծառայությունը մատուցողի անվանումը`  Մասնագիտացված միավոր </t>
  </si>
  <si>
    <t xml:space="preserve"> 1072 - 12001 </t>
  </si>
  <si>
    <t xml:space="preserve"> Տրանսֆերտների տրամադրում </t>
  </si>
  <si>
    <t xml:space="preserve"> Շահառուների ընտրության չափորոշիչները`  Մասնագիտացված միավոր </t>
  </si>
  <si>
    <t xml:space="preserve"> - Հարկեր, պարտադիր վճարներ և տույժեր, որոնք կառավարման տարբեր մակարդակների կողմից կիրառվում են միմյանց նկատմամբ</t>
  </si>
  <si>
    <t>Այլ մասնագիտական ծառայությունների ձեռքբերում</t>
  </si>
  <si>
    <t xml:space="preserve"> - Մասնագիտական ծառայություններ</t>
  </si>
  <si>
    <t xml:space="preserve"> Այլ ծախսեր</t>
  </si>
  <si>
    <t xml:space="preserve"> Եվրասիական զարգացման բանկի աջակցությամբ իրականացվող ոռոգման համակարգերի զարգացման ծրագրի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</si>
  <si>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</t>
  </si>
  <si>
    <t xml:space="preserve"> 11005</t>
  </si>
  <si>
    <t>Ցուցանիշների փոփոխությունը(ավելացումները նշված են դրական նշանով, իսկ նվազեցումները՝ փակագծերում)</t>
  </si>
  <si>
    <t xml:space="preserve"> 11009</t>
  </si>
  <si>
    <t>1004 - 11005</t>
  </si>
  <si>
    <t>Եվրասիական զարգացման բանկի աջակցությամբ իրականացվող ոռոգման համակարգերի զարգացման ծրագրի խորհրդատվություն և կառավարում</t>
  </si>
  <si>
    <t>Եվրասիական զարգացման բանկի աջակցությամբ իրականացվող ոռոգման համակարգերի զարգացման ծրագրի համակարգում և ղեկավարում</t>
  </si>
  <si>
    <t>1004 - 11009</t>
  </si>
  <si>
    <t>Գերմանիայի զարգացման վարկերի բանկի աջակցությամբ իրականացվող Ախուրյան գետի ջրային ռեսուրսների ինտեգրացված կառավարման դրամաշնորհային ծրագիր</t>
  </si>
  <si>
    <t>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</t>
  </si>
  <si>
    <t xml:space="preserve"> 1004 - 11005 </t>
  </si>
  <si>
    <t xml:space="preserve"> Եվրասիական զարգացման բանկի աջակցությամբ իրականացվող ոռոգման համակարգերի զարգացման ծրագրի համակարգում և ղեկավարում </t>
  </si>
  <si>
    <t xml:space="preserve"> 1004 - 11009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</si>
  <si>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 </t>
  </si>
  <si>
    <t xml:space="preserve"> 1004 - 11013 </t>
  </si>
  <si>
    <t xml:space="preserve"> 1109 </t>
  </si>
  <si>
    <t xml:space="preserve"> Ջրային տնտեսության ոլորտում ծրագրերի համակարգում և մոնիտորինգ </t>
  </si>
  <si>
    <t xml:space="preserve"> 1109 - 11001 </t>
  </si>
  <si>
    <t xml:space="preserve"> Ոլորտի քաղաքականության խորհրդատվության, կոմիտեի իրավասության տակ ընկնող ծառայությունների ու ծրագրերի համակարգման ծառայություններ </t>
  </si>
  <si>
    <t xml:space="preserve"> Ծառայությունը մատուցողի անվանումը` ՀՀ ՏԿԵՆ ջրային կոմիտե </t>
  </si>
  <si>
    <t>Հավելված  N 11</t>
  </si>
  <si>
    <t>Հավելված N 9</t>
  </si>
  <si>
    <t>Հավելված N 8</t>
  </si>
  <si>
    <t xml:space="preserve"> ՀՀ տարածքում վարձակալի կողմից չսպասարկվող բնակավայրերում ջրամատակարարման և ջրահեռացման համակարգերի կառուցում</t>
  </si>
  <si>
    <t>1072 - 31009</t>
  </si>
  <si>
    <t xml:space="preserve"> ՀՀ տարածքում Վարձակալի կողմից չսպասարկվող բնակավայրերում ջրամատակարարման և ջրահեռացման համակարգերի կառուցման ծրագիր</t>
  </si>
  <si>
    <t xml:space="preserve"> Պետական մարմինների կողմից օգտագործվող ոչ ֆինանսական ակտիվների հետ գործառնություններ</t>
  </si>
  <si>
    <t xml:space="preserve"> ՀՀ տարածքում վարձակալի կողմից չսպասարկվող բնակավայրերում ջրամատակարարման և ջրահեռացման համակարգերի կառուցում </t>
  </si>
  <si>
    <t xml:space="preserve"> 1072 - 31009 </t>
  </si>
  <si>
    <t xml:space="preserve">Ակտիվն օգտագործող կազմակերպության(ների) անվանում(ները)՛  Մասնագիտացված միավոր </t>
  </si>
  <si>
    <t>Կնքվող պայմանագրեր, հատ</t>
  </si>
  <si>
    <t>Հավելված  N 10</t>
  </si>
  <si>
    <t>-ի  N       -Ն որոշման</t>
  </si>
  <si>
    <t>ՀՀ ԿԱՌԱՎԱՐՈՒԹՅԱՆ 2024 ԹՎԱԿԱՆԻ ԴԵԿՏԵՄԲԵՐԻ 27-Ի N 2060-Ն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</si>
  <si>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</si>
  <si>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</si>
  <si>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</si>
  <si>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</si>
  <si>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</si>
  <si>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</si>
  <si>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</si>
  <si>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</si>
  <si>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</si>
  <si>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</si>
  <si>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</si>
  <si>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</si>
  <si>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ՄԱՍ II ԱՇԽԱՏԱՆՔՆԵՐ</t>
  </si>
  <si>
    <t>45611300/1</t>
  </si>
  <si>
    <t>ԲՄ</t>
  </si>
  <si>
    <t>դրամ</t>
  </si>
  <si>
    <t>1004   31014</t>
  </si>
  <si>
    <t>ՄԱՍ III ԾԱՌԱՅՈՒԹՅՈՒՆՆԵՐ</t>
  </si>
  <si>
    <t>Նախագծերի պատրաստում, ծախսերի գմնահատում</t>
  </si>
  <si>
    <t>ԳՀ</t>
  </si>
  <si>
    <t>Բաժին N 06</t>
  </si>
  <si>
    <t>Խումբ N 03</t>
  </si>
  <si>
    <t>Դաս N 01</t>
  </si>
  <si>
    <t>1072    31009</t>
  </si>
  <si>
    <t>71251100/</t>
  </si>
  <si>
    <t>Ճարտարապետական և շենքերի չափագրման ծառայություն</t>
  </si>
  <si>
    <t>7911110/</t>
  </si>
  <si>
    <t>Իրավական խորհրդատվության ծառայություններ</t>
  </si>
  <si>
    <t>Այլ շենքերի, շինությունների հիմնանորոգում</t>
  </si>
  <si>
    <t>50531140/</t>
  </si>
  <si>
    <t>Փորձաքննության ծառայություններ</t>
  </si>
  <si>
    <t>1109    11001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</si>
  <si>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</si>
  <si>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</si>
  <si>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</si>
  <si>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</si>
  <si>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</si>
  <si>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</si>
  <si>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ՀՀ Շիրակի մարզի Սառնաղբյուր ջրամբարի պատվարի անվտանգ շահագործման նպատակով նախագծերի ձեռքբերում</t>
  </si>
  <si>
    <t>Նախագծանախահաշվային փաստաթղթեր, հատ</t>
  </si>
  <si>
    <t>71241200/545</t>
  </si>
  <si>
    <t>71241200/546</t>
  </si>
  <si>
    <t>71241200/540</t>
  </si>
  <si>
    <t xml:space="preserve">ՀՀ Սյունիքի մարզի Բռնակոթ համայնքի այլընտրանքային աղբյուրից ջրատարի կառուցման աշխատանքներ </t>
  </si>
  <si>
    <t xml:space="preserve"> Ջրամատակարարման և ջրահեռացման համակարգի կառուցում</t>
  </si>
  <si>
    <t>Ջրամատակարարման և ջրահեռացման համակարգի կառուցման նախագծերի և աշխատանքների ձեռքբերում</t>
  </si>
  <si>
    <t xml:space="preserve"> 1072 - 31013 </t>
  </si>
  <si>
    <t xml:space="preserve"> Ջրամատակարարման և ջրահեռացման համակարգի կառուցում </t>
  </si>
  <si>
    <t xml:space="preserve"> Ջրամատակարարման և ջրահեռացման համակարգի կառուցման նախագծերի և աշխատանքների ձեռքբերում </t>
  </si>
  <si>
    <t xml:space="preserve"> Միջոցառումն իրականացնողի անվանումը` ՀՀ ՏԿԵՆ ջրային կոմիտե </t>
  </si>
  <si>
    <t>1072    31013</t>
  </si>
  <si>
    <t>1072 - 11011</t>
  </si>
  <si>
    <t xml:space="preserve"> Գերմանիայի զարգացման վարկերի բանկի աջակցությամբ իրականացվող Համայնքային ենթակառուցվածքների երկրորդ ծրագրի երրորդ փուլի դրամաշնորհային ծրագիր</t>
  </si>
  <si>
    <t xml:space="preserve"> Համայնքային ջրամատակարարման և ջրահեռացման ենթակառուցվածքների վերականգնման դրամաշնորհային ծրագրի համակարգում և ղեկավարում</t>
  </si>
  <si>
    <t xml:space="preserve"> Ծառայությունների մատուցում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</si>
  <si>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</si>
  <si>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>1004 - 11011</t>
  </si>
  <si>
    <t>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</si>
  <si>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1004 - 11011</t>
  </si>
  <si>
    <t xml:space="preserve"> 1072 - 11011</t>
  </si>
  <si>
    <t xml:space="preserve">Ծառայությունը մատուցողի անվանումը՛ Մասնագիտացված միավոր </t>
  </si>
  <si>
    <t xml:space="preserve">Կառավարվող/վերահսկվող խորհրդատվական պայմանագրերի քանակը, հատ </t>
  </si>
  <si>
    <t>Փոքր և միջին ջրամբարների կառուցման, ջրային ոլորտի այլ ծրագրերի խորհրդատվություն և կառավարում</t>
  </si>
  <si>
    <t>Ջրամատակարարման և ջրահեռացման համակարգի կառուցում</t>
  </si>
  <si>
    <t>71241200/</t>
  </si>
  <si>
    <t>Նախագծերի պատրաստում, ծախսերի գնահատում</t>
  </si>
  <si>
    <t>ՀՀ Տավուշի մարզի Տավուշի ջրամբարի պատվարի վերականգնման աշխատանքներ</t>
  </si>
  <si>
    <t xml:space="preserve"> - Շենքերի և շինությունների կապիտալ վերանորոգում</t>
  </si>
  <si>
    <t>1072 - 31013</t>
  </si>
  <si>
    <t xml:space="preserve">ՀՀ տարածքում Վարձակալի կողմից չսպասարկվող բնակավայրերում ջրամատակարարման և ջրահեռացման համակարգերի կառուցում  </t>
  </si>
  <si>
    <t xml:space="preserve"> ՀՀ տարածքում Վարձակալի կողմից չսպասարկվող բնակավայրերում ջրամատակարարման և ջրահեռացման համակարգերի կառուցման ծրագիր </t>
  </si>
  <si>
    <t xml:space="preserve">ՀՀ տարածքում Վարձակալի կողմից չսպասարկվող բնակավայրերում ջրամատակարարման և ջրահեռացման </t>
  </si>
  <si>
    <t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 Արմավիրի կեղտաջրերի մաքրման կայանի կառուցում</t>
  </si>
  <si>
    <t>ՀՀ Տավուշի մարզի Բաղանիս բնակավայրի խմելու ջրի գլխամասային հանգույցի (գետային ջրընդունիչ) և մաքրման կայանի ապամոնտաժման և վերակառուցման նախագծերի և աշխատանքների ձեռքբերում</t>
  </si>
  <si>
    <t xml:space="preserve"> Փոքր և միջին ջրամբարների տեխնիկատնտեսական հիմնավորման ուսումնասիրությունների, նախագծման և կառուցման, ջրային ոլորտի այլ ծրագրերի խորհրդատվություն և կառավարում </t>
  </si>
  <si>
    <t xml:space="preserve">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</si>
  <si>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 Արմավիրի կեղտաջրերի մաքրման կայանի կառուցում </t>
  </si>
  <si>
    <t>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</t>
  </si>
  <si>
    <t>Օրվա կարգավորման ջրավազանների կառուցման և վերակառուցման համար նախագծերի և աշխատանքների ձեռքբերում</t>
  </si>
  <si>
    <t xml:space="preserve"> Օրվա կարգավորման ջրավազանների կառուցման և վերակառուցման համար նախագծերի և աշխատանքների ձեռքբերում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</si>
</sst>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-* #,##0.00_-;\-* #,##0.00_-;_-* &quot;-&quot;??_-;_-@_-"/>
    <numFmt numFmtId="165" formatCode="_(* #,##0.00_);_(* \(#,##0.00\);_(* &quot;-&quot;??_);_(@_)"/>
    <numFmt numFmtId="166" formatCode="_-* #,##0.00\ _դ_ր_._-;\-* #,##0.00\ _դ_ր_._-;_-* &quot;-&quot;??\ _դ_ր_._-;_-@_-"/>
    <numFmt numFmtId="167" formatCode="##,##0.0;\(##,##0.0\);\-"/>
    <numFmt numFmtId="168" formatCode="#,##0.0_);\(#,##0.0\)"/>
    <numFmt numFmtId="169" formatCode="_(* #,##0.0_);_(* \(#,##0.0\);_(* &quot;-&quot;??_);_(@_)"/>
    <numFmt numFmtId="170" formatCode="[&lt;=9999999]###\-####;\(###\)\ ###\-####"/>
    <numFmt numFmtId="171" formatCode="_-* #,##0.0\ _֏_-;\-* #,##0.0\ _֏_-;_-* &quot;-&quot;?\ _֏_-;_-@_-"/>
    <numFmt numFmtId="172" formatCode="_(* #,##0.000_);_(* \(#,##0.000\);_(* &quot;-&quot;??_);_(@_)"/>
    <numFmt numFmtId="173" formatCode="#,##0.0"/>
    <numFmt numFmtId="174" formatCode="#,##0_);\(#,##0\)"/>
  </numFmts>
  <fonts count="69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2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sz val="10"/>
      <name val="Times Armenian"/>
      <family val="1"/>
    </font>
    <font>
      <sz val="12"/>
      <color indexed="8"/>
      <name val="GHEA Grapalat"/>
      <family val="3"/>
    </font>
    <font>
      <b/>
      <sz val="10"/>
      <name val="GHEA Grapalat"/>
      <family val="2"/>
    </font>
    <font>
      <b/>
      <i/>
      <sz val="10"/>
      <name val="GHEA Grapalat"/>
      <family val="3"/>
    </font>
    <font>
      <sz val="11"/>
      <color indexed="60"/>
      <name val="Calibri"/>
      <family val="2"/>
    </font>
    <font>
      <b/>
      <i/>
      <sz val="12"/>
      <name val="GHEA Grapalat"/>
      <family val="3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b/>
      <i/>
      <sz val="10"/>
      <color indexed="8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b/>
      <i/>
      <sz val="11"/>
      <name val="GHEA Grapalat"/>
      <family val="3"/>
    </font>
    <font>
      <b/>
      <u/>
      <sz val="11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0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rgb="FFFF0000"/>
      <name val="GHEA Grapalat"/>
      <family val="3"/>
    </font>
    <font>
      <sz val="11"/>
      <color rgb="FF333333"/>
      <name val="Arial"/>
      <family val="2"/>
    </font>
    <font>
      <b/>
      <sz val="12"/>
      <name val="GHEA Grapalat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8">
    <xf numFmtId="0" fontId="0" fillId="0" borderId="0">
      <alignment horizontal="left" vertical="top" wrapText="1"/>
    </xf>
    <xf numFmtId="166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167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165" fontId="23" fillId="0" borderId="0" applyFont="0" applyFill="0" applyBorder="0" applyAlignment="0" applyProtection="0"/>
    <xf numFmtId="0" fontId="39" fillId="0" borderId="0"/>
    <xf numFmtId="165" fontId="39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164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43" fillId="35" borderId="0" applyNumberFormat="0" applyBorder="0" applyAlignment="0" applyProtection="0"/>
    <xf numFmtId="167" fontId="52" fillId="0" borderId="0" applyFill="0" applyBorder="0" applyProtection="0">
      <alignment horizontal="right" vertical="top"/>
    </xf>
    <xf numFmtId="167" fontId="41" fillId="0" borderId="0" applyFill="0" applyBorder="0" applyProtection="0">
      <alignment horizontal="right" vertical="top"/>
    </xf>
    <xf numFmtId="167" fontId="55" fillId="0" borderId="0" applyFill="0" applyBorder="0" applyProtection="0">
      <alignment horizontal="right" vertical="top"/>
    </xf>
  </cellStyleXfs>
  <cellXfs count="479">
    <xf numFmtId="0" fontId="0" fillId="0" borderId="0" xfId="0">
      <alignment horizontal="left" vertical="top" wrapText="1"/>
    </xf>
    <xf numFmtId="0" fontId="26" fillId="0" borderId="0" xfId="0" applyFo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2" fillId="33" borderId="0" xfId="44" applyFont="1" applyFill="1" applyAlignment="1">
      <alignment vertical="center"/>
    </xf>
    <xf numFmtId="0" fontId="26" fillId="33" borderId="0" xfId="0" applyFont="1" applyFill="1">
      <alignment horizontal="left" vertical="top" wrapText="1"/>
    </xf>
    <xf numFmtId="0" fontId="32" fillId="0" borderId="0" xfId="44" applyFont="1" applyAlignment="1">
      <alignment vertical="center"/>
    </xf>
    <xf numFmtId="0" fontId="25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165" fontId="30" fillId="0" borderId="0" xfId="1" applyNumberFormat="1" applyFont="1" applyAlignment="1">
      <alignment vertical="center" wrapText="1"/>
    </xf>
    <xf numFmtId="165" fontId="25" fillId="33" borderId="0" xfId="1" applyNumberFormat="1" applyFont="1" applyFill="1" applyAlignment="1">
      <alignment vertical="center" wrapText="1"/>
    </xf>
    <xf numFmtId="0" fontId="26" fillId="34" borderId="0" xfId="0" applyFont="1" applyFill="1">
      <alignment horizontal="left" vertical="top" wrapText="1"/>
    </xf>
    <xf numFmtId="0" fontId="30" fillId="0" borderId="0" xfId="54" applyFont="1" applyAlignment="1">
      <alignment vertical="center" wrapText="1"/>
    </xf>
    <xf numFmtId="0" fontId="31" fillId="0" borderId="0" xfId="50" applyFont="1" applyAlignment="1">
      <alignment horizontal="left" vertical="center" wrapText="1"/>
    </xf>
    <xf numFmtId="0" fontId="30" fillId="0" borderId="0" xfId="50" applyFont="1" applyAlignment="1">
      <alignment horizontal="left" vertical="center" wrapText="1"/>
    </xf>
    <xf numFmtId="0" fontId="26" fillId="33" borderId="0" xfId="0" applyFont="1" applyFill="1" applyBorder="1">
      <alignment horizontal="left" vertical="top" wrapText="1"/>
    </xf>
    <xf numFmtId="0" fontId="32" fillId="0" borderId="0" xfId="44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168" fontId="28" fillId="0" borderId="0" xfId="0" applyNumberFormat="1" applyFont="1" applyFill="1" applyAlignment="1">
      <alignment horizontal="right" wrapText="1"/>
    </xf>
    <xf numFmtId="0" fontId="32" fillId="0" borderId="0" xfId="0" applyNumberFormat="1" applyFont="1" applyFill="1" applyAlignment="1">
      <alignment vertical="center" wrapText="1"/>
    </xf>
    <xf numFmtId="0" fontId="26" fillId="33" borderId="0" xfId="0" applyFont="1" applyFill="1" applyAlignment="1">
      <alignment vertical="top"/>
    </xf>
    <xf numFmtId="0" fontId="26" fillId="33" borderId="0" xfId="0" applyFont="1" applyFill="1" applyAlignment="1">
      <alignment vertical="center"/>
    </xf>
    <xf numFmtId="0" fontId="28" fillId="33" borderId="29" xfId="0" applyFont="1" applyFill="1" applyBorder="1" applyAlignment="1">
      <alignment horizontal="center" vertical="center"/>
    </xf>
    <xf numFmtId="0" fontId="28" fillId="33" borderId="29" xfId="0" applyFont="1" applyFill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28" fillId="33" borderId="29" xfId="0" applyFont="1" applyFill="1" applyBorder="1" applyAlignment="1">
      <alignment vertical="center"/>
    </xf>
    <xf numFmtId="168" fontId="44" fillId="33" borderId="29" xfId="0" applyNumberFormat="1" applyFont="1" applyFill="1" applyBorder="1" applyAlignment="1">
      <alignment horizontal="center" vertical="center"/>
    </xf>
    <xf numFmtId="165" fontId="28" fillId="33" borderId="0" xfId="0" applyNumberFormat="1" applyFont="1" applyFill="1" applyAlignment="1">
      <alignment vertical="top"/>
    </xf>
    <xf numFmtId="168" fontId="34" fillId="33" borderId="29" xfId="0" applyNumberFormat="1" applyFont="1" applyFill="1" applyBorder="1" applyAlignment="1">
      <alignment horizontal="center" vertical="center"/>
    </xf>
    <xf numFmtId="168" fontId="26" fillId="33" borderId="0" xfId="0" applyNumberFormat="1" applyFont="1" applyFill="1" applyAlignment="1">
      <alignment vertical="top"/>
    </xf>
    <xf numFmtId="0" fontId="45" fillId="33" borderId="29" xfId="0" applyFont="1" applyFill="1" applyBorder="1" applyAlignment="1">
      <alignment horizontal="center" vertical="center"/>
    </xf>
    <xf numFmtId="0" fontId="27" fillId="33" borderId="29" xfId="0" applyFont="1" applyFill="1" applyBorder="1" applyAlignment="1">
      <alignment horizontal="center" vertical="center" wrapText="1"/>
    </xf>
    <xf numFmtId="0" fontId="46" fillId="33" borderId="29" xfId="0" applyFont="1" applyFill="1" applyBorder="1" applyAlignment="1">
      <alignment horizontal="left" vertical="center" wrapText="1"/>
    </xf>
    <xf numFmtId="168" fontId="32" fillId="33" borderId="29" xfId="0" applyNumberFormat="1" applyFont="1" applyFill="1" applyBorder="1" applyAlignment="1">
      <alignment horizontal="center" vertical="center"/>
    </xf>
    <xf numFmtId="0" fontId="47" fillId="33" borderId="29" xfId="0" applyFont="1" applyFill="1" applyBorder="1" applyAlignment="1">
      <alignment horizontal="center" vertical="center"/>
    </xf>
    <xf numFmtId="0" fontId="27" fillId="33" borderId="29" xfId="0" applyFont="1" applyFill="1" applyBorder="1" applyAlignment="1">
      <alignment horizontal="center" vertical="center"/>
    </xf>
    <xf numFmtId="168" fontId="42" fillId="33" borderId="29" xfId="0" applyNumberFormat="1" applyFont="1" applyFill="1" applyBorder="1" applyAlignment="1">
      <alignment horizontal="center" vertical="center"/>
    </xf>
    <xf numFmtId="0" fontId="26" fillId="33" borderId="29" xfId="0" applyFont="1" applyFill="1" applyBorder="1" applyAlignment="1">
      <alignment vertical="center"/>
    </xf>
    <xf numFmtId="0" fontId="48" fillId="33" borderId="29" xfId="0" applyFont="1" applyFill="1" applyBorder="1" applyAlignment="1">
      <alignment wrapText="1"/>
    </xf>
    <xf numFmtId="0" fontId="26" fillId="33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 vertical="top" wrapText="1"/>
    </xf>
    <xf numFmtId="169" fontId="32" fillId="0" borderId="0" xfId="1" applyNumberFormat="1" applyFont="1" applyFill="1" applyBorder="1" applyAlignment="1">
      <alignment horizontal="right" vertical="center"/>
    </xf>
    <xf numFmtId="169" fontId="50" fillId="0" borderId="0" xfId="1" applyNumberFormat="1" applyFont="1" applyFill="1" applyBorder="1" applyAlignment="1">
      <alignment vertical="center"/>
    </xf>
    <xf numFmtId="0" fontId="24" fillId="0" borderId="29" xfId="0" applyFont="1" applyFill="1" applyBorder="1">
      <alignment horizontal="left" vertical="top" wrapText="1"/>
    </xf>
    <xf numFmtId="0" fontId="30" fillId="0" borderId="29" xfId="0" applyFont="1" applyFill="1" applyBorder="1">
      <alignment horizontal="left" vertical="top" wrapText="1"/>
    </xf>
    <xf numFmtId="170" fontId="31" fillId="0" borderId="29" xfId="0" applyNumberFormat="1" applyFont="1" applyFill="1" applyBorder="1" applyAlignment="1">
      <alignment horizontal="right" vertical="center" wrapText="1"/>
    </xf>
    <xf numFmtId="169" fontId="31" fillId="0" borderId="29" xfId="0" applyNumberFormat="1" applyFont="1" applyFill="1" applyBorder="1" applyAlignment="1">
      <alignment horizontal="right" vertical="center" wrapText="1"/>
    </xf>
    <xf numFmtId="0" fontId="50" fillId="0" borderId="0" xfId="0" applyFont="1" applyFill="1" applyAlignment="1">
      <alignment vertical="center"/>
    </xf>
    <xf numFmtId="0" fontId="24" fillId="0" borderId="0" xfId="0" applyFont="1" applyFill="1">
      <alignment horizontal="left" vertical="top" wrapText="1"/>
    </xf>
    <xf numFmtId="0" fontId="24" fillId="0" borderId="11" xfId="0" applyFont="1" applyFill="1" applyBorder="1">
      <alignment horizontal="left" vertical="top" wrapText="1"/>
    </xf>
    <xf numFmtId="0" fontId="24" fillId="0" borderId="19" xfId="0" applyFont="1" applyFill="1" applyBorder="1">
      <alignment horizontal="left" vertical="top" wrapText="1"/>
    </xf>
    <xf numFmtId="49" fontId="28" fillId="0" borderId="0" xfId="0" applyNumberFormat="1" applyFont="1" applyFill="1" applyAlignment="1">
      <alignment horizontal="center" vertical="center" wrapText="1"/>
    </xf>
    <xf numFmtId="168" fontId="28" fillId="0" borderId="0" xfId="0" applyNumberFormat="1" applyFont="1" applyFill="1" applyAlignment="1">
      <alignment horizontal="center" vertical="center" wrapText="1"/>
    </xf>
    <xf numFmtId="49" fontId="27" fillId="0" borderId="29" xfId="0" applyNumberFormat="1" applyFont="1" applyFill="1" applyBorder="1" applyAlignment="1">
      <alignment horizontal="center" vertical="center" textRotation="90" wrapText="1"/>
    </xf>
    <xf numFmtId="168" fontId="27" fillId="0" borderId="29" xfId="0" applyNumberFormat="1" applyFont="1" applyFill="1" applyBorder="1" applyAlignment="1">
      <alignment horizontal="center" vertical="center" wrapText="1"/>
    </xf>
    <xf numFmtId="49" fontId="34" fillId="0" borderId="29" xfId="0" applyNumberFormat="1" applyFont="1" applyFill="1" applyBorder="1" applyAlignment="1">
      <alignment horizontal="center" vertical="center" textRotation="90" wrapText="1"/>
    </xf>
    <xf numFmtId="0" fontId="34" fillId="0" borderId="29" xfId="0" applyFont="1" applyFill="1" applyBorder="1" applyAlignment="1">
      <alignment horizontal="center" vertical="center" wrapText="1"/>
    </xf>
    <xf numFmtId="168" fontId="31" fillId="0" borderId="31" xfId="0" applyNumberFormat="1" applyFont="1" applyFill="1" applyBorder="1" applyAlignment="1">
      <alignment horizontal="right" vertical="center" wrapText="1"/>
    </xf>
    <xf numFmtId="170" fontId="30" fillId="0" borderId="29" xfId="0" applyNumberFormat="1" applyFont="1" applyFill="1" applyBorder="1" applyAlignment="1">
      <alignment horizontal="right" vertical="center" wrapText="1"/>
    </xf>
    <xf numFmtId="168" fontId="34" fillId="0" borderId="31" xfId="0" applyNumberFormat="1" applyFont="1" applyFill="1" applyBorder="1" applyAlignment="1">
      <alignment horizontal="right" vertical="center" wrapText="1"/>
    </xf>
    <xf numFmtId="170" fontId="34" fillId="0" borderId="31" xfId="0" applyNumberFormat="1" applyFont="1" applyFill="1" applyBorder="1" applyAlignment="1">
      <alignment horizontal="right" vertical="center" wrapText="1"/>
    </xf>
    <xf numFmtId="0" fontId="30" fillId="0" borderId="29" xfId="0" applyFont="1" applyFill="1" applyBorder="1" applyAlignment="1">
      <alignment horizontal="center" vertical="center" wrapText="1"/>
    </xf>
    <xf numFmtId="0" fontId="35" fillId="0" borderId="29" xfId="0" applyFont="1" applyFill="1" applyBorder="1" applyAlignment="1">
      <alignment horizontal="center" vertical="center" wrapText="1"/>
    </xf>
    <xf numFmtId="168" fontId="34" fillId="0" borderId="29" xfId="0" applyNumberFormat="1" applyFont="1" applyFill="1" applyBorder="1" applyAlignment="1">
      <alignment horizontal="right" vertical="center" wrapText="1"/>
    </xf>
    <xf numFmtId="168" fontId="30" fillId="0" borderId="29" xfId="0" applyNumberFormat="1" applyFont="1" applyFill="1" applyBorder="1" applyAlignment="1">
      <alignment horizontal="right" vertical="center" wrapText="1"/>
    </xf>
    <xf numFmtId="0" fontId="24" fillId="0" borderId="11" xfId="0" applyFont="1" applyFill="1" applyBorder="1" applyAlignment="1">
      <alignment horizontal="center" vertical="top" wrapText="1"/>
    </xf>
    <xf numFmtId="0" fontId="24" fillId="0" borderId="22" xfId="0" applyFont="1" applyFill="1" applyBorder="1">
      <alignment horizontal="left" vertical="top" wrapText="1"/>
    </xf>
    <xf numFmtId="0" fontId="24" fillId="0" borderId="17" xfId="0" applyFont="1" applyFill="1" applyBorder="1">
      <alignment horizontal="left" vertical="top" wrapText="1"/>
    </xf>
    <xf numFmtId="0" fontId="24" fillId="0" borderId="13" xfId="0" applyFont="1" applyFill="1" applyBorder="1">
      <alignment horizontal="left" vertical="top" wrapText="1"/>
    </xf>
    <xf numFmtId="0" fontId="32" fillId="0" borderId="11" xfId="0" applyFont="1" applyFill="1" applyBorder="1">
      <alignment horizontal="left" vertical="top" wrapText="1"/>
    </xf>
    <xf numFmtId="0" fontId="38" fillId="0" borderId="29" xfId="0" applyFont="1" applyFill="1" applyBorder="1" applyAlignment="1">
      <alignment horizontal="left" vertical="top" wrapText="1"/>
    </xf>
    <xf numFmtId="0" fontId="30" fillId="0" borderId="17" xfId="0" applyFont="1" applyFill="1" applyBorder="1">
      <alignment horizontal="left" vertical="top" wrapText="1"/>
    </xf>
    <xf numFmtId="0" fontId="30" fillId="0" borderId="14" xfId="0" applyFont="1" applyFill="1" applyBorder="1">
      <alignment horizontal="left" vertical="top" wrapText="1"/>
    </xf>
    <xf numFmtId="169" fontId="30" fillId="0" borderId="29" xfId="50" applyNumberFormat="1" applyFont="1" applyFill="1" applyBorder="1" applyAlignment="1">
      <alignment horizontal="left" vertical="center" wrapText="1"/>
    </xf>
    <xf numFmtId="0" fontId="40" fillId="0" borderId="29" xfId="0" applyFont="1" applyFill="1" applyBorder="1">
      <alignment horizontal="left" vertical="top" wrapText="1"/>
    </xf>
    <xf numFmtId="0" fontId="36" fillId="0" borderId="29" xfId="0" applyFont="1" applyFill="1" applyBorder="1">
      <alignment horizontal="left" vertical="top" wrapText="1"/>
    </xf>
    <xf numFmtId="0" fontId="30" fillId="0" borderId="29" xfId="61" applyFont="1" applyFill="1" applyBorder="1">
      <alignment horizontal="left" vertical="top" wrapText="1"/>
    </xf>
    <xf numFmtId="0" fontId="30" fillId="0" borderId="29" xfId="50" applyFont="1" applyFill="1" applyBorder="1" applyAlignment="1">
      <alignment vertical="center" wrapText="1"/>
    </xf>
    <xf numFmtId="0" fontId="29" fillId="0" borderId="29" xfId="0" applyFont="1" applyBorder="1">
      <alignment horizontal="left" vertical="top" wrapText="1"/>
    </xf>
    <xf numFmtId="0" fontId="32" fillId="0" borderId="29" xfId="0" applyFont="1" applyBorder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31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/>
    </xf>
    <xf numFmtId="167" fontId="32" fillId="0" borderId="29" xfId="48" applyNumberFormat="1" applyFont="1" applyFill="1" applyBorder="1" applyAlignment="1">
      <alignment horizontal="right" vertical="top"/>
    </xf>
    <xf numFmtId="0" fontId="24" fillId="33" borderId="11" xfId="0" applyFont="1" applyFill="1" applyBorder="1" applyAlignment="1">
      <alignment horizontal="left" vertical="top" wrapText="1"/>
    </xf>
    <xf numFmtId="0" fontId="24" fillId="33" borderId="13" xfId="0" applyFont="1" applyFill="1" applyBorder="1" applyAlignment="1">
      <alignment horizontal="left" vertical="top" wrapText="1"/>
    </xf>
    <xf numFmtId="0" fontId="24" fillId="33" borderId="14" xfId="0" applyFont="1" applyFill="1" applyBorder="1" applyAlignment="1">
      <alignment horizontal="left" vertical="top" wrapText="1"/>
    </xf>
    <xf numFmtId="0" fontId="26" fillId="0" borderId="29" xfId="0" applyFont="1" applyBorder="1" applyAlignment="1">
      <alignment horizontal="left" vertical="top" wrapText="1"/>
    </xf>
    <xf numFmtId="0" fontId="24" fillId="34" borderId="29" xfId="0" applyFont="1" applyFill="1" applyBorder="1">
      <alignment horizontal="left" vertical="top" wrapText="1"/>
    </xf>
    <xf numFmtId="0" fontId="32" fillId="34" borderId="29" xfId="0" applyFont="1" applyFill="1" applyBorder="1" applyAlignment="1">
      <alignment horizontal="left" vertical="top" wrapText="1"/>
    </xf>
    <xf numFmtId="167" fontId="38" fillId="34" borderId="29" xfId="48" applyNumberFormat="1" applyFont="1" applyFill="1" applyBorder="1" applyAlignment="1">
      <alignment horizontal="right" vertical="top"/>
    </xf>
    <xf numFmtId="0" fontId="24" fillId="34" borderId="0" xfId="0" applyFont="1" applyFill="1" applyAlignment="1"/>
    <xf numFmtId="0" fontId="24" fillId="34" borderId="29" xfId="0" applyFont="1" applyFill="1" applyBorder="1" applyAlignment="1">
      <alignment horizontal="left" vertical="top" wrapText="1"/>
    </xf>
    <xf numFmtId="0" fontId="24" fillId="34" borderId="18" xfId="0" applyFont="1" applyFill="1" applyBorder="1">
      <alignment horizontal="left" vertical="top" wrapText="1"/>
    </xf>
    <xf numFmtId="0" fontId="47" fillId="34" borderId="29" xfId="0" applyFont="1" applyFill="1" applyBorder="1" applyAlignment="1">
      <alignment horizontal="left" vertical="top" wrapText="1"/>
    </xf>
    <xf numFmtId="0" fontId="24" fillId="34" borderId="20" xfId="0" applyFont="1" applyFill="1" applyBorder="1">
      <alignment horizontal="left" vertical="top" wrapText="1"/>
    </xf>
    <xf numFmtId="0" fontId="49" fillId="34" borderId="29" xfId="0" applyFont="1" applyFill="1" applyBorder="1" applyAlignment="1">
      <alignment horizontal="left" vertical="top" wrapText="1"/>
    </xf>
    <xf numFmtId="167" fontId="24" fillId="34" borderId="29" xfId="48" applyNumberFormat="1" applyFont="1" applyFill="1" applyBorder="1" applyAlignment="1">
      <alignment horizontal="right" vertical="top"/>
    </xf>
    <xf numFmtId="0" fontId="24" fillId="34" borderId="29" xfId="43" applyFont="1" applyFill="1" applyBorder="1" applyAlignment="1">
      <alignment horizontal="left" vertical="top" wrapText="1"/>
    </xf>
    <xf numFmtId="167" fontId="29" fillId="34" borderId="29" xfId="48" applyNumberFormat="1" applyFont="1" applyFill="1" applyBorder="1" applyAlignment="1">
      <alignment horizontal="right" vertical="top"/>
    </xf>
    <xf numFmtId="0" fontId="29" fillId="34" borderId="0" xfId="0" applyFont="1" applyFill="1">
      <alignment horizontal="left" vertical="top" wrapText="1"/>
    </xf>
    <xf numFmtId="0" fontId="29" fillId="34" borderId="29" xfId="0" applyFont="1" applyFill="1" applyBorder="1" applyAlignment="1">
      <alignment horizontal="left" vertical="top" wrapText="1"/>
    </xf>
    <xf numFmtId="0" fontId="29" fillId="34" borderId="29" xfId="0" applyFont="1" applyFill="1" applyBorder="1">
      <alignment horizontal="left" vertical="top" wrapText="1"/>
    </xf>
    <xf numFmtId="165" fontId="24" fillId="0" borderId="0" xfId="1" applyNumberFormat="1" applyFont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0" borderId="0" xfId="0" applyFont="1" applyFill="1" applyAlignment="1">
      <alignment vertical="center" wrapText="1"/>
    </xf>
    <xf numFmtId="0" fontId="32" fillId="0" borderId="0" xfId="0" applyFont="1" applyFill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9" fillId="0" borderId="0" xfId="0" applyFont="1">
      <alignment horizontal="left" vertical="top" wrapText="1"/>
    </xf>
    <xf numFmtId="167" fontId="51" fillId="0" borderId="29" xfId="65" applyNumberFormat="1" applyFont="1" applyBorder="1" applyAlignment="1">
      <alignment horizontal="right" vertical="top"/>
    </xf>
    <xf numFmtId="0" fontId="51" fillId="0" borderId="29" xfId="0" applyFont="1" applyBorder="1" applyAlignment="1">
      <alignment horizontal="center" vertical="top" wrapText="1"/>
    </xf>
    <xf numFmtId="0" fontId="51" fillId="0" borderId="29" xfId="0" applyFont="1" applyBorder="1" applyAlignment="1">
      <alignment horizontal="left" vertical="top" wrapText="1"/>
    </xf>
    <xf numFmtId="0" fontId="29" fillId="0" borderId="29" xfId="0" applyFont="1" applyBorder="1" applyAlignment="1">
      <alignment horizontal="center" vertical="top" wrapText="1"/>
    </xf>
    <xf numFmtId="0" fontId="29" fillId="0" borderId="29" xfId="0" applyFont="1" applyBorder="1" applyAlignment="1">
      <alignment horizontal="left" vertical="top" wrapText="1"/>
    </xf>
    <xf numFmtId="167" fontId="29" fillId="0" borderId="29" xfId="48" applyNumberFormat="1" applyFont="1" applyBorder="1" applyAlignment="1">
      <alignment horizontal="right" vertical="top"/>
    </xf>
    <xf numFmtId="0" fontId="37" fillId="0" borderId="0" xfId="0" applyFont="1" applyAlignment="1">
      <alignment horizontal="left" vertical="top" wrapText="1"/>
    </xf>
    <xf numFmtId="0" fontId="24" fillId="0" borderId="29" xfId="0" applyFont="1" applyBorder="1">
      <alignment horizontal="left" vertical="top" wrapText="1"/>
    </xf>
    <xf numFmtId="167" fontId="24" fillId="0" borderId="29" xfId="48" applyFont="1" applyBorder="1" applyAlignment="1">
      <alignment horizontal="right" vertical="center"/>
    </xf>
    <xf numFmtId="0" fontId="24" fillId="0" borderId="0" xfId="0" applyFont="1">
      <alignment horizontal="left" vertical="top" wrapText="1"/>
    </xf>
    <xf numFmtId="0" fontId="49" fillId="0" borderId="29" xfId="0" applyFont="1" applyBorder="1">
      <alignment horizontal="left" vertical="top" wrapText="1"/>
    </xf>
    <xf numFmtId="167" fontId="49" fillId="0" borderId="29" xfId="48" applyFont="1" applyBorder="1" applyAlignment="1">
      <alignment horizontal="right" vertical="center"/>
    </xf>
    <xf numFmtId="168" fontId="24" fillId="0" borderId="0" xfId="0" applyNumberFormat="1" applyFont="1">
      <alignment horizontal="left" vertical="top" wrapText="1"/>
    </xf>
    <xf numFmtId="0" fontId="32" fillId="0" borderId="29" xfId="0" applyFont="1" applyBorder="1" applyAlignment="1">
      <alignment horizontal="center" vertical="center" wrapText="1"/>
    </xf>
    <xf numFmtId="167" fontId="32" fillId="0" borderId="29" xfId="48" applyFont="1" applyBorder="1" applyAlignment="1">
      <alignment horizontal="right" vertical="center"/>
    </xf>
    <xf numFmtId="167" fontId="24" fillId="0" borderId="29" xfId="48" applyFont="1" applyFill="1" applyBorder="1" applyAlignment="1">
      <alignment horizontal="right" vertical="center"/>
    </xf>
    <xf numFmtId="167" fontId="24" fillId="0" borderId="29" xfId="0" applyNumberFormat="1" applyFont="1" applyBorder="1">
      <alignment horizontal="left" vertical="top" wrapText="1"/>
    </xf>
    <xf numFmtId="0" fontId="54" fillId="0" borderId="29" xfId="0" applyFont="1" applyBorder="1" applyAlignment="1">
      <alignment horizontal="center" vertical="center" wrapText="1"/>
    </xf>
    <xf numFmtId="167" fontId="32" fillId="0" borderId="29" xfId="65" applyFont="1" applyBorder="1">
      <alignment horizontal="right" vertical="top"/>
    </xf>
    <xf numFmtId="0" fontId="24" fillId="0" borderId="29" xfId="0" applyFont="1" applyBorder="1" applyAlignment="1">
      <alignment horizontal="left" vertical="center" wrapText="1"/>
    </xf>
    <xf numFmtId="167" fontId="24" fillId="0" borderId="29" xfId="48" applyFont="1" applyBorder="1">
      <alignment horizontal="right" vertical="top"/>
    </xf>
    <xf numFmtId="0" fontId="49" fillId="0" borderId="29" xfId="0" applyFont="1" applyBorder="1" applyAlignment="1">
      <alignment horizontal="center" vertical="top" wrapText="1"/>
    </xf>
    <xf numFmtId="0" fontId="53" fillId="0" borderId="29" xfId="0" applyFont="1" applyBorder="1">
      <alignment horizontal="left" vertical="top" wrapText="1"/>
    </xf>
    <xf numFmtId="167" fontId="53" fillId="0" borderId="29" xfId="67" applyFont="1" applyBorder="1">
      <alignment horizontal="right" vertical="top"/>
    </xf>
    <xf numFmtId="167" fontId="49" fillId="0" borderId="29" xfId="67" applyFont="1" applyBorder="1">
      <alignment horizontal="right" vertical="top"/>
    </xf>
    <xf numFmtId="0" fontId="24" fillId="0" borderId="0" xfId="0" applyFont="1" applyAlignment="1">
      <alignment horizontal="right" vertical="top"/>
    </xf>
    <xf numFmtId="0" fontId="49" fillId="0" borderId="0" xfId="0" applyFont="1" applyAlignment="1">
      <alignment horizontal="right" vertical="center"/>
    </xf>
    <xf numFmtId="0" fontId="32" fillId="0" borderId="0" xfId="0" applyFont="1" applyFill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30" fillId="0" borderId="23" xfId="0" applyFont="1" applyFill="1" applyBorder="1">
      <alignment horizontal="left" vertical="top" wrapText="1"/>
    </xf>
    <xf numFmtId="0" fontId="51" fillId="0" borderId="29" xfId="0" applyFont="1" applyBorder="1" applyAlignment="1">
      <alignment horizontal="left" vertical="top" wrapText="1"/>
    </xf>
    <xf numFmtId="0" fontId="51" fillId="0" borderId="29" xfId="0" applyFont="1" applyBorder="1" applyAlignment="1">
      <alignment horizontal="center" vertical="center" wrapText="1"/>
    </xf>
    <xf numFmtId="167" fontId="32" fillId="34" borderId="29" xfId="66" applyFont="1" applyFill="1" applyBorder="1">
      <alignment horizontal="right" vertical="top"/>
    </xf>
    <xf numFmtId="167" fontId="36" fillId="0" borderId="29" xfId="48" applyFont="1" applyFill="1" applyBorder="1">
      <alignment horizontal="right" vertical="top"/>
    </xf>
    <xf numFmtId="169" fontId="36" fillId="0" borderId="29" xfId="0" applyNumberFormat="1" applyFont="1" applyFill="1" applyBorder="1">
      <alignment horizontal="left" vertical="top" wrapText="1"/>
    </xf>
    <xf numFmtId="171" fontId="31" fillId="0" borderId="29" xfId="0" applyNumberFormat="1" applyFont="1" applyFill="1" applyBorder="1" applyAlignment="1">
      <alignment horizontal="right" vertical="top" wrapText="1"/>
    </xf>
    <xf numFmtId="169" fontId="36" fillId="0" borderId="29" xfId="0" applyNumberFormat="1" applyFont="1" applyFill="1" applyBorder="1" applyAlignment="1">
      <alignment horizontal="right" vertical="top" wrapText="1"/>
    </xf>
    <xf numFmtId="0" fontId="30" fillId="0" borderId="29" xfId="0" applyFont="1" applyFill="1" applyBorder="1" applyAlignment="1">
      <alignment horizontal="right" vertical="top" wrapText="1"/>
    </xf>
    <xf numFmtId="171" fontId="30" fillId="0" borderId="29" xfId="0" applyNumberFormat="1" applyFont="1" applyFill="1" applyBorder="1" applyAlignment="1">
      <alignment horizontal="right" vertical="top" wrapText="1"/>
    </xf>
    <xf numFmtId="167" fontId="51" fillId="34" borderId="29" xfId="65" applyNumberFormat="1" applyFont="1" applyFill="1" applyBorder="1" applyAlignment="1">
      <alignment horizontal="right" vertical="top"/>
    </xf>
    <xf numFmtId="0" fontId="51" fillId="0" borderId="29" xfId="0" applyFont="1" applyBorder="1" applyAlignment="1">
      <alignment horizontal="left" vertical="top" wrapText="1"/>
    </xf>
    <xf numFmtId="0" fontId="31" fillId="0" borderId="0" xfId="50" applyFont="1" applyFill="1" applyAlignment="1">
      <alignment horizontal="right" vertical="center"/>
    </xf>
    <xf numFmtId="0" fontId="24" fillId="0" borderId="29" xfId="0" applyFont="1" applyBorder="1" applyAlignment="1">
      <alignment horizontal="center" vertical="center" wrapText="1"/>
    </xf>
    <xf numFmtId="0" fontId="32" fillId="33" borderId="13" xfId="0" applyFont="1" applyFill="1" applyBorder="1" applyAlignment="1">
      <alignment horizontal="left" vertical="top" wrapText="1"/>
    </xf>
    <xf numFmtId="167" fontId="32" fillId="34" borderId="29" xfId="65" applyNumberFormat="1" applyFont="1" applyFill="1" applyBorder="1" applyAlignment="1">
      <alignment horizontal="right" vertical="top"/>
    </xf>
    <xf numFmtId="0" fontId="24" fillId="0" borderId="29" xfId="0" applyFont="1" applyBorder="1" applyAlignment="1">
      <alignment horizontal="left" vertical="top" wrapText="1"/>
    </xf>
    <xf numFmtId="0" fontId="24" fillId="34" borderId="29" xfId="0" applyFont="1" applyFill="1" applyBorder="1" applyAlignment="1">
      <alignment horizontal="right" vertical="top" wrapText="1"/>
    </xf>
    <xf numFmtId="0" fontId="32" fillId="0" borderId="29" xfId="0" applyFont="1" applyBorder="1" applyAlignment="1">
      <alignment horizontal="left" vertical="top" wrapText="1"/>
    </xf>
    <xf numFmtId="167" fontId="32" fillId="0" borderId="29" xfId="65" applyNumberFormat="1" applyFont="1" applyBorder="1" applyAlignment="1">
      <alignment horizontal="right" vertical="top"/>
    </xf>
    <xf numFmtId="0" fontId="24" fillId="0" borderId="29" xfId="0" applyFont="1" applyBorder="1" applyAlignment="1">
      <alignment horizontal="right" vertical="top" wrapText="1"/>
    </xf>
    <xf numFmtId="0" fontId="30" fillId="0" borderId="0" xfId="54" applyFont="1" applyFill="1" applyAlignment="1">
      <alignment horizontal="center" vertical="center" wrapText="1"/>
    </xf>
    <xf numFmtId="0" fontId="30" fillId="0" borderId="0" xfId="54" applyFont="1" applyFill="1" applyAlignment="1">
      <alignment vertical="center" wrapText="1"/>
    </xf>
    <xf numFmtId="0" fontId="30" fillId="0" borderId="0" xfId="50" applyFont="1" applyFill="1" applyAlignment="1">
      <alignment vertical="center" wrapText="1"/>
    </xf>
    <xf numFmtId="49" fontId="30" fillId="0" borderId="0" xfId="54" applyNumberFormat="1" applyFont="1" applyFill="1" applyAlignment="1">
      <alignment horizontal="center" vertical="center" wrapText="1"/>
    </xf>
    <xf numFmtId="0" fontId="30" fillId="0" borderId="0" xfId="54" applyNumberFormat="1" applyFont="1" applyFill="1" applyAlignment="1">
      <alignment horizontal="center" vertical="center" wrapText="1"/>
    </xf>
    <xf numFmtId="0" fontId="30" fillId="0" borderId="38" xfId="0" applyFont="1" applyFill="1" applyBorder="1" applyAlignment="1">
      <alignment horizontal="center" vertical="top" wrapText="1"/>
    </xf>
    <xf numFmtId="0" fontId="30" fillId="0" borderId="29" xfId="0" applyFont="1" applyFill="1" applyBorder="1" applyAlignment="1">
      <alignment horizontal="center" vertical="top" wrapText="1"/>
    </xf>
    <xf numFmtId="0" fontId="36" fillId="0" borderId="0" xfId="54" applyFont="1" applyFill="1" applyAlignment="1">
      <alignment vertical="center" wrapText="1"/>
    </xf>
    <xf numFmtId="0" fontId="30" fillId="0" borderId="38" xfId="0" applyFont="1" applyFill="1" applyBorder="1" applyAlignment="1">
      <alignment horizontal="left" vertical="top" wrapText="1"/>
    </xf>
    <xf numFmtId="0" fontId="30" fillId="0" borderId="29" xfId="0" applyFont="1" applyFill="1" applyBorder="1" applyAlignment="1">
      <alignment horizontal="left" vertical="top" wrapText="1"/>
    </xf>
    <xf numFmtId="167" fontId="30" fillId="0" borderId="29" xfId="48" applyNumberFormat="1" applyFont="1" applyFill="1" applyBorder="1" applyAlignment="1">
      <alignment horizontal="right" vertical="center"/>
    </xf>
    <xf numFmtId="167" fontId="30" fillId="0" borderId="39" xfId="48" applyNumberFormat="1" applyFont="1" applyFill="1" applyBorder="1" applyAlignment="1">
      <alignment horizontal="right" vertical="center"/>
    </xf>
    <xf numFmtId="0" fontId="57" fillId="0" borderId="38" xfId="0" applyFont="1" applyFill="1" applyBorder="1" applyAlignment="1">
      <alignment horizontal="left" vertical="top" wrapText="1"/>
    </xf>
    <xf numFmtId="0" fontId="57" fillId="0" borderId="29" xfId="0" applyFont="1" applyFill="1" applyBorder="1" applyAlignment="1">
      <alignment horizontal="left" vertical="top" wrapText="1"/>
    </xf>
    <xf numFmtId="169" fontId="57" fillId="0" borderId="29" xfId="0" applyNumberFormat="1" applyFont="1" applyFill="1" applyBorder="1" applyAlignment="1">
      <alignment horizontal="left" vertical="center" wrapText="1"/>
    </xf>
    <xf numFmtId="169" fontId="57" fillId="0" borderId="39" xfId="0" applyNumberFormat="1" applyFont="1" applyFill="1" applyBorder="1" applyAlignment="1">
      <alignment horizontal="left" vertical="center" wrapText="1"/>
    </xf>
    <xf numFmtId="167" fontId="0" fillId="0" borderId="0" xfId="0" applyNumberForma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167" fontId="30" fillId="0" borderId="29" xfId="65" applyNumberFormat="1" applyFont="1" applyFill="1" applyBorder="1" applyAlignment="1">
      <alignment horizontal="right" vertical="top"/>
    </xf>
    <xf numFmtId="0" fontId="24" fillId="34" borderId="0" xfId="54" applyFont="1" applyFill="1" applyAlignment="1">
      <alignment vertical="center" wrapText="1"/>
    </xf>
    <xf numFmtId="0" fontId="30" fillId="34" borderId="0" xfId="54" applyFont="1" applyFill="1" applyAlignment="1">
      <alignment vertical="center" wrapText="1"/>
    </xf>
    <xf numFmtId="0" fontId="57" fillId="34" borderId="38" xfId="0" applyFont="1" applyFill="1" applyBorder="1" applyAlignment="1">
      <alignment horizontal="left" vertical="top" wrapText="1"/>
    </xf>
    <xf numFmtId="0" fontId="57" fillId="34" borderId="29" xfId="0" applyFont="1" applyFill="1" applyBorder="1" applyAlignment="1">
      <alignment horizontal="left" vertical="top" wrapText="1"/>
    </xf>
    <xf numFmtId="167" fontId="30" fillId="34" borderId="39" xfId="48" applyNumberFormat="1" applyFont="1" applyFill="1" applyBorder="1" applyAlignment="1">
      <alignment horizontal="right" vertical="top"/>
    </xf>
    <xf numFmtId="0" fontId="57" fillId="34" borderId="29" xfId="0" applyFont="1" applyFill="1" applyBorder="1" applyAlignment="1">
      <alignment horizontal="center" vertical="center" wrapText="1"/>
    </xf>
    <xf numFmtId="0" fontId="57" fillId="34" borderId="29" xfId="0" applyFont="1" applyFill="1" applyBorder="1" applyAlignment="1">
      <alignment horizontal="left" vertical="center" wrapText="1"/>
    </xf>
    <xf numFmtId="167" fontId="30" fillId="34" borderId="29" xfId="48" applyNumberFormat="1" applyFont="1" applyFill="1" applyBorder="1" applyAlignment="1">
      <alignment horizontal="right" vertical="center"/>
    </xf>
    <xf numFmtId="167" fontId="30" fillId="34" borderId="39" xfId="48" applyNumberFormat="1" applyFont="1" applyFill="1" applyBorder="1" applyAlignment="1">
      <alignment horizontal="right" vertical="center"/>
    </xf>
    <xf numFmtId="0" fontId="36" fillId="34" borderId="29" xfId="0" applyFont="1" applyFill="1" applyBorder="1" applyAlignment="1">
      <alignment horizontal="left" vertical="center" wrapText="1"/>
    </xf>
    <xf numFmtId="0" fontId="57" fillId="34" borderId="40" xfId="0" applyFont="1" applyFill="1" applyBorder="1" applyAlignment="1">
      <alignment horizontal="left" vertical="top" wrapText="1"/>
    </xf>
    <xf numFmtId="0" fontId="57" fillId="34" borderId="18" xfId="0" applyFont="1" applyFill="1" applyBorder="1" applyAlignment="1">
      <alignment horizontal="left" vertical="top" wrapText="1"/>
    </xf>
    <xf numFmtId="0" fontId="59" fillId="0" borderId="0" xfId="54" applyFont="1" applyFill="1" applyAlignment="1">
      <alignment horizontal="center" vertical="center" wrapText="1"/>
    </xf>
    <xf numFmtId="0" fontId="59" fillId="0" borderId="0" xfId="54" applyFont="1" applyFill="1" applyAlignment="1">
      <alignment vertical="center" wrapText="1"/>
    </xf>
    <xf numFmtId="0" fontId="24" fillId="0" borderId="0" xfId="54" applyFont="1" applyFill="1" applyAlignment="1">
      <alignment vertical="center" wrapText="1"/>
    </xf>
    <xf numFmtId="167" fontId="30" fillId="0" borderId="29" xfId="48" applyNumberFormat="1" applyFont="1" applyFill="1" applyBorder="1" applyAlignment="1">
      <alignment horizontal="right" vertical="top"/>
    </xf>
    <xf numFmtId="167" fontId="30" fillId="0" borderId="39" xfId="48" applyNumberFormat="1" applyFont="1" applyFill="1" applyBorder="1" applyAlignment="1">
      <alignment horizontal="right" vertical="top"/>
    </xf>
    <xf numFmtId="0" fontId="36" fillId="0" borderId="29" xfId="0" applyFont="1" applyFill="1" applyBorder="1" applyAlignment="1">
      <alignment horizontal="left" vertical="center" wrapText="1"/>
    </xf>
    <xf numFmtId="0" fontId="57" fillId="0" borderId="40" xfId="0" applyFont="1" applyFill="1" applyBorder="1" applyAlignment="1">
      <alignment horizontal="left" vertical="top" wrapText="1"/>
    </xf>
    <xf numFmtId="0" fontId="57" fillId="0" borderId="18" xfId="0" applyFont="1" applyFill="1" applyBorder="1" applyAlignment="1">
      <alignment horizontal="left" vertical="top" wrapText="1"/>
    </xf>
    <xf numFmtId="0" fontId="30" fillId="0" borderId="0" xfId="50" applyFont="1" applyFill="1" applyAlignment="1">
      <alignment horizontal="right" vertical="center" wrapText="1"/>
    </xf>
    <xf numFmtId="168" fontId="24" fillId="34" borderId="29" xfId="0" applyNumberFormat="1" applyFont="1" applyFill="1" applyBorder="1" applyAlignment="1">
      <alignment horizontal="center" vertical="center" wrapText="1"/>
    </xf>
    <xf numFmtId="0" fontId="32" fillId="0" borderId="29" xfId="0" applyFont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top" wrapText="1"/>
    </xf>
    <xf numFmtId="169" fontId="30" fillId="0" borderId="29" xfId="0" applyNumberFormat="1" applyFont="1" applyFill="1" applyBorder="1">
      <alignment horizontal="left" vertical="top" wrapText="1"/>
    </xf>
    <xf numFmtId="168" fontId="24" fillId="0" borderId="29" xfId="0" applyNumberFormat="1" applyFont="1" applyBorder="1" applyAlignment="1">
      <alignment horizontal="left" vertical="top" wrapText="1"/>
    </xf>
    <xf numFmtId="168" fontId="24" fillId="0" borderId="29" xfId="48" applyNumberFormat="1" applyFont="1" applyBorder="1" applyAlignment="1">
      <alignment horizontal="right" vertical="top"/>
    </xf>
    <xf numFmtId="0" fontId="49" fillId="0" borderId="29" xfId="0" applyFont="1" applyBorder="1" applyAlignment="1">
      <alignment horizontal="left" vertical="top" wrapText="1"/>
    </xf>
    <xf numFmtId="168" fontId="49" fillId="0" borderId="29" xfId="67" applyNumberFormat="1" applyFont="1" applyBorder="1" applyAlignment="1">
      <alignment horizontal="right" vertical="top"/>
    </xf>
    <xf numFmtId="168" fontId="32" fillId="0" borderId="29" xfId="48" applyNumberFormat="1" applyFont="1" applyBorder="1" applyAlignment="1">
      <alignment horizontal="right" vertical="top"/>
    </xf>
    <xf numFmtId="0" fontId="57" fillId="34" borderId="38" xfId="0" applyFont="1" applyFill="1" applyBorder="1" applyAlignment="1">
      <alignment horizontal="left" vertical="center" wrapText="1"/>
    </xf>
    <xf numFmtId="0" fontId="58" fillId="34" borderId="20" xfId="0" applyFont="1" applyFill="1" applyBorder="1" applyAlignment="1">
      <alignment horizontal="left" vertical="center" wrapText="1"/>
    </xf>
    <xf numFmtId="167" fontId="31" fillId="34" borderId="29" xfId="48" applyNumberFormat="1" applyFont="1" applyFill="1" applyBorder="1" applyAlignment="1">
      <alignment horizontal="right" vertical="center"/>
    </xf>
    <xf numFmtId="0" fontId="57" fillId="34" borderId="42" xfId="0" applyFont="1" applyFill="1" applyBorder="1" applyAlignment="1">
      <alignment horizontal="left" vertical="center" wrapText="1"/>
    </xf>
    <xf numFmtId="168" fontId="24" fillId="0" borderId="29" xfId="67" applyNumberFormat="1" applyFont="1" applyBorder="1" applyAlignment="1">
      <alignment horizontal="right" vertical="top"/>
    </xf>
    <xf numFmtId="168" fontId="24" fillId="34" borderId="29" xfId="0" applyNumberFormat="1" applyFont="1" applyFill="1" applyBorder="1" applyAlignment="1">
      <alignment horizontal="right" vertical="top" wrapText="1"/>
    </xf>
    <xf numFmtId="0" fontId="24" fillId="0" borderId="20" xfId="0" applyFont="1" applyBorder="1">
      <alignment horizontal="left" vertical="top" wrapText="1"/>
    </xf>
    <xf numFmtId="0" fontId="57" fillId="0" borderId="20" xfId="0" applyFont="1" applyFill="1" applyBorder="1" applyAlignment="1">
      <alignment horizontal="left" vertical="top" wrapText="1"/>
    </xf>
    <xf numFmtId="0" fontId="36" fillId="0" borderId="20" xfId="0" applyFont="1" applyFill="1" applyBorder="1" applyAlignment="1">
      <alignment horizontal="left" vertical="center" wrapText="1"/>
    </xf>
    <xf numFmtId="167" fontId="30" fillId="0" borderId="29" xfId="0" applyNumberFormat="1" applyFont="1" applyFill="1" applyBorder="1" applyAlignment="1">
      <alignment horizontal="right" vertical="top" wrapText="1"/>
    </xf>
    <xf numFmtId="0" fontId="30" fillId="0" borderId="14" xfId="0" applyFont="1" applyFill="1" applyBorder="1" applyAlignment="1">
      <alignment horizontal="right" vertical="top" wrapText="1"/>
    </xf>
    <xf numFmtId="167" fontId="30" fillId="0" borderId="29" xfId="48" applyFont="1" applyFill="1" applyBorder="1" applyAlignment="1">
      <alignment horizontal="right" vertical="top"/>
    </xf>
    <xf numFmtId="49" fontId="24" fillId="0" borderId="11" xfId="0" applyNumberFormat="1" applyFont="1" applyFill="1" applyBorder="1">
      <alignment horizontal="left" vertical="top" wrapText="1"/>
    </xf>
    <xf numFmtId="0" fontId="30" fillId="0" borderId="13" xfId="0" applyFont="1" applyFill="1" applyBorder="1">
      <alignment horizontal="left" vertical="top" wrapText="1"/>
    </xf>
    <xf numFmtId="0" fontId="30" fillId="34" borderId="29" xfId="0" applyFont="1" applyFill="1" applyBorder="1" applyAlignment="1">
      <alignment horizontal="center" vertical="center" wrapText="1"/>
    </xf>
    <xf numFmtId="0" fontId="30" fillId="34" borderId="29" xfId="0" applyFont="1" applyFill="1" applyBorder="1" applyAlignment="1">
      <alignment horizontal="left" vertical="top" wrapText="1"/>
    </xf>
    <xf numFmtId="167" fontId="30" fillId="34" borderId="29" xfId="65" applyNumberFormat="1" applyFont="1" applyFill="1" applyBorder="1" applyAlignment="1">
      <alignment horizontal="right" vertical="top"/>
    </xf>
    <xf numFmtId="0" fontId="30" fillId="0" borderId="29" xfId="0" applyFont="1" applyBorder="1">
      <alignment horizontal="left" vertical="top" wrapText="1"/>
    </xf>
    <xf numFmtId="167" fontId="30" fillId="0" borderId="29" xfId="48" applyFont="1" applyBorder="1">
      <alignment horizontal="right" vertical="top"/>
    </xf>
    <xf numFmtId="0" fontId="36" fillId="0" borderId="29" xfId="0" applyFont="1" applyBorder="1">
      <alignment horizontal="left" vertical="top" wrapText="1"/>
    </xf>
    <xf numFmtId="167" fontId="36" fillId="0" borderId="29" xfId="67" applyFont="1" applyBorder="1">
      <alignment horizontal="right" vertical="top"/>
    </xf>
    <xf numFmtId="0" fontId="30" fillId="34" borderId="29" xfId="0" applyFont="1" applyFill="1" applyBorder="1">
      <alignment horizontal="left" vertical="top" wrapText="1"/>
    </xf>
    <xf numFmtId="49" fontId="30" fillId="0" borderId="29" xfId="0" applyNumberFormat="1" applyFont="1" applyBorder="1">
      <alignment horizontal="left" vertical="top" wrapText="1"/>
    </xf>
    <xf numFmtId="49" fontId="30" fillId="0" borderId="14" xfId="0" applyNumberFormat="1" applyFont="1" applyFill="1" applyBorder="1">
      <alignment horizontal="left" vertical="top" wrapText="1"/>
    </xf>
    <xf numFmtId="0" fontId="30" fillId="0" borderId="21" xfId="0" applyFont="1" applyFill="1" applyBorder="1">
      <alignment horizontal="left" vertical="top" wrapText="1"/>
    </xf>
    <xf numFmtId="0" fontId="30" fillId="0" borderId="31" xfId="0" applyFont="1" applyFill="1" applyBorder="1">
      <alignment horizontal="left" vertical="top" wrapText="1"/>
    </xf>
    <xf numFmtId="167" fontId="30" fillId="0" borderId="29" xfId="48" applyFont="1" applyFill="1" applyBorder="1">
      <alignment horizontal="right" vertical="top"/>
    </xf>
    <xf numFmtId="49" fontId="30" fillId="0" borderId="29" xfId="0" applyNumberFormat="1" applyFont="1" applyFill="1" applyBorder="1">
      <alignment horizontal="left" vertical="top" wrapText="1"/>
    </xf>
    <xf numFmtId="169" fontId="30" fillId="0" borderId="29" xfId="0" applyNumberFormat="1" applyFont="1" applyFill="1" applyBorder="1" applyAlignment="1">
      <alignment horizontal="right" vertical="top" wrapText="1"/>
    </xf>
    <xf numFmtId="169" fontId="30" fillId="34" borderId="29" xfId="0" applyNumberFormat="1" applyFont="1" applyFill="1" applyBorder="1">
      <alignment horizontal="left" vertical="top" wrapText="1"/>
    </xf>
    <xf numFmtId="167" fontId="30" fillId="34" borderId="29" xfId="48" applyFont="1" applyFill="1" applyBorder="1">
      <alignment horizontal="right" vertical="top"/>
    </xf>
    <xf numFmtId="167" fontId="36" fillId="34" borderId="29" xfId="67" applyFont="1" applyFill="1" applyBorder="1">
      <alignment horizontal="right" vertical="top"/>
    </xf>
    <xf numFmtId="0" fontId="29" fillId="34" borderId="29" xfId="0" applyFont="1" applyFill="1" applyBorder="1" applyAlignment="1">
      <alignment horizontal="center" vertical="top" wrapText="1"/>
    </xf>
    <xf numFmtId="0" fontId="0" fillId="34" borderId="0" xfId="0" applyFill="1">
      <alignment horizontal="left" vertical="top" wrapText="1"/>
    </xf>
    <xf numFmtId="167" fontId="24" fillId="0" borderId="29" xfId="65" applyNumberFormat="1" applyFont="1" applyBorder="1" applyAlignment="1">
      <alignment horizontal="right" vertical="top"/>
    </xf>
    <xf numFmtId="0" fontId="32" fillId="0" borderId="0" xfId="50" applyFont="1" applyFill="1" applyAlignment="1">
      <alignment horizontal="right" vertical="center"/>
    </xf>
    <xf numFmtId="0" fontId="30" fillId="0" borderId="29" xfId="0" applyFont="1" applyFill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left" vertical="top" wrapText="1"/>
    </xf>
    <xf numFmtId="0" fontId="31" fillId="34" borderId="29" xfId="0" applyFont="1" applyFill="1" applyBorder="1" applyAlignment="1">
      <alignment horizontal="center" vertical="center" wrapText="1"/>
    </xf>
    <xf numFmtId="0" fontId="31" fillId="34" borderId="29" xfId="0" applyFont="1" applyFill="1" applyBorder="1" applyAlignment="1">
      <alignment vertical="center" wrapText="1"/>
    </xf>
    <xf numFmtId="0" fontId="30" fillId="34" borderId="29" xfId="0" applyFont="1" applyFill="1" applyBorder="1" applyAlignment="1">
      <alignment vertical="center" wrapText="1"/>
    </xf>
    <xf numFmtId="0" fontId="24" fillId="0" borderId="29" xfId="0" applyFont="1" applyBorder="1" applyAlignment="1"/>
    <xf numFmtId="173" fontId="31" fillId="34" borderId="29" xfId="0" applyNumberFormat="1" applyFont="1" applyFill="1" applyBorder="1" applyAlignment="1">
      <alignment horizontal="right" vertical="center" wrapText="1"/>
    </xf>
    <xf numFmtId="173" fontId="30" fillId="34" borderId="29" xfId="0" applyNumberFormat="1" applyFont="1" applyFill="1" applyBorder="1" applyAlignment="1">
      <alignment horizontal="right" vertical="center" wrapText="1"/>
    </xf>
    <xf numFmtId="0" fontId="30" fillId="0" borderId="0" xfId="45" applyFont="1" applyFill="1" applyAlignment="1">
      <alignment vertical="center"/>
    </xf>
    <xf numFmtId="0" fontId="30" fillId="0" borderId="0" xfId="46" applyFont="1" applyFill="1" applyAlignment="1">
      <alignment horizontal="right" vertical="center"/>
    </xf>
    <xf numFmtId="0" fontId="30" fillId="0" borderId="0" xfId="46" applyFont="1" applyFill="1" applyAlignment="1">
      <alignment horizontal="center" vertical="center"/>
    </xf>
    <xf numFmtId="0" fontId="60" fillId="0" borderId="0" xfId="45" applyFont="1" applyFill="1" applyAlignment="1">
      <alignment vertical="center"/>
    </xf>
    <xf numFmtId="0" fontId="60" fillId="0" borderId="0" xfId="45" applyFont="1" applyFill="1" applyAlignment="1">
      <alignment horizontal="center" vertical="center"/>
    </xf>
    <xf numFmtId="0" fontId="61" fillId="0" borderId="0" xfId="45" applyFont="1" applyFill="1" applyAlignment="1">
      <alignment vertical="center"/>
    </xf>
    <xf numFmtId="0" fontId="30" fillId="0" borderId="12" xfId="46" applyFont="1" applyFill="1" applyBorder="1" applyAlignment="1">
      <alignment vertical="center"/>
    </xf>
    <xf numFmtId="0" fontId="30" fillId="0" borderId="31" xfId="46" applyFont="1" applyFill="1" applyBorder="1" applyAlignment="1">
      <alignment horizontal="center" vertical="center"/>
    </xf>
    <xf numFmtId="0" fontId="30" fillId="0" borderId="31" xfId="46" applyFont="1" applyFill="1" applyBorder="1" applyAlignment="1">
      <alignment horizontal="center" vertical="center" wrapText="1"/>
    </xf>
    <xf numFmtId="0" fontId="62" fillId="0" borderId="0" xfId="45" applyFont="1" applyFill="1" applyAlignment="1">
      <alignment vertical="center"/>
    </xf>
    <xf numFmtId="0" fontId="62" fillId="34" borderId="0" xfId="45" applyFont="1" applyFill="1" applyAlignment="1">
      <alignment vertical="center"/>
    </xf>
    <xf numFmtId="0" fontId="31" fillId="34" borderId="29" xfId="46" applyFont="1" applyFill="1" applyBorder="1" applyAlignment="1">
      <alignment vertical="center" wrapText="1"/>
    </xf>
    <xf numFmtId="168" fontId="31" fillId="34" borderId="29" xfId="46" applyNumberFormat="1" applyFont="1" applyFill="1" applyBorder="1" applyAlignment="1">
      <alignment horizontal="center" vertical="center"/>
    </xf>
    <xf numFmtId="0" fontId="31" fillId="34" borderId="45" xfId="49" applyFont="1" applyFill="1" applyBorder="1" applyAlignment="1">
      <alignment vertical="center"/>
    </xf>
    <xf numFmtId="0" fontId="57" fillId="0" borderId="29" xfId="0" applyFont="1" applyFill="1" applyBorder="1" applyAlignment="1">
      <alignment vertical="center"/>
    </xf>
    <xf numFmtId="0" fontId="30" fillId="0" borderId="29" xfId="0" applyFont="1" applyFill="1" applyBorder="1" applyAlignment="1">
      <alignment horizontal="left" vertical="center" wrapText="1"/>
    </xf>
    <xf numFmtId="174" fontId="30" fillId="0" borderId="29" xfId="46" applyNumberFormat="1" applyFont="1" applyFill="1" applyBorder="1" applyAlignment="1">
      <alignment horizontal="center" vertical="center"/>
    </xf>
    <xf numFmtId="168" fontId="30" fillId="0" borderId="29" xfId="46" applyNumberFormat="1" applyFont="1" applyFill="1" applyBorder="1" applyAlignment="1">
      <alignment horizontal="center" vertical="center"/>
    </xf>
    <xf numFmtId="168" fontId="31" fillId="0" borderId="29" xfId="46" applyNumberFormat="1" applyFont="1" applyFill="1" applyBorder="1" applyAlignment="1">
      <alignment horizontal="center" vertical="center"/>
    </xf>
    <xf numFmtId="174" fontId="30" fillId="34" borderId="29" xfId="46" applyNumberFormat="1" applyFont="1" applyFill="1" applyBorder="1" applyAlignment="1">
      <alignment horizontal="center" vertical="center"/>
    </xf>
    <xf numFmtId="0" fontId="30" fillId="34" borderId="29" xfId="46" applyFont="1" applyFill="1" applyBorder="1" applyAlignment="1">
      <alignment horizontal="center" vertical="center" wrapText="1"/>
    </xf>
    <xf numFmtId="168" fontId="30" fillId="34" borderId="29" xfId="46" applyNumberFormat="1" applyFont="1" applyFill="1" applyBorder="1" applyAlignment="1">
      <alignment horizontal="center" vertical="center"/>
    </xf>
    <xf numFmtId="0" fontId="31" fillId="34" borderId="29" xfId="46" applyFont="1" applyFill="1" applyBorder="1" applyAlignment="1">
      <alignment horizontal="left" vertical="center" wrapText="1"/>
    </xf>
    <xf numFmtId="0" fontId="58" fillId="0" borderId="29" xfId="0" applyFont="1" applyFill="1" applyBorder="1" applyAlignment="1">
      <alignment vertical="center"/>
    </xf>
    <xf numFmtId="0" fontId="57" fillId="0" borderId="29" xfId="0" applyFont="1" applyBorder="1" applyAlignment="1">
      <alignment vertical="center"/>
    </xf>
    <xf numFmtId="0" fontId="31" fillId="34" borderId="29" xfId="0" applyFont="1" applyFill="1" applyBorder="1" applyAlignment="1">
      <alignment horizontal="left" vertical="center" wrapText="1"/>
    </xf>
    <xf numFmtId="0" fontId="58" fillId="0" borderId="18" xfId="0" applyFont="1" applyFill="1" applyBorder="1" applyAlignment="1">
      <alignment vertical="center"/>
    </xf>
    <xf numFmtId="0" fontId="0" fillId="0" borderId="29" xfId="0" applyFill="1" applyBorder="1" applyAlignment="1">
      <alignment horizontal="left" vertical="top" wrapText="1"/>
    </xf>
    <xf numFmtId="0" fontId="57" fillId="0" borderId="29" xfId="0" applyFont="1" applyFill="1" applyBorder="1" applyAlignment="1">
      <alignment horizontal="left" vertical="center"/>
    </xf>
    <xf numFmtId="173" fontId="0" fillId="0" borderId="0" xfId="0" applyNumberFormat="1" applyFill="1" applyAlignment="1">
      <alignment horizontal="left" vertical="top" wrapText="1"/>
    </xf>
    <xf numFmtId="0" fontId="32" fillId="0" borderId="29" xfId="0" applyFont="1" applyBorder="1" applyAlignment="1">
      <alignment horizontal="left" vertical="top" wrapText="1"/>
    </xf>
    <xf numFmtId="0" fontId="32" fillId="0" borderId="29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63" fillId="34" borderId="0" xfId="45" applyFont="1" applyFill="1" applyAlignment="1">
      <alignment vertical="center"/>
    </xf>
    <xf numFmtId="0" fontId="32" fillId="0" borderId="29" xfId="0" applyFont="1" applyBorder="1" applyAlignment="1">
      <alignment horizontal="left" vertical="top" wrapText="1"/>
    </xf>
    <xf numFmtId="0" fontId="0" fillId="0" borderId="29" xfId="0" applyBorder="1">
      <alignment horizontal="left" vertical="top" wrapText="1"/>
    </xf>
    <xf numFmtId="0" fontId="31" fillId="34" borderId="18" xfId="46" applyFont="1" applyFill="1" applyBorder="1" applyAlignment="1">
      <alignment vertical="center" wrapText="1"/>
    </xf>
    <xf numFmtId="167" fontId="24" fillId="34" borderId="29" xfId="48" applyFont="1" applyFill="1" applyBorder="1" applyAlignment="1">
      <alignment horizontal="right" vertical="center"/>
    </xf>
    <xf numFmtId="0" fontId="26" fillId="33" borderId="0" xfId="0" applyFont="1" applyFill="1" applyAlignment="1">
      <alignment horizontal="right" vertical="center" wrapText="1"/>
    </xf>
    <xf numFmtId="49" fontId="30" fillId="0" borderId="14" xfId="0" applyNumberFormat="1" applyFont="1" applyFill="1" applyBorder="1" applyAlignment="1">
      <alignment horizontal="left" vertical="center" wrapText="1"/>
    </xf>
    <xf numFmtId="0" fontId="30" fillId="0" borderId="29" xfId="50" applyFont="1" applyFill="1" applyBorder="1" applyAlignment="1">
      <alignment horizontal="left" vertical="center" wrapText="1"/>
    </xf>
    <xf numFmtId="0" fontId="30" fillId="0" borderId="46" xfId="50" applyFont="1" applyFill="1" applyBorder="1" applyAlignment="1">
      <alignment horizontal="left" vertical="center" wrapText="1"/>
    </xf>
    <xf numFmtId="0" fontId="57" fillId="0" borderId="46" xfId="0" applyFont="1" applyFill="1" applyBorder="1" applyAlignment="1">
      <alignment horizontal="left" vertical="top" wrapText="1"/>
    </xf>
    <xf numFmtId="0" fontId="57" fillId="34" borderId="46" xfId="0" applyFont="1" applyFill="1" applyBorder="1" applyAlignment="1">
      <alignment horizontal="left" vertical="top" wrapText="1"/>
    </xf>
    <xf numFmtId="167" fontId="24" fillId="0" borderId="14" xfId="48" applyFont="1" applyBorder="1">
      <alignment horizontal="right" vertical="top"/>
    </xf>
    <xf numFmtId="0" fontId="32" fillId="0" borderId="29" xfId="0" applyFont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top" wrapText="1"/>
    </xf>
    <xf numFmtId="167" fontId="24" fillId="34" borderId="29" xfId="48" applyFont="1" applyFill="1" applyBorder="1">
      <alignment horizontal="right" vertical="top"/>
    </xf>
    <xf numFmtId="167" fontId="24" fillId="34" borderId="14" xfId="48" applyFont="1" applyFill="1" applyBorder="1">
      <alignment horizontal="right" vertical="top"/>
    </xf>
    <xf numFmtId="0" fontId="32" fillId="0" borderId="0" xfId="0" applyFont="1" applyAlignment="1">
      <alignment vertical="top" wrapText="1"/>
    </xf>
    <xf numFmtId="0" fontId="30" fillId="0" borderId="29" xfId="0" applyFont="1" applyFill="1" applyBorder="1" applyAlignment="1">
      <alignment horizontal="center" vertical="center" wrapText="1"/>
    </xf>
    <xf numFmtId="0" fontId="30" fillId="0" borderId="29" xfId="46" applyFont="1" applyFill="1" applyBorder="1" applyAlignment="1">
      <alignment horizontal="center" vertical="center" wrapText="1"/>
    </xf>
    <xf numFmtId="0" fontId="31" fillId="34" borderId="28" xfId="46" applyFont="1" applyFill="1" applyBorder="1" applyAlignment="1">
      <alignment horizontal="left" vertical="center" wrapText="1"/>
    </xf>
    <xf numFmtId="0" fontId="31" fillId="0" borderId="18" xfId="0" applyFont="1" applyFill="1" applyBorder="1" applyAlignment="1">
      <alignment horizontal="left" vertical="center" wrapText="1"/>
    </xf>
    <xf numFmtId="0" fontId="31" fillId="0" borderId="29" xfId="0" applyFont="1" applyFill="1" applyBorder="1" applyAlignment="1">
      <alignment horizontal="left" vertical="center" wrapText="1"/>
    </xf>
    <xf numFmtId="173" fontId="62" fillId="34" borderId="0" xfId="45" applyNumberFormat="1" applyFont="1" applyFill="1" applyAlignment="1">
      <alignment vertical="center"/>
    </xf>
    <xf numFmtId="0" fontId="57" fillId="0" borderId="18" xfId="0" applyFont="1" applyFill="1" applyBorder="1" applyAlignment="1">
      <alignment vertical="center"/>
    </xf>
    <xf numFmtId="0" fontId="30" fillId="34" borderId="29" xfId="0" applyFont="1" applyFill="1" applyBorder="1" applyAlignment="1">
      <alignment horizontal="left" vertical="center" wrapText="1"/>
    </xf>
    <xf numFmtId="0" fontId="31" fillId="34" borderId="18" xfId="0" applyFont="1" applyFill="1" applyBorder="1" applyAlignment="1">
      <alignment horizontal="left" vertical="center" wrapText="1"/>
    </xf>
    <xf numFmtId="0" fontId="24" fillId="0" borderId="29" xfId="0" applyFont="1" applyBorder="1" applyAlignment="1">
      <alignment horizontal="center" vertical="center" wrapText="1"/>
    </xf>
    <xf numFmtId="0" fontId="31" fillId="34" borderId="18" xfId="0" applyFont="1" applyFill="1" applyBorder="1" applyAlignment="1">
      <alignment horizontal="center" vertical="center" wrapText="1"/>
    </xf>
    <xf numFmtId="0" fontId="30" fillId="34" borderId="18" xfId="0" applyFont="1" applyFill="1" applyBorder="1" applyAlignment="1">
      <alignment vertical="center" wrapText="1"/>
    </xf>
    <xf numFmtId="173" fontId="30" fillId="34" borderId="18" xfId="0" applyNumberFormat="1" applyFont="1" applyFill="1" applyBorder="1" applyAlignment="1">
      <alignment horizontal="right" vertical="center" wrapText="1"/>
    </xf>
    <xf numFmtId="173" fontId="31" fillId="34" borderId="18" xfId="0" applyNumberFormat="1" applyFont="1" applyFill="1" applyBorder="1" applyAlignment="1">
      <alignment horizontal="right" vertical="center" wrapText="1"/>
    </xf>
    <xf numFmtId="0" fontId="31" fillId="34" borderId="31" xfId="0" applyFont="1" applyFill="1" applyBorder="1" applyAlignment="1">
      <alignment horizontal="center" vertical="center" wrapText="1"/>
    </xf>
    <xf numFmtId="0" fontId="30" fillId="34" borderId="31" xfId="0" applyFont="1" applyFill="1" applyBorder="1" applyAlignment="1">
      <alignment vertical="center" wrapText="1"/>
    </xf>
    <xf numFmtId="173" fontId="31" fillId="34" borderId="31" xfId="0" applyNumberFormat="1" applyFont="1" applyFill="1" applyBorder="1" applyAlignment="1">
      <alignment horizontal="right" vertical="center" wrapText="1"/>
    </xf>
    <xf numFmtId="0" fontId="31" fillId="34" borderId="0" xfId="0" applyFont="1" applyFill="1" applyBorder="1" applyAlignment="1">
      <alignment horizontal="center" vertical="center" wrapText="1"/>
    </xf>
    <xf numFmtId="0" fontId="31" fillId="34" borderId="0" xfId="0" applyFont="1" applyFill="1" applyBorder="1" applyAlignment="1">
      <alignment vertical="center" wrapText="1"/>
    </xf>
    <xf numFmtId="0" fontId="64" fillId="34" borderId="29" xfId="46" applyFont="1" applyFill="1" applyBorder="1" applyAlignment="1">
      <alignment vertical="center" wrapText="1"/>
    </xf>
    <xf numFmtId="174" fontId="66" fillId="0" borderId="29" xfId="46" applyNumberFormat="1" applyFont="1" applyFill="1" applyBorder="1" applyAlignment="1">
      <alignment horizontal="center" vertical="center"/>
    </xf>
    <xf numFmtId="174" fontId="65" fillId="0" borderId="29" xfId="46" applyNumberFormat="1" applyFont="1" applyFill="1" applyBorder="1" applyAlignment="1">
      <alignment horizontal="center" vertical="center"/>
    </xf>
    <xf numFmtId="0" fontId="30" fillId="0" borderId="29" xfId="46" applyFont="1" applyFill="1" applyBorder="1" applyAlignment="1">
      <alignment horizontal="center" vertical="center" wrapText="1"/>
    </xf>
    <xf numFmtId="0" fontId="67" fillId="0" borderId="0" xfId="0" applyFont="1">
      <alignment horizontal="left" vertical="top" wrapText="1"/>
    </xf>
    <xf numFmtId="49" fontId="32" fillId="0" borderId="29" xfId="0" applyNumberFormat="1" applyFont="1" applyFill="1" applyBorder="1" applyAlignment="1">
      <alignment horizontal="left" vertical="center"/>
    </xf>
    <xf numFmtId="0" fontId="31" fillId="0" borderId="28" xfId="46" applyFont="1" applyFill="1" applyBorder="1" applyAlignment="1">
      <alignment horizontal="left" vertical="center" wrapText="1"/>
    </xf>
    <xf numFmtId="0" fontId="67" fillId="0" borderId="29" xfId="0" applyFont="1" applyBorder="1">
      <alignment horizontal="left" vertical="top" wrapText="1"/>
    </xf>
    <xf numFmtId="167" fontId="68" fillId="0" borderId="29" xfId="65" applyNumberFormat="1" applyFont="1" applyBorder="1" applyAlignment="1">
      <alignment horizontal="center" vertical="top"/>
    </xf>
    <xf numFmtId="169" fontId="32" fillId="0" borderId="0" xfId="1" applyNumberFormat="1" applyFont="1" applyFill="1" applyBorder="1" applyAlignment="1">
      <alignment horizontal="right" vertical="center"/>
    </xf>
    <xf numFmtId="0" fontId="49" fillId="0" borderId="0" xfId="0" applyFont="1" applyBorder="1" applyAlignment="1">
      <alignment horizontal="right" vertical="top"/>
    </xf>
    <xf numFmtId="0" fontId="51" fillId="0" borderId="29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2" fillId="0" borderId="20" xfId="0" applyFont="1" applyFill="1" applyBorder="1" applyAlignment="1">
      <alignment horizontal="center" vertical="center" wrapText="1"/>
    </xf>
    <xf numFmtId="0" fontId="51" fillId="0" borderId="29" xfId="0" applyFont="1" applyBorder="1" applyAlignment="1">
      <alignment horizontal="left" vertical="top" wrapText="1"/>
    </xf>
    <xf numFmtId="0" fontId="32" fillId="0" borderId="0" xfId="0" applyFont="1" applyFill="1" applyAlignment="1">
      <alignment horizontal="center" vertical="center" wrapText="1"/>
    </xf>
    <xf numFmtId="0" fontId="51" fillId="0" borderId="18" xfId="0" applyFont="1" applyBorder="1" applyAlignment="1">
      <alignment horizontal="center" vertical="center" wrapText="1"/>
    </xf>
    <xf numFmtId="0" fontId="51" fillId="0" borderId="32" xfId="0" applyFont="1" applyBorder="1" applyAlignment="1">
      <alignment horizontal="center" vertical="center" wrapText="1"/>
    </xf>
    <xf numFmtId="0" fontId="51" fillId="0" borderId="31" xfId="0" applyFont="1" applyBorder="1" applyAlignment="1">
      <alignment horizontal="center" vertical="center" wrapText="1"/>
    </xf>
    <xf numFmtId="0" fontId="32" fillId="0" borderId="0" xfId="44" applyFont="1" applyFill="1" applyAlignment="1">
      <alignment horizontal="right" vertical="center"/>
    </xf>
    <xf numFmtId="168" fontId="26" fillId="0" borderId="0" xfId="0" applyNumberFormat="1" applyFont="1" applyFill="1" applyAlignment="1">
      <alignment horizontal="right" vertical="center" wrapText="1"/>
    </xf>
    <xf numFmtId="49" fontId="27" fillId="0" borderId="16" xfId="0" applyNumberFormat="1" applyFont="1" applyFill="1" applyBorder="1" applyAlignment="1">
      <alignment horizontal="center" vertical="center" wrapText="1"/>
    </xf>
    <xf numFmtId="49" fontId="27" fillId="0" borderId="30" xfId="0" applyNumberFormat="1" applyFont="1" applyFill="1" applyBorder="1" applyAlignment="1">
      <alignment horizontal="center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49" fontId="27" fillId="0" borderId="25" xfId="0" applyNumberFormat="1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32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168" fontId="28" fillId="0" borderId="14" xfId="0" applyNumberFormat="1" applyFont="1" applyFill="1" applyBorder="1" applyAlignment="1">
      <alignment horizontal="center" vertical="center" wrapText="1"/>
    </xf>
    <xf numFmtId="168" fontId="28" fillId="0" borderId="28" xfId="0" applyNumberFormat="1" applyFont="1" applyFill="1" applyBorder="1" applyAlignment="1">
      <alignment horizontal="center" vertical="center" wrapText="1"/>
    </xf>
    <xf numFmtId="168" fontId="28" fillId="0" borderId="20" xfId="0" applyNumberFormat="1" applyFont="1" applyFill="1" applyBorder="1" applyAlignment="1">
      <alignment horizontal="center" vertical="center" wrapText="1"/>
    </xf>
    <xf numFmtId="168" fontId="27" fillId="0" borderId="30" xfId="0" applyNumberFormat="1" applyFont="1" applyFill="1" applyBorder="1" applyAlignment="1">
      <alignment horizontal="center" vertical="center" wrapText="1"/>
    </xf>
    <xf numFmtId="168" fontId="27" fillId="0" borderId="25" xfId="0" applyNumberFormat="1" applyFont="1" applyFill="1" applyBorder="1" applyAlignment="1">
      <alignment horizontal="center" vertical="center" wrapText="1"/>
    </xf>
    <xf numFmtId="168" fontId="27" fillId="0" borderId="14" xfId="0" applyNumberFormat="1" applyFont="1" applyFill="1" applyBorder="1" applyAlignment="1">
      <alignment horizontal="center" vertical="center" wrapText="1"/>
    </xf>
    <xf numFmtId="168" fontId="27" fillId="0" borderId="28" xfId="0" applyNumberFormat="1" applyFont="1" applyFill="1" applyBorder="1" applyAlignment="1">
      <alignment horizontal="center" vertical="center" wrapText="1"/>
    </xf>
    <xf numFmtId="168" fontId="27" fillId="0" borderId="20" xfId="0" applyNumberFormat="1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0" fontId="31" fillId="0" borderId="0" xfId="50" applyFont="1" applyFill="1" applyAlignment="1">
      <alignment horizontal="right" vertical="center"/>
    </xf>
    <xf numFmtId="0" fontId="31" fillId="0" borderId="0" xfId="0" applyFont="1" applyFill="1" applyAlignment="1">
      <alignment horizontal="center" vertical="center" wrapText="1"/>
    </xf>
    <xf numFmtId="0" fontId="24" fillId="0" borderId="10" xfId="0" applyFont="1" applyFill="1" applyBorder="1" applyAlignment="1">
      <alignment horizontal="right" wrapText="1"/>
    </xf>
    <xf numFmtId="0" fontId="24" fillId="0" borderId="14" xfId="0" applyFont="1" applyFill="1" applyBorder="1" applyAlignment="1">
      <alignment horizontal="center" vertical="top" wrapText="1"/>
    </xf>
    <xf numFmtId="0" fontId="24" fillId="0" borderId="28" xfId="0" applyFont="1" applyFill="1" applyBorder="1" applyAlignment="1">
      <alignment horizontal="center" vertical="top" wrapText="1"/>
    </xf>
    <xf numFmtId="0" fontId="24" fillId="0" borderId="20" xfId="0" applyFont="1" applyFill="1" applyBorder="1" applyAlignment="1">
      <alignment horizontal="center" vertical="top" wrapText="1"/>
    </xf>
    <xf numFmtId="0" fontId="30" fillId="0" borderId="0" xfId="50" applyFont="1" applyFill="1" applyAlignment="1">
      <alignment horizontal="right" vertical="center" wrapText="1"/>
    </xf>
    <xf numFmtId="0" fontId="31" fillId="0" borderId="0" xfId="50" applyFont="1" applyFill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 wrapText="1"/>
    </xf>
    <xf numFmtId="0" fontId="30" fillId="0" borderId="34" xfId="0" applyFont="1" applyFill="1" applyBorder="1" applyAlignment="1">
      <alignment horizontal="center" vertical="center" wrapText="1"/>
    </xf>
    <xf numFmtId="0" fontId="30" fillId="0" borderId="38" xfId="0" applyFont="1" applyFill="1" applyBorder="1" applyAlignment="1">
      <alignment horizontal="center" vertical="center" wrapText="1"/>
    </xf>
    <xf numFmtId="0" fontId="30" fillId="0" borderId="29" xfId="0" applyFont="1" applyFill="1" applyBorder="1" applyAlignment="1">
      <alignment horizontal="center" vertical="center" wrapText="1"/>
    </xf>
    <xf numFmtId="0" fontId="30" fillId="0" borderId="34" xfId="54" applyNumberFormat="1" applyFont="1" applyFill="1" applyBorder="1" applyAlignment="1">
      <alignment horizontal="center" vertical="center" wrapText="1"/>
    </xf>
    <xf numFmtId="0" fontId="30" fillId="0" borderId="29" xfId="54" applyNumberFormat="1" applyFont="1" applyFill="1" applyBorder="1" applyAlignment="1">
      <alignment horizontal="center" vertical="center" wrapText="1"/>
    </xf>
    <xf numFmtId="168" fontId="24" fillId="34" borderId="29" xfId="0" applyNumberFormat="1" applyFont="1" applyFill="1" applyBorder="1" applyAlignment="1">
      <alignment horizontal="center" vertical="center" wrapText="1"/>
    </xf>
    <xf numFmtId="0" fontId="30" fillId="0" borderId="41" xfId="50" applyFont="1" applyFill="1" applyBorder="1" applyAlignment="1">
      <alignment horizontal="center" wrapText="1"/>
    </xf>
    <xf numFmtId="168" fontId="30" fillId="0" borderId="35" xfId="54" applyNumberFormat="1" applyFont="1" applyFill="1" applyBorder="1" applyAlignment="1">
      <alignment horizontal="center" vertical="center" wrapText="1"/>
    </xf>
    <xf numFmtId="168" fontId="30" fillId="0" borderId="36" xfId="54" applyNumberFormat="1" applyFont="1" applyFill="1" applyBorder="1" applyAlignment="1">
      <alignment horizontal="center" vertical="center" wrapText="1"/>
    </xf>
    <xf numFmtId="168" fontId="30" fillId="0" borderId="37" xfId="54" applyNumberFormat="1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top" wrapText="1"/>
    </xf>
    <xf numFmtId="0" fontId="30" fillId="0" borderId="34" xfId="0" applyFont="1" applyFill="1" applyBorder="1" applyAlignment="1">
      <alignment horizontal="center" vertical="top" wrapText="1"/>
    </xf>
    <xf numFmtId="0" fontId="30" fillId="0" borderId="38" xfId="0" applyFont="1" applyFill="1" applyBorder="1" applyAlignment="1">
      <alignment horizontal="center" vertical="top" wrapText="1"/>
    </xf>
    <xf numFmtId="0" fontId="30" fillId="0" borderId="29" xfId="0" applyFont="1" applyFill="1" applyBorder="1" applyAlignment="1">
      <alignment horizontal="center" vertical="top" wrapText="1"/>
    </xf>
    <xf numFmtId="168" fontId="30" fillId="0" borderId="29" xfId="54" applyNumberFormat="1" applyFont="1" applyFill="1" applyBorder="1" applyAlignment="1">
      <alignment horizontal="center" vertical="center" wrapText="1"/>
    </xf>
    <xf numFmtId="168" fontId="30" fillId="0" borderId="39" xfId="54" applyNumberFormat="1" applyFont="1" applyFill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30" fillId="0" borderId="41" xfId="50" applyFont="1" applyFill="1" applyBorder="1" applyAlignment="1">
      <alignment horizontal="right" wrapText="1"/>
    </xf>
    <xf numFmtId="172" fontId="24" fillId="0" borderId="29" xfId="0" applyNumberFormat="1" applyFont="1" applyBorder="1" applyAlignment="1">
      <alignment horizontal="center" vertical="center" wrapText="1"/>
    </xf>
    <xf numFmtId="0" fontId="32" fillId="33" borderId="0" xfId="44" applyFont="1" applyFill="1" applyAlignment="1">
      <alignment horizontal="right"/>
    </xf>
    <xf numFmtId="0" fontId="32" fillId="33" borderId="0" xfId="0" applyFont="1" applyFill="1" applyAlignment="1">
      <alignment horizontal="center" vertical="center" wrapText="1"/>
    </xf>
    <xf numFmtId="0" fontId="49" fillId="0" borderId="0" xfId="0" applyFont="1" applyAlignment="1">
      <alignment horizontal="right" vertical="top" wrapText="1"/>
    </xf>
    <xf numFmtId="167" fontId="32" fillId="0" borderId="29" xfId="0" applyNumberFormat="1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56" fillId="0" borderId="14" xfId="0" applyFont="1" applyBorder="1" applyAlignment="1">
      <alignment horizontal="center" vertical="top" wrapText="1"/>
    </xf>
    <xf numFmtId="0" fontId="56" fillId="0" borderId="28" xfId="0" applyFont="1" applyBorder="1" applyAlignment="1">
      <alignment horizontal="center" vertical="top" wrapText="1"/>
    </xf>
    <xf numFmtId="0" fontId="56" fillId="0" borderId="20" xfId="0" applyFont="1" applyBorder="1" applyAlignment="1">
      <alignment horizontal="center" vertical="top" wrapText="1"/>
    </xf>
    <xf numFmtId="168" fontId="32" fillId="0" borderId="0" xfId="0" applyNumberFormat="1" applyFont="1" applyFill="1" applyAlignment="1">
      <alignment horizontal="right" wrapText="1"/>
    </xf>
    <xf numFmtId="0" fontId="32" fillId="34" borderId="0" xfId="0" applyNumberFormat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20" xfId="0" applyFont="1" applyFill="1" applyBorder="1" applyAlignment="1">
      <alignment horizontal="center" vertical="center" wrapText="1"/>
    </xf>
    <xf numFmtId="0" fontId="28" fillId="33" borderId="16" xfId="0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center" vertical="center" wrapText="1"/>
    </xf>
    <xf numFmtId="0" fontId="28" fillId="33" borderId="30" xfId="0" applyFont="1" applyFill="1" applyBorder="1" applyAlignment="1">
      <alignment horizontal="center" vertical="center" wrapText="1"/>
    </xf>
    <xf numFmtId="0" fontId="28" fillId="33" borderId="17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25" xfId="0" applyFont="1" applyFill="1" applyBorder="1" applyAlignment="1">
      <alignment horizontal="center" vertical="center" wrapText="1"/>
    </xf>
    <xf numFmtId="0" fontId="28" fillId="33" borderId="18" xfId="0" applyFont="1" applyFill="1" applyBorder="1" applyAlignment="1">
      <alignment horizontal="center" vertical="center" wrapText="1"/>
    </xf>
    <xf numFmtId="0" fontId="28" fillId="33" borderId="31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/>
    </xf>
    <xf numFmtId="0" fontId="26" fillId="33" borderId="28" xfId="0" applyFont="1" applyFill="1" applyBorder="1" applyAlignment="1">
      <alignment horizontal="center" vertical="center"/>
    </xf>
    <xf numFmtId="0" fontId="26" fillId="33" borderId="20" xfId="0" applyFont="1" applyFill="1" applyBorder="1" applyAlignment="1">
      <alignment horizontal="center" vertical="center"/>
    </xf>
    <xf numFmtId="0" fontId="28" fillId="33" borderId="14" xfId="0" applyFont="1" applyFill="1" applyBorder="1" applyAlignment="1">
      <alignment vertical="center"/>
    </xf>
    <xf numFmtId="0" fontId="28" fillId="33" borderId="28" xfId="0" applyFont="1" applyFill="1" applyBorder="1" applyAlignment="1">
      <alignment vertical="center"/>
    </xf>
    <xf numFmtId="0" fontId="28" fillId="33" borderId="20" xfId="0" applyFont="1" applyFill="1" applyBorder="1" applyAlignment="1">
      <alignment vertical="center"/>
    </xf>
    <xf numFmtId="0" fontId="34" fillId="33" borderId="14" xfId="0" applyFont="1" applyFill="1" applyBorder="1" applyAlignment="1">
      <alignment horizontal="center" vertical="center" wrapText="1"/>
    </xf>
    <xf numFmtId="0" fontId="34" fillId="33" borderId="28" xfId="0" applyFont="1" applyFill="1" applyBorder="1" applyAlignment="1">
      <alignment horizontal="center" vertical="center" wrapText="1"/>
    </xf>
    <xf numFmtId="0" fontId="34" fillId="33" borderId="20" xfId="0" applyFont="1" applyFill="1" applyBorder="1" applyAlignment="1">
      <alignment horizontal="center" vertical="center" wrapText="1"/>
    </xf>
    <xf numFmtId="0" fontId="45" fillId="33" borderId="14" xfId="0" applyFont="1" applyFill="1" applyBorder="1" applyAlignment="1">
      <alignment horizontal="left" vertical="center" wrapText="1"/>
    </xf>
    <xf numFmtId="0" fontId="45" fillId="33" borderId="28" xfId="0" applyFont="1" applyFill="1" applyBorder="1" applyAlignment="1">
      <alignment horizontal="left" vertical="center" wrapText="1"/>
    </xf>
    <xf numFmtId="0" fontId="45" fillId="33" borderId="20" xfId="0" applyFont="1" applyFill="1" applyBorder="1" applyAlignment="1">
      <alignment horizontal="left" vertical="center" wrapText="1"/>
    </xf>
    <xf numFmtId="0" fontId="27" fillId="33" borderId="14" xfId="0" applyFont="1" applyFill="1" applyBorder="1" applyAlignment="1">
      <alignment horizontal="left" vertical="center" wrapText="1"/>
    </xf>
    <xf numFmtId="0" fontId="27" fillId="33" borderId="28" xfId="0" applyFont="1" applyFill="1" applyBorder="1" applyAlignment="1">
      <alignment horizontal="left" vertical="center" wrapText="1"/>
    </xf>
    <xf numFmtId="0" fontId="27" fillId="33" borderId="20" xfId="0" applyFont="1" applyFill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/>
    </xf>
    <xf numFmtId="0" fontId="32" fillId="0" borderId="28" xfId="0" applyFont="1" applyBorder="1" applyAlignment="1">
      <alignment horizontal="left" vertical="top" wrapText="1"/>
    </xf>
    <xf numFmtId="0" fontId="32" fillId="0" borderId="20" xfId="0" applyFont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top"/>
    </xf>
    <xf numFmtId="0" fontId="31" fillId="33" borderId="0" xfId="0" applyFont="1" applyFill="1" applyAlignment="1">
      <alignment horizontal="center" vertical="top" wrapText="1"/>
    </xf>
    <xf numFmtId="0" fontId="24" fillId="0" borderId="14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left" vertical="top"/>
    </xf>
    <xf numFmtId="0" fontId="32" fillId="0" borderId="0" xfId="0" applyFont="1" applyAlignment="1">
      <alignment horizontal="left" vertical="top" wrapText="1"/>
    </xf>
    <xf numFmtId="0" fontId="62" fillId="34" borderId="45" xfId="45" applyFont="1" applyFill="1" applyBorder="1" applyAlignment="1">
      <alignment horizontal="center" vertical="center"/>
    </xf>
    <xf numFmtId="0" fontId="31" fillId="34" borderId="44" xfId="46" applyFont="1" applyFill="1" applyBorder="1" applyAlignment="1">
      <alignment horizontal="left" vertical="center" wrapText="1"/>
    </xf>
    <xf numFmtId="0" fontId="31" fillId="34" borderId="28" xfId="46" applyFont="1" applyFill="1" applyBorder="1" applyAlignment="1">
      <alignment horizontal="left" vertical="center" wrapText="1"/>
    </xf>
    <xf numFmtId="0" fontId="31" fillId="34" borderId="20" xfId="46" applyFont="1" applyFill="1" applyBorder="1" applyAlignment="1">
      <alignment horizontal="left" vertical="center" wrapText="1"/>
    </xf>
    <xf numFmtId="0" fontId="31" fillId="34" borderId="28" xfId="46" applyFont="1" applyFill="1" applyBorder="1" applyAlignment="1">
      <alignment horizontal="center" vertical="center" wrapText="1"/>
    </xf>
    <xf numFmtId="0" fontId="31" fillId="34" borderId="20" xfId="46" applyFont="1" applyFill="1" applyBorder="1" applyAlignment="1">
      <alignment horizontal="center" vertical="center" wrapText="1"/>
    </xf>
    <xf numFmtId="0" fontId="31" fillId="0" borderId="18" xfId="0" applyFont="1" applyFill="1" applyBorder="1" applyAlignment="1">
      <alignment horizontal="left" vertical="center" wrapText="1"/>
    </xf>
    <xf numFmtId="0" fontId="31" fillId="0" borderId="29" xfId="0" applyFont="1" applyFill="1" applyBorder="1" applyAlignment="1">
      <alignment horizontal="left" vertical="center" wrapText="1"/>
    </xf>
    <xf numFmtId="0" fontId="31" fillId="0" borderId="0" xfId="46" applyFont="1" applyFill="1" applyAlignment="1">
      <alignment horizontal="right" vertical="center"/>
    </xf>
    <xf numFmtId="0" fontId="31" fillId="0" borderId="0" xfId="46" applyFont="1" applyFill="1" applyAlignment="1">
      <alignment horizontal="center" vertical="center" wrapText="1"/>
    </xf>
    <xf numFmtId="0" fontId="30" fillId="0" borderId="19" xfId="45" applyFont="1" applyFill="1" applyBorder="1" applyAlignment="1">
      <alignment horizontal="center" vertical="center"/>
    </xf>
    <xf numFmtId="0" fontId="30" fillId="0" borderId="43" xfId="45" applyFont="1" applyFill="1" applyBorder="1" applyAlignment="1">
      <alignment horizontal="center" vertical="center"/>
    </xf>
    <xf numFmtId="0" fontId="30" fillId="0" borderId="19" xfId="46" applyFont="1" applyFill="1" applyBorder="1" applyAlignment="1">
      <alignment horizontal="center" vertical="center"/>
    </xf>
    <xf numFmtId="0" fontId="30" fillId="0" borderId="43" xfId="46" applyFont="1" applyFill="1" applyBorder="1" applyAlignment="1">
      <alignment horizontal="center" vertical="center"/>
    </xf>
    <xf numFmtId="0" fontId="30" fillId="0" borderId="19" xfId="46" applyFont="1" applyFill="1" applyBorder="1" applyAlignment="1">
      <alignment horizontal="center" vertical="center" wrapText="1"/>
    </xf>
    <xf numFmtId="0" fontId="30" fillId="0" borderId="43" xfId="46" applyFont="1" applyFill="1" applyBorder="1" applyAlignment="1">
      <alignment horizontal="center" vertical="center" wrapText="1"/>
    </xf>
    <xf numFmtId="0" fontId="30" fillId="0" borderId="23" xfId="46" applyFont="1" applyFill="1" applyBorder="1" applyAlignment="1">
      <alignment horizontal="center" vertical="center" wrapText="1"/>
    </xf>
    <xf numFmtId="0" fontId="30" fillId="0" borderId="29" xfId="46" applyFont="1" applyFill="1" applyBorder="1" applyAlignment="1">
      <alignment horizontal="center" vertical="center" wrapText="1"/>
    </xf>
    <xf numFmtId="0" fontId="32" fillId="0" borderId="0" xfId="46" applyFont="1" applyFill="1" applyAlignment="1">
      <alignment horizontal="right" vertical="center"/>
    </xf>
    <xf numFmtId="0" fontId="32" fillId="33" borderId="0" xfId="44" applyFont="1" applyFill="1" applyAlignment="1">
      <alignment horizontal="right" vertical="center"/>
    </xf>
    <xf numFmtId="0" fontId="31" fillId="34" borderId="0" xfId="0" applyNumberFormat="1" applyFont="1" applyFill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top" wrapText="1"/>
    </xf>
    <xf numFmtId="0" fontId="24" fillId="0" borderId="28" xfId="0" applyFont="1" applyBorder="1" applyAlignment="1">
      <alignment horizontal="center" vertical="top" wrapText="1"/>
    </xf>
    <xf numFmtId="0" fontId="24" fillId="0" borderId="20" xfId="0" applyFont="1" applyBorder="1" applyAlignment="1">
      <alignment horizontal="center" vertical="top" wrapText="1"/>
    </xf>
  </cellXfs>
  <cellStyles count="68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7"/>
    <cellStyle name="Comma 19" xfId="62"/>
    <cellStyle name="Comma 4 2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3" xfId="64"/>
    <cellStyle name="Normal" xfId="0" builtinId="0" customBuiltin="1"/>
    <cellStyle name="Normal 11 2" xfId="58"/>
    <cellStyle name="Normal 12" xfId="53"/>
    <cellStyle name="Normal 12 3" xfId="60"/>
    <cellStyle name="Normal 12 3 2" xfId="63"/>
    <cellStyle name="Normal 2" xfId="43"/>
    <cellStyle name="Normal 2 2" xfId="51"/>
    <cellStyle name="Normal 2 3" xfId="44"/>
    <cellStyle name="Normal 2 3 2 2" xfId="56"/>
    <cellStyle name="Normal 2 5 3" xfId="61"/>
    <cellStyle name="Normal 2_IV-ՀՐԱՏԱՊ ՓՈՒԼԵՐՈՎ" xfId="45"/>
    <cellStyle name="Normal 5" xfId="55"/>
    <cellStyle name="Normal 5 2" xfId="46"/>
    <cellStyle name="Normal 5 3" xfId="54"/>
    <cellStyle name="Normal 6 2" xfId="47"/>
    <cellStyle name="Normal 8" xfId="50"/>
    <cellStyle name="Note" xfId="16" builtinId="10" customBuiltin="1"/>
    <cellStyle name="Output" xfId="11" builtinId="21" customBuiltin="1"/>
    <cellStyle name="SN_241" xfId="48"/>
    <cellStyle name="SN_b" xfId="65"/>
    <cellStyle name="SN_it" xfId="67"/>
    <cellStyle name="SN10_bold" xfId="66"/>
    <cellStyle name="Title" xfId="2" builtinId="15" customBuiltin="1"/>
    <cellStyle name="Total" xfId="18" builtinId="25" customBuiltin="1"/>
    <cellStyle name="Warning Text" xfId="15" builtinId="11" customBuiltin="1"/>
    <cellStyle name="Обычный 2 2" xfId="49"/>
    <cellStyle name="Обычный_+JRVEG-DZOR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5" zoomScaleNormal="100" workbookViewId="0">
      <selection activeCell="D15" sqref="D15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124" customWidth="1"/>
    <col min="7" max="9" width="18.28515625" style="124" customWidth="1"/>
  </cols>
  <sheetData>
    <row r="1" spans="1:9" s="52" customFormat="1" ht="16.5" x14ac:dyDescent="0.25">
      <c r="G1" s="341" t="s">
        <v>55</v>
      </c>
      <c r="H1" s="341"/>
      <c r="I1" s="341"/>
    </row>
    <row r="2" spans="1:9" s="52" customFormat="1" ht="16.5" x14ac:dyDescent="0.25">
      <c r="I2" s="46" t="s">
        <v>87</v>
      </c>
    </row>
    <row r="3" spans="1:9" s="52" customFormat="1" ht="16.5" x14ac:dyDescent="0.25">
      <c r="I3" s="46" t="s">
        <v>56</v>
      </c>
    </row>
    <row r="4" spans="1:9" s="52" customFormat="1" ht="16.5" x14ac:dyDescent="0.25">
      <c r="G4" s="47"/>
    </row>
    <row r="5" spans="1:9" s="52" customFormat="1" ht="78.75" customHeight="1" x14ac:dyDescent="0.25">
      <c r="B5" s="348" t="s">
        <v>88</v>
      </c>
      <c r="C5" s="348"/>
      <c r="D5" s="348"/>
      <c r="E5" s="348"/>
      <c r="F5" s="348"/>
      <c r="G5" s="348"/>
    </row>
    <row r="6" spans="1:9" s="52" customFormat="1" ht="21" customHeight="1" x14ac:dyDescent="0.25">
      <c r="B6" s="114"/>
      <c r="C6" s="114"/>
      <c r="D6" s="114"/>
      <c r="E6" s="114"/>
      <c r="F6" s="114"/>
      <c r="G6" s="114"/>
      <c r="H6" s="342" t="s">
        <v>104</v>
      </c>
      <c r="I6" s="342"/>
    </row>
    <row r="7" spans="1:9" s="52" customFormat="1" ht="57" customHeight="1" x14ac:dyDescent="0.25">
      <c r="A7" s="343" t="s">
        <v>89</v>
      </c>
      <c r="B7" s="343" t="s">
        <v>7</v>
      </c>
      <c r="C7" s="343"/>
      <c r="D7" s="349" t="s">
        <v>90</v>
      </c>
      <c r="E7" s="349" t="s">
        <v>91</v>
      </c>
      <c r="F7" s="349" t="s">
        <v>92</v>
      </c>
      <c r="G7" s="344" t="s">
        <v>47</v>
      </c>
      <c r="H7" s="345"/>
      <c r="I7" s="346"/>
    </row>
    <row r="8" spans="1:9" s="117" customFormat="1" ht="16.5" customHeight="1" x14ac:dyDescent="0.25">
      <c r="A8" s="343"/>
      <c r="B8" s="343"/>
      <c r="C8" s="343"/>
      <c r="D8" s="350"/>
      <c r="E8" s="350"/>
      <c r="F8" s="350"/>
      <c r="G8" s="343" t="s">
        <v>93</v>
      </c>
      <c r="H8" s="343" t="s">
        <v>94</v>
      </c>
      <c r="I8" s="343" t="s">
        <v>57</v>
      </c>
    </row>
    <row r="9" spans="1:9" s="117" customFormat="1" ht="33" x14ac:dyDescent="0.25">
      <c r="A9" s="343"/>
      <c r="B9" s="150" t="s">
        <v>1</v>
      </c>
      <c r="C9" s="150" t="s">
        <v>2</v>
      </c>
      <c r="D9" s="351"/>
      <c r="E9" s="351"/>
      <c r="F9" s="351"/>
      <c r="G9" s="343"/>
      <c r="H9" s="343"/>
      <c r="I9" s="343"/>
    </row>
    <row r="10" spans="1:9" ht="24" customHeight="1" x14ac:dyDescent="0.25">
      <c r="A10" s="347" t="s">
        <v>73</v>
      </c>
      <c r="B10" s="347"/>
      <c r="C10" s="347"/>
      <c r="D10" s="347"/>
      <c r="E10" s="347"/>
      <c r="F10" s="347"/>
      <c r="G10" s="158">
        <f>G11+G28</f>
        <v>0</v>
      </c>
      <c r="H10" s="158">
        <f>H11+H28</f>
        <v>0</v>
      </c>
      <c r="I10" s="158">
        <f>I11+I28</f>
        <v>0</v>
      </c>
    </row>
    <row r="11" spans="1:9" ht="25.5" customHeight="1" x14ac:dyDescent="0.25">
      <c r="A11" s="347" t="s">
        <v>5</v>
      </c>
      <c r="B11" s="347"/>
      <c r="C11" s="347"/>
      <c r="D11" s="347"/>
      <c r="E11" s="347"/>
      <c r="F11" s="347"/>
      <c r="G11" s="158">
        <f>G12+G19+G26</f>
        <v>0</v>
      </c>
      <c r="H11" s="158">
        <f>H12+H19+H26</f>
        <v>0</v>
      </c>
      <c r="I11" s="158">
        <f>I12+I19+I26</f>
        <v>0</v>
      </c>
    </row>
    <row r="12" spans="1:9" ht="49.5" x14ac:dyDescent="0.25">
      <c r="A12" s="83"/>
      <c r="B12" s="119" t="s">
        <v>95</v>
      </c>
      <c r="C12" s="83"/>
      <c r="D12" s="120" t="s">
        <v>74</v>
      </c>
      <c r="E12" s="120" t="s">
        <v>96</v>
      </c>
      <c r="F12" s="120" t="s">
        <v>97</v>
      </c>
      <c r="G12" s="118">
        <f>SUM(G13:G18)</f>
        <v>-12115.5</v>
      </c>
      <c r="H12" s="118">
        <f>SUM(H13:H18)</f>
        <v>-18195.5</v>
      </c>
      <c r="I12" s="118">
        <f>SUM(I13:I18)</f>
        <v>-18195.5</v>
      </c>
    </row>
    <row r="13" spans="1:9" ht="66" x14ac:dyDescent="0.25">
      <c r="A13" s="83"/>
      <c r="B13" s="119"/>
      <c r="C13" s="121" t="s">
        <v>238</v>
      </c>
      <c r="D13" s="122" t="s">
        <v>239</v>
      </c>
      <c r="E13" s="122" t="s">
        <v>240</v>
      </c>
      <c r="F13" s="122" t="s">
        <v>164</v>
      </c>
      <c r="G13" s="252">
        <f>'3'!G21</f>
        <v>-42.1</v>
      </c>
      <c r="H13" s="252">
        <f>'3'!H21</f>
        <v>-42.1</v>
      </c>
      <c r="I13" s="252">
        <f>'3'!I21</f>
        <v>-42.1</v>
      </c>
    </row>
    <row r="14" spans="1:9" ht="82.5" x14ac:dyDescent="0.25">
      <c r="A14" s="83"/>
      <c r="B14" s="119"/>
      <c r="C14" s="121" t="s">
        <v>241</v>
      </c>
      <c r="D14" s="122" t="s">
        <v>242</v>
      </c>
      <c r="E14" s="122" t="s">
        <v>243</v>
      </c>
      <c r="F14" s="122" t="s">
        <v>164</v>
      </c>
      <c r="G14" s="252">
        <f>'3'!G29</f>
        <v>-2500</v>
      </c>
      <c r="H14" s="252">
        <f>'3'!H29</f>
        <v>-5043.3</v>
      </c>
      <c r="I14" s="252">
        <f>'3'!I29</f>
        <v>-7536.7000000000007</v>
      </c>
    </row>
    <row r="15" spans="1:9" ht="99" x14ac:dyDescent="0.25">
      <c r="A15" s="83"/>
      <c r="B15" s="119"/>
      <c r="C15" s="121" t="s">
        <v>324</v>
      </c>
      <c r="D15" s="122" t="s">
        <v>325</v>
      </c>
      <c r="E15" s="122" t="s">
        <v>345</v>
      </c>
      <c r="F15" s="122" t="s">
        <v>164</v>
      </c>
      <c r="G15" s="252">
        <f>'3'!G37</f>
        <v>-5036.7000000000007</v>
      </c>
      <c r="H15" s="252">
        <f>'3'!H37</f>
        <v>-2493.4</v>
      </c>
      <c r="I15" s="252">
        <f>'3'!I37</f>
        <v>0</v>
      </c>
    </row>
    <row r="16" spans="1:9" ht="66" x14ac:dyDescent="0.25">
      <c r="A16" s="83"/>
      <c r="B16" s="119"/>
      <c r="C16" s="121" t="s">
        <v>152</v>
      </c>
      <c r="D16" s="75" t="s">
        <v>68</v>
      </c>
      <c r="E16" s="122" t="s">
        <v>153</v>
      </c>
      <c r="F16" s="122" t="s">
        <v>154</v>
      </c>
      <c r="G16" s="123">
        <f>'3'!G45</f>
        <v>0</v>
      </c>
      <c r="H16" s="123">
        <f>'3'!H45</f>
        <v>0</v>
      </c>
      <c r="I16" s="123">
        <f>'3'!I45</f>
        <v>22000</v>
      </c>
    </row>
    <row r="17" spans="1:9" s="251" customFormat="1" ht="49.5" x14ac:dyDescent="0.25">
      <c r="A17" s="110"/>
      <c r="B17" s="110"/>
      <c r="C17" s="250" t="s">
        <v>99</v>
      </c>
      <c r="D17" s="109" t="s">
        <v>100</v>
      </c>
      <c r="E17" s="109" t="s">
        <v>346</v>
      </c>
      <c r="F17" s="109" t="s">
        <v>98</v>
      </c>
      <c r="G17" s="107">
        <f>'3'!G54</f>
        <v>-7536.7</v>
      </c>
      <c r="H17" s="107">
        <f>'3'!H54</f>
        <v>-31916.7</v>
      </c>
      <c r="I17" s="107">
        <f>'3'!I54</f>
        <v>0</v>
      </c>
    </row>
    <row r="18" spans="1:9" ht="49.5" x14ac:dyDescent="0.25">
      <c r="A18" s="83"/>
      <c r="B18" s="83"/>
      <c r="C18" s="121" t="s">
        <v>101</v>
      </c>
      <c r="D18" s="122" t="s">
        <v>102</v>
      </c>
      <c r="E18" s="122" t="s">
        <v>103</v>
      </c>
      <c r="F18" s="122" t="s">
        <v>98</v>
      </c>
      <c r="G18" s="123">
        <f>'3'!G63</f>
        <v>3000</v>
      </c>
      <c r="H18" s="123">
        <f>'3'!H63</f>
        <v>21300</v>
      </c>
      <c r="I18" s="123">
        <f>'3'!I63</f>
        <v>-32616.699999999997</v>
      </c>
    </row>
    <row r="19" spans="1:9" ht="49.5" x14ac:dyDescent="0.25">
      <c r="A19" s="83"/>
      <c r="B19" s="119" t="s">
        <v>170</v>
      </c>
      <c r="C19" s="83"/>
      <c r="D19" s="159" t="s">
        <v>171</v>
      </c>
      <c r="E19" s="159" t="s">
        <v>172</v>
      </c>
      <c r="F19" s="159" t="s">
        <v>173</v>
      </c>
      <c r="G19" s="118">
        <f>SUM(G20:G25)</f>
        <v>6355.5</v>
      </c>
      <c r="H19" s="118">
        <f t="shared" ref="H19:I19" si="0">SUM(H20:H25)</f>
        <v>7435.5</v>
      </c>
      <c r="I19" s="118">
        <f t="shared" si="0"/>
        <v>7435.5</v>
      </c>
    </row>
    <row r="20" spans="1:9" ht="66" x14ac:dyDescent="0.25">
      <c r="A20" s="83"/>
      <c r="B20" s="83"/>
      <c r="C20" s="121" t="s">
        <v>174</v>
      </c>
      <c r="D20" s="122" t="s">
        <v>175</v>
      </c>
      <c r="E20" s="122" t="s">
        <v>176</v>
      </c>
      <c r="F20" s="122" t="s">
        <v>164</v>
      </c>
      <c r="G20" s="123">
        <f>'3'!G82</f>
        <v>-8274.5</v>
      </c>
      <c r="H20" s="123">
        <f>'3'!H82</f>
        <v>-8274.5</v>
      </c>
      <c r="I20" s="123">
        <f>'3'!I82</f>
        <v>-8274.5</v>
      </c>
    </row>
    <row r="21" spans="1:9" ht="82.5" x14ac:dyDescent="0.25">
      <c r="A21" s="83"/>
      <c r="B21" s="83"/>
      <c r="C21" s="121" t="s">
        <v>184</v>
      </c>
      <c r="D21" s="122" t="s">
        <v>185</v>
      </c>
      <c r="E21" s="122" t="s">
        <v>186</v>
      </c>
      <c r="F21" s="122" t="s">
        <v>164</v>
      </c>
      <c r="G21" s="123">
        <f>'3'!G91</f>
        <v>42.1</v>
      </c>
      <c r="H21" s="123">
        <f>'3'!H91</f>
        <v>42.1</v>
      </c>
      <c r="I21" s="123">
        <f>'3'!I91</f>
        <v>42.1</v>
      </c>
    </row>
    <row r="22" spans="1:9" ht="69.75" thickBot="1" x14ac:dyDescent="0.3">
      <c r="A22" s="83"/>
      <c r="B22" s="83"/>
      <c r="C22" s="121" t="s">
        <v>319</v>
      </c>
      <c r="D22" s="302" t="s">
        <v>320</v>
      </c>
      <c r="E22" s="303" t="s">
        <v>321</v>
      </c>
      <c r="F22" s="304" t="s">
        <v>322</v>
      </c>
      <c r="G22" s="107">
        <v>7480.2</v>
      </c>
      <c r="H22" s="107">
        <v>7480.2</v>
      </c>
      <c r="I22" s="107">
        <v>7480.2</v>
      </c>
    </row>
    <row r="23" spans="1:9" ht="99" x14ac:dyDescent="0.25">
      <c r="A23" s="83"/>
      <c r="B23" s="83"/>
      <c r="C23" s="121" t="s">
        <v>187</v>
      </c>
      <c r="D23" s="122" t="s">
        <v>188</v>
      </c>
      <c r="E23" s="122" t="s">
        <v>340</v>
      </c>
      <c r="F23" s="122" t="s">
        <v>189</v>
      </c>
      <c r="G23" s="123">
        <f>'3'!G108</f>
        <v>56.5</v>
      </c>
      <c r="H23" s="123">
        <f>'3'!H108</f>
        <v>56.5</v>
      </c>
      <c r="I23" s="123">
        <f>'3'!I108</f>
        <v>56.5</v>
      </c>
    </row>
    <row r="24" spans="1:9" ht="66" x14ac:dyDescent="0.25">
      <c r="A24" s="83"/>
      <c r="B24" s="83"/>
      <c r="C24" s="121" t="s">
        <v>258</v>
      </c>
      <c r="D24" s="122" t="s">
        <v>257</v>
      </c>
      <c r="E24" s="122" t="s">
        <v>259</v>
      </c>
      <c r="F24" s="122" t="s">
        <v>260</v>
      </c>
      <c r="G24" s="107">
        <f>'6'!D28</f>
        <v>3960</v>
      </c>
      <c r="H24" s="107">
        <f>'6'!E28</f>
        <v>3960</v>
      </c>
      <c r="I24" s="107">
        <f>'6'!F28</f>
        <v>3960</v>
      </c>
    </row>
    <row r="25" spans="1:9" ht="49.5" customHeight="1" x14ac:dyDescent="0.25">
      <c r="A25" s="83"/>
      <c r="B25" s="83"/>
      <c r="C25" s="121" t="s">
        <v>336</v>
      </c>
      <c r="D25" s="122" t="s">
        <v>312</v>
      </c>
      <c r="E25" s="122" t="s">
        <v>313</v>
      </c>
      <c r="F25" s="122" t="s">
        <v>98</v>
      </c>
      <c r="G25" s="107">
        <f>'3'!G126</f>
        <v>3091.2</v>
      </c>
      <c r="H25" s="107">
        <f>'3'!H126</f>
        <v>4171.2</v>
      </c>
      <c r="I25" s="107">
        <f>'3'!I126</f>
        <v>4171.2</v>
      </c>
    </row>
    <row r="26" spans="1:9" ht="49.5" x14ac:dyDescent="0.25">
      <c r="A26" s="83"/>
      <c r="B26" s="119" t="s">
        <v>177</v>
      </c>
      <c r="C26" s="83"/>
      <c r="D26" s="159" t="s">
        <v>178</v>
      </c>
      <c r="E26" s="159" t="s">
        <v>179</v>
      </c>
      <c r="F26" s="159" t="s">
        <v>180</v>
      </c>
      <c r="G26" s="118">
        <f t="shared" ref="G26:I26" si="1">SUM(G27)</f>
        <v>5760</v>
      </c>
      <c r="H26" s="118">
        <f t="shared" si="1"/>
        <v>10760</v>
      </c>
      <c r="I26" s="118">
        <f t="shared" si="1"/>
        <v>10760</v>
      </c>
    </row>
    <row r="27" spans="1:9" ht="66" x14ac:dyDescent="0.25">
      <c r="A27" s="83"/>
      <c r="B27" s="83"/>
      <c r="C27" s="121" t="s">
        <v>181</v>
      </c>
      <c r="D27" s="122" t="s">
        <v>182</v>
      </c>
      <c r="E27" s="122" t="s">
        <v>183</v>
      </c>
      <c r="F27" s="122" t="s">
        <v>164</v>
      </c>
      <c r="G27" s="123">
        <f>'3'!G137</f>
        <v>5760</v>
      </c>
      <c r="H27" s="123">
        <f>'3'!H137</f>
        <v>10760</v>
      </c>
      <c r="I27" s="123">
        <f>'3'!I137</f>
        <v>10760</v>
      </c>
    </row>
    <row r="28" spans="1:9" ht="24" customHeight="1" x14ac:dyDescent="0.25">
      <c r="A28" s="347" t="s">
        <v>157</v>
      </c>
      <c r="B28" s="347"/>
      <c r="C28" s="347"/>
      <c r="D28" s="347"/>
      <c r="E28" s="347"/>
      <c r="F28" s="347"/>
      <c r="G28" s="118">
        <f t="shared" ref="G28:I28" si="2">G29</f>
        <v>0</v>
      </c>
      <c r="H28" s="118">
        <f t="shared" si="2"/>
        <v>0</v>
      </c>
      <c r="I28" s="118">
        <f t="shared" si="2"/>
        <v>0</v>
      </c>
    </row>
    <row r="29" spans="1:9" ht="66" x14ac:dyDescent="0.25">
      <c r="A29" s="83"/>
      <c r="B29" s="119" t="s">
        <v>158</v>
      </c>
      <c r="C29" s="83"/>
      <c r="D29" s="149" t="s">
        <v>159</v>
      </c>
      <c r="E29" s="149" t="s">
        <v>160</v>
      </c>
      <c r="F29" s="149" t="s">
        <v>161</v>
      </c>
      <c r="G29" s="118">
        <f t="shared" ref="G29:I29" si="3">G30+G31</f>
        <v>0</v>
      </c>
      <c r="H29" s="118">
        <f t="shared" si="3"/>
        <v>0</v>
      </c>
      <c r="I29" s="118">
        <f t="shared" si="3"/>
        <v>0</v>
      </c>
    </row>
    <row r="30" spans="1:9" ht="82.5" x14ac:dyDescent="0.25">
      <c r="A30" s="83"/>
      <c r="B30" s="83"/>
      <c r="C30" s="121" t="s">
        <v>162</v>
      </c>
      <c r="D30" s="122" t="s">
        <v>159</v>
      </c>
      <c r="E30" s="122" t="s">
        <v>163</v>
      </c>
      <c r="F30" s="122" t="s">
        <v>164</v>
      </c>
      <c r="G30" s="123">
        <f>'3'!G159</f>
        <v>-9544.5999999999985</v>
      </c>
      <c r="H30" s="123">
        <f>'3'!H159</f>
        <v>-10624.599999999999</v>
      </c>
      <c r="I30" s="123">
        <f>'3'!I159</f>
        <v>-10624.599999999999</v>
      </c>
    </row>
    <row r="31" spans="1:9" ht="82.5" x14ac:dyDescent="0.25">
      <c r="A31" s="83"/>
      <c r="B31" s="83"/>
      <c r="C31" s="121" t="s">
        <v>162</v>
      </c>
      <c r="D31" s="122" t="s">
        <v>159</v>
      </c>
      <c r="E31" s="122" t="s">
        <v>163</v>
      </c>
      <c r="F31" s="122" t="s">
        <v>164</v>
      </c>
      <c r="G31" s="123">
        <f>'3'!G167</f>
        <v>9544.5999999999985</v>
      </c>
      <c r="H31" s="123">
        <f>'3'!H167</f>
        <v>10624.599999999999</v>
      </c>
      <c r="I31" s="123">
        <f>'3'!I167</f>
        <v>10624.599999999999</v>
      </c>
    </row>
  </sheetData>
  <mergeCells count="15">
    <mergeCell ref="A28:F28"/>
    <mergeCell ref="A10:F10"/>
    <mergeCell ref="A11:F11"/>
    <mergeCell ref="B5:G5"/>
    <mergeCell ref="A7:A9"/>
    <mergeCell ref="B7:C8"/>
    <mergeCell ref="D7:D9"/>
    <mergeCell ref="E7:E9"/>
    <mergeCell ref="F7:F9"/>
    <mergeCell ref="G1:I1"/>
    <mergeCell ref="H6:I6"/>
    <mergeCell ref="G8:G9"/>
    <mergeCell ref="H8:H9"/>
    <mergeCell ref="I8:I9"/>
    <mergeCell ref="G7:I7"/>
  </mergeCells>
  <pageMargins left="0.70866141732283472" right="0.70866141732283472" top="0.74803149606299213" bottom="0.74803149606299213" header="0.31496062992125984" footer="0.31496062992125984"/>
  <pageSetup paperSize="9" scale="4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FC24"/>
  <sheetViews>
    <sheetView topLeftCell="A4" zoomScaleNormal="100" zoomScaleSheetLayoutView="90" workbookViewId="0">
      <selection activeCell="F17" sqref="F17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57" customWidth="1"/>
    <col min="4" max="4" width="22" customWidth="1"/>
    <col min="5" max="5" width="18.5703125" customWidth="1"/>
    <col min="6" max="6" width="17.85546875" customWidth="1"/>
    <col min="7" max="7" width="18.7109375" customWidth="1"/>
    <col min="8" max="8" width="21.42578125" customWidth="1"/>
    <col min="9" max="9" width="15.42578125" customWidth="1"/>
  </cols>
  <sheetData>
    <row r="1" spans="1:10" ht="18.75" customHeight="1" x14ac:dyDescent="0.25">
      <c r="A1" s="352" t="s">
        <v>44</v>
      </c>
      <c r="B1" s="352"/>
      <c r="C1" s="352"/>
      <c r="D1" s="352"/>
      <c r="E1" s="352"/>
      <c r="F1" s="352"/>
      <c r="G1" s="352"/>
      <c r="H1" s="352"/>
    </row>
    <row r="2" spans="1:10" s="7" customFormat="1" ht="19.5" customHeight="1" x14ac:dyDescent="0.25">
      <c r="A2" s="352" t="s">
        <v>105</v>
      </c>
      <c r="B2" s="352"/>
      <c r="C2" s="352"/>
      <c r="D2" s="352"/>
      <c r="E2" s="352"/>
      <c r="F2" s="352"/>
      <c r="G2" s="352"/>
      <c r="H2" s="352"/>
      <c r="I2" s="6"/>
      <c r="J2" s="6"/>
    </row>
    <row r="3" spans="1:10" s="7" customFormat="1" ht="17.25" customHeight="1" x14ac:dyDescent="0.25">
      <c r="A3" s="352" t="s">
        <v>0</v>
      </c>
      <c r="B3" s="352"/>
      <c r="C3" s="352"/>
      <c r="D3" s="352"/>
      <c r="E3" s="352"/>
      <c r="F3" s="352"/>
      <c r="G3" s="352"/>
      <c r="H3" s="352"/>
      <c r="I3" s="6"/>
      <c r="J3" s="6"/>
    </row>
    <row r="4" spans="1:10" s="7" customFormat="1" ht="52.5" customHeight="1" x14ac:dyDescent="0.25">
      <c r="A4" s="348" t="s">
        <v>106</v>
      </c>
      <c r="B4" s="348"/>
      <c r="C4" s="348"/>
      <c r="D4" s="348"/>
      <c r="E4" s="348"/>
      <c r="F4" s="348"/>
      <c r="G4" s="348"/>
      <c r="H4" s="348"/>
      <c r="I4" s="8"/>
      <c r="J4" s="8"/>
    </row>
    <row r="5" spans="1:10" s="9" customFormat="1" ht="17.25" customHeight="1" x14ac:dyDescent="0.25">
      <c r="A5" s="56"/>
      <c r="B5" s="56"/>
      <c r="C5" s="145"/>
      <c r="D5" s="57"/>
      <c r="E5" s="57"/>
      <c r="F5" s="57"/>
      <c r="G5" s="353" t="s">
        <v>104</v>
      </c>
      <c r="H5" s="353"/>
    </row>
    <row r="6" spans="1:10" s="9" customFormat="1" ht="36.75" customHeight="1" x14ac:dyDescent="0.25">
      <c r="A6" s="354" t="s">
        <v>28</v>
      </c>
      <c r="B6" s="355"/>
      <c r="C6" s="358" t="s">
        <v>29</v>
      </c>
      <c r="D6" s="361" t="s">
        <v>47</v>
      </c>
      <c r="E6" s="362"/>
      <c r="F6" s="362"/>
      <c r="G6" s="362"/>
      <c r="H6" s="363"/>
    </row>
    <row r="7" spans="1:10" s="10" customFormat="1" ht="14.25" x14ac:dyDescent="0.25">
      <c r="A7" s="356"/>
      <c r="B7" s="357"/>
      <c r="C7" s="359"/>
      <c r="D7" s="364" t="s">
        <v>30</v>
      </c>
      <c r="E7" s="366" t="s">
        <v>4</v>
      </c>
      <c r="F7" s="367"/>
      <c r="G7" s="367"/>
      <c r="H7" s="368"/>
    </row>
    <row r="8" spans="1:10" s="10" customFormat="1" ht="96" customHeight="1" x14ac:dyDescent="0.25">
      <c r="A8" s="58" t="s">
        <v>1</v>
      </c>
      <c r="B8" s="58" t="s">
        <v>2</v>
      </c>
      <c r="C8" s="360"/>
      <c r="D8" s="365"/>
      <c r="E8" s="59" t="s">
        <v>31</v>
      </c>
      <c r="F8" s="59" t="s">
        <v>32</v>
      </c>
      <c r="G8" s="59" t="s">
        <v>33</v>
      </c>
      <c r="H8" s="59" t="s">
        <v>34</v>
      </c>
    </row>
    <row r="9" spans="1:10" s="11" customFormat="1" ht="30.75" customHeight="1" x14ac:dyDescent="0.25">
      <c r="A9" s="60"/>
      <c r="B9" s="60"/>
      <c r="C9" s="61" t="s">
        <v>35</v>
      </c>
      <c r="D9" s="51">
        <f>SUM(E9:H9)</f>
        <v>-24485.499999999996</v>
      </c>
      <c r="E9" s="62">
        <f>E11</f>
        <v>0</v>
      </c>
      <c r="F9" s="62">
        <f t="shared" ref="F9:H9" si="0">F11</f>
        <v>-53916.7</v>
      </c>
      <c r="G9" s="62">
        <f t="shared" si="0"/>
        <v>29431.200000000001</v>
      </c>
      <c r="H9" s="62">
        <f t="shared" si="0"/>
        <v>0</v>
      </c>
    </row>
    <row r="10" spans="1:10" s="9" customFormat="1" ht="17.25" customHeight="1" x14ac:dyDescent="0.25">
      <c r="A10" s="60"/>
      <c r="B10" s="60"/>
      <c r="C10" s="61" t="s">
        <v>36</v>
      </c>
      <c r="D10" s="50"/>
      <c r="E10" s="64"/>
      <c r="F10" s="65"/>
      <c r="G10" s="64"/>
      <c r="H10" s="63"/>
    </row>
    <row r="11" spans="1:10" s="12" customFormat="1" ht="51.75" customHeight="1" x14ac:dyDescent="0.25">
      <c r="A11" s="66"/>
      <c r="B11" s="67"/>
      <c r="C11" s="67" t="s">
        <v>37</v>
      </c>
      <c r="D11" s="51">
        <f>SUM(E11:H11)</f>
        <v>-24485.499999999996</v>
      </c>
      <c r="E11" s="68">
        <f>E14+E19+E22</f>
        <v>0</v>
      </c>
      <c r="F11" s="68">
        <f t="shared" ref="F11:H11" si="1">F14+F19+F22</f>
        <v>-53916.7</v>
      </c>
      <c r="G11" s="68">
        <f>G14+G19+G22</f>
        <v>29431.200000000001</v>
      </c>
      <c r="H11" s="68">
        <f t="shared" si="1"/>
        <v>0</v>
      </c>
    </row>
    <row r="12" spans="1:10" s="12" customFormat="1" ht="17.25" customHeight="1" x14ac:dyDescent="0.25">
      <c r="A12" s="66"/>
      <c r="B12" s="66"/>
      <c r="C12" s="66" t="s">
        <v>38</v>
      </c>
      <c r="D12" s="50"/>
      <c r="E12" s="69"/>
      <c r="F12" s="63"/>
      <c r="G12" s="69"/>
      <c r="H12" s="63"/>
    </row>
    <row r="13" spans="1:10" s="12" customFormat="1" ht="17.25" customHeight="1" x14ac:dyDescent="0.25">
      <c r="A13" s="254"/>
      <c r="B13" s="254"/>
      <c r="C13" s="254"/>
      <c r="D13" s="50"/>
      <c r="E13" s="69"/>
      <c r="F13" s="63"/>
      <c r="G13" s="69"/>
      <c r="H13" s="63"/>
    </row>
    <row r="14" spans="1:10" s="127" customFormat="1" ht="33" x14ac:dyDescent="0.25">
      <c r="A14" s="146" t="s">
        <v>27</v>
      </c>
      <c r="B14" s="146" t="s">
        <v>109</v>
      </c>
      <c r="C14" s="84" t="s">
        <v>110</v>
      </c>
      <c r="D14" s="132">
        <f>SUM(E14:H14)</f>
        <v>-32616.699999999997</v>
      </c>
      <c r="E14" s="132">
        <f>SUM(E16:E18)</f>
        <v>0</v>
      </c>
      <c r="F14" s="132">
        <f t="shared" ref="F14:H14" si="2">SUM(F16:F18)</f>
        <v>-53916.7</v>
      </c>
      <c r="G14" s="132">
        <f t="shared" si="2"/>
        <v>21300</v>
      </c>
      <c r="H14" s="132">
        <f t="shared" si="2"/>
        <v>0</v>
      </c>
    </row>
    <row r="15" spans="1:10" s="127" customFormat="1" ht="16.5" x14ac:dyDescent="0.25">
      <c r="A15" s="147"/>
      <c r="B15" s="147"/>
      <c r="C15" s="125" t="s">
        <v>36</v>
      </c>
      <c r="D15" s="133"/>
      <c r="E15" s="133"/>
      <c r="F15" s="133"/>
      <c r="G15" s="133"/>
      <c r="H15" s="133"/>
    </row>
    <row r="16" spans="1:10" s="127" customFormat="1" ht="34.5" x14ac:dyDescent="0.25">
      <c r="A16" s="322"/>
      <c r="B16" s="322"/>
      <c r="C16" s="259" t="s">
        <v>334</v>
      </c>
      <c r="D16" s="300">
        <f>SUM(E16:H16)</f>
        <v>-53916.7</v>
      </c>
      <c r="E16" s="133"/>
      <c r="F16" s="133">
        <v>-53916.7</v>
      </c>
      <c r="G16" s="133"/>
      <c r="H16" s="133"/>
    </row>
    <row r="17" spans="1:1023 1026:2046 2049:3072 3075:4095 4098:5118 5121:6144 6147:7167 7170:8190 8193:9216 9219:10239 10242:11262 11265:12288 12291:13311 13314:14334 14337:15360 15363:16383" s="127" customFormat="1" ht="72.75" customHeight="1" x14ac:dyDescent="0.25">
      <c r="A17" s="147"/>
      <c r="B17" s="147"/>
      <c r="C17" s="259" t="s">
        <v>151</v>
      </c>
      <c r="D17" s="300">
        <f>SUM(E17:H17)</f>
        <v>3300</v>
      </c>
      <c r="E17" s="129"/>
      <c r="F17" s="129"/>
      <c r="G17" s="129">
        <v>3300</v>
      </c>
      <c r="H17" s="129"/>
      <c r="I17" s="130"/>
    </row>
    <row r="18" spans="1:1023 1026:2046 2049:3072 3075:4095 4098:5118 5121:6144 6147:7167 7170:8190 8193:9216 9219:10239 10242:11262 11265:12288 12291:13311 13314:14334 14337:15360 15363:16383" s="127" customFormat="1" ht="51.75" x14ac:dyDescent="0.25">
      <c r="A18" s="147"/>
      <c r="B18" s="147"/>
      <c r="C18" s="259" t="s">
        <v>306</v>
      </c>
      <c r="D18" s="300">
        <f>SUM(E18:H18)</f>
        <v>18000</v>
      </c>
      <c r="E18" s="129"/>
      <c r="F18" s="129"/>
      <c r="G18" s="129">
        <v>18000</v>
      </c>
      <c r="H18" s="129"/>
      <c r="I18" s="130"/>
    </row>
    <row r="19" spans="1:1023 1026:2046 2049:3072 3075:4095 4098:5118 5121:6144 6147:7167 7170:8190 8193:9216 9219:10239 10242:11262 11265:12288 12291:13311 13314:14334 14337:15360 15363:16383" ht="69" x14ac:dyDescent="0.25">
      <c r="A19" s="257">
        <v>1072</v>
      </c>
      <c r="B19" s="257">
        <v>31009</v>
      </c>
      <c r="C19" s="258" t="s">
        <v>337</v>
      </c>
      <c r="D19" s="261">
        <f>SUM(E19:H19)</f>
        <v>3960</v>
      </c>
      <c r="E19" s="261">
        <f>SUM(E21:E22)</f>
        <v>0</v>
      </c>
      <c r="F19" s="261">
        <f t="shared" ref="F19:H19" si="3">SUM(F21:F22)</f>
        <v>0</v>
      </c>
      <c r="G19" s="261">
        <f>SUM(G21)</f>
        <v>3960</v>
      </c>
      <c r="H19" s="261">
        <f t="shared" si="3"/>
        <v>0</v>
      </c>
    </row>
    <row r="20" spans="1:1023 1026:2046 2049:3072 3075:4095 4098:5118 5121:6144 6147:7167 7170:8190 8193:9216 9219:10239 10242:11262 11265:12288 12291:13311 13314:14334 14337:15360 15363:16383" ht="17.25" x14ac:dyDescent="0.25">
      <c r="A20" s="257"/>
      <c r="B20" s="257"/>
      <c r="C20" s="259" t="s">
        <v>38</v>
      </c>
      <c r="D20" s="261"/>
      <c r="E20" s="261"/>
      <c r="F20" s="261"/>
      <c r="G20" s="261"/>
      <c r="H20" s="261"/>
    </row>
    <row r="21" spans="1:1023 1026:2046 2049:3072 3075:4095 4098:5118 5121:6144 6147:7167 7170:8190 8193:9216 9219:10239 10242:11262 11265:12288 12291:13311 13314:14334 14337:15360 15363:16383" ht="86.25" x14ac:dyDescent="0.25">
      <c r="A21" s="323"/>
      <c r="B21" s="323"/>
      <c r="C21" s="324" t="s">
        <v>341</v>
      </c>
      <c r="D21" s="325">
        <f>SUM(E21:H21)</f>
        <v>3960</v>
      </c>
      <c r="E21" s="325"/>
      <c r="F21" s="325"/>
      <c r="G21" s="325">
        <v>3960</v>
      </c>
      <c r="H21" s="326"/>
    </row>
    <row r="22" spans="1:1023 1026:2046 2049:3072 3075:4095 4098:5118 5121:6144 6147:7167 7170:8190 8193:9216 9219:10239 10242:11262 11265:12288 12291:13311 13314:14334 14337:15360 15363:16383" s="330" customFormat="1" ht="34.5" x14ac:dyDescent="0.25">
      <c r="A22" s="257" t="s">
        <v>192</v>
      </c>
      <c r="B22" s="257">
        <v>31013</v>
      </c>
      <c r="C22" s="258" t="s">
        <v>312</v>
      </c>
      <c r="D22" s="261">
        <f>SUM(E22:H22)</f>
        <v>4171.2</v>
      </c>
      <c r="E22" s="257"/>
      <c r="F22" s="258"/>
      <c r="G22" s="261">
        <f>G24</f>
        <v>4171.2</v>
      </c>
      <c r="H22" s="257"/>
      <c r="I22" s="331"/>
      <c r="L22" s="331"/>
      <c r="O22" s="331"/>
      <c r="R22" s="331"/>
      <c r="U22" s="331"/>
      <c r="X22" s="331"/>
      <c r="AA22" s="331"/>
      <c r="AD22" s="331"/>
      <c r="AG22" s="331"/>
      <c r="AJ22" s="331"/>
      <c r="AM22" s="331"/>
      <c r="AP22" s="331"/>
      <c r="AS22" s="331"/>
      <c r="AV22" s="331"/>
      <c r="AY22" s="331"/>
      <c r="BB22" s="331"/>
      <c r="BE22" s="331"/>
      <c r="BH22" s="331"/>
      <c r="BK22" s="331"/>
      <c r="BN22" s="331"/>
      <c r="BQ22" s="331"/>
      <c r="BT22" s="331"/>
      <c r="BW22" s="331"/>
      <c r="BZ22" s="331"/>
      <c r="CC22" s="331"/>
      <c r="CF22" s="331"/>
      <c r="CI22" s="331"/>
      <c r="CL22" s="331"/>
      <c r="CO22" s="331"/>
      <c r="CR22" s="331"/>
      <c r="CU22" s="331"/>
      <c r="CX22" s="331"/>
      <c r="DA22" s="331"/>
      <c r="DD22" s="331"/>
      <c r="DG22" s="331"/>
      <c r="DJ22" s="331"/>
      <c r="DM22" s="331"/>
      <c r="DP22" s="331"/>
      <c r="DS22" s="331"/>
      <c r="DV22" s="331"/>
      <c r="DY22" s="331"/>
      <c r="EB22" s="331"/>
      <c r="EE22" s="331"/>
      <c r="EH22" s="331"/>
      <c r="EK22" s="331"/>
      <c r="EN22" s="331"/>
      <c r="EQ22" s="331"/>
      <c r="ET22" s="331"/>
      <c r="EW22" s="331"/>
      <c r="EZ22" s="331"/>
      <c r="FC22" s="331"/>
      <c r="FF22" s="331"/>
      <c r="FI22" s="331"/>
      <c r="FL22" s="331"/>
      <c r="FO22" s="331"/>
      <c r="FR22" s="331"/>
      <c r="FU22" s="331"/>
      <c r="FX22" s="331"/>
      <c r="GA22" s="331"/>
      <c r="GD22" s="331"/>
      <c r="GG22" s="331"/>
      <c r="GJ22" s="331"/>
      <c r="GM22" s="331"/>
      <c r="GP22" s="331"/>
      <c r="GS22" s="331"/>
      <c r="GV22" s="331"/>
      <c r="GY22" s="331"/>
      <c r="HB22" s="331"/>
      <c r="HE22" s="331"/>
      <c r="HH22" s="331"/>
      <c r="HK22" s="331"/>
      <c r="HN22" s="331"/>
      <c r="HQ22" s="331"/>
      <c r="HT22" s="331"/>
      <c r="HW22" s="331"/>
      <c r="HZ22" s="331"/>
      <c r="IC22" s="331"/>
      <c r="IF22" s="331"/>
      <c r="II22" s="331"/>
      <c r="IL22" s="331"/>
      <c r="IO22" s="331"/>
      <c r="IR22" s="331"/>
      <c r="IU22" s="331"/>
      <c r="IX22" s="331"/>
      <c r="JA22" s="331"/>
      <c r="JD22" s="331"/>
      <c r="JG22" s="331"/>
      <c r="JJ22" s="331"/>
      <c r="JM22" s="331"/>
      <c r="JP22" s="331"/>
      <c r="JS22" s="331"/>
      <c r="JV22" s="331"/>
      <c r="JY22" s="331"/>
      <c r="KB22" s="331"/>
      <c r="KE22" s="331"/>
      <c r="KH22" s="331"/>
      <c r="KK22" s="331"/>
      <c r="KN22" s="331"/>
      <c r="KQ22" s="331"/>
      <c r="KT22" s="331"/>
      <c r="KW22" s="331"/>
      <c r="KZ22" s="331"/>
      <c r="LC22" s="331"/>
      <c r="LF22" s="331"/>
      <c r="LI22" s="331"/>
      <c r="LL22" s="331"/>
      <c r="LO22" s="331"/>
      <c r="LR22" s="331"/>
      <c r="LU22" s="331"/>
      <c r="LX22" s="331"/>
      <c r="MA22" s="331"/>
      <c r="MD22" s="331"/>
      <c r="MG22" s="331"/>
      <c r="MJ22" s="331"/>
      <c r="MM22" s="331"/>
      <c r="MP22" s="331"/>
      <c r="MS22" s="331"/>
      <c r="MV22" s="331"/>
      <c r="MY22" s="331"/>
      <c r="NB22" s="331"/>
      <c r="NE22" s="331"/>
      <c r="NH22" s="331"/>
      <c r="NK22" s="331"/>
      <c r="NN22" s="331"/>
      <c r="NQ22" s="331"/>
      <c r="NT22" s="331"/>
      <c r="NW22" s="331"/>
      <c r="NZ22" s="331"/>
      <c r="OC22" s="331"/>
      <c r="OF22" s="331"/>
      <c r="OI22" s="331"/>
      <c r="OL22" s="331"/>
      <c r="OO22" s="331"/>
      <c r="OR22" s="331"/>
      <c r="OU22" s="331"/>
      <c r="OX22" s="331"/>
      <c r="PA22" s="331"/>
      <c r="PD22" s="331"/>
      <c r="PG22" s="331"/>
      <c r="PJ22" s="331"/>
      <c r="PM22" s="331"/>
      <c r="PP22" s="331"/>
      <c r="PS22" s="331"/>
      <c r="PV22" s="331"/>
      <c r="PY22" s="331"/>
      <c r="QB22" s="331"/>
      <c r="QE22" s="331"/>
      <c r="QH22" s="331"/>
      <c r="QK22" s="331"/>
      <c r="QN22" s="331"/>
      <c r="QQ22" s="331"/>
      <c r="QT22" s="331"/>
      <c r="QW22" s="331"/>
      <c r="QZ22" s="331"/>
      <c r="RC22" s="331"/>
      <c r="RF22" s="331"/>
      <c r="RI22" s="331"/>
      <c r="RL22" s="331"/>
      <c r="RO22" s="331"/>
      <c r="RR22" s="331"/>
      <c r="RU22" s="331"/>
      <c r="RX22" s="331"/>
      <c r="SA22" s="331"/>
      <c r="SD22" s="331"/>
      <c r="SG22" s="331"/>
      <c r="SJ22" s="331"/>
      <c r="SM22" s="331"/>
      <c r="SP22" s="331"/>
      <c r="SS22" s="331"/>
      <c r="SV22" s="331"/>
      <c r="SY22" s="331"/>
      <c r="TB22" s="331"/>
      <c r="TE22" s="331"/>
      <c r="TH22" s="331"/>
      <c r="TK22" s="331"/>
      <c r="TN22" s="331"/>
      <c r="TQ22" s="331"/>
      <c r="TT22" s="331"/>
      <c r="TW22" s="331"/>
      <c r="TZ22" s="331"/>
      <c r="UC22" s="331"/>
      <c r="UF22" s="331"/>
      <c r="UI22" s="331"/>
      <c r="UL22" s="331"/>
      <c r="UO22" s="331"/>
      <c r="UR22" s="331"/>
      <c r="UU22" s="331"/>
      <c r="UX22" s="331"/>
      <c r="VA22" s="331"/>
      <c r="VD22" s="331"/>
      <c r="VG22" s="331"/>
      <c r="VJ22" s="331"/>
      <c r="VM22" s="331"/>
      <c r="VP22" s="331"/>
      <c r="VS22" s="331"/>
      <c r="VV22" s="331"/>
      <c r="VY22" s="331"/>
      <c r="WB22" s="331"/>
      <c r="WE22" s="331"/>
      <c r="WH22" s="331"/>
      <c r="WK22" s="331"/>
      <c r="WN22" s="331"/>
      <c r="WQ22" s="331"/>
      <c r="WT22" s="331"/>
      <c r="WW22" s="331"/>
      <c r="WZ22" s="331"/>
      <c r="XC22" s="331"/>
      <c r="XF22" s="331"/>
      <c r="XI22" s="331"/>
      <c r="XL22" s="331"/>
      <c r="XO22" s="331"/>
      <c r="XR22" s="331"/>
      <c r="XU22" s="331"/>
      <c r="XX22" s="331"/>
      <c r="YA22" s="331"/>
      <c r="YD22" s="331"/>
      <c r="YG22" s="331"/>
      <c r="YJ22" s="331"/>
      <c r="YM22" s="331"/>
      <c r="YP22" s="331"/>
      <c r="YS22" s="331"/>
      <c r="YV22" s="331"/>
      <c r="YY22" s="331"/>
      <c r="ZB22" s="331"/>
      <c r="ZE22" s="331"/>
      <c r="ZH22" s="331"/>
      <c r="ZK22" s="331"/>
      <c r="ZN22" s="331"/>
      <c r="ZQ22" s="331"/>
      <c r="ZT22" s="331"/>
      <c r="ZW22" s="331"/>
      <c r="ZZ22" s="331"/>
      <c r="AAC22" s="331"/>
      <c r="AAF22" s="331"/>
      <c r="AAI22" s="331"/>
      <c r="AAL22" s="331"/>
      <c r="AAO22" s="331"/>
      <c r="AAR22" s="331"/>
      <c r="AAU22" s="331"/>
      <c r="AAX22" s="331"/>
      <c r="ABA22" s="331"/>
      <c r="ABD22" s="331"/>
      <c r="ABG22" s="331"/>
      <c r="ABJ22" s="331"/>
      <c r="ABM22" s="331"/>
      <c r="ABP22" s="331"/>
      <c r="ABS22" s="331"/>
      <c r="ABV22" s="331"/>
      <c r="ABY22" s="331"/>
      <c r="ACB22" s="331"/>
      <c r="ACE22" s="331"/>
      <c r="ACH22" s="331"/>
      <c r="ACK22" s="331"/>
      <c r="ACN22" s="331"/>
      <c r="ACQ22" s="331"/>
      <c r="ACT22" s="331"/>
      <c r="ACW22" s="331"/>
      <c r="ACZ22" s="331"/>
      <c r="ADC22" s="331"/>
      <c r="ADF22" s="331"/>
      <c r="ADI22" s="331"/>
      <c r="ADL22" s="331"/>
      <c r="ADO22" s="331"/>
      <c r="ADR22" s="331"/>
      <c r="ADU22" s="331"/>
      <c r="ADX22" s="331"/>
      <c r="AEA22" s="331"/>
      <c r="AED22" s="331"/>
      <c r="AEG22" s="331"/>
      <c r="AEJ22" s="331"/>
      <c r="AEM22" s="331"/>
      <c r="AEP22" s="331"/>
      <c r="AES22" s="331"/>
      <c r="AEV22" s="331"/>
      <c r="AEY22" s="331"/>
      <c r="AFB22" s="331"/>
      <c r="AFE22" s="331"/>
      <c r="AFH22" s="331"/>
      <c r="AFK22" s="331"/>
      <c r="AFN22" s="331"/>
      <c r="AFQ22" s="331"/>
      <c r="AFT22" s="331"/>
      <c r="AFW22" s="331"/>
      <c r="AFZ22" s="331"/>
      <c r="AGC22" s="331"/>
      <c r="AGF22" s="331"/>
      <c r="AGI22" s="331"/>
      <c r="AGL22" s="331"/>
      <c r="AGO22" s="331"/>
      <c r="AGR22" s="331"/>
      <c r="AGU22" s="331"/>
      <c r="AGX22" s="331"/>
      <c r="AHA22" s="331"/>
      <c r="AHD22" s="331"/>
      <c r="AHG22" s="331"/>
      <c r="AHJ22" s="331"/>
      <c r="AHM22" s="331"/>
      <c r="AHP22" s="331"/>
      <c r="AHS22" s="331"/>
      <c r="AHV22" s="331"/>
      <c r="AHY22" s="331"/>
      <c r="AIB22" s="331"/>
      <c r="AIE22" s="331"/>
      <c r="AIH22" s="331"/>
      <c r="AIK22" s="331"/>
      <c r="AIN22" s="331"/>
      <c r="AIQ22" s="331"/>
      <c r="AIT22" s="331"/>
      <c r="AIW22" s="331"/>
      <c r="AIZ22" s="331"/>
      <c r="AJC22" s="331"/>
      <c r="AJF22" s="331"/>
      <c r="AJI22" s="331"/>
      <c r="AJL22" s="331"/>
      <c r="AJO22" s="331"/>
      <c r="AJR22" s="331"/>
      <c r="AJU22" s="331"/>
      <c r="AJX22" s="331"/>
      <c r="AKA22" s="331"/>
      <c r="AKD22" s="331"/>
      <c r="AKG22" s="331"/>
      <c r="AKJ22" s="331"/>
      <c r="AKM22" s="331"/>
      <c r="AKP22" s="331"/>
      <c r="AKS22" s="331"/>
      <c r="AKV22" s="331"/>
      <c r="AKY22" s="331"/>
      <c r="ALB22" s="331"/>
      <c r="ALE22" s="331"/>
      <c r="ALH22" s="331"/>
      <c r="ALK22" s="331"/>
      <c r="ALN22" s="331"/>
      <c r="ALQ22" s="331"/>
      <c r="ALT22" s="331"/>
      <c r="ALW22" s="331"/>
      <c r="ALZ22" s="331"/>
      <c r="AMC22" s="331"/>
      <c r="AMF22" s="331"/>
      <c r="AMI22" s="331"/>
      <c r="AML22" s="331"/>
      <c r="AMO22" s="331"/>
      <c r="AMR22" s="331"/>
      <c r="AMU22" s="331"/>
      <c r="AMX22" s="331"/>
      <c r="ANA22" s="331"/>
      <c r="AND22" s="331"/>
      <c r="ANG22" s="331"/>
      <c r="ANJ22" s="331"/>
      <c r="ANM22" s="331"/>
      <c r="ANP22" s="331"/>
      <c r="ANS22" s="331"/>
      <c r="ANV22" s="331"/>
      <c r="ANY22" s="331"/>
      <c r="AOB22" s="331"/>
      <c r="AOE22" s="331"/>
      <c r="AOH22" s="331"/>
      <c r="AOK22" s="331"/>
      <c r="AON22" s="331"/>
      <c r="AOQ22" s="331"/>
      <c r="AOT22" s="331"/>
      <c r="AOW22" s="331"/>
      <c r="AOZ22" s="331"/>
      <c r="APC22" s="331"/>
      <c r="APF22" s="331"/>
      <c r="API22" s="331"/>
      <c r="APL22" s="331"/>
      <c r="APO22" s="331"/>
      <c r="APR22" s="331"/>
      <c r="APU22" s="331"/>
      <c r="APX22" s="331"/>
      <c r="AQA22" s="331"/>
      <c r="AQD22" s="331"/>
      <c r="AQG22" s="331"/>
      <c r="AQJ22" s="331"/>
      <c r="AQM22" s="331"/>
      <c r="AQP22" s="331"/>
      <c r="AQS22" s="331"/>
      <c r="AQV22" s="331"/>
      <c r="AQY22" s="331"/>
      <c r="ARB22" s="331"/>
      <c r="ARE22" s="331"/>
      <c r="ARH22" s="331"/>
      <c r="ARK22" s="331"/>
      <c r="ARN22" s="331"/>
      <c r="ARQ22" s="331"/>
      <c r="ART22" s="331"/>
      <c r="ARW22" s="331"/>
      <c r="ARZ22" s="331"/>
      <c r="ASC22" s="331"/>
      <c r="ASF22" s="331"/>
      <c r="ASI22" s="331"/>
      <c r="ASL22" s="331"/>
      <c r="ASO22" s="331"/>
      <c r="ASR22" s="331"/>
      <c r="ASU22" s="331"/>
      <c r="ASX22" s="331"/>
      <c r="ATA22" s="331"/>
      <c r="ATD22" s="331"/>
      <c r="ATG22" s="331"/>
      <c r="ATJ22" s="331"/>
      <c r="ATM22" s="331"/>
      <c r="ATP22" s="331"/>
      <c r="ATS22" s="331"/>
      <c r="ATV22" s="331"/>
      <c r="ATY22" s="331"/>
      <c r="AUB22" s="331"/>
      <c r="AUE22" s="331"/>
      <c r="AUH22" s="331"/>
      <c r="AUK22" s="331"/>
      <c r="AUN22" s="331"/>
      <c r="AUQ22" s="331"/>
      <c r="AUT22" s="331"/>
      <c r="AUW22" s="331"/>
      <c r="AUZ22" s="331"/>
      <c r="AVC22" s="331"/>
      <c r="AVF22" s="331"/>
      <c r="AVI22" s="331"/>
      <c r="AVL22" s="331"/>
      <c r="AVO22" s="331"/>
      <c r="AVR22" s="331"/>
      <c r="AVU22" s="331"/>
      <c r="AVX22" s="331"/>
      <c r="AWA22" s="331"/>
      <c r="AWD22" s="331"/>
      <c r="AWG22" s="331"/>
      <c r="AWJ22" s="331"/>
      <c r="AWM22" s="331"/>
      <c r="AWP22" s="331"/>
      <c r="AWS22" s="331"/>
      <c r="AWV22" s="331"/>
      <c r="AWY22" s="331"/>
      <c r="AXB22" s="331"/>
      <c r="AXE22" s="331"/>
      <c r="AXH22" s="331"/>
      <c r="AXK22" s="331"/>
      <c r="AXN22" s="331"/>
      <c r="AXQ22" s="331"/>
      <c r="AXT22" s="331"/>
      <c r="AXW22" s="331"/>
      <c r="AXZ22" s="331"/>
      <c r="AYC22" s="331"/>
      <c r="AYF22" s="331"/>
      <c r="AYI22" s="331"/>
      <c r="AYL22" s="331"/>
      <c r="AYO22" s="331"/>
      <c r="AYR22" s="331"/>
      <c r="AYU22" s="331"/>
      <c r="AYX22" s="331"/>
      <c r="AZA22" s="331"/>
      <c r="AZD22" s="331"/>
      <c r="AZG22" s="331"/>
      <c r="AZJ22" s="331"/>
      <c r="AZM22" s="331"/>
      <c r="AZP22" s="331"/>
      <c r="AZS22" s="331"/>
      <c r="AZV22" s="331"/>
      <c r="AZY22" s="331"/>
      <c r="BAB22" s="331"/>
      <c r="BAE22" s="331"/>
      <c r="BAH22" s="331"/>
      <c r="BAK22" s="331"/>
      <c r="BAN22" s="331"/>
      <c r="BAQ22" s="331"/>
      <c r="BAT22" s="331"/>
      <c r="BAW22" s="331"/>
      <c r="BAZ22" s="331"/>
      <c r="BBC22" s="331"/>
      <c r="BBF22" s="331"/>
      <c r="BBI22" s="331"/>
      <c r="BBL22" s="331"/>
      <c r="BBO22" s="331"/>
      <c r="BBR22" s="331"/>
      <c r="BBU22" s="331"/>
      <c r="BBX22" s="331"/>
      <c r="BCA22" s="331"/>
      <c r="BCD22" s="331"/>
      <c r="BCG22" s="331"/>
      <c r="BCJ22" s="331"/>
      <c r="BCM22" s="331"/>
      <c r="BCP22" s="331"/>
      <c r="BCS22" s="331"/>
      <c r="BCV22" s="331"/>
      <c r="BCY22" s="331"/>
      <c r="BDB22" s="331"/>
      <c r="BDE22" s="331"/>
      <c r="BDH22" s="331"/>
      <c r="BDK22" s="331"/>
      <c r="BDN22" s="331"/>
      <c r="BDQ22" s="331"/>
      <c r="BDT22" s="331"/>
      <c r="BDW22" s="331"/>
      <c r="BDZ22" s="331"/>
      <c r="BEC22" s="331"/>
      <c r="BEF22" s="331"/>
      <c r="BEI22" s="331"/>
      <c r="BEL22" s="331"/>
      <c r="BEO22" s="331"/>
      <c r="BER22" s="331"/>
      <c r="BEU22" s="331"/>
      <c r="BEX22" s="331"/>
      <c r="BFA22" s="331"/>
      <c r="BFD22" s="331"/>
      <c r="BFG22" s="331"/>
      <c r="BFJ22" s="331"/>
      <c r="BFM22" s="331"/>
      <c r="BFP22" s="331"/>
      <c r="BFS22" s="331"/>
      <c r="BFV22" s="331"/>
      <c r="BFY22" s="331"/>
      <c r="BGB22" s="331"/>
      <c r="BGE22" s="331"/>
      <c r="BGH22" s="331"/>
      <c r="BGK22" s="331"/>
      <c r="BGN22" s="331"/>
      <c r="BGQ22" s="331"/>
      <c r="BGT22" s="331"/>
      <c r="BGW22" s="331"/>
      <c r="BGZ22" s="331"/>
      <c r="BHC22" s="331"/>
      <c r="BHF22" s="331"/>
      <c r="BHI22" s="331"/>
      <c r="BHL22" s="331"/>
      <c r="BHO22" s="331"/>
      <c r="BHR22" s="331"/>
      <c r="BHU22" s="331"/>
      <c r="BHX22" s="331"/>
      <c r="BIA22" s="331"/>
      <c r="BID22" s="331"/>
      <c r="BIG22" s="331"/>
      <c r="BIJ22" s="331"/>
      <c r="BIM22" s="331"/>
      <c r="BIP22" s="331"/>
      <c r="BIS22" s="331"/>
      <c r="BIV22" s="331"/>
      <c r="BIY22" s="331"/>
      <c r="BJB22" s="331"/>
      <c r="BJE22" s="331"/>
      <c r="BJH22" s="331"/>
      <c r="BJK22" s="331"/>
      <c r="BJN22" s="331"/>
      <c r="BJQ22" s="331"/>
      <c r="BJT22" s="331"/>
      <c r="BJW22" s="331"/>
      <c r="BJZ22" s="331"/>
      <c r="BKC22" s="331"/>
      <c r="BKF22" s="331"/>
      <c r="BKI22" s="331"/>
      <c r="BKL22" s="331"/>
      <c r="BKO22" s="331"/>
      <c r="BKR22" s="331"/>
      <c r="BKU22" s="331"/>
      <c r="BKX22" s="331"/>
      <c r="BLA22" s="331"/>
      <c r="BLD22" s="331"/>
      <c r="BLG22" s="331"/>
      <c r="BLJ22" s="331"/>
      <c r="BLM22" s="331"/>
      <c r="BLP22" s="331"/>
      <c r="BLS22" s="331"/>
      <c r="BLV22" s="331"/>
      <c r="BLY22" s="331"/>
      <c r="BMB22" s="331"/>
      <c r="BME22" s="331"/>
      <c r="BMH22" s="331"/>
      <c r="BMK22" s="331"/>
      <c r="BMN22" s="331"/>
      <c r="BMQ22" s="331"/>
      <c r="BMT22" s="331"/>
      <c r="BMW22" s="331"/>
      <c r="BMZ22" s="331"/>
      <c r="BNC22" s="331"/>
      <c r="BNF22" s="331"/>
      <c r="BNI22" s="331"/>
      <c r="BNL22" s="331"/>
      <c r="BNO22" s="331"/>
      <c r="BNR22" s="331"/>
      <c r="BNU22" s="331"/>
      <c r="BNX22" s="331"/>
      <c r="BOA22" s="331"/>
      <c r="BOD22" s="331"/>
      <c r="BOG22" s="331"/>
      <c r="BOJ22" s="331"/>
      <c r="BOM22" s="331"/>
      <c r="BOP22" s="331"/>
      <c r="BOS22" s="331"/>
      <c r="BOV22" s="331"/>
      <c r="BOY22" s="331"/>
      <c r="BPB22" s="331"/>
      <c r="BPE22" s="331"/>
      <c r="BPH22" s="331"/>
      <c r="BPK22" s="331"/>
      <c r="BPN22" s="331"/>
      <c r="BPQ22" s="331"/>
      <c r="BPT22" s="331"/>
      <c r="BPW22" s="331"/>
      <c r="BPZ22" s="331"/>
      <c r="BQC22" s="331"/>
      <c r="BQF22" s="331"/>
      <c r="BQI22" s="331"/>
      <c r="BQL22" s="331"/>
      <c r="BQO22" s="331"/>
      <c r="BQR22" s="331"/>
      <c r="BQU22" s="331"/>
      <c r="BQX22" s="331"/>
      <c r="BRA22" s="331"/>
      <c r="BRD22" s="331"/>
      <c r="BRG22" s="331"/>
      <c r="BRJ22" s="331"/>
      <c r="BRM22" s="331"/>
      <c r="BRP22" s="331"/>
      <c r="BRS22" s="331"/>
      <c r="BRV22" s="331"/>
      <c r="BRY22" s="331"/>
      <c r="BSB22" s="331"/>
      <c r="BSE22" s="331"/>
      <c r="BSH22" s="331"/>
      <c r="BSK22" s="331"/>
      <c r="BSN22" s="331"/>
      <c r="BSQ22" s="331"/>
      <c r="BST22" s="331"/>
      <c r="BSW22" s="331"/>
      <c r="BSZ22" s="331"/>
      <c r="BTC22" s="331"/>
      <c r="BTF22" s="331"/>
      <c r="BTI22" s="331"/>
      <c r="BTL22" s="331"/>
      <c r="BTO22" s="331"/>
      <c r="BTR22" s="331"/>
      <c r="BTU22" s="331"/>
      <c r="BTX22" s="331"/>
      <c r="BUA22" s="331"/>
      <c r="BUD22" s="331"/>
      <c r="BUG22" s="331"/>
      <c r="BUJ22" s="331"/>
      <c r="BUM22" s="331"/>
      <c r="BUP22" s="331"/>
      <c r="BUS22" s="331"/>
      <c r="BUV22" s="331"/>
      <c r="BUY22" s="331"/>
      <c r="BVB22" s="331"/>
      <c r="BVE22" s="331"/>
      <c r="BVH22" s="331"/>
      <c r="BVK22" s="331"/>
      <c r="BVN22" s="331"/>
      <c r="BVQ22" s="331"/>
      <c r="BVT22" s="331"/>
      <c r="BVW22" s="331"/>
      <c r="BVZ22" s="331"/>
      <c r="BWC22" s="331"/>
      <c r="BWF22" s="331"/>
      <c r="BWI22" s="331"/>
      <c r="BWL22" s="331"/>
      <c r="BWO22" s="331"/>
      <c r="BWR22" s="331"/>
      <c r="BWU22" s="331"/>
      <c r="BWX22" s="331"/>
      <c r="BXA22" s="331"/>
      <c r="BXD22" s="331"/>
      <c r="BXG22" s="331"/>
      <c r="BXJ22" s="331"/>
      <c r="BXM22" s="331"/>
      <c r="BXP22" s="331"/>
      <c r="BXS22" s="331"/>
      <c r="BXV22" s="331"/>
      <c r="BXY22" s="331"/>
      <c r="BYB22" s="331"/>
      <c r="BYE22" s="331"/>
      <c r="BYH22" s="331"/>
      <c r="BYK22" s="331"/>
      <c r="BYN22" s="331"/>
      <c r="BYQ22" s="331"/>
      <c r="BYT22" s="331"/>
      <c r="BYW22" s="331"/>
      <c r="BYZ22" s="331"/>
      <c r="BZC22" s="331"/>
      <c r="BZF22" s="331"/>
      <c r="BZI22" s="331"/>
      <c r="BZL22" s="331"/>
      <c r="BZO22" s="331"/>
      <c r="BZR22" s="331"/>
      <c r="BZU22" s="331"/>
      <c r="BZX22" s="331"/>
      <c r="CAA22" s="331"/>
      <c r="CAD22" s="331"/>
      <c r="CAG22" s="331"/>
      <c r="CAJ22" s="331"/>
      <c r="CAM22" s="331"/>
      <c r="CAP22" s="331"/>
      <c r="CAS22" s="331"/>
      <c r="CAV22" s="331"/>
      <c r="CAY22" s="331"/>
      <c r="CBB22" s="331"/>
      <c r="CBE22" s="331"/>
      <c r="CBH22" s="331"/>
      <c r="CBK22" s="331"/>
      <c r="CBN22" s="331"/>
      <c r="CBQ22" s="331"/>
      <c r="CBT22" s="331"/>
      <c r="CBW22" s="331"/>
      <c r="CBZ22" s="331"/>
      <c r="CCC22" s="331"/>
      <c r="CCF22" s="331"/>
      <c r="CCI22" s="331"/>
      <c r="CCL22" s="331"/>
      <c r="CCO22" s="331"/>
      <c r="CCR22" s="331"/>
      <c r="CCU22" s="331"/>
      <c r="CCX22" s="331"/>
      <c r="CDA22" s="331"/>
      <c r="CDD22" s="331"/>
      <c r="CDG22" s="331"/>
      <c r="CDJ22" s="331"/>
      <c r="CDM22" s="331"/>
      <c r="CDP22" s="331"/>
      <c r="CDS22" s="331"/>
      <c r="CDV22" s="331"/>
      <c r="CDY22" s="331"/>
      <c r="CEB22" s="331"/>
      <c r="CEE22" s="331"/>
      <c r="CEH22" s="331"/>
      <c r="CEK22" s="331"/>
      <c r="CEN22" s="331"/>
      <c r="CEQ22" s="331"/>
      <c r="CET22" s="331"/>
      <c r="CEW22" s="331"/>
      <c r="CEZ22" s="331"/>
      <c r="CFC22" s="331"/>
      <c r="CFF22" s="331"/>
      <c r="CFI22" s="331"/>
      <c r="CFL22" s="331"/>
      <c r="CFO22" s="331"/>
      <c r="CFR22" s="331"/>
      <c r="CFU22" s="331"/>
      <c r="CFX22" s="331"/>
      <c r="CGA22" s="331"/>
      <c r="CGD22" s="331"/>
      <c r="CGG22" s="331"/>
      <c r="CGJ22" s="331"/>
      <c r="CGM22" s="331"/>
      <c r="CGP22" s="331"/>
      <c r="CGS22" s="331"/>
      <c r="CGV22" s="331"/>
      <c r="CGY22" s="331"/>
      <c r="CHB22" s="331"/>
      <c r="CHE22" s="331"/>
      <c r="CHH22" s="331"/>
      <c r="CHK22" s="331"/>
      <c r="CHN22" s="331"/>
      <c r="CHQ22" s="331"/>
      <c r="CHT22" s="331"/>
      <c r="CHW22" s="331"/>
      <c r="CHZ22" s="331"/>
      <c r="CIC22" s="331"/>
      <c r="CIF22" s="331"/>
      <c r="CII22" s="331"/>
      <c r="CIL22" s="331"/>
      <c r="CIO22" s="331"/>
      <c r="CIR22" s="331"/>
      <c r="CIU22" s="331"/>
      <c r="CIX22" s="331"/>
      <c r="CJA22" s="331"/>
      <c r="CJD22" s="331"/>
      <c r="CJG22" s="331"/>
      <c r="CJJ22" s="331"/>
      <c r="CJM22" s="331"/>
      <c r="CJP22" s="331"/>
      <c r="CJS22" s="331"/>
      <c r="CJV22" s="331"/>
      <c r="CJY22" s="331"/>
      <c r="CKB22" s="331"/>
      <c r="CKE22" s="331"/>
      <c r="CKH22" s="331"/>
      <c r="CKK22" s="331"/>
      <c r="CKN22" s="331"/>
      <c r="CKQ22" s="331"/>
      <c r="CKT22" s="331"/>
      <c r="CKW22" s="331"/>
      <c r="CKZ22" s="331"/>
      <c r="CLC22" s="331"/>
      <c r="CLF22" s="331"/>
      <c r="CLI22" s="331"/>
      <c r="CLL22" s="331"/>
      <c r="CLO22" s="331"/>
      <c r="CLR22" s="331"/>
      <c r="CLU22" s="331"/>
      <c r="CLX22" s="331"/>
      <c r="CMA22" s="331"/>
      <c r="CMD22" s="331"/>
      <c r="CMG22" s="331"/>
      <c r="CMJ22" s="331"/>
      <c r="CMM22" s="331"/>
      <c r="CMP22" s="331"/>
      <c r="CMS22" s="331"/>
      <c r="CMV22" s="331"/>
      <c r="CMY22" s="331"/>
      <c r="CNB22" s="331"/>
      <c r="CNE22" s="331"/>
      <c r="CNH22" s="331"/>
      <c r="CNK22" s="331"/>
      <c r="CNN22" s="331"/>
      <c r="CNQ22" s="331"/>
      <c r="CNT22" s="331"/>
      <c r="CNW22" s="331"/>
      <c r="CNZ22" s="331"/>
      <c r="COC22" s="331"/>
      <c r="COF22" s="331"/>
      <c r="COI22" s="331"/>
      <c r="COL22" s="331"/>
      <c r="COO22" s="331"/>
      <c r="COR22" s="331"/>
      <c r="COU22" s="331"/>
      <c r="COX22" s="331"/>
      <c r="CPA22" s="331"/>
      <c r="CPD22" s="331"/>
      <c r="CPG22" s="331"/>
      <c r="CPJ22" s="331"/>
      <c r="CPM22" s="331"/>
      <c r="CPP22" s="331"/>
      <c r="CPS22" s="331"/>
      <c r="CPV22" s="331"/>
      <c r="CPY22" s="331"/>
      <c r="CQB22" s="331"/>
      <c r="CQE22" s="331"/>
      <c r="CQH22" s="331"/>
      <c r="CQK22" s="331"/>
      <c r="CQN22" s="331"/>
      <c r="CQQ22" s="331"/>
      <c r="CQT22" s="331"/>
      <c r="CQW22" s="331"/>
      <c r="CQZ22" s="331"/>
      <c r="CRC22" s="331"/>
      <c r="CRF22" s="331"/>
      <c r="CRI22" s="331"/>
      <c r="CRL22" s="331"/>
      <c r="CRO22" s="331"/>
      <c r="CRR22" s="331"/>
      <c r="CRU22" s="331"/>
      <c r="CRX22" s="331"/>
      <c r="CSA22" s="331"/>
      <c r="CSD22" s="331"/>
      <c r="CSG22" s="331"/>
      <c r="CSJ22" s="331"/>
      <c r="CSM22" s="331"/>
      <c r="CSP22" s="331"/>
      <c r="CSS22" s="331"/>
      <c r="CSV22" s="331"/>
      <c r="CSY22" s="331"/>
      <c r="CTB22" s="331"/>
      <c r="CTE22" s="331"/>
      <c r="CTH22" s="331"/>
      <c r="CTK22" s="331"/>
      <c r="CTN22" s="331"/>
      <c r="CTQ22" s="331"/>
      <c r="CTT22" s="331"/>
      <c r="CTW22" s="331"/>
      <c r="CTZ22" s="331"/>
      <c r="CUC22" s="331"/>
      <c r="CUF22" s="331"/>
      <c r="CUI22" s="331"/>
      <c r="CUL22" s="331"/>
      <c r="CUO22" s="331"/>
      <c r="CUR22" s="331"/>
      <c r="CUU22" s="331"/>
      <c r="CUX22" s="331"/>
      <c r="CVA22" s="331"/>
      <c r="CVD22" s="331"/>
      <c r="CVG22" s="331"/>
      <c r="CVJ22" s="331"/>
      <c r="CVM22" s="331"/>
      <c r="CVP22" s="331"/>
      <c r="CVS22" s="331"/>
      <c r="CVV22" s="331"/>
      <c r="CVY22" s="331"/>
      <c r="CWB22" s="331"/>
      <c r="CWE22" s="331"/>
      <c r="CWH22" s="331"/>
      <c r="CWK22" s="331"/>
      <c r="CWN22" s="331"/>
      <c r="CWQ22" s="331"/>
      <c r="CWT22" s="331"/>
      <c r="CWW22" s="331"/>
      <c r="CWZ22" s="331"/>
      <c r="CXC22" s="331"/>
      <c r="CXF22" s="331"/>
      <c r="CXI22" s="331"/>
      <c r="CXL22" s="331"/>
      <c r="CXO22" s="331"/>
      <c r="CXR22" s="331"/>
      <c r="CXU22" s="331"/>
      <c r="CXX22" s="331"/>
      <c r="CYA22" s="331"/>
      <c r="CYD22" s="331"/>
      <c r="CYG22" s="331"/>
      <c r="CYJ22" s="331"/>
      <c r="CYM22" s="331"/>
      <c r="CYP22" s="331"/>
      <c r="CYS22" s="331"/>
      <c r="CYV22" s="331"/>
      <c r="CYY22" s="331"/>
      <c r="CZB22" s="331"/>
      <c r="CZE22" s="331"/>
      <c r="CZH22" s="331"/>
      <c r="CZK22" s="331"/>
      <c r="CZN22" s="331"/>
      <c r="CZQ22" s="331"/>
      <c r="CZT22" s="331"/>
      <c r="CZW22" s="331"/>
      <c r="CZZ22" s="331"/>
      <c r="DAC22" s="331"/>
      <c r="DAF22" s="331"/>
      <c r="DAI22" s="331"/>
      <c r="DAL22" s="331"/>
      <c r="DAO22" s="331"/>
      <c r="DAR22" s="331"/>
      <c r="DAU22" s="331"/>
      <c r="DAX22" s="331"/>
      <c r="DBA22" s="331"/>
      <c r="DBD22" s="331"/>
      <c r="DBG22" s="331"/>
      <c r="DBJ22" s="331"/>
      <c r="DBM22" s="331"/>
      <c r="DBP22" s="331"/>
      <c r="DBS22" s="331"/>
      <c r="DBV22" s="331"/>
      <c r="DBY22" s="331"/>
      <c r="DCB22" s="331"/>
      <c r="DCE22" s="331"/>
      <c r="DCH22" s="331"/>
      <c r="DCK22" s="331"/>
      <c r="DCN22" s="331"/>
      <c r="DCQ22" s="331"/>
      <c r="DCT22" s="331"/>
      <c r="DCW22" s="331"/>
      <c r="DCZ22" s="331"/>
      <c r="DDC22" s="331"/>
      <c r="DDF22" s="331"/>
      <c r="DDI22" s="331"/>
      <c r="DDL22" s="331"/>
      <c r="DDO22" s="331"/>
      <c r="DDR22" s="331"/>
      <c r="DDU22" s="331"/>
      <c r="DDX22" s="331"/>
      <c r="DEA22" s="331"/>
      <c r="DED22" s="331"/>
      <c r="DEG22" s="331"/>
      <c r="DEJ22" s="331"/>
      <c r="DEM22" s="331"/>
      <c r="DEP22" s="331"/>
      <c r="DES22" s="331"/>
      <c r="DEV22" s="331"/>
      <c r="DEY22" s="331"/>
      <c r="DFB22" s="331"/>
      <c r="DFE22" s="331"/>
      <c r="DFH22" s="331"/>
      <c r="DFK22" s="331"/>
      <c r="DFN22" s="331"/>
      <c r="DFQ22" s="331"/>
      <c r="DFT22" s="331"/>
      <c r="DFW22" s="331"/>
      <c r="DFZ22" s="331"/>
      <c r="DGC22" s="331"/>
      <c r="DGF22" s="331"/>
      <c r="DGI22" s="331"/>
      <c r="DGL22" s="331"/>
      <c r="DGO22" s="331"/>
      <c r="DGR22" s="331"/>
      <c r="DGU22" s="331"/>
      <c r="DGX22" s="331"/>
      <c r="DHA22" s="331"/>
      <c r="DHD22" s="331"/>
      <c r="DHG22" s="331"/>
      <c r="DHJ22" s="331"/>
      <c r="DHM22" s="331"/>
      <c r="DHP22" s="331"/>
      <c r="DHS22" s="331"/>
      <c r="DHV22" s="331"/>
      <c r="DHY22" s="331"/>
      <c r="DIB22" s="331"/>
      <c r="DIE22" s="331"/>
      <c r="DIH22" s="331"/>
      <c r="DIK22" s="331"/>
      <c r="DIN22" s="331"/>
      <c r="DIQ22" s="331"/>
      <c r="DIT22" s="331"/>
      <c r="DIW22" s="331"/>
      <c r="DIZ22" s="331"/>
      <c r="DJC22" s="331"/>
      <c r="DJF22" s="331"/>
      <c r="DJI22" s="331"/>
      <c r="DJL22" s="331"/>
      <c r="DJO22" s="331"/>
      <c r="DJR22" s="331"/>
      <c r="DJU22" s="331"/>
      <c r="DJX22" s="331"/>
      <c r="DKA22" s="331"/>
      <c r="DKD22" s="331"/>
      <c r="DKG22" s="331"/>
      <c r="DKJ22" s="331"/>
      <c r="DKM22" s="331"/>
      <c r="DKP22" s="331"/>
      <c r="DKS22" s="331"/>
      <c r="DKV22" s="331"/>
      <c r="DKY22" s="331"/>
      <c r="DLB22" s="331"/>
      <c r="DLE22" s="331"/>
      <c r="DLH22" s="331"/>
      <c r="DLK22" s="331"/>
      <c r="DLN22" s="331"/>
      <c r="DLQ22" s="331"/>
      <c r="DLT22" s="331"/>
      <c r="DLW22" s="331"/>
      <c r="DLZ22" s="331"/>
      <c r="DMC22" s="331"/>
      <c r="DMF22" s="331"/>
      <c r="DMI22" s="331"/>
      <c r="DML22" s="331"/>
      <c r="DMO22" s="331"/>
      <c r="DMR22" s="331"/>
      <c r="DMU22" s="331"/>
      <c r="DMX22" s="331"/>
      <c r="DNA22" s="331"/>
      <c r="DND22" s="331"/>
      <c r="DNG22" s="331"/>
      <c r="DNJ22" s="331"/>
      <c r="DNM22" s="331"/>
      <c r="DNP22" s="331"/>
      <c r="DNS22" s="331"/>
      <c r="DNV22" s="331"/>
      <c r="DNY22" s="331"/>
      <c r="DOB22" s="331"/>
      <c r="DOE22" s="331"/>
      <c r="DOH22" s="331"/>
      <c r="DOK22" s="331"/>
      <c r="DON22" s="331"/>
      <c r="DOQ22" s="331"/>
      <c r="DOT22" s="331"/>
      <c r="DOW22" s="331"/>
      <c r="DOZ22" s="331"/>
      <c r="DPC22" s="331"/>
      <c r="DPF22" s="331"/>
      <c r="DPI22" s="331"/>
      <c r="DPL22" s="331"/>
      <c r="DPO22" s="331"/>
      <c r="DPR22" s="331"/>
      <c r="DPU22" s="331"/>
      <c r="DPX22" s="331"/>
      <c r="DQA22" s="331"/>
      <c r="DQD22" s="331"/>
      <c r="DQG22" s="331"/>
      <c r="DQJ22" s="331"/>
      <c r="DQM22" s="331"/>
      <c r="DQP22" s="331"/>
      <c r="DQS22" s="331"/>
      <c r="DQV22" s="331"/>
      <c r="DQY22" s="331"/>
      <c r="DRB22" s="331"/>
      <c r="DRE22" s="331"/>
      <c r="DRH22" s="331"/>
      <c r="DRK22" s="331"/>
      <c r="DRN22" s="331"/>
      <c r="DRQ22" s="331"/>
      <c r="DRT22" s="331"/>
      <c r="DRW22" s="331"/>
      <c r="DRZ22" s="331"/>
      <c r="DSC22" s="331"/>
      <c r="DSF22" s="331"/>
      <c r="DSI22" s="331"/>
      <c r="DSL22" s="331"/>
      <c r="DSO22" s="331"/>
      <c r="DSR22" s="331"/>
      <c r="DSU22" s="331"/>
      <c r="DSX22" s="331"/>
      <c r="DTA22" s="331"/>
      <c r="DTD22" s="331"/>
      <c r="DTG22" s="331"/>
      <c r="DTJ22" s="331"/>
      <c r="DTM22" s="331"/>
      <c r="DTP22" s="331"/>
      <c r="DTS22" s="331"/>
      <c r="DTV22" s="331"/>
      <c r="DTY22" s="331"/>
      <c r="DUB22" s="331"/>
      <c r="DUE22" s="331"/>
      <c r="DUH22" s="331"/>
      <c r="DUK22" s="331"/>
      <c r="DUN22" s="331"/>
      <c r="DUQ22" s="331"/>
      <c r="DUT22" s="331"/>
      <c r="DUW22" s="331"/>
      <c r="DUZ22" s="331"/>
      <c r="DVC22" s="331"/>
      <c r="DVF22" s="331"/>
      <c r="DVI22" s="331"/>
      <c r="DVL22" s="331"/>
      <c r="DVO22" s="331"/>
      <c r="DVR22" s="331"/>
      <c r="DVU22" s="331"/>
      <c r="DVX22" s="331"/>
      <c r="DWA22" s="331"/>
      <c r="DWD22" s="331"/>
      <c r="DWG22" s="331"/>
      <c r="DWJ22" s="331"/>
      <c r="DWM22" s="331"/>
      <c r="DWP22" s="331"/>
      <c r="DWS22" s="331"/>
      <c r="DWV22" s="331"/>
      <c r="DWY22" s="331"/>
      <c r="DXB22" s="331"/>
      <c r="DXE22" s="331"/>
      <c r="DXH22" s="331"/>
      <c r="DXK22" s="331"/>
      <c r="DXN22" s="331"/>
      <c r="DXQ22" s="331"/>
      <c r="DXT22" s="331"/>
      <c r="DXW22" s="331"/>
      <c r="DXZ22" s="331"/>
      <c r="DYC22" s="331"/>
      <c r="DYF22" s="331"/>
      <c r="DYI22" s="331"/>
      <c r="DYL22" s="331"/>
      <c r="DYO22" s="331"/>
      <c r="DYR22" s="331"/>
      <c r="DYU22" s="331"/>
      <c r="DYX22" s="331"/>
      <c r="DZA22" s="331"/>
      <c r="DZD22" s="331"/>
      <c r="DZG22" s="331"/>
      <c r="DZJ22" s="331"/>
      <c r="DZM22" s="331"/>
      <c r="DZP22" s="331"/>
      <c r="DZS22" s="331"/>
      <c r="DZV22" s="331"/>
      <c r="DZY22" s="331"/>
      <c r="EAB22" s="331"/>
      <c r="EAE22" s="331"/>
      <c r="EAH22" s="331"/>
      <c r="EAK22" s="331"/>
      <c r="EAN22" s="331"/>
      <c r="EAQ22" s="331"/>
      <c r="EAT22" s="331"/>
      <c r="EAW22" s="331"/>
      <c r="EAZ22" s="331"/>
      <c r="EBC22" s="331"/>
      <c r="EBF22" s="331"/>
      <c r="EBI22" s="331"/>
      <c r="EBL22" s="331"/>
      <c r="EBO22" s="331"/>
      <c r="EBR22" s="331"/>
      <c r="EBU22" s="331"/>
      <c r="EBX22" s="331"/>
      <c r="ECA22" s="331"/>
      <c r="ECD22" s="331"/>
      <c r="ECG22" s="331"/>
      <c r="ECJ22" s="331"/>
      <c r="ECM22" s="331"/>
      <c r="ECP22" s="331"/>
      <c r="ECS22" s="331"/>
      <c r="ECV22" s="331"/>
      <c r="ECY22" s="331"/>
      <c r="EDB22" s="331"/>
      <c r="EDE22" s="331"/>
      <c r="EDH22" s="331"/>
      <c r="EDK22" s="331"/>
      <c r="EDN22" s="331"/>
      <c r="EDQ22" s="331"/>
      <c r="EDT22" s="331"/>
      <c r="EDW22" s="331"/>
      <c r="EDZ22" s="331"/>
      <c r="EEC22" s="331"/>
      <c r="EEF22" s="331"/>
      <c r="EEI22" s="331"/>
      <c r="EEL22" s="331"/>
      <c r="EEO22" s="331"/>
      <c r="EER22" s="331"/>
      <c r="EEU22" s="331"/>
      <c r="EEX22" s="331"/>
      <c r="EFA22" s="331"/>
      <c r="EFD22" s="331"/>
      <c r="EFG22" s="331"/>
      <c r="EFJ22" s="331"/>
      <c r="EFM22" s="331"/>
      <c r="EFP22" s="331"/>
      <c r="EFS22" s="331"/>
      <c r="EFV22" s="331"/>
      <c r="EFY22" s="331"/>
      <c r="EGB22" s="331"/>
      <c r="EGE22" s="331"/>
      <c r="EGH22" s="331"/>
      <c r="EGK22" s="331"/>
      <c r="EGN22" s="331"/>
      <c r="EGQ22" s="331"/>
      <c r="EGT22" s="331"/>
      <c r="EGW22" s="331"/>
      <c r="EGZ22" s="331"/>
      <c r="EHC22" s="331"/>
      <c r="EHF22" s="331"/>
      <c r="EHI22" s="331"/>
      <c r="EHL22" s="331"/>
      <c r="EHO22" s="331"/>
      <c r="EHR22" s="331"/>
      <c r="EHU22" s="331"/>
      <c r="EHX22" s="331"/>
      <c r="EIA22" s="331"/>
      <c r="EID22" s="331"/>
      <c r="EIG22" s="331"/>
      <c r="EIJ22" s="331"/>
      <c r="EIM22" s="331"/>
      <c r="EIP22" s="331"/>
      <c r="EIS22" s="331"/>
      <c r="EIV22" s="331"/>
      <c r="EIY22" s="331"/>
      <c r="EJB22" s="331"/>
      <c r="EJE22" s="331"/>
      <c r="EJH22" s="331"/>
      <c r="EJK22" s="331"/>
      <c r="EJN22" s="331"/>
      <c r="EJQ22" s="331"/>
      <c r="EJT22" s="331"/>
      <c r="EJW22" s="331"/>
      <c r="EJZ22" s="331"/>
      <c r="EKC22" s="331"/>
      <c r="EKF22" s="331"/>
      <c r="EKI22" s="331"/>
      <c r="EKL22" s="331"/>
      <c r="EKO22" s="331"/>
      <c r="EKR22" s="331"/>
      <c r="EKU22" s="331"/>
      <c r="EKX22" s="331"/>
      <c r="ELA22" s="331"/>
      <c r="ELD22" s="331"/>
      <c r="ELG22" s="331"/>
      <c r="ELJ22" s="331"/>
      <c r="ELM22" s="331"/>
      <c r="ELP22" s="331"/>
      <c r="ELS22" s="331"/>
      <c r="ELV22" s="331"/>
      <c r="ELY22" s="331"/>
      <c r="EMB22" s="331"/>
      <c r="EME22" s="331"/>
      <c r="EMH22" s="331"/>
      <c r="EMK22" s="331"/>
      <c r="EMN22" s="331"/>
      <c r="EMQ22" s="331"/>
      <c r="EMT22" s="331"/>
      <c r="EMW22" s="331"/>
      <c r="EMZ22" s="331"/>
      <c r="ENC22" s="331"/>
      <c r="ENF22" s="331"/>
      <c r="ENI22" s="331"/>
      <c r="ENL22" s="331"/>
      <c r="ENO22" s="331"/>
      <c r="ENR22" s="331"/>
      <c r="ENU22" s="331"/>
      <c r="ENX22" s="331"/>
      <c r="EOA22" s="331"/>
      <c r="EOD22" s="331"/>
      <c r="EOG22" s="331"/>
      <c r="EOJ22" s="331"/>
      <c r="EOM22" s="331"/>
      <c r="EOP22" s="331"/>
      <c r="EOS22" s="331"/>
      <c r="EOV22" s="331"/>
      <c r="EOY22" s="331"/>
      <c r="EPB22" s="331"/>
      <c r="EPE22" s="331"/>
      <c r="EPH22" s="331"/>
      <c r="EPK22" s="331"/>
      <c r="EPN22" s="331"/>
      <c r="EPQ22" s="331"/>
      <c r="EPT22" s="331"/>
      <c r="EPW22" s="331"/>
      <c r="EPZ22" s="331"/>
      <c r="EQC22" s="331"/>
      <c r="EQF22" s="331"/>
      <c r="EQI22" s="331"/>
      <c r="EQL22" s="331"/>
      <c r="EQO22" s="331"/>
      <c r="EQR22" s="331"/>
      <c r="EQU22" s="331"/>
      <c r="EQX22" s="331"/>
      <c r="ERA22" s="331"/>
      <c r="ERD22" s="331"/>
      <c r="ERG22" s="331"/>
      <c r="ERJ22" s="331"/>
      <c r="ERM22" s="331"/>
      <c r="ERP22" s="331"/>
      <c r="ERS22" s="331"/>
      <c r="ERV22" s="331"/>
      <c r="ERY22" s="331"/>
      <c r="ESB22" s="331"/>
      <c r="ESE22" s="331"/>
      <c r="ESH22" s="331"/>
      <c r="ESK22" s="331"/>
      <c r="ESN22" s="331"/>
      <c r="ESQ22" s="331"/>
      <c r="EST22" s="331"/>
      <c r="ESW22" s="331"/>
      <c r="ESZ22" s="331"/>
      <c r="ETC22" s="331"/>
      <c r="ETF22" s="331"/>
      <c r="ETI22" s="331"/>
      <c r="ETL22" s="331"/>
      <c r="ETO22" s="331"/>
      <c r="ETR22" s="331"/>
      <c r="ETU22" s="331"/>
      <c r="ETX22" s="331"/>
      <c r="EUA22" s="331"/>
      <c r="EUD22" s="331"/>
      <c r="EUG22" s="331"/>
      <c r="EUJ22" s="331"/>
      <c r="EUM22" s="331"/>
      <c r="EUP22" s="331"/>
      <c r="EUS22" s="331"/>
      <c r="EUV22" s="331"/>
      <c r="EUY22" s="331"/>
      <c r="EVB22" s="331"/>
      <c r="EVE22" s="331"/>
      <c r="EVH22" s="331"/>
      <c r="EVK22" s="331"/>
      <c r="EVN22" s="331"/>
      <c r="EVQ22" s="331"/>
      <c r="EVT22" s="331"/>
      <c r="EVW22" s="331"/>
      <c r="EVZ22" s="331"/>
      <c r="EWC22" s="331"/>
      <c r="EWF22" s="331"/>
      <c r="EWI22" s="331"/>
      <c r="EWL22" s="331"/>
      <c r="EWO22" s="331"/>
      <c r="EWR22" s="331"/>
      <c r="EWU22" s="331"/>
      <c r="EWX22" s="331"/>
      <c r="EXA22" s="331"/>
      <c r="EXD22" s="331"/>
      <c r="EXG22" s="331"/>
      <c r="EXJ22" s="331"/>
      <c r="EXM22" s="331"/>
      <c r="EXP22" s="331"/>
      <c r="EXS22" s="331"/>
      <c r="EXV22" s="331"/>
      <c r="EXY22" s="331"/>
      <c r="EYB22" s="331"/>
      <c r="EYE22" s="331"/>
      <c r="EYH22" s="331"/>
      <c r="EYK22" s="331"/>
      <c r="EYN22" s="331"/>
      <c r="EYQ22" s="331"/>
      <c r="EYT22" s="331"/>
      <c r="EYW22" s="331"/>
      <c r="EYZ22" s="331"/>
      <c r="EZC22" s="331"/>
      <c r="EZF22" s="331"/>
      <c r="EZI22" s="331"/>
      <c r="EZL22" s="331"/>
      <c r="EZO22" s="331"/>
      <c r="EZR22" s="331"/>
      <c r="EZU22" s="331"/>
      <c r="EZX22" s="331"/>
      <c r="FAA22" s="331"/>
      <c r="FAD22" s="331"/>
      <c r="FAG22" s="331"/>
      <c r="FAJ22" s="331"/>
      <c r="FAM22" s="331"/>
      <c r="FAP22" s="331"/>
      <c r="FAS22" s="331"/>
      <c r="FAV22" s="331"/>
      <c r="FAY22" s="331"/>
      <c r="FBB22" s="331"/>
      <c r="FBE22" s="331"/>
      <c r="FBH22" s="331"/>
      <c r="FBK22" s="331"/>
      <c r="FBN22" s="331"/>
      <c r="FBQ22" s="331"/>
      <c r="FBT22" s="331"/>
      <c r="FBW22" s="331"/>
      <c r="FBZ22" s="331"/>
      <c r="FCC22" s="331"/>
      <c r="FCF22" s="331"/>
      <c r="FCI22" s="331"/>
      <c r="FCL22" s="331"/>
      <c r="FCO22" s="331"/>
      <c r="FCR22" s="331"/>
      <c r="FCU22" s="331"/>
      <c r="FCX22" s="331"/>
      <c r="FDA22" s="331"/>
      <c r="FDD22" s="331"/>
      <c r="FDG22" s="331"/>
      <c r="FDJ22" s="331"/>
      <c r="FDM22" s="331"/>
      <c r="FDP22" s="331"/>
      <c r="FDS22" s="331"/>
      <c r="FDV22" s="331"/>
      <c r="FDY22" s="331"/>
      <c r="FEB22" s="331"/>
      <c r="FEE22" s="331"/>
      <c r="FEH22" s="331"/>
      <c r="FEK22" s="331"/>
      <c r="FEN22" s="331"/>
      <c r="FEQ22" s="331"/>
      <c r="FET22" s="331"/>
      <c r="FEW22" s="331"/>
      <c r="FEZ22" s="331"/>
      <c r="FFC22" s="331"/>
      <c r="FFF22" s="331"/>
      <c r="FFI22" s="331"/>
      <c r="FFL22" s="331"/>
      <c r="FFO22" s="331"/>
      <c r="FFR22" s="331"/>
      <c r="FFU22" s="331"/>
      <c r="FFX22" s="331"/>
      <c r="FGA22" s="331"/>
      <c r="FGD22" s="331"/>
      <c r="FGG22" s="331"/>
      <c r="FGJ22" s="331"/>
      <c r="FGM22" s="331"/>
      <c r="FGP22" s="331"/>
      <c r="FGS22" s="331"/>
      <c r="FGV22" s="331"/>
      <c r="FGY22" s="331"/>
      <c r="FHB22" s="331"/>
      <c r="FHE22" s="331"/>
      <c r="FHH22" s="331"/>
      <c r="FHK22" s="331"/>
      <c r="FHN22" s="331"/>
      <c r="FHQ22" s="331"/>
      <c r="FHT22" s="331"/>
      <c r="FHW22" s="331"/>
      <c r="FHZ22" s="331"/>
      <c r="FIC22" s="331"/>
      <c r="FIF22" s="331"/>
      <c r="FII22" s="331"/>
      <c r="FIL22" s="331"/>
      <c r="FIO22" s="331"/>
      <c r="FIR22" s="331"/>
      <c r="FIU22" s="331"/>
      <c r="FIX22" s="331"/>
      <c r="FJA22" s="331"/>
      <c r="FJD22" s="331"/>
      <c r="FJG22" s="331"/>
      <c r="FJJ22" s="331"/>
      <c r="FJM22" s="331"/>
      <c r="FJP22" s="331"/>
      <c r="FJS22" s="331"/>
      <c r="FJV22" s="331"/>
      <c r="FJY22" s="331"/>
      <c r="FKB22" s="331"/>
      <c r="FKE22" s="331"/>
      <c r="FKH22" s="331"/>
      <c r="FKK22" s="331"/>
      <c r="FKN22" s="331"/>
      <c r="FKQ22" s="331"/>
      <c r="FKT22" s="331"/>
      <c r="FKW22" s="331"/>
      <c r="FKZ22" s="331"/>
      <c r="FLC22" s="331"/>
      <c r="FLF22" s="331"/>
      <c r="FLI22" s="331"/>
      <c r="FLL22" s="331"/>
      <c r="FLO22" s="331"/>
      <c r="FLR22" s="331"/>
      <c r="FLU22" s="331"/>
      <c r="FLX22" s="331"/>
      <c r="FMA22" s="331"/>
      <c r="FMD22" s="331"/>
      <c r="FMG22" s="331"/>
      <c r="FMJ22" s="331"/>
      <c r="FMM22" s="331"/>
      <c r="FMP22" s="331"/>
      <c r="FMS22" s="331"/>
      <c r="FMV22" s="331"/>
      <c r="FMY22" s="331"/>
      <c r="FNB22" s="331"/>
      <c r="FNE22" s="331"/>
      <c r="FNH22" s="331"/>
      <c r="FNK22" s="331"/>
      <c r="FNN22" s="331"/>
      <c r="FNQ22" s="331"/>
      <c r="FNT22" s="331"/>
      <c r="FNW22" s="331"/>
      <c r="FNZ22" s="331"/>
      <c r="FOC22" s="331"/>
      <c r="FOF22" s="331"/>
      <c r="FOI22" s="331"/>
      <c r="FOL22" s="331"/>
      <c r="FOO22" s="331"/>
      <c r="FOR22" s="331"/>
      <c r="FOU22" s="331"/>
      <c r="FOX22" s="331"/>
      <c r="FPA22" s="331"/>
      <c r="FPD22" s="331"/>
      <c r="FPG22" s="331"/>
      <c r="FPJ22" s="331"/>
      <c r="FPM22" s="331"/>
      <c r="FPP22" s="331"/>
      <c r="FPS22" s="331"/>
      <c r="FPV22" s="331"/>
      <c r="FPY22" s="331"/>
      <c r="FQB22" s="331"/>
      <c r="FQE22" s="331"/>
      <c r="FQH22" s="331"/>
      <c r="FQK22" s="331"/>
      <c r="FQN22" s="331"/>
      <c r="FQQ22" s="331"/>
      <c r="FQT22" s="331"/>
      <c r="FQW22" s="331"/>
      <c r="FQZ22" s="331"/>
      <c r="FRC22" s="331"/>
      <c r="FRF22" s="331"/>
      <c r="FRI22" s="331"/>
      <c r="FRL22" s="331"/>
      <c r="FRO22" s="331"/>
      <c r="FRR22" s="331"/>
      <c r="FRU22" s="331"/>
      <c r="FRX22" s="331"/>
      <c r="FSA22" s="331"/>
      <c r="FSD22" s="331"/>
      <c r="FSG22" s="331"/>
      <c r="FSJ22" s="331"/>
      <c r="FSM22" s="331"/>
      <c r="FSP22" s="331"/>
      <c r="FSS22" s="331"/>
      <c r="FSV22" s="331"/>
      <c r="FSY22" s="331"/>
      <c r="FTB22" s="331"/>
      <c r="FTE22" s="331"/>
      <c r="FTH22" s="331"/>
      <c r="FTK22" s="331"/>
      <c r="FTN22" s="331"/>
      <c r="FTQ22" s="331"/>
      <c r="FTT22" s="331"/>
      <c r="FTW22" s="331"/>
      <c r="FTZ22" s="331"/>
      <c r="FUC22" s="331"/>
      <c r="FUF22" s="331"/>
      <c r="FUI22" s="331"/>
      <c r="FUL22" s="331"/>
      <c r="FUO22" s="331"/>
      <c r="FUR22" s="331"/>
      <c r="FUU22" s="331"/>
      <c r="FUX22" s="331"/>
      <c r="FVA22" s="331"/>
      <c r="FVD22" s="331"/>
      <c r="FVG22" s="331"/>
      <c r="FVJ22" s="331"/>
      <c r="FVM22" s="331"/>
      <c r="FVP22" s="331"/>
      <c r="FVS22" s="331"/>
      <c r="FVV22" s="331"/>
      <c r="FVY22" s="331"/>
      <c r="FWB22" s="331"/>
      <c r="FWE22" s="331"/>
      <c r="FWH22" s="331"/>
      <c r="FWK22" s="331"/>
      <c r="FWN22" s="331"/>
      <c r="FWQ22" s="331"/>
      <c r="FWT22" s="331"/>
      <c r="FWW22" s="331"/>
      <c r="FWZ22" s="331"/>
      <c r="FXC22" s="331"/>
      <c r="FXF22" s="331"/>
      <c r="FXI22" s="331"/>
      <c r="FXL22" s="331"/>
      <c r="FXO22" s="331"/>
      <c r="FXR22" s="331"/>
      <c r="FXU22" s="331"/>
      <c r="FXX22" s="331"/>
      <c r="FYA22" s="331"/>
      <c r="FYD22" s="331"/>
      <c r="FYG22" s="331"/>
      <c r="FYJ22" s="331"/>
      <c r="FYM22" s="331"/>
      <c r="FYP22" s="331"/>
      <c r="FYS22" s="331"/>
      <c r="FYV22" s="331"/>
      <c r="FYY22" s="331"/>
      <c r="FZB22" s="331"/>
      <c r="FZE22" s="331"/>
      <c r="FZH22" s="331"/>
      <c r="FZK22" s="331"/>
      <c r="FZN22" s="331"/>
      <c r="FZQ22" s="331"/>
      <c r="FZT22" s="331"/>
      <c r="FZW22" s="331"/>
      <c r="FZZ22" s="331"/>
      <c r="GAC22" s="331"/>
      <c r="GAF22" s="331"/>
      <c r="GAI22" s="331"/>
      <c r="GAL22" s="331"/>
      <c r="GAO22" s="331"/>
      <c r="GAR22" s="331"/>
      <c r="GAU22" s="331"/>
      <c r="GAX22" s="331"/>
      <c r="GBA22" s="331"/>
      <c r="GBD22" s="331"/>
      <c r="GBG22" s="331"/>
      <c r="GBJ22" s="331"/>
      <c r="GBM22" s="331"/>
      <c r="GBP22" s="331"/>
      <c r="GBS22" s="331"/>
      <c r="GBV22" s="331"/>
      <c r="GBY22" s="331"/>
      <c r="GCB22" s="331"/>
      <c r="GCE22" s="331"/>
      <c r="GCH22" s="331"/>
      <c r="GCK22" s="331"/>
      <c r="GCN22" s="331"/>
      <c r="GCQ22" s="331"/>
      <c r="GCT22" s="331"/>
      <c r="GCW22" s="331"/>
      <c r="GCZ22" s="331"/>
      <c r="GDC22" s="331"/>
      <c r="GDF22" s="331"/>
      <c r="GDI22" s="331"/>
      <c r="GDL22" s="331"/>
      <c r="GDO22" s="331"/>
      <c r="GDR22" s="331"/>
      <c r="GDU22" s="331"/>
      <c r="GDX22" s="331"/>
      <c r="GEA22" s="331"/>
      <c r="GED22" s="331"/>
      <c r="GEG22" s="331"/>
      <c r="GEJ22" s="331"/>
      <c r="GEM22" s="331"/>
      <c r="GEP22" s="331"/>
      <c r="GES22" s="331"/>
      <c r="GEV22" s="331"/>
      <c r="GEY22" s="331"/>
      <c r="GFB22" s="331"/>
      <c r="GFE22" s="331"/>
      <c r="GFH22" s="331"/>
      <c r="GFK22" s="331"/>
      <c r="GFN22" s="331"/>
      <c r="GFQ22" s="331"/>
      <c r="GFT22" s="331"/>
      <c r="GFW22" s="331"/>
      <c r="GFZ22" s="331"/>
      <c r="GGC22" s="331"/>
      <c r="GGF22" s="331"/>
      <c r="GGI22" s="331"/>
      <c r="GGL22" s="331"/>
      <c r="GGO22" s="331"/>
      <c r="GGR22" s="331"/>
      <c r="GGU22" s="331"/>
      <c r="GGX22" s="331"/>
      <c r="GHA22" s="331"/>
      <c r="GHD22" s="331"/>
      <c r="GHG22" s="331"/>
      <c r="GHJ22" s="331"/>
      <c r="GHM22" s="331"/>
      <c r="GHP22" s="331"/>
      <c r="GHS22" s="331"/>
      <c r="GHV22" s="331"/>
      <c r="GHY22" s="331"/>
      <c r="GIB22" s="331"/>
      <c r="GIE22" s="331"/>
      <c r="GIH22" s="331"/>
      <c r="GIK22" s="331"/>
      <c r="GIN22" s="331"/>
      <c r="GIQ22" s="331"/>
      <c r="GIT22" s="331"/>
      <c r="GIW22" s="331"/>
      <c r="GIZ22" s="331"/>
      <c r="GJC22" s="331"/>
      <c r="GJF22" s="331"/>
      <c r="GJI22" s="331"/>
      <c r="GJL22" s="331"/>
      <c r="GJO22" s="331"/>
      <c r="GJR22" s="331"/>
      <c r="GJU22" s="331"/>
      <c r="GJX22" s="331"/>
      <c r="GKA22" s="331"/>
      <c r="GKD22" s="331"/>
      <c r="GKG22" s="331"/>
      <c r="GKJ22" s="331"/>
      <c r="GKM22" s="331"/>
      <c r="GKP22" s="331"/>
      <c r="GKS22" s="331"/>
      <c r="GKV22" s="331"/>
      <c r="GKY22" s="331"/>
      <c r="GLB22" s="331"/>
      <c r="GLE22" s="331"/>
      <c r="GLH22" s="331"/>
      <c r="GLK22" s="331"/>
      <c r="GLN22" s="331"/>
      <c r="GLQ22" s="331"/>
      <c r="GLT22" s="331"/>
      <c r="GLW22" s="331"/>
      <c r="GLZ22" s="331"/>
      <c r="GMC22" s="331"/>
      <c r="GMF22" s="331"/>
      <c r="GMI22" s="331"/>
      <c r="GML22" s="331"/>
      <c r="GMO22" s="331"/>
      <c r="GMR22" s="331"/>
      <c r="GMU22" s="331"/>
      <c r="GMX22" s="331"/>
      <c r="GNA22" s="331"/>
      <c r="GND22" s="331"/>
      <c r="GNG22" s="331"/>
      <c r="GNJ22" s="331"/>
      <c r="GNM22" s="331"/>
      <c r="GNP22" s="331"/>
      <c r="GNS22" s="331"/>
      <c r="GNV22" s="331"/>
      <c r="GNY22" s="331"/>
      <c r="GOB22" s="331"/>
      <c r="GOE22" s="331"/>
      <c r="GOH22" s="331"/>
      <c r="GOK22" s="331"/>
      <c r="GON22" s="331"/>
      <c r="GOQ22" s="331"/>
      <c r="GOT22" s="331"/>
      <c r="GOW22" s="331"/>
      <c r="GOZ22" s="331"/>
      <c r="GPC22" s="331"/>
      <c r="GPF22" s="331"/>
      <c r="GPI22" s="331"/>
      <c r="GPL22" s="331"/>
      <c r="GPO22" s="331"/>
      <c r="GPR22" s="331"/>
      <c r="GPU22" s="331"/>
      <c r="GPX22" s="331"/>
      <c r="GQA22" s="331"/>
      <c r="GQD22" s="331"/>
      <c r="GQG22" s="331"/>
      <c r="GQJ22" s="331"/>
      <c r="GQM22" s="331"/>
      <c r="GQP22" s="331"/>
      <c r="GQS22" s="331"/>
      <c r="GQV22" s="331"/>
      <c r="GQY22" s="331"/>
      <c r="GRB22" s="331"/>
      <c r="GRE22" s="331"/>
      <c r="GRH22" s="331"/>
      <c r="GRK22" s="331"/>
      <c r="GRN22" s="331"/>
      <c r="GRQ22" s="331"/>
      <c r="GRT22" s="331"/>
      <c r="GRW22" s="331"/>
      <c r="GRZ22" s="331"/>
      <c r="GSC22" s="331"/>
      <c r="GSF22" s="331"/>
      <c r="GSI22" s="331"/>
      <c r="GSL22" s="331"/>
      <c r="GSO22" s="331"/>
      <c r="GSR22" s="331"/>
      <c r="GSU22" s="331"/>
      <c r="GSX22" s="331"/>
      <c r="GTA22" s="331"/>
      <c r="GTD22" s="331"/>
      <c r="GTG22" s="331"/>
      <c r="GTJ22" s="331"/>
      <c r="GTM22" s="331"/>
      <c r="GTP22" s="331"/>
      <c r="GTS22" s="331"/>
      <c r="GTV22" s="331"/>
      <c r="GTY22" s="331"/>
      <c r="GUB22" s="331"/>
      <c r="GUE22" s="331"/>
      <c r="GUH22" s="331"/>
      <c r="GUK22" s="331"/>
      <c r="GUN22" s="331"/>
      <c r="GUQ22" s="331"/>
      <c r="GUT22" s="331"/>
      <c r="GUW22" s="331"/>
      <c r="GUZ22" s="331"/>
      <c r="GVC22" s="331"/>
      <c r="GVF22" s="331"/>
      <c r="GVI22" s="331"/>
      <c r="GVL22" s="331"/>
      <c r="GVO22" s="331"/>
      <c r="GVR22" s="331"/>
      <c r="GVU22" s="331"/>
      <c r="GVX22" s="331"/>
      <c r="GWA22" s="331"/>
      <c r="GWD22" s="331"/>
      <c r="GWG22" s="331"/>
      <c r="GWJ22" s="331"/>
      <c r="GWM22" s="331"/>
      <c r="GWP22" s="331"/>
      <c r="GWS22" s="331"/>
      <c r="GWV22" s="331"/>
      <c r="GWY22" s="331"/>
      <c r="GXB22" s="331"/>
      <c r="GXE22" s="331"/>
      <c r="GXH22" s="331"/>
      <c r="GXK22" s="331"/>
      <c r="GXN22" s="331"/>
      <c r="GXQ22" s="331"/>
      <c r="GXT22" s="331"/>
      <c r="GXW22" s="331"/>
      <c r="GXZ22" s="331"/>
      <c r="GYC22" s="331"/>
      <c r="GYF22" s="331"/>
      <c r="GYI22" s="331"/>
      <c r="GYL22" s="331"/>
      <c r="GYO22" s="331"/>
      <c r="GYR22" s="331"/>
      <c r="GYU22" s="331"/>
      <c r="GYX22" s="331"/>
      <c r="GZA22" s="331"/>
      <c r="GZD22" s="331"/>
      <c r="GZG22" s="331"/>
      <c r="GZJ22" s="331"/>
      <c r="GZM22" s="331"/>
      <c r="GZP22" s="331"/>
      <c r="GZS22" s="331"/>
      <c r="GZV22" s="331"/>
      <c r="GZY22" s="331"/>
      <c r="HAB22" s="331"/>
      <c r="HAE22" s="331"/>
      <c r="HAH22" s="331"/>
      <c r="HAK22" s="331"/>
      <c r="HAN22" s="331"/>
      <c r="HAQ22" s="331"/>
      <c r="HAT22" s="331"/>
      <c r="HAW22" s="331"/>
      <c r="HAZ22" s="331"/>
      <c r="HBC22" s="331"/>
      <c r="HBF22" s="331"/>
      <c r="HBI22" s="331"/>
      <c r="HBL22" s="331"/>
      <c r="HBO22" s="331"/>
      <c r="HBR22" s="331"/>
      <c r="HBU22" s="331"/>
      <c r="HBX22" s="331"/>
      <c r="HCA22" s="331"/>
      <c r="HCD22" s="331"/>
      <c r="HCG22" s="331"/>
      <c r="HCJ22" s="331"/>
      <c r="HCM22" s="331"/>
      <c r="HCP22" s="331"/>
      <c r="HCS22" s="331"/>
      <c r="HCV22" s="331"/>
      <c r="HCY22" s="331"/>
      <c r="HDB22" s="331"/>
      <c r="HDE22" s="331"/>
      <c r="HDH22" s="331"/>
      <c r="HDK22" s="331"/>
      <c r="HDN22" s="331"/>
      <c r="HDQ22" s="331"/>
      <c r="HDT22" s="331"/>
      <c r="HDW22" s="331"/>
      <c r="HDZ22" s="331"/>
      <c r="HEC22" s="331"/>
      <c r="HEF22" s="331"/>
      <c r="HEI22" s="331"/>
      <c r="HEL22" s="331"/>
      <c r="HEO22" s="331"/>
      <c r="HER22" s="331"/>
      <c r="HEU22" s="331"/>
      <c r="HEX22" s="331"/>
      <c r="HFA22" s="331"/>
      <c r="HFD22" s="331"/>
      <c r="HFG22" s="331"/>
      <c r="HFJ22" s="331"/>
      <c r="HFM22" s="331"/>
      <c r="HFP22" s="331"/>
      <c r="HFS22" s="331"/>
      <c r="HFV22" s="331"/>
      <c r="HFY22" s="331"/>
      <c r="HGB22" s="331"/>
      <c r="HGE22" s="331"/>
      <c r="HGH22" s="331"/>
      <c r="HGK22" s="331"/>
      <c r="HGN22" s="331"/>
      <c r="HGQ22" s="331"/>
      <c r="HGT22" s="331"/>
      <c r="HGW22" s="331"/>
      <c r="HGZ22" s="331"/>
      <c r="HHC22" s="331"/>
      <c r="HHF22" s="331"/>
      <c r="HHI22" s="331"/>
      <c r="HHL22" s="331"/>
      <c r="HHO22" s="331"/>
      <c r="HHR22" s="331"/>
      <c r="HHU22" s="331"/>
      <c r="HHX22" s="331"/>
      <c r="HIA22" s="331"/>
      <c r="HID22" s="331"/>
      <c r="HIG22" s="331"/>
      <c r="HIJ22" s="331"/>
      <c r="HIM22" s="331"/>
      <c r="HIP22" s="331"/>
      <c r="HIS22" s="331"/>
      <c r="HIV22" s="331"/>
      <c r="HIY22" s="331"/>
      <c r="HJB22" s="331"/>
      <c r="HJE22" s="331"/>
      <c r="HJH22" s="331"/>
      <c r="HJK22" s="331"/>
      <c r="HJN22" s="331"/>
      <c r="HJQ22" s="331"/>
      <c r="HJT22" s="331"/>
      <c r="HJW22" s="331"/>
      <c r="HJZ22" s="331"/>
      <c r="HKC22" s="331"/>
      <c r="HKF22" s="331"/>
      <c r="HKI22" s="331"/>
      <c r="HKL22" s="331"/>
      <c r="HKO22" s="331"/>
      <c r="HKR22" s="331"/>
      <c r="HKU22" s="331"/>
      <c r="HKX22" s="331"/>
      <c r="HLA22" s="331"/>
      <c r="HLD22" s="331"/>
      <c r="HLG22" s="331"/>
      <c r="HLJ22" s="331"/>
      <c r="HLM22" s="331"/>
      <c r="HLP22" s="331"/>
      <c r="HLS22" s="331"/>
      <c r="HLV22" s="331"/>
      <c r="HLY22" s="331"/>
      <c r="HMB22" s="331"/>
      <c r="HME22" s="331"/>
      <c r="HMH22" s="331"/>
      <c r="HMK22" s="331"/>
      <c r="HMN22" s="331"/>
      <c r="HMQ22" s="331"/>
      <c r="HMT22" s="331"/>
      <c r="HMW22" s="331"/>
      <c r="HMZ22" s="331"/>
      <c r="HNC22" s="331"/>
      <c r="HNF22" s="331"/>
      <c r="HNI22" s="331"/>
      <c r="HNL22" s="331"/>
      <c r="HNO22" s="331"/>
      <c r="HNR22" s="331"/>
      <c r="HNU22" s="331"/>
      <c r="HNX22" s="331"/>
      <c r="HOA22" s="331"/>
      <c r="HOD22" s="331"/>
      <c r="HOG22" s="331"/>
      <c r="HOJ22" s="331"/>
      <c r="HOM22" s="331"/>
      <c r="HOP22" s="331"/>
      <c r="HOS22" s="331"/>
      <c r="HOV22" s="331"/>
      <c r="HOY22" s="331"/>
      <c r="HPB22" s="331"/>
      <c r="HPE22" s="331"/>
      <c r="HPH22" s="331"/>
      <c r="HPK22" s="331"/>
      <c r="HPN22" s="331"/>
      <c r="HPQ22" s="331"/>
      <c r="HPT22" s="331"/>
      <c r="HPW22" s="331"/>
      <c r="HPZ22" s="331"/>
      <c r="HQC22" s="331"/>
      <c r="HQF22" s="331"/>
      <c r="HQI22" s="331"/>
      <c r="HQL22" s="331"/>
      <c r="HQO22" s="331"/>
      <c r="HQR22" s="331"/>
      <c r="HQU22" s="331"/>
      <c r="HQX22" s="331"/>
      <c r="HRA22" s="331"/>
      <c r="HRD22" s="331"/>
      <c r="HRG22" s="331"/>
      <c r="HRJ22" s="331"/>
      <c r="HRM22" s="331"/>
      <c r="HRP22" s="331"/>
      <c r="HRS22" s="331"/>
      <c r="HRV22" s="331"/>
      <c r="HRY22" s="331"/>
      <c r="HSB22" s="331"/>
      <c r="HSE22" s="331"/>
      <c r="HSH22" s="331"/>
      <c r="HSK22" s="331"/>
      <c r="HSN22" s="331"/>
      <c r="HSQ22" s="331"/>
      <c r="HST22" s="331"/>
      <c r="HSW22" s="331"/>
      <c r="HSZ22" s="331"/>
      <c r="HTC22" s="331"/>
      <c r="HTF22" s="331"/>
      <c r="HTI22" s="331"/>
      <c r="HTL22" s="331"/>
      <c r="HTO22" s="331"/>
      <c r="HTR22" s="331"/>
      <c r="HTU22" s="331"/>
      <c r="HTX22" s="331"/>
      <c r="HUA22" s="331"/>
      <c r="HUD22" s="331"/>
      <c r="HUG22" s="331"/>
      <c r="HUJ22" s="331"/>
      <c r="HUM22" s="331"/>
      <c r="HUP22" s="331"/>
      <c r="HUS22" s="331"/>
      <c r="HUV22" s="331"/>
      <c r="HUY22" s="331"/>
      <c r="HVB22" s="331"/>
      <c r="HVE22" s="331"/>
      <c r="HVH22" s="331"/>
      <c r="HVK22" s="331"/>
      <c r="HVN22" s="331"/>
      <c r="HVQ22" s="331"/>
      <c r="HVT22" s="331"/>
      <c r="HVW22" s="331"/>
      <c r="HVZ22" s="331"/>
      <c r="HWC22" s="331"/>
      <c r="HWF22" s="331"/>
      <c r="HWI22" s="331"/>
      <c r="HWL22" s="331"/>
      <c r="HWO22" s="331"/>
      <c r="HWR22" s="331"/>
      <c r="HWU22" s="331"/>
      <c r="HWX22" s="331"/>
      <c r="HXA22" s="331"/>
      <c r="HXD22" s="331"/>
      <c r="HXG22" s="331"/>
      <c r="HXJ22" s="331"/>
      <c r="HXM22" s="331"/>
      <c r="HXP22" s="331"/>
      <c r="HXS22" s="331"/>
      <c r="HXV22" s="331"/>
      <c r="HXY22" s="331"/>
      <c r="HYB22" s="331"/>
      <c r="HYE22" s="331"/>
      <c r="HYH22" s="331"/>
      <c r="HYK22" s="331"/>
      <c r="HYN22" s="331"/>
      <c r="HYQ22" s="331"/>
      <c r="HYT22" s="331"/>
      <c r="HYW22" s="331"/>
      <c r="HYZ22" s="331"/>
      <c r="HZC22" s="331"/>
      <c r="HZF22" s="331"/>
      <c r="HZI22" s="331"/>
      <c r="HZL22" s="331"/>
      <c r="HZO22" s="331"/>
      <c r="HZR22" s="331"/>
      <c r="HZU22" s="331"/>
      <c r="HZX22" s="331"/>
      <c r="IAA22" s="331"/>
      <c r="IAD22" s="331"/>
      <c r="IAG22" s="331"/>
      <c r="IAJ22" s="331"/>
      <c r="IAM22" s="331"/>
      <c r="IAP22" s="331"/>
      <c r="IAS22" s="331"/>
      <c r="IAV22" s="331"/>
      <c r="IAY22" s="331"/>
      <c r="IBB22" s="331"/>
      <c r="IBE22" s="331"/>
      <c r="IBH22" s="331"/>
      <c r="IBK22" s="331"/>
      <c r="IBN22" s="331"/>
      <c r="IBQ22" s="331"/>
      <c r="IBT22" s="331"/>
      <c r="IBW22" s="331"/>
      <c r="IBZ22" s="331"/>
      <c r="ICC22" s="331"/>
      <c r="ICF22" s="331"/>
      <c r="ICI22" s="331"/>
      <c r="ICL22" s="331"/>
      <c r="ICO22" s="331"/>
      <c r="ICR22" s="331"/>
      <c r="ICU22" s="331"/>
      <c r="ICX22" s="331"/>
      <c r="IDA22" s="331"/>
      <c r="IDD22" s="331"/>
      <c r="IDG22" s="331"/>
      <c r="IDJ22" s="331"/>
      <c r="IDM22" s="331"/>
      <c r="IDP22" s="331"/>
      <c r="IDS22" s="331"/>
      <c r="IDV22" s="331"/>
      <c r="IDY22" s="331"/>
      <c r="IEB22" s="331"/>
      <c r="IEE22" s="331"/>
      <c r="IEH22" s="331"/>
      <c r="IEK22" s="331"/>
      <c r="IEN22" s="331"/>
      <c r="IEQ22" s="331"/>
      <c r="IET22" s="331"/>
      <c r="IEW22" s="331"/>
      <c r="IEZ22" s="331"/>
      <c r="IFC22" s="331"/>
      <c r="IFF22" s="331"/>
      <c r="IFI22" s="331"/>
      <c r="IFL22" s="331"/>
      <c r="IFO22" s="331"/>
      <c r="IFR22" s="331"/>
      <c r="IFU22" s="331"/>
      <c r="IFX22" s="331"/>
      <c r="IGA22" s="331"/>
      <c r="IGD22" s="331"/>
      <c r="IGG22" s="331"/>
      <c r="IGJ22" s="331"/>
      <c r="IGM22" s="331"/>
      <c r="IGP22" s="331"/>
      <c r="IGS22" s="331"/>
      <c r="IGV22" s="331"/>
      <c r="IGY22" s="331"/>
      <c r="IHB22" s="331"/>
      <c r="IHE22" s="331"/>
      <c r="IHH22" s="331"/>
      <c r="IHK22" s="331"/>
      <c r="IHN22" s="331"/>
      <c r="IHQ22" s="331"/>
      <c r="IHT22" s="331"/>
      <c r="IHW22" s="331"/>
      <c r="IHZ22" s="331"/>
      <c r="IIC22" s="331"/>
      <c r="IIF22" s="331"/>
      <c r="III22" s="331"/>
      <c r="IIL22" s="331"/>
      <c r="IIO22" s="331"/>
      <c r="IIR22" s="331"/>
      <c r="IIU22" s="331"/>
      <c r="IIX22" s="331"/>
      <c r="IJA22" s="331"/>
      <c r="IJD22" s="331"/>
      <c r="IJG22" s="331"/>
      <c r="IJJ22" s="331"/>
      <c r="IJM22" s="331"/>
      <c r="IJP22" s="331"/>
      <c r="IJS22" s="331"/>
      <c r="IJV22" s="331"/>
      <c r="IJY22" s="331"/>
      <c r="IKB22" s="331"/>
      <c r="IKE22" s="331"/>
      <c r="IKH22" s="331"/>
      <c r="IKK22" s="331"/>
      <c r="IKN22" s="331"/>
      <c r="IKQ22" s="331"/>
      <c r="IKT22" s="331"/>
      <c r="IKW22" s="331"/>
      <c r="IKZ22" s="331"/>
      <c r="ILC22" s="331"/>
      <c r="ILF22" s="331"/>
      <c r="ILI22" s="331"/>
      <c r="ILL22" s="331"/>
      <c r="ILO22" s="331"/>
      <c r="ILR22" s="331"/>
      <c r="ILU22" s="331"/>
      <c r="ILX22" s="331"/>
      <c r="IMA22" s="331"/>
      <c r="IMD22" s="331"/>
      <c r="IMG22" s="331"/>
      <c r="IMJ22" s="331"/>
      <c r="IMM22" s="331"/>
      <c r="IMP22" s="331"/>
      <c r="IMS22" s="331"/>
      <c r="IMV22" s="331"/>
      <c r="IMY22" s="331"/>
      <c r="INB22" s="331"/>
      <c r="INE22" s="331"/>
      <c r="INH22" s="331"/>
      <c r="INK22" s="331"/>
      <c r="INN22" s="331"/>
      <c r="INQ22" s="331"/>
      <c r="INT22" s="331"/>
      <c r="INW22" s="331"/>
      <c r="INZ22" s="331"/>
      <c r="IOC22" s="331"/>
      <c r="IOF22" s="331"/>
      <c r="IOI22" s="331"/>
      <c r="IOL22" s="331"/>
      <c r="IOO22" s="331"/>
      <c r="IOR22" s="331"/>
      <c r="IOU22" s="331"/>
      <c r="IOX22" s="331"/>
      <c r="IPA22" s="331"/>
      <c r="IPD22" s="331"/>
      <c r="IPG22" s="331"/>
      <c r="IPJ22" s="331"/>
      <c r="IPM22" s="331"/>
      <c r="IPP22" s="331"/>
      <c r="IPS22" s="331"/>
      <c r="IPV22" s="331"/>
      <c r="IPY22" s="331"/>
      <c r="IQB22" s="331"/>
      <c r="IQE22" s="331"/>
      <c r="IQH22" s="331"/>
      <c r="IQK22" s="331"/>
      <c r="IQN22" s="331"/>
      <c r="IQQ22" s="331"/>
      <c r="IQT22" s="331"/>
      <c r="IQW22" s="331"/>
      <c r="IQZ22" s="331"/>
      <c r="IRC22" s="331"/>
      <c r="IRF22" s="331"/>
      <c r="IRI22" s="331"/>
      <c r="IRL22" s="331"/>
      <c r="IRO22" s="331"/>
      <c r="IRR22" s="331"/>
      <c r="IRU22" s="331"/>
      <c r="IRX22" s="331"/>
      <c r="ISA22" s="331"/>
      <c r="ISD22" s="331"/>
      <c r="ISG22" s="331"/>
      <c r="ISJ22" s="331"/>
      <c r="ISM22" s="331"/>
      <c r="ISP22" s="331"/>
      <c r="ISS22" s="331"/>
      <c r="ISV22" s="331"/>
      <c r="ISY22" s="331"/>
      <c r="ITB22" s="331"/>
      <c r="ITE22" s="331"/>
      <c r="ITH22" s="331"/>
      <c r="ITK22" s="331"/>
      <c r="ITN22" s="331"/>
      <c r="ITQ22" s="331"/>
      <c r="ITT22" s="331"/>
      <c r="ITW22" s="331"/>
      <c r="ITZ22" s="331"/>
      <c r="IUC22" s="331"/>
      <c r="IUF22" s="331"/>
      <c r="IUI22" s="331"/>
      <c r="IUL22" s="331"/>
      <c r="IUO22" s="331"/>
      <c r="IUR22" s="331"/>
      <c r="IUU22" s="331"/>
      <c r="IUX22" s="331"/>
      <c r="IVA22" s="331"/>
      <c r="IVD22" s="331"/>
      <c r="IVG22" s="331"/>
      <c r="IVJ22" s="331"/>
      <c r="IVM22" s="331"/>
      <c r="IVP22" s="331"/>
      <c r="IVS22" s="331"/>
      <c r="IVV22" s="331"/>
      <c r="IVY22" s="331"/>
      <c r="IWB22" s="331"/>
      <c r="IWE22" s="331"/>
      <c r="IWH22" s="331"/>
      <c r="IWK22" s="331"/>
      <c r="IWN22" s="331"/>
      <c r="IWQ22" s="331"/>
      <c r="IWT22" s="331"/>
      <c r="IWW22" s="331"/>
      <c r="IWZ22" s="331"/>
      <c r="IXC22" s="331"/>
      <c r="IXF22" s="331"/>
      <c r="IXI22" s="331"/>
      <c r="IXL22" s="331"/>
      <c r="IXO22" s="331"/>
      <c r="IXR22" s="331"/>
      <c r="IXU22" s="331"/>
      <c r="IXX22" s="331"/>
      <c r="IYA22" s="331"/>
      <c r="IYD22" s="331"/>
      <c r="IYG22" s="331"/>
      <c r="IYJ22" s="331"/>
      <c r="IYM22" s="331"/>
      <c r="IYP22" s="331"/>
      <c r="IYS22" s="331"/>
      <c r="IYV22" s="331"/>
      <c r="IYY22" s="331"/>
      <c r="IZB22" s="331"/>
      <c r="IZE22" s="331"/>
      <c r="IZH22" s="331"/>
      <c r="IZK22" s="331"/>
      <c r="IZN22" s="331"/>
      <c r="IZQ22" s="331"/>
      <c r="IZT22" s="331"/>
      <c r="IZW22" s="331"/>
      <c r="IZZ22" s="331"/>
      <c r="JAC22" s="331"/>
      <c r="JAF22" s="331"/>
      <c r="JAI22" s="331"/>
      <c r="JAL22" s="331"/>
      <c r="JAO22" s="331"/>
      <c r="JAR22" s="331"/>
      <c r="JAU22" s="331"/>
      <c r="JAX22" s="331"/>
      <c r="JBA22" s="331"/>
      <c r="JBD22" s="331"/>
      <c r="JBG22" s="331"/>
      <c r="JBJ22" s="331"/>
      <c r="JBM22" s="331"/>
      <c r="JBP22" s="331"/>
      <c r="JBS22" s="331"/>
      <c r="JBV22" s="331"/>
      <c r="JBY22" s="331"/>
      <c r="JCB22" s="331"/>
      <c r="JCE22" s="331"/>
      <c r="JCH22" s="331"/>
      <c r="JCK22" s="331"/>
      <c r="JCN22" s="331"/>
      <c r="JCQ22" s="331"/>
      <c r="JCT22" s="331"/>
      <c r="JCW22" s="331"/>
      <c r="JCZ22" s="331"/>
      <c r="JDC22" s="331"/>
      <c r="JDF22" s="331"/>
      <c r="JDI22" s="331"/>
      <c r="JDL22" s="331"/>
      <c r="JDO22" s="331"/>
      <c r="JDR22" s="331"/>
      <c r="JDU22" s="331"/>
      <c r="JDX22" s="331"/>
      <c r="JEA22" s="331"/>
      <c r="JED22" s="331"/>
      <c r="JEG22" s="331"/>
      <c r="JEJ22" s="331"/>
      <c r="JEM22" s="331"/>
      <c r="JEP22" s="331"/>
      <c r="JES22" s="331"/>
      <c r="JEV22" s="331"/>
      <c r="JEY22" s="331"/>
      <c r="JFB22" s="331"/>
      <c r="JFE22" s="331"/>
      <c r="JFH22" s="331"/>
      <c r="JFK22" s="331"/>
      <c r="JFN22" s="331"/>
      <c r="JFQ22" s="331"/>
      <c r="JFT22" s="331"/>
      <c r="JFW22" s="331"/>
      <c r="JFZ22" s="331"/>
      <c r="JGC22" s="331"/>
      <c r="JGF22" s="331"/>
      <c r="JGI22" s="331"/>
      <c r="JGL22" s="331"/>
      <c r="JGO22" s="331"/>
      <c r="JGR22" s="331"/>
      <c r="JGU22" s="331"/>
      <c r="JGX22" s="331"/>
      <c r="JHA22" s="331"/>
      <c r="JHD22" s="331"/>
      <c r="JHG22" s="331"/>
      <c r="JHJ22" s="331"/>
      <c r="JHM22" s="331"/>
      <c r="JHP22" s="331"/>
      <c r="JHS22" s="331"/>
      <c r="JHV22" s="331"/>
      <c r="JHY22" s="331"/>
      <c r="JIB22" s="331"/>
      <c r="JIE22" s="331"/>
      <c r="JIH22" s="331"/>
      <c r="JIK22" s="331"/>
      <c r="JIN22" s="331"/>
      <c r="JIQ22" s="331"/>
      <c r="JIT22" s="331"/>
      <c r="JIW22" s="331"/>
      <c r="JIZ22" s="331"/>
      <c r="JJC22" s="331"/>
      <c r="JJF22" s="331"/>
      <c r="JJI22" s="331"/>
      <c r="JJL22" s="331"/>
      <c r="JJO22" s="331"/>
      <c r="JJR22" s="331"/>
      <c r="JJU22" s="331"/>
      <c r="JJX22" s="331"/>
      <c r="JKA22" s="331"/>
      <c r="JKD22" s="331"/>
      <c r="JKG22" s="331"/>
      <c r="JKJ22" s="331"/>
      <c r="JKM22" s="331"/>
      <c r="JKP22" s="331"/>
      <c r="JKS22" s="331"/>
      <c r="JKV22" s="331"/>
      <c r="JKY22" s="331"/>
      <c r="JLB22" s="331"/>
      <c r="JLE22" s="331"/>
      <c r="JLH22" s="331"/>
      <c r="JLK22" s="331"/>
      <c r="JLN22" s="331"/>
      <c r="JLQ22" s="331"/>
      <c r="JLT22" s="331"/>
      <c r="JLW22" s="331"/>
      <c r="JLZ22" s="331"/>
      <c r="JMC22" s="331"/>
      <c r="JMF22" s="331"/>
      <c r="JMI22" s="331"/>
      <c r="JML22" s="331"/>
      <c r="JMO22" s="331"/>
      <c r="JMR22" s="331"/>
      <c r="JMU22" s="331"/>
      <c r="JMX22" s="331"/>
      <c r="JNA22" s="331"/>
      <c r="JND22" s="331"/>
      <c r="JNG22" s="331"/>
      <c r="JNJ22" s="331"/>
      <c r="JNM22" s="331"/>
      <c r="JNP22" s="331"/>
      <c r="JNS22" s="331"/>
      <c r="JNV22" s="331"/>
      <c r="JNY22" s="331"/>
      <c r="JOB22" s="331"/>
      <c r="JOE22" s="331"/>
      <c r="JOH22" s="331"/>
      <c r="JOK22" s="331"/>
      <c r="JON22" s="331"/>
      <c r="JOQ22" s="331"/>
      <c r="JOT22" s="331"/>
      <c r="JOW22" s="331"/>
      <c r="JOZ22" s="331"/>
      <c r="JPC22" s="331"/>
      <c r="JPF22" s="331"/>
      <c r="JPI22" s="331"/>
      <c r="JPL22" s="331"/>
      <c r="JPO22" s="331"/>
      <c r="JPR22" s="331"/>
      <c r="JPU22" s="331"/>
      <c r="JPX22" s="331"/>
      <c r="JQA22" s="331"/>
      <c r="JQD22" s="331"/>
      <c r="JQG22" s="331"/>
      <c r="JQJ22" s="331"/>
      <c r="JQM22" s="331"/>
      <c r="JQP22" s="331"/>
      <c r="JQS22" s="331"/>
      <c r="JQV22" s="331"/>
      <c r="JQY22" s="331"/>
      <c r="JRB22" s="331"/>
      <c r="JRE22" s="331"/>
      <c r="JRH22" s="331"/>
      <c r="JRK22" s="331"/>
      <c r="JRN22" s="331"/>
      <c r="JRQ22" s="331"/>
      <c r="JRT22" s="331"/>
      <c r="JRW22" s="331"/>
      <c r="JRZ22" s="331"/>
      <c r="JSC22" s="331"/>
      <c r="JSF22" s="331"/>
      <c r="JSI22" s="331"/>
      <c r="JSL22" s="331"/>
      <c r="JSO22" s="331"/>
      <c r="JSR22" s="331"/>
      <c r="JSU22" s="331"/>
      <c r="JSX22" s="331"/>
      <c r="JTA22" s="331"/>
      <c r="JTD22" s="331"/>
      <c r="JTG22" s="331"/>
      <c r="JTJ22" s="331"/>
      <c r="JTM22" s="331"/>
      <c r="JTP22" s="331"/>
      <c r="JTS22" s="331"/>
      <c r="JTV22" s="331"/>
      <c r="JTY22" s="331"/>
      <c r="JUB22" s="331"/>
      <c r="JUE22" s="331"/>
      <c r="JUH22" s="331"/>
      <c r="JUK22" s="331"/>
      <c r="JUN22" s="331"/>
      <c r="JUQ22" s="331"/>
      <c r="JUT22" s="331"/>
      <c r="JUW22" s="331"/>
      <c r="JUZ22" s="331"/>
      <c r="JVC22" s="331"/>
      <c r="JVF22" s="331"/>
      <c r="JVI22" s="331"/>
      <c r="JVL22" s="331"/>
      <c r="JVO22" s="331"/>
      <c r="JVR22" s="331"/>
      <c r="JVU22" s="331"/>
      <c r="JVX22" s="331"/>
      <c r="JWA22" s="331"/>
      <c r="JWD22" s="331"/>
      <c r="JWG22" s="331"/>
      <c r="JWJ22" s="331"/>
      <c r="JWM22" s="331"/>
      <c r="JWP22" s="331"/>
      <c r="JWS22" s="331"/>
      <c r="JWV22" s="331"/>
      <c r="JWY22" s="331"/>
      <c r="JXB22" s="331"/>
      <c r="JXE22" s="331"/>
      <c r="JXH22" s="331"/>
      <c r="JXK22" s="331"/>
      <c r="JXN22" s="331"/>
      <c r="JXQ22" s="331"/>
      <c r="JXT22" s="331"/>
      <c r="JXW22" s="331"/>
      <c r="JXZ22" s="331"/>
      <c r="JYC22" s="331"/>
      <c r="JYF22" s="331"/>
      <c r="JYI22" s="331"/>
      <c r="JYL22" s="331"/>
      <c r="JYO22" s="331"/>
      <c r="JYR22" s="331"/>
      <c r="JYU22" s="331"/>
      <c r="JYX22" s="331"/>
      <c r="JZA22" s="331"/>
      <c r="JZD22" s="331"/>
      <c r="JZG22" s="331"/>
      <c r="JZJ22" s="331"/>
      <c r="JZM22" s="331"/>
      <c r="JZP22" s="331"/>
      <c r="JZS22" s="331"/>
      <c r="JZV22" s="331"/>
      <c r="JZY22" s="331"/>
      <c r="KAB22" s="331"/>
      <c r="KAE22" s="331"/>
      <c r="KAH22" s="331"/>
      <c r="KAK22" s="331"/>
      <c r="KAN22" s="331"/>
      <c r="KAQ22" s="331"/>
      <c r="KAT22" s="331"/>
      <c r="KAW22" s="331"/>
      <c r="KAZ22" s="331"/>
      <c r="KBC22" s="331"/>
      <c r="KBF22" s="331"/>
      <c r="KBI22" s="331"/>
      <c r="KBL22" s="331"/>
      <c r="KBO22" s="331"/>
      <c r="KBR22" s="331"/>
      <c r="KBU22" s="331"/>
      <c r="KBX22" s="331"/>
      <c r="KCA22" s="331"/>
      <c r="KCD22" s="331"/>
      <c r="KCG22" s="331"/>
      <c r="KCJ22" s="331"/>
      <c r="KCM22" s="331"/>
      <c r="KCP22" s="331"/>
      <c r="KCS22" s="331"/>
      <c r="KCV22" s="331"/>
      <c r="KCY22" s="331"/>
      <c r="KDB22" s="331"/>
      <c r="KDE22" s="331"/>
      <c r="KDH22" s="331"/>
      <c r="KDK22" s="331"/>
      <c r="KDN22" s="331"/>
      <c r="KDQ22" s="331"/>
      <c r="KDT22" s="331"/>
      <c r="KDW22" s="331"/>
      <c r="KDZ22" s="331"/>
      <c r="KEC22" s="331"/>
      <c r="KEF22" s="331"/>
      <c r="KEI22" s="331"/>
      <c r="KEL22" s="331"/>
      <c r="KEO22" s="331"/>
      <c r="KER22" s="331"/>
      <c r="KEU22" s="331"/>
      <c r="KEX22" s="331"/>
      <c r="KFA22" s="331"/>
      <c r="KFD22" s="331"/>
      <c r="KFG22" s="331"/>
      <c r="KFJ22" s="331"/>
      <c r="KFM22" s="331"/>
      <c r="KFP22" s="331"/>
      <c r="KFS22" s="331"/>
      <c r="KFV22" s="331"/>
      <c r="KFY22" s="331"/>
      <c r="KGB22" s="331"/>
      <c r="KGE22" s="331"/>
      <c r="KGH22" s="331"/>
      <c r="KGK22" s="331"/>
      <c r="KGN22" s="331"/>
      <c r="KGQ22" s="331"/>
      <c r="KGT22" s="331"/>
      <c r="KGW22" s="331"/>
      <c r="KGZ22" s="331"/>
      <c r="KHC22" s="331"/>
      <c r="KHF22" s="331"/>
      <c r="KHI22" s="331"/>
      <c r="KHL22" s="331"/>
      <c r="KHO22" s="331"/>
      <c r="KHR22" s="331"/>
      <c r="KHU22" s="331"/>
      <c r="KHX22" s="331"/>
      <c r="KIA22" s="331"/>
      <c r="KID22" s="331"/>
      <c r="KIG22" s="331"/>
      <c r="KIJ22" s="331"/>
      <c r="KIM22" s="331"/>
      <c r="KIP22" s="331"/>
      <c r="KIS22" s="331"/>
      <c r="KIV22" s="331"/>
      <c r="KIY22" s="331"/>
      <c r="KJB22" s="331"/>
      <c r="KJE22" s="331"/>
      <c r="KJH22" s="331"/>
      <c r="KJK22" s="331"/>
      <c r="KJN22" s="331"/>
      <c r="KJQ22" s="331"/>
      <c r="KJT22" s="331"/>
      <c r="KJW22" s="331"/>
      <c r="KJZ22" s="331"/>
      <c r="KKC22" s="331"/>
      <c r="KKF22" s="331"/>
      <c r="KKI22" s="331"/>
      <c r="KKL22" s="331"/>
      <c r="KKO22" s="331"/>
      <c r="KKR22" s="331"/>
      <c r="KKU22" s="331"/>
      <c r="KKX22" s="331"/>
      <c r="KLA22" s="331"/>
      <c r="KLD22" s="331"/>
      <c r="KLG22" s="331"/>
      <c r="KLJ22" s="331"/>
      <c r="KLM22" s="331"/>
      <c r="KLP22" s="331"/>
      <c r="KLS22" s="331"/>
      <c r="KLV22" s="331"/>
      <c r="KLY22" s="331"/>
      <c r="KMB22" s="331"/>
      <c r="KME22" s="331"/>
      <c r="KMH22" s="331"/>
      <c r="KMK22" s="331"/>
      <c r="KMN22" s="331"/>
      <c r="KMQ22" s="331"/>
      <c r="KMT22" s="331"/>
      <c r="KMW22" s="331"/>
      <c r="KMZ22" s="331"/>
      <c r="KNC22" s="331"/>
      <c r="KNF22" s="331"/>
      <c r="KNI22" s="331"/>
      <c r="KNL22" s="331"/>
      <c r="KNO22" s="331"/>
      <c r="KNR22" s="331"/>
      <c r="KNU22" s="331"/>
      <c r="KNX22" s="331"/>
      <c r="KOA22" s="331"/>
      <c r="KOD22" s="331"/>
      <c r="KOG22" s="331"/>
      <c r="KOJ22" s="331"/>
      <c r="KOM22" s="331"/>
      <c r="KOP22" s="331"/>
      <c r="KOS22" s="331"/>
      <c r="KOV22" s="331"/>
      <c r="KOY22" s="331"/>
      <c r="KPB22" s="331"/>
      <c r="KPE22" s="331"/>
      <c r="KPH22" s="331"/>
      <c r="KPK22" s="331"/>
      <c r="KPN22" s="331"/>
      <c r="KPQ22" s="331"/>
      <c r="KPT22" s="331"/>
      <c r="KPW22" s="331"/>
      <c r="KPZ22" s="331"/>
      <c r="KQC22" s="331"/>
      <c r="KQF22" s="331"/>
      <c r="KQI22" s="331"/>
      <c r="KQL22" s="331"/>
      <c r="KQO22" s="331"/>
      <c r="KQR22" s="331"/>
      <c r="KQU22" s="331"/>
      <c r="KQX22" s="331"/>
      <c r="KRA22" s="331"/>
      <c r="KRD22" s="331"/>
      <c r="KRG22" s="331"/>
      <c r="KRJ22" s="331"/>
      <c r="KRM22" s="331"/>
      <c r="KRP22" s="331"/>
      <c r="KRS22" s="331"/>
      <c r="KRV22" s="331"/>
      <c r="KRY22" s="331"/>
      <c r="KSB22" s="331"/>
      <c r="KSE22" s="331"/>
      <c r="KSH22" s="331"/>
      <c r="KSK22" s="331"/>
      <c r="KSN22" s="331"/>
      <c r="KSQ22" s="331"/>
      <c r="KST22" s="331"/>
      <c r="KSW22" s="331"/>
      <c r="KSZ22" s="331"/>
      <c r="KTC22" s="331"/>
      <c r="KTF22" s="331"/>
      <c r="KTI22" s="331"/>
      <c r="KTL22" s="331"/>
      <c r="KTO22" s="331"/>
      <c r="KTR22" s="331"/>
      <c r="KTU22" s="331"/>
      <c r="KTX22" s="331"/>
      <c r="KUA22" s="331"/>
      <c r="KUD22" s="331"/>
      <c r="KUG22" s="331"/>
      <c r="KUJ22" s="331"/>
      <c r="KUM22" s="331"/>
      <c r="KUP22" s="331"/>
      <c r="KUS22" s="331"/>
      <c r="KUV22" s="331"/>
      <c r="KUY22" s="331"/>
      <c r="KVB22" s="331"/>
      <c r="KVE22" s="331"/>
      <c r="KVH22" s="331"/>
      <c r="KVK22" s="331"/>
      <c r="KVN22" s="331"/>
      <c r="KVQ22" s="331"/>
      <c r="KVT22" s="331"/>
      <c r="KVW22" s="331"/>
      <c r="KVZ22" s="331"/>
      <c r="KWC22" s="331"/>
      <c r="KWF22" s="331"/>
      <c r="KWI22" s="331"/>
      <c r="KWL22" s="331"/>
      <c r="KWO22" s="331"/>
      <c r="KWR22" s="331"/>
      <c r="KWU22" s="331"/>
      <c r="KWX22" s="331"/>
      <c r="KXA22" s="331"/>
      <c r="KXD22" s="331"/>
      <c r="KXG22" s="331"/>
      <c r="KXJ22" s="331"/>
      <c r="KXM22" s="331"/>
      <c r="KXP22" s="331"/>
      <c r="KXS22" s="331"/>
      <c r="KXV22" s="331"/>
      <c r="KXY22" s="331"/>
      <c r="KYB22" s="331"/>
      <c r="KYE22" s="331"/>
      <c r="KYH22" s="331"/>
      <c r="KYK22" s="331"/>
      <c r="KYN22" s="331"/>
      <c r="KYQ22" s="331"/>
      <c r="KYT22" s="331"/>
      <c r="KYW22" s="331"/>
      <c r="KYZ22" s="331"/>
      <c r="KZC22" s="331"/>
      <c r="KZF22" s="331"/>
      <c r="KZI22" s="331"/>
      <c r="KZL22" s="331"/>
      <c r="KZO22" s="331"/>
      <c r="KZR22" s="331"/>
      <c r="KZU22" s="331"/>
      <c r="KZX22" s="331"/>
      <c r="LAA22" s="331"/>
      <c r="LAD22" s="331"/>
      <c r="LAG22" s="331"/>
      <c r="LAJ22" s="331"/>
      <c r="LAM22" s="331"/>
      <c r="LAP22" s="331"/>
      <c r="LAS22" s="331"/>
      <c r="LAV22" s="331"/>
      <c r="LAY22" s="331"/>
      <c r="LBB22" s="331"/>
      <c r="LBE22" s="331"/>
      <c r="LBH22" s="331"/>
      <c r="LBK22" s="331"/>
      <c r="LBN22" s="331"/>
      <c r="LBQ22" s="331"/>
      <c r="LBT22" s="331"/>
      <c r="LBW22" s="331"/>
      <c r="LBZ22" s="331"/>
      <c r="LCC22" s="331"/>
      <c r="LCF22" s="331"/>
      <c r="LCI22" s="331"/>
      <c r="LCL22" s="331"/>
      <c r="LCO22" s="331"/>
      <c r="LCR22" s="331"/>
      <c r="LCU22" s="331"/>
      <c r="LCX22" s="331"/>
      <c r="LDA22" s="331"/>
      <c r="LDD22" s="331"/>
      <c r="LDG22" s="331"/>
      <c r="LDJ22" s="331"/>
      <c r="LDM22" s="331"/>
      <c r="LDP22" s="331"/>
      <c r="LDS22" s="331"/>
      <c r="LDV22" s="331"/>
      <c r="LDY22" s="331"/>
      <c r="LEB22" s="331"/>
      <c r="LEE22" s="331"/>
      <c r="LEH22" s="331"/>
      <c r="LEK22" s="331"/>
      <c r="LEN22" s="331"/>
      <c r="LEQ22" s="331"/>
      <c r="LET22" s="331"/>
      <c r="LEW22" s="331"/>
      <c r="LEZ22" s="331"/>
      <c r="LFC22" s="331"/>
      <c r="LFF22" s="331"/>
      <c r="LFI22" s="331"/>
      <c r="LFL22" s="331"/>
      <c r="LFO22" s="331"/>
      <c r="LFR22" s="331"/>
      <c r="LFU22" s="331"/>
      <c r="LFX22" s="331"/>
      <c r="LGA22" s="331"/>
      <c r="LGD22" s="331"/>
      <c r="LGG22" s="331"/>
      <c r="LGJ22" s="331"/>
      <c r="LGM22" s="331"/>
      <c r="LGP22" s="331"/>
      <c r="LGS22" s="331"/>
      <c r="LGV22" s="331"/>
      <c r="LGY22" s="331"/>
      <c r="LHB22" s="331"/>
      <c r="LHE22" s="331"/>
      <c r="LHH22" s="331"/>
      <c r="LHK22" s="331"/>
      <c r="LHN22" s="331"/>
      <c r="LHQ22" s="331"/>
      <c r="LHT22" s="331"/>
      <c r="LHW22" s="331"/>
      <c r="LHZ22" s="331"/>
      <c r="LIC22" s="331"/>
      <c r="LIF22" s="331"/>
      <c r="LII22" s="331"/>
      <c r="LIL22" s="331"/>
      <c r="LIO22" s="331"/>
      <c r="LIR22" s="331"/>
      <c r="LIU22" s="331"/>
      <c r="LIX22" s="331"/>
      <c r="LJA22" s="331"/>
      <c r="LJD22" s="331"/>
      <c r="LJG22" s="331"/>
      <c r="LJJ22" s="331"/>
      <c r="LJM22" s="331"/>
      <c r="LJP22" s="331"/>
      <c r="LJS22" s="331"/>
      <c r="LJV22" s="331"/>
      <c r="LJY22" s="331"/>
      <c r="LKB22" s="331"/>
      <c r="LKE22" s="331"/>
      <c r="LKH22" s="331"/>
      <c r="LKK22" s="331"/>
      <c r="LKN22" s="331"/>
      <c r="LKQ22" s="331"/>
      <c r="LKT22" s="331"/>
      <c r="LKW22" s="331"/>
      <c r="LKZ22" s="331"/>
      <c r="LLC22" s="331"/>
      <c r="LLF22" s="331"/>
      <c r="LLI22" s="331"/>
      <c r="LLL22" s="331"/>
      <c r="LLO22" s="331"/>
      <c r="LLR22" s="331"/>
      <c r="LLU22" s="331"/>
      <c r="LLX22" s="331"/>
      <c r="LMA22" s="331"/>
      <c r="LMD22" s="331"/>
      <c r="LMG22" s="331"/>
      <c r="LMJ22" s="331"/>
      <c r="LMM22" s="331"/>
      <c r="LMP22" s="331"/>
      <c r="LMS22" s="331"/>
      <c r="LMV22" s="331"/>
      <c r="LMY22" s="331"/>
      <c r="LNB22" s="331"/>
      <c r="LNE22" s="331"/>
      <c r="LNH22" s="331"/>
      <c r="LNK22" s="331"/>
      <c r="LNN22" s="331"/>
      <c r="LNQ22" s="331"/>
      <c r="LNT22" s="331"/>
      <c r="LNW22" s="331"/>
      <c r="LNZ22" s="331"/>
      <c r="LOC22" s="331"/>
      <c r="LOF22" s="331"/>
      <c r="LOI22" s="331"/>
      <c r="LOL22" s="331"/>
      <c r="LOO22" s="331"/>
      <c r="LOR22" s="331"/>
      <c r="LOU22" s="331"/>
      <c r="LOX22" s="331"/>
      <c r="LPA22" s="331"/>
      <c r="LPD22" s="331"/>
      <c r="LPG22" s="331"/>
      <c r="LPJ22" s="331"/>
      <c r="LPM22" s="331"/>
      <c r="LPP22" s="331"/>
      <c r="LPS22" s="331"/>
      <c r="LPV22" s="331"/>
      <c r="LPY22" s="331"/>
      <c r="LQB22" s="331"/>
      <c r="LQE22" s="331"/>
      <c r="LQH22" s="331"/>
      <c r="LQK22" s="331"/>
      <c r="LQN22" s="331"/>
      <c r="LQQ22" s="331"/>
      <c r="LQT22" s="331"/>
      <c r="LQW22" s="331"/>
      <c r="LQZ22" s="331"/>
      <c r="LRC22" s="331"/>
      <c r="LRF22" s="331"/>
      <c r="LRI22" s="331"/>
      <c r="LRL22" s="331"/>
      <c r="LRO22" s="331"/>
      <c r="LRR22" s="331"/>
      <c r="LRU22" s="331"/>
      <c r="LRX22" s="331"/>
      <c r="LSA22" s="331"/>
      <c r="LSD22" s="331"/>
      <c r="LSG22" s="331"/>
      <c r="LSJ22" s="331"/>
      <c r="LSM22" s="331"/>
      <c r="LSP22" s="331"/>
      <c r="LSS22" s="331"/>
      <c r="LSV22" s="331"/>
      <c r="LSY22" s="331"/>
      <c r="LTB22" s="331"/>
      <c r="LTE22" s="331"/>
      <c r="LTH22" s="331"/>
      <c r="LTK22" s="331"/>
      <c r="LTN22" s="331"/>
      <c r="LTQ22" s="331"/>
      <c r="LTT22" s="331"/>
      <c r="LTW22" s="331"/>
      <c r="LTZ22" s="331"/>
      <c r="LUC22" s="331"/>
      <c r="LUF22" s="331"/>
      <c r="LUI22" s="331"/>
      <c r="LUL22" s="331"/>
      <c r="LUO22" s="331"/>
      <c r="LUR22" s="331"/>
      <c r="LUU22" s="331"/>
      <c r="LUX22" s="331"/>
      <c r="LVA22" s="331"/>
      <c r="LVD22" s="331"/>
      <c r="LVG22" s="331"/>
      <c r="LVJ22" s="331"/>
      <c r="LVM22" s="331"/>
      <c r="LVP22" s="331"/>
      <c r="LVS22" s="331"/>
      <c r="LVV22" s="331"/>
      <c r="LVY22" s="331"/>
      <c r="LWB22" s="331"/>
      <c r="LWE22" s="331"/>
      <c r="LWH22" s="331"/>
      <c r="LWK22" s="331"/>
      <c r="LWN22" s="331"/>
      <c r="LWQ22" s="331"/>
      <c r="LWT22" s="331"/>
      <c r="LWW22" s="331"/>
      <c r="LWZ22" s="331"/>
      <c r="LXC22" s="331"/>
      <c r="LXF22" s="331"/>
      <c r="LXI22" s="331"/>
      <c r="LXL22" s="331"/>
      <c r="LXO22" s="331"/>
      <c r="LXR22" s="331"/>
      <c r="LXU22" s="331"/>
      <c r="LXX22" s="331"/>
      <c r="LYA22" s="331"/>
      <c r="LYD22" s="331"/>
      <c r="LYG22" s="331"/>
      <c r="LYJ22" s="331"/>
      <c r="LYM22" s="331"/>
      <c r="LYP22" s="331"/>
      <c r="LYS22" s="331"/>
      <c r="LYV22" s="331"/>
      <c r="LYY22" s="331"/>
      <c r="LZB22" s="331"/>
      <c r="LZE22" s="331"/>
      <c r="LZH22" s="331"/>
      <c r="LZK22" s="331"/>
      <c r="LZN22" s="331"/>
      <c r="LZQ22" s="331"/>
      <c r="LZT22" s="331"/>
      <c r="LZW22" s="331"/>
      <c r="LZZ22" s="331"/>
      <c r="MAC22" s="331"/>
      <c r="MAF22" s="331"/>
      <c r="MAI22" s="331"/>
      <c r="MAL22" s="331"/>
      <c r="MAO22" s="331"/>
      <c r="MAR22" s="331"/>
      <c r="MAU22" s="331"/>
      <c r="MAX22" s="331"/>
      <c r="MBA22" s="331"/>
      <c r="MBD22" s="331"/>
      <c r="MBG22" s="331"/>
      <c r="MBJ22" s="331"/>
      <c r="MBM22" s="331"/>
      <c r="MBP22" s="331"/>
      <c r="MBS22" s="331"/>
      <c r="MBV22" s="331"/>
      <c r="MBY22" s="331"/>
      <c r="MCB22" s="331"/>
      <c r="MCE22" s="331"/>
      <c r="MCH22" s="331"/>
      <c r="MCK22" s="331"/>
      <c r="MCN22" s="331"/>
      <c r="MCQ22" s="331"/>
      <c r="MCT22" s="331"/>
      <c r="MCW22" s="331"/>
      <c r="MCZ22" s="331"/>
      <c r="MDC22" s="331"/>
      <c r="MDF22" s="331"/>
      <c r="MDI22" s="331"/>
      <c r="MDL22" s="331"/>
      <c r="MDO22" s="331"/>
      <c r="MDR22" s="331"/>
      <c r="MDU22" s="331"/>
      <c r="MDX22" s="331"/>
      <c r="MEA22" s="331"/>
      <c r="MED22" s="331"/>
      <c r="MEG22" s="331"/>
      <c r="MEJ22" s="331"/>
      <c r="MEM22" s="331"/>
      <c r="MEP22" s="331"/>
      <c r="MES22" s="331"/>
      <c r="MEV22" s="331"/>
      <c r="MEY22" s="331"/>
      <c r="MFB22" s="331"/>
      <c r="MFE22" s="331"/>
      <c r="MFH22" s="331"/>
      <c r="MFK22" s="331"/>
      <c r="MFN22" s="331"/>
      <c r="MFQ22" s="331"/>
      <c r="MFT22" s="331"/>
      <c r="MFW22" s="331"/>
      <c r="MFZ22" s="331"/>
      <c r="MGC22" s="331"/>
      <c r="MGF22" s="331"/>
      <c r="MGI22" s="331"/>
      <c r="MGL22" s="331"/>
      <c r="MGO22" s="331"/>
      <c r="MGR22" s="331"/>
      <c r="MGU22" s="331"/>
      <c r="MGX22" s="331"/>
      <c r="MHA22" s="331"/>
      <c r="MHD22" s="331"/>
      <c r="MHG22" s="331"/>
      <c r="MHJ22" s="331"/>
      <c r="MHM22" s="331"/>
      <c r="MHP22" s="331"/>
      <c r="MHS22" s="331"/>
      <c r="MHV22" s="331"/>
      <c r="MHY22" s="331"/>
      <c r="MIB22" s="331"/>
      <c r="MIE22" s="331"/>
      <c r="MIH22" s="331"/>
      <c r="MIK22" s="331"/>
      <c r="MIN22" s="331"/>
      <c r="MIQ22" s="331"/>
      <c r="MIT22" s="331"/>
      <c r="MIW22" s="331"/>
      <c r="MIZ22" s="331"/>
      <c r="MJC22" s="331"/>
      <c r="MJF22" s="331"/>
      <c r="MJI22" s="331"/>
      <c r="MJL22" s="331"/>
      <c r="MJO22" s="331"/>
      <c r="MJR22" s="331"/>
      <c r="MJU22" s="331"/>
      <c r="MJX22" s="331"/>
      <c r="MKA22" s="331"/>
      <c r="MKD22" s="331"/>
      <c r="MKG22" s="331"/>
      <c r="MKJ22" s="331"/>
      <c r="MKM22" s="331"/>
      <c r="MKP22" s="331"/>
      <c r="MKS22" s="331"/>
      <c r="MKV22" s="331"/>
      <c r="MKY22" s="331"/>
      <c r="MLB22" s="331"/>
      <c r="MLE22" s="331"/>
      <c r="MLH22" s="331"/>
      <c r="MLK22" s="331"/>
      <c r="MLN22" s="331"/>
      <c r="MLQ22" s="331"/>
      <c r="MLT22" s="331"/>
      <c r="MLW22" s="331"/>
      <c r="MLZ22" s="331"/>
      <c r="MMC22" s="331"/>
      <c r="MMF22" s="331"/>
      <c r="MMI22" s="331"/>
      <c r="MML22" s="331"/>
      <c r="MMO22" s="331"/>
      <c r="MMR22" s="331"/>
      <c r="MMU22" s="331"/>
      <c r="MMX22" s="331"/>
      <c r="MNA22" s="331"/>
      <c r="MND22" s="331"/>
      <c r="MNG22" s="331"/>
      <c r="MNJ22" s="331"/>
      <c r="MNM22" s="331"/>
      <c r="MNP22" s="331"/>
      <c r="MNS22" s="331"/>
      <c r="MNV22" s="331"/>
      <c r="MNY22" s="331"/>
      <c r="MOB22" s="331"/>
      <c r="MOE22" s="331"/>
      <c r="MOH22" s="331"/>
      <c r="MOK22" s="331"/>
      <c r="MON22" s="331"/>
      <c r="MOQ22" s="331"/>
      <c r="MOT22" s="331"/>
      <c r="MOW22" s="331"/>
      <c r="MOZ22" s="331"/>
      <c r="MPC22" s="331"/>
      <c r="MPF22" s="331"/>
      <c r="MPI22" s="331"/>
      <c r="MPL22" s="331"/>
      <c r="MPO22" s="331"/>
      <c r="MPR22" s="331"/>
      <c r="MPU22" s="331"/>
      <c r="MPX22" s="331"/>
      <c r="MQA22" s="331"/>
      <c r="MQD22" s="331"/>
      <c r="MQG22" s="331"/>
      <c r="MQJ22" s="331"/>
      <c r="MQM22" s="331"/>
      <c r="MQP22" s="331"/>
      <c r="MQS22" s="331"/>
      <c r="MQV22" s="331"/>
      <c r="MQY22" s="331"/>
      <c r="MRB22" s="331"/>
      <c r="MRE22" s="331"/>
      <c r="MRH22" s="331"/>
      <c r="MRK22" s="331"/>
      <c r="MRN22" s="331"/>
      <c r="MRQ22" s="331"/>
      <c r="MRT22" s="331"/>
      <c r="MRW22" s="331"/>
      <c r="MRZ22" s="331"/>
      <c r="MSC22" s="331"/>
      <c r="MSF22" s="331"/>
      <c r="MSI22" s="331"/>
      <c r="MSL22" s="331"/>
      <c r="MSO22" s="331"/>
      <c r="MSR22" s="331"/>
      <c r="MSU22" s="331"/>
      <c r="MSX22" s="331"/>
      <c r="MTA22" s="331"/>
      <c r="MTD22" s="331"/>
      <c r="MTG22" s="331"/>
      <c r="MTJ22" s="331"/>
      <c r="MTM22" s="331"/>
      <c r="MTP22" s="331"/>
      <c r="MTS22" s="331"/>
      <c r="MTV22" s="331"/>
      <c r="MTY22" s="331"/>
      <c r="MUB22" s="331"/>
      <c r="MUE22" s="331"/>
      <c r="MUH22" s="331"/>
      <c r="MUK22" s="331"/>
      <c r="MUN22" s="331"/>
      <c r="MUQ22" s="331"/>
      <c r="MUT22" s="331"/>
      <c r="MUW22" s="331"/>
      <c r="MUZ22" s="331"/>
      <c r="MVC22" s="331"/>
      <c r="MVF22" s="331"/>
      <c r="MVI22" s="331"/>
      <c r="MVL22" s="331"/>
      <c r="MVO22" s="331"/>
      <c r="MVR22" s="331"/>
      <c r="MVU22" s="331"/>
      <c r="MVX22" s="331"/>
      <c r="MWA22" s="331"/>
      <c r="MWD22" s="331"/>
      <c r="MWG22" s="331"/>
      <c r="MWJ22" s="331"/>
      <c r="MWM22" s="331"/>
      <c r="MWP22" s="331"/>
      <c r="MWS22" s="331"/>
      <c r="MWV22" s="331"/>
      <c r="MWY22" s="331"/>
      <c r="MXB22" s="331"/>
      <c r="MXE22" s="331"/>
      <c r="MXH22" s="331"/>
      <c r="MXK22" s="331"/>
      <c r="MXN22" s="331"/>
      <c r="MXQ22" s="331"/>
      <c r="MXT22" s="331"/>
      <c r="MXW22" s="331"/>
      <c r="MXZ22" s="331"/>
      <c r="MYC22" s="331"/>
      <c r="MYF22" s="331"/>
      <c r="MYI22" s="331"/>
      <c r="MYL22" s="331"/>
      <c r="MYO22" s="331"/>
      <c r="MYR22" s="331"/>
      <c r="MYU22" s="331"/>
      <c r="MYX22" s="331"/>
      <c r="MZA22" s="331"/>
      <c r="MZD22" s="331"/>
      <c r="MZG22" s="331"/>
      <c r="MZJ22" s="331"/>
      <c r="MZM22" s="331"/>
      <c r="MZP22" s="331"/>
      <c r="MZS22" s="331"/>
      <c r="MZV22" s="331"/>
      <c r="MZY22" s="331"/>
      <c r="NAB22" s="331"/>
      <c r="NAE22" s="331"/>
      <c r="NAH22" s="331"/>
      <c r="NAK22" s="331"/>
      <c r="NAN22" s="331"/>
      <c r="NAQ22" s="331"/>
      <c r="NAT22" s="331"/>
      <c r="NAW22" s="331"/>
      <c r="NAZ22" s="331"/>
      <c r="NBC22" s="331"/>
      <c r="NBF22" s="331"/>
      <c r="NBI22" s="331"/>
      <c r="NBL22" s="331"/>
      <c r="NBO22" s="331"/>
      <c r="NBR22" s="331"/>
      <c r="NBU22" s="331"/>
      <c r="NBX22" s="331"/>
      <c r="NCA22" s="331"/>
      <c r="NCD22" s="331"/>
      <c r="NCG22" s="331"/>
      <c r="NCJ22" s="331"/>
      <c r="NCM22" s="331"/>
      <c r="NCP22" s="331"/>
      <c r="NCS22" s="331"/>
      <c r="NCV22" s="331"/>
      <c r="NCY22" s="331"/>
      <c r="NDB22" s="331"/>
      <c r="NDE22" s="331"/>
      <c r="NDH22" s="331"/>
      <c r="NDK22" s="331"/>
      <c r="NDN22" s="331"/>
      <c r="NDQ22" s="331"/>
      <c r="NDT22" s="331"/>
      <c r="NDW22" s="331"/>
      <c r="NDZ22" s="331"/>
      <c r="NEC22" s="331"/>
      <c r="NEF22" s="331"/>
      <c r="NEI22" s="331"/>
      <c r="NEL22" s="331"/>
      <c r="NEO22" s="331"/>
      <c r="NER22" s="331"/>
      <c r="NEU22" s="331"/>
      <c r="NEX22" s="331"/>
      <c r="NFA22" s="331"/>
      <c r="NFD22" s="331"/>
      <c r="NFG22" s="331"/>
      <c r="NFJ22" s="331"/>
      <c r="NFM22" s="331"/>
      <c r="NFP22" s="331"/>
      <c r="NFS22" s="331"/>
      <c r="NFV22" s="331"/>
      <c r="NFY22" s="331"/>
      <c r="NGB22" s="331"/>
      <c r="NGE22" s="331"/>
      <c r="NGH22" s="331"/>
      <c r="NGK22" s="331"/>
      <c r="NGN22" s="331"/>
      <c r="NGQ22" s="331"/>
      <c r="NGT22" s="331"/>
      <c r="NGW22" s="331"/>
      <c r="NGZ22" s="331"/>
      <c r="NHC22" s="331"/>
      <c r="NHF22" s="331"/>
      <c r="NHI22" s="331"/>
      <c r="NHL22" s="331"/>
      <c r="NHO22" s="331"/>
      <c r="NHR22" s="331"/>
      <c r="NHU22" s="331"/>
      <c r="NHX22" s="331"/>
      <c r="NIA22" s="331"/>
      <c r="NID22" s="331"/>
      <c r="NIG22" s="331"/>
      <c r="NIJ22" s="331"/>
      <c r="NIM22" s="331"/>
      <c r="NIP22" s="331"/>
      <c r="NIS22" s="331"/>
      <c r="NIV22" s="331"/>
      <c r="NIY22" s="331"/>
      <c r="NJB22" s="331"/>
      <c r="NJE22" s="331"/>
      <c r="NJH22" s="331"/>
      <c r="NJK22" s="331"/>
      <c r="NJN22" s="331"/>
      <c r="NJQ22" s="331"/>
      <c r="NJT22" s="331"/>
      <c r="NJW22" s="331"/>
      <c r="NJZ22" s="331"/>
      <c r="NKC22" s="331"/>
      <c r="NKF22" s="331"/>
      <c r="NKI22" s="331"/>
      <c r="NKL22" s="331"/>
      <c r="NKO22" s="331"/>
      <c r="NKR22" s="331"/>
      <c r="NKU22" s="331"/>
      <c r="NKX22" s="331"/>
      <c r="NLA22" s="331"/>
      <c r="NLD22" s="331"/>
      <c r="NLG22" s="331"/>
      <c r="NLJ22" s="331"/>
      <c r="NLM22" s="331"/>
      <c r="NLP22" s="331"/>
      <c r="NLS22" s="331"/>
      <c r="NLV22" s="331"/>
      <c r="NLY22" s="331"/>
      <c r="NMB22" s="331"/>
      <c r="NME22" s="331"/>
      <c r="NMH22" s="331"/>
      <c r="NMK22" s="331"/>
      <c r="NMN22" s="331"/>
      <c r="NMQ22" s="331"/>
      <c r="NMT22" s="331"/>
      <c r="NMW22" s="331"/>
      <c r="NMZ22" s="331"/>
      <c r="NNC22" s="331"/>
      <c r="NNF22" s="331"/>
      <c r="NNI22" s="331"/>
      <c r="NNL22" s="331"/>
      <c r="NNO22" s="331"/>
      <c r="NNR22" s="331"/>
      <c r="NNU22" s="331"/>
      <c r="NNX22" s="331"/>
      <c r="NOA22" s="331"/>
      <c r="NOD22" s="331"/>
      <c r="NOG22" s="331"/>
      <c r="NOJ22" s="331"/>
      <c r="NOM22" s="331"/>
      <c r="NOP22" s="331"/>
      <c r="NOS22" s="331"/>
      <c r="NOV22" s="331"/>
      <c r="NOY22" s="331"/>
      <c r="NPB22" s="331"/>
      <c r="NPE22" s="331"/>
      <c r="NPH22" s="331"/>
      <c r="NPK22" s="331"/>
      <c r="NPN22" s="331"/>
      <c r="NPQ22" s="331"/>
      <c r="NPT22" s="331"/>
      <c r="NPW22" s="331"/>
      <c r="NPZ22" s="331"/>
      <c r="NQC22" s="331"/>
      <c r="NQF22" s="331"/>
      <c r="NQI22" s="331"/>
      <c r="NQL22" s="331"/>
      <c r="NQO22" s="331"/>
      <c r="NQR22" s="331"/>
      <c r="NQU22" s="331"/>
      <c r="NQX22" s="331"/>
      <c r="NRA22" s="331"/>
      <c r="NRD22" s="331"/>
      <c r="NRG22" s="331"/>
      <c r="NRJ22" s="331"/>
      <c r="NRM22" s="331"/>
      <c r="NRP22" s="331"/>
      <c r="NRS22" s="331"/>
      <c r="NRV22" s="331"/>
      <c r="NRY22" s="331"/>
      <c r="NSB22" s="331"/>
      <c r="NSE22" s="331"/>
      <c r="NSH22" s="331"/>
      <c r="NSK22" s="331"/>
      <c r="NSN22" s="331"/>
      <c r="NSQ22" s="331"/>
      <c r="NST22" s="331"/>
      <c r="NSW22" s="331"/>
      <c r="NSZ22" s="331"/>
      <c r="NTC22" s="331"/>
      <c r="NTF22" s="331"/>
      <c r="NTI22" s="331"/>
      <c r="NTL22" s="331"/>
      <c r="NTO22" s="331"/>
      <c r="NTR22" s="331"/>
      <c r="NTU22" s="331"/>
      <c r="NTX22" s="331"/>
      <c r="NUA22" s="331"/>
      <c r="NUD22" s="331"/>
      <c r="NUG22" s="331"/>
      <c r="NUJ22" s="331"/>
      <c r="NUM22" s="331"/>
      <c r="NUP22" s="331"/>
      <c r="NUS22" s="331"/>
      <c r="NUV22" s="331"/>
      <c r="NUY22" s="331"/>
      <c r="NVB22" s="331"/>
      <c r="NVE22" s="331"/>
      <c r="NVH22" s="331"/>
      <c r="NVK22" s="331"/>
      <c r="NVN22" s="331"/>
      <c r="NVQ22" s="331"/>
      <c r="NVT22" s="331"/>
      <c r="NVW22" s="331"/>
      <c r="NVZ22" s="331"/>
      <c r="NWC22" s="331"/>
      <c r="NWF22" s="331"/>
      <c r="NWI22" s="331"/>
      <c r="NWL22" s="331"/>
      <c r="NWO22" s="331"/>
      <c r="NWR22" s="331"/>
      <c r="NWU22" s="331"/>
      <c r="NWX22" s="331"/>
      <c r="NXA22" s="331"/>
      <c r="NXD22" s="331"/>
      <c r="NXG22" s="331"/>
      <c r="NXJ22" s="331"/>
      <c r="NXM22" s="331"/>
      <c r="NXP22" s="331"/>
      <c r="NXS22" s="331"/>
      <c r="NXV22" s="331"/>
      <c r="NXY22" s="331"/>
      <c r="NYB22" s="331"/>
      <c r="NYE22" s="331"/>
      <c r="NYH22" s="331"/>
      <c r="NYK22" s="331"/>
      <c r="NYN22" s="331"/>
      <c r="NYQ22" s="331"/>
      <c r="NYT22" s="331"/>
      <c r="NYW22" s="331"/>
      <c r="NYZ22" s="331"/>
      <c r="NZC22" s="331"/>
      <c r="NZF22" s="331"/>
      <c r="NZI22" s="331"/>
      <c r="NZL22" s="331"/>
      <c r="NZO22" s="331"/>
      <c r="NZR22" s="331"/>
      <c r="NZU22" s="331"/>
      <c r="NZX22" s="331"/>
      <c r="OAA22" s="331"/>
      <c r="OAD22" s="331"/>
      <c r="OAG22" s="331"/>
      <c r="OAJ22" s="331"/>
      <c r="OAM22" s="331"/>
      <c r="OAP22" s="331"/>
      <c r="OAS22" s="331"/>
      <c r="OAV22" s="331"/>
      <c r="OAY22" s="331"/>
      <c r="OBB22" s="331"/>
      <c r="OBE22" s="331"/>
      <c r="OBH22" s="331"/>
      <c r="OBK22" s="331"/>
      <c r="OBN22" s="331"/>
      <c r="OBQ22" s="331"/>
      <c r="OBT22" s="331"/>
      <c r="OBW22" s="331"/>
      <c r="OBZ22" s="331"/>
      <c r="OCC22" s="331"/>
      <c r="OCF22" s="331"/>
      <c r="OCI22" s="331"/>
      <c r="OCL22" s="331"/>
      <c r="OCO22" s="331"/>
      <c r="OCR22" s="331"/>
      <c r="OCU22" s="331"/>
      <c r="OCX22" s="331"/>
      <c r="ODA22" s="331"/>
      <c r="ODD22" s="331"/>
      <c r="ODG22" s="331"/>
      <c r="ODJ22" s="331"/>
      <c r="ODM22" s="331"/>
      <c r="ODP22" s="331"/>
      <c r="ODS22" s="331"/>
      <c r="ODV22" s="331"/>
      <c r="ODY22" s="331"/>
      <c r="OEB22" s="331"/>
      <c r="OEE22" s="331"/>
      <c r="OEH22" s="331"/>
      <c r="OEK22" s="331"/>
      <c r="OEN22" s="331"/>
      <c r="OEQ22" s="331"/>
      <c r="OET22" s="331"/>
      <c r="OEW22" s="331"/>
      <c r="OEZ22" s="331"/>
      <c r="OFC22" s="331"/>
      <c r="OFF22" s="331"/>
      <c r="OFI22" s="331"/>
      <c r="OFL22" s="331"/>
      <c r="OFO22" s="331"/>
      <c r="OFR22" s="331"/>
      <c r="OFU22" s="331"/>
      <c r="OFX22" s="331"/>
      <c r="OGA22" s="331"/>
      <c r="OGD22" s="331"/>
      <c r="OGG22" s="331"/>
      <c r="OGJ22" s="331"/>
      <c r="OGM22" s="331"/>
      <c r="OGP22" s="331"/>
      <c r="OGS22" s="331"/>
      <c r="OGV22" s="331"/>
      <c r="OGY22" s="331"/>
      <c r="OHB22" s="331"/>
      <c r="OHE22" s="331"/>
      <c r="OHH22" s="331"/>
      <c r="OHK22" s="331"/>
      <c r="OHN22" s="331"/>
      <c r="OHQ22" s="331"/>
      <c r="OHT22" s="331"/>
      <c r="OHW22" s="331"/>
      <c r="OHZ22" s="331"/>
      <c r="OIC22" s="331"/>
      <c r="OIF22" s="331"/>
      <c r="OII22" s="331"/>
      <c r="OIL22" s="331"/>
      <c r="OIO22" s="331"/>
      <c r="OIR22" s="331"/>
      <c r="OIU22" s="331"/>
      <c r="OIX22" s="331"/>
      <c r="OJA22" s="331"/>
      <c r="OJD22" s="331"/>
      <c r="OJG22" s="331"/>
      <c r="OJJ22" s="331"/>
      <c r="OJM22" s="331"/>
      <c r="OJP22" s="331"/>
      <c r="OJS22" s="331"/>
      <c r="OJV22" s="331"/>
      <c r="OJY22" s="331"/>
      <c r="OKB22" s="331"/>
      <c r="OKE22" s="331"/>
      <c r="OKH22" s="331"/>
      <c r="OKK22" s="331"/>
      <c r="OKN22" s="331"/>
      <c r="OKQ22" s="331"/>
      <c r="OKT22" s="331"/>
      <c r="OKW22" s="331"/>
      <c r="OKZ22" s="331"/>
      <c r="OLC22" s="331"/>
      <c r="OLF22" s="331"/>
      <c r="OLI22" s="331"/>
      <c r="OLL22" s="331"/>
      <c r="OLO22" s="331"/>
      <c r="OLR22" s="331"/>
      <c r="OLU22" s="331"/>
      <c r="OLX22" s="331"/>
      <c r="OMA22" s="331"/>
      <c r="OMD22" s="331"/>
      <c r="OMG22" s="331"/>
      <c r="OMJ22" s="331"/>
      <c r="OMM22" s="331"/>
      <c r="OMP22" s="331"/>
      <c r="OMS22" s="331"/>
      <c r="OMV22" s="331"/>
      <c r="OMY22" s="331"/>
      <c r="ONB22" s="331"/>
      <c r="ONE22" s="331"/>
      <c r="ONH22" s="331"/>
      <c r="ONK22" s="331"/>
      <c r="ONN22" s="331"/>
      <c r="ONQ22" s="331"/>
      <c r="ONT22" s="331"/>
      <c r="ONW22" s="331"/>
      <c r="ONZ22" s="331"/>
      <c r="OOC22" s="331"/>
      <c r="OOF22" s="331"/>
      <c r="OOI22" s="331"/>
      <c r="OOL22" s="331"/>
      <c r="OOO22" s="331"/>
      <c r="OOR22" s="331"/>
      <c r="OOU22" s="331"/>
      <c r="OOX22" s="331"/>
      <c r="OPA22" s="331"/>
      <c r="OPD22" s="331"/>
      <c r="OPG22" s="331"/>
      <c r="OPJ22" s="331"/>
      <c r="OPM22" s="331"/>
      <c r="OPP22" s="331"/>
      <c r="OPS22" s="331"/>
      <c r="OPV22" s="331"/>
      <c r="OPY22" s="331"/>
      <c r="OQB22" s="331"/>
      <c r="OQE22" s="331"/>
      <c r="OQH22" s="331"/>
      <c r="OQK22" s="331"/>
      <c r="OQN22" s="331"/>
      <c r="OQQ22" s="331"/>
      <c r="OQT22" s="331"/>
      <c r="OQW22" s="331"/>
      <c r="OQZ22" s="331"/>
      <c r="ORC22" s="331"/>
      <c r="ORF22" s="331"/>
      <c r="ORI22" s="331"/>
      <c r="ORL22" s="331"/>
      <c r="ORO22" s="331"/>
      <c r="ORR22" s="331"/>
      <c r="ORU22" s="331"/>
      <c r="ORX22" s="331"/>
      <c r="OSA22" s="331"/>
      <c r="OSD22" s="331"/>
      <c r="OSG22" s="331"/>
      <c r="OSJ22" s="331"/>
      <c r="OSM22" s="331"/>
      <c r="OSP22" s="331"/>
      <c r="OSS22" s="331"/>
      <c r="OSV22" s="331"/>
      <c r="OSY22" s="331"/>
      <c r="OTB22" s="331"/>
      <c r="OTE22" s="331"/>
      <c r="OTH22" s="331"/>
      <c r="OTK22" s="331"/>
      <c r="OTN22" s="331"/>
      <c r="OTQ22" s="331"/>
      <c r="OTT22" s="331"/>
      <c r="OTW22" s="331"/>
      <c r="OTZ22" s="331"/>
      <c r="OUC22" s="331"/>
      <c r="OUF22" s="331"/>
      <c r="OUI22" s="331"/>
      <c r="OUL22" s="331"/>
      <c r="OUO22" s="331"/>
      <c r="OUR22" s="331"/>
      <c r="OUU22" s="331"/>
      <c r="OUX22" s="331"/>
      <c r="OVA22" s="331"/>
      <c r="OVD22" s="331"/>
      <c r="OVG22" s="331"/>
      <c r="OVJ22" s="331"/>
      <c r="OVM22" s="331"/>
      <c r="OVP22" s="331"/>
      <c r="OVS22" s="331"/>
      <c r="OVV22" s="331"/>
      <c r="OVY22" s="331"/>
      <c r="OWB22" s="331"/>
      <c r="OWE22" s="331"/>
      <c r="OWH22" s="331"/>
      <c r="OWK22" s="331"/>
      <c r="OWN22" s="331"/>
      <c r="OWQ22" s="331"/>
      <c r="OWT22" s="331"/>
      <c r="OWW22" s="331"/>
      <c r="OWZ22" s="331"/>
      <c r="OXC22" s="331"/>
      <c r="OXF22" s="331"/>
      <c r="OXI22" s="331"/>
      <c r="OXL22" s="331"/>
      <c r="OXO22" s="331"/>
      <c r="OXR22" s="331"/>
      <c r="OXU22" s="331"/>
      <c r="OXX22" s="331"/>
      <c r="OYA22" s="331"/>
      <c r="OYD22" s="331"/>
      <c r="OYG22" s="331"/>
      <c r="OYJ22" s="331"/>
      <c r="OYM22" s="331"/>
      <c r="OYP22" s="331"/>
      <c r="OYS22" s="331"/>
      <c r="OYV22" s="331"/>
      <c r="OYY22" s="331"/>
      <c r="OZB22" s="331"/>
      <c r="OZE22" s="331"/>
      <c r="OZH22" s="331"/>
      <c r="OZK22" s="331"/>
      <c r="OZN22" s="331"/>
      <c r="OZQ22" s="331"/>
      <c r="OZT22" s="331"/>
      <c r="OZW22" s="331"/>
      <c r="OZZ22" s="331"/>
      <c r="PAC22" s="331"/>
      <c r="PAF22" s="331"/>
      <c r="PAI22" s="331"/>
      <c r="PAL22" s="331"/>
      <c r="PAO22" s="331"/>
      <c r="PAR22" s="331"/>
      <c r="PAU22" s="331"/>
      <c r="PAX22" s="331"/>
      <c r="PBA22" s="331"/>
      <c r="PBD22" s="331"/>
      <c r="PBG22" s="331"/>
      <c r="PBJ22" s="331"/>
      <c r="PBM22" s="331"/>
      <c r="PBP22" s="331"/>
      <c r="PBS22" s="331"/>
      <c r="PBV22" s="331"/>
      <c r="PBY22" s="331"/>
      <c r="PCB22" s="331"/>
      <c r="PCE22" s="331"/>
      <c r="PCH22" s="331"/>
      <c r="PCK22" s="331"/>
      <c r="PCN22" s="331"/>
      <c r="PCQ22" s="331"/>
      <c r="PCT22" s="331"/>
      <c r="PCW22" s="331"/>
      <c r="PCZ22" s="331"/>
      <c r="PDC22" s="331"/>
      <c r="PDF22" s="331"/>
      <c r="PDI22" s="331"/>
      <c r="PDL22" s="331"/>
      <c r="PDO22" s="331"/>
      <c r="PDR22" s="331"/>
      <c r="PDU22" s="331"/>
      <c r="PDX22" s="331"/>
      <c r="PEA22" s="331"/>
      <c r="PED22" s="331"/>
      <c r="PEG22" s="331"/>
      <c r="PEJ22" s="331"/>
      <c r="PEM22" s="331"/>
      <c r="PEP22" s="331"/>
      <c r="PES22" s="331"/>
      <c r="PEV22" s="331"/>
      <c r="PEY22" s="331"/>
      <c r="PFB22" s="331"/>
      <c r="PFE22" s="331"/>
      <c r="PFH22" s="331"/>
      <c r="PFK22" s="331"/>
      <c r="PFN22" s="331"/>
      <c r="PFQ22" s="331"/>
      <c r="PFT22" s="331"/>
      <c r="PFW22" s="331"/>
      <c r="PFZ22" s="331"/>
      <c r="PGC22" s="331"/>
      <c r="PGF22" s="331"/>
      <c r="PGI22" s="331"/>
      <c r="PGL22" s="331"/>
      <c r="PGO22" s="331"/>
      <c r="PGR22" s="331"/>
      <c r="PGU22" s="331"/>
      <c r="PGX22" s="331"/>
      <c r="PHA22" s="331"/>
      <c r="PHD22" s="331"/>
      <c r="PHG22" s="331"/>
      <c r="PHJ22" s="331"/>
      <c r="PHM22" s="331"/>
      <c r="PHP22" s="331"/>
      <c r="PHS22" s="331"/>
      <c r="PHV22" s="331"/>
      <c r="PHY22" s="331"/>
      <c r="PIB22" s="331"/>
      <c r="PIE22" s="331"/>
      <c r="PIH22" s="331"/>
      <c r="PIK22" s="331"/>
      <c r="PIN22" s="331"/>
      <c r="PIQ22" s="331"/>
      <c r="PIT22" s="331"/>
      <c r="PIW22" s="331"/>
      <c r="PIZ22" s="331"/>
      <c r="PJC22" s="331"/>
      <c r="PJF22" s="331"/>
      <c r="PJI22" s="331"/>
      <c r="PJL22" s="331"/>
      <c r="PJO22" s="331"/>
      <c r="PJR22" s="331"/>
      <c r="PJU22" s="331"/>
      <c r="PJX22" s="331"/>
      <c r="PKA22" s="331"/>
      <c r="PKD22" s="331"/>
      <c r="PKG22" s="331"/>
      <c r="PKJ22" s="331"/>
      <c r="PKM22" s="331"/>
      <c r="PKP22" s="331"/>
      <c r="PKS22" s="331"/>
      <c r="PKV22" s="331"/>
      <c r="PKY22" s="331"/>
      <c r="PLB22" s="331"/>
      <c r="PLE22" s="331"/>
      <c r="PLH22" s="331"/>
      <c r="PLK22" s="331"/>
      <c r="PLN22" s="331"/>
      <c r="PLQ22" s="331"/>
      <c r="PLT22" s="331"/>
      <c r="PLW22" s="331"/>
      <c r="PLZ22" s="331"/>
      <c r="PMC22" s="331"/>
      <c r="PMF22" s="331"/>
      <c r="PMI22" s="331"/>
      <c r="PML22" s="331"/>
      <c r="PMO22" s="331"/>
      <c r="PMR22" s="331"/>
      <c r="PMU22" s="331"/>
      <c r="PMX22" s="331"/>
      <c r="PNA22" s="331"/>
      <c r="PND22" s="331"/>
      <c r="PNG22" s="331"/>
      <c r="PNJ22" s="331"/>
      <c r="PNM22" s="331"/>
      <c r="PNP22" s="331"/>
      <c r="PNS22" s="331"/>
      <c r="PNV22" s="331"/>
      <c r="PNY22" s="331"/>
      <c r="POB22" s="331"/>
      <c r="POE22" s="331"/>
      <c r="POH22" s="331"/>
      <c r="POK22" s="331"/>
      <c r="PON22" s="331"/>
      <c r="POQ22" s="331"/>
      <c r="POT22" s="331"/>
      <c r="POW22" s="331"/>
      <c r="POZ22" s="331"/>
      <c r="PPC22" s="331"/>
      <c r="PPF22" s="331"/>
      <c r="PPI22" s="331"/>
      <c r="PPL22" s="331"/>
      <c r="PPO22" s="331"/>
      <c r="PPR22" s="331"/>
      <c r="PPU22" s="331"/>
      <c r="PPX22" s="331"/>
      <c r="PQA22" s="331"/>
      <c r="PQD22" s="331"/>
      <c r="PQG22" s="331"/>
      <c r="PQJ22" s="331"/>
      <c r="PQM22" s="331"/>
      <c r="PQP22" s="331"/>
      <c r="PQS22" s="331"/>
      <c r="PQV22" s="331"/>
      <c r="PQY22" s="331"/>
      <c r="PRB22" s="331"/>
      <c r="PRE22" s="331"/>
      <c r="PRH22" s="331"/>
      <c r="PRK22" s="331"/>
      <c r="PRN22" s="331"/>
      <c r="PRQ22" s="331"/>
      <c r="PRT22" s="331"/>
      <c r="PRW22" s="331"/>
      <c r="PRZ22" s="331"/>
      <c r="PSC22" s="331"/>
      <c r="PSF22" s="331"/>
      <c r="PSI22" s="331"/>
      <c r="PSL22" s="331"/>
      <c r="PSO22" s="331"/>
      <c r="PSR22" s="331"/>
      <c r="PSU22" s="331"/>
      <c r="PSX22" s="331"/>
      <c r="PTA22" s="331"/>
      <c r="PTD22" s="331"/>
      <c r="PTG22" s="331"/>
      <c r="PTJ22" s="331"/>
      <c r="PTM22" s="331"/>
      <c r="PTP22" s="331"/>
      <c r="PTS22" s="331"/>
      <c r="PTV22" s="331"/>
      <c r="PTY22" s="331"/>
      <c r="PUB22" s="331"/>
      <c r="PUE22" s="331"/>
      <c r="PUH22" s="331"/>
      <c r="PUK22" s="331"/>
      <c r="PUN22" s="331"/>
      <c r="PUQ22" s="331"/>
      <c r="PUT22" s="331"/>
      <c r="PUW22" s="331"/>
      <c r="PUZ22" s="331"/>
      <c r="PVC22" s="331"/>
      <c r="PVF22" s="331"/>
      <c r="PVI22" s="331"/>
      <c r="PVL22" s="331"/>
      <c r="PVO22" s="331"/>
      <c r="PVR22" s="331"/>
      <c r="PVU22" s="331"/>
      <c r="PVX22" s="331"/>
      <c r="PWA22" s="331"/>
      <c r="PWD22" s="331"/>
      <c r="PWG22" s="331"/>
      <c r="PWJ22" s="331"/>
      <c r="PWM22" s="331"/>
      <c r="PWP22" s="331"/>
      <c r="PWS22" s="331"/>
      <c r="PWV22" s="331"/>
      <c r="PWY22" s="331"/>
      <c r="PXB22" s="331"/>
      <c r="PXE22" s="331"/>
      <c r="PXH22" s="331"/>
      <c r="PXK22" s="331"/>
      <c r="PXN22" s="331"/>
      <c r="PXQ22" s="331"/>
      <c r="PXT22" s="331"/>
      <c r="PXW22" s="331"/>
      <c r="PXZ22" s="331"/>
      <c r="PYC22" s="331"/>
      <c r="PYF22" s="331"/>
      <c r="PYI22" s="331"/>
      <c r="PYL22" s="331"/>
      <c r="PYO22" s="331"/>
      <c r="PYR22" s="331"/>
      <c r="PYU22" s="331"/>
      <c r="PYX22" s="331"/>
      <c r="PZA22" s="331"/>
      <c r="PZD22" s="331"/>
      <c r="PZG22" s="331"/>
      <c r="PZJ22" s="331"/>
      <c r="PZM22" s="331"/>
      <c r="PZP22" s="331"/>
      <c r="PZS22" s="331"/>
      <c r="PZV22" s="331"/>
      <c r="PZY22" s="331"/>
      <c r="QAB22" s="331"/>
      <c r="QAE22" s="331"/>
      <c r="QAH22" s="331"/>
      <c r="QAK22" s="331"/>
      <c r="QAN22" s="331"/>
      <c r="QAQ22" s="331"/>
      <c r="QAT22" s="331"/>
      <c r="QAW22" s="331"/>
      <c r="QAZ22" s="331"/>
      <c r="QBC22" s="331"/>
      <c r="QBF22" s="331"/>
      <c r="QBI22" s="331"/>
      <c r="QBL22" s="331"/>
      <c r="QBO22" s="331"/>
      <c r="QBR22" s="331"/>
      <c r="QBU22" s="331"/>
      <c r="QBX22" s="331"/>
      <c r="QCA22" s="331"/>
      <c r="QCD22" s="331"/>
      <c r="QCG22" s="331"/>
      <c r="QCJ22" s="331"/>
      <c r="QCM22" s="331"/>
      <c r="QCP22" s="331"/>
      <c r="QCS22" s="331"/>
      <c r="QCV22" s="331"/>
      <c r="QCY22" s="331"/>
      <c r="QDB22" s="331"/>
      <c r="QDE22" s="331"/>
      <c r="QDH22" s="331"/>
      <c r="QDK22" s="331"/>
      <c r="QDN22" s="331"/>
      <c r="QDQ22" s="331"/>
      <c r="QDT22" s="331"/>
      <c r="QDW22" s="331"/>
      <c r="QDZ22" s="331"/>
      <c r="QEC22" s="331"/>
      <c r="QEF22" s="331"/>
      <c r="QEI22" s="331"/>
      <c r="QEL22" s="331"/>
      <c r="QEO22" s="331"/>
      <c r="QER22" s="331"/>
      <c r="QEU22" s="331"/>
      <c r="QEX22" s="331"/>
      <c r="QFA22" s="331"/>
      <c r="QFD22" s="331"/>
      <c r="QFG22" s="331"/>
      <c r="QFJ22" s="331"/>
      <c r="QFM22" s="331"/>
      <c r="QFP22" s="331"/>
      <c r="QFS22" s="331"/>
      <c r="QFV22" s="331"/>
      <c r="QFY22" s="331"/>
      <c r="QGB22" s="331"/>
      <c r="QGE22" s="331"/>
      <c r="QGH22" s="331"/>
      <c r="QGK22" s="331"/>
      <c r="QGN22" s="331"/>
      <c r="QGQ22" s="331"/>
      <c r="QGT22" s="331"/>
      <c r="QGW22" s="331"/>
      <c r="QGZ22" s="331"/>
      <c r="QHC22" s="331"/>
      <c r="QHF22" s="331"/>
      <c r="QHI22" s="331"/>
      <c r="QHL22" s="331"/>
      <c r="QHO22" s="331"/>
      <c r="QHR22" s="331"/>
      <c r="QHU22" s="331"/>
      <c r="QHX22" s="331"/>
      <c r="QIA22" s="331"/>
      <c r="QID22" s="331"/>
      <c r="QIG22" s="331"/>
      <c r="QIJ22" s="331"/>
      <c r="QIM22" s="331"/>
      <c r="QIP22" s="331"/>
      <c r="QIS22" s="331"/>
      <c r="QIV22" s="331"/>
      <c r="QIY22" s="331"/>
      <c r="QJB22" s="331"/>
      <c r="QJE22" s="331"/>
      <c r="QJH22" s="331"/>
      <c r="QJK22" s="331"/>
      <c r="QJN22" s="331"/>
      <c r="QJQ22" s="331"/>
      <c r="QJT22" s="331"/>
      <c r="QJW22" s="331"/>
      <c r="QJZ22" s="331"/>
      <c r="QKC22" s="331"/>
      <c r="QKF22" s="331"/>
      <c r="QKI22" s="331"/>
      <c r="QKL22" s="331"/>
      <c r="QKO22" s="331"/>
      <c r="QKR22" s="331"/>
      <c r="QKU22" s="331"/>
      <c r="QKX22" s="331"/>
      <c r="QLA22" s="331"/>
      <c r="QLD22" s="331"/>
      <c r="QLG22" s="331"/>
      <c r="QLJ22" s="331"/>
      <c r="QLM22" s="331"/>
      <c r="QLP22" s="331"/>
      <c r="QLS22" s="331"/>
      <c r="QLV22" s="331"/>
      <c r="QLY22" s="331"/>
      <c r="QMB22" s="331"/>
      <c r="QME22" s="331"/>
      <c r="QMH22" s="331"/>
      <c r="QMK22" s="331"/>
      <c r="QMN22" s="331"/>
      <c r="QMQ22" s="331"/>
      <c r="QMT22" s="331"/>
      <c r="QMW22" s="331"/>
      <c r="QMZ22" s="331"/>
      <c r="QNC22" s="331"/>
      <c r="QNF22" s="331"/>
      <c r="QNI22" s="331"/>
      <c r="QNL22" s="331"/>
      <c r="QNO22" s="331"/>
      <c r="QNR22" s="331"/>
      <c r="QNU22" s="331"/>
      <c r="QNX22" s="331"/>
      <c r="QOA22" s="331"/>
      <c r="QOD22" s="331"/>
      <c r="QOG22" s="331"/>
      <c r="QOJ22" s="331"/>
      <c r="QOM22" s="331"/>
      <c r="QOP22" s="331"/>
      <c r="QOS22" s="331"/>
      <c r="QOV22" s="331"/>
      <c r="QOY22" s="331"/>
      <c r="QPB22" s="331"/>
      <c r="QPE22" s="331"/>
      <c r="QPH22" s="331"/>
      <c r="QPK22" s="331"/>
      <c r="QPN22" s="331"/>
      <c r="QPQ22" s="331"/>
      <c r="QPT22" s="331"/>
      <c r="QPW22" s="331"/>
      <c r="QPZ22" s="331"/>
      <c r="QQC22" s="331"/>
      <c r="QQF22" s="331"/>
      <c r="QQI22" s="331"/>
      <c r="QQL22" s="331"/>
      <c r="QQO22" s="331"/>
      <c r="QQR22" s="331"/>
      <c r="QQU22" s="331"/>
      <c r="QQX22" s="331"/>
      <c r="QRA22" s="331"/>
      <c r="QRD22" s="331"/>
      <c r="QRG22" s="331"/>
      <c r="QRJ22" s="331"/>
      <c r="QRM22" s="331"/>
      <c r="QRP22" s="331"/>
      <c r="QRS22" s="331"/>
      <c r="QRV22" s="331"/>
      <c r="QRY22" s="331"/>
      <c r="QSB22" s="331"/>
      <c r="QSE22" s="331"/>
      <c r="QSH22" s="331"/>
      <c r="QSK22" s="331"/>
      <c r="QSN22" s="331"/>
      <c r="QSQ22" s="331"/>
      <c r="QST22" s="331"/>
      <c r="QSW22" s="331"/>
      <c r="QSZ22" s="331"/>
      <c r="QTC22" s="331"/>
      <c r="QTF22" s="331"/>
      <c r="QTI22" s="331"/>
      <c r="QTL22" s="331"/>
      <c r="QTO22" s="331"/>
      <c r="QTR22" s="331"/>
      <c r="QTU22" s="331"/>
      <c r="QTX22" s="331"/>
      <c r="QUA22" s="331"/>
      <c r="QUD22" s="331"/>
      <c r="QUG22" s="331"/>
      <c r="QUJ22" s="331"/>
      <c r="QUM22" s="331"/>
      <c r="QUP22" s="331"/>
      <c r="QUS22" s="331"/>
      <c r="QUV22" s="331"/>
      <c r="QUY22" s="331"/>
      <c r="QVB22" s="331"/>
      <c r="QVE22" s="331"/>
      <c r="QVH22" s="331"/>
      <c r="QVK22" s="331"/>
      <c r="QVN22" s="331"/>
      <c r="QVQ22" s="331"/>
      <c r="QVT22" s="331"/>
      <c r="QVW22" s="331"/>
      <c r="QVZ22" s="331"/>
      <c r="QWC22" s="331"/>
      <c r="QWF22" s="331"/>
      <c r="QWI22" s="331"/>
      <c r="QWL22" s="331"/>
      <c r="QWO22" s="331"/>
      <c r="QWR22" s="331"/>
      <c r="QWU22" s="331"/>
      <c r="QWX22" s="331"/>
      <c r="QXA22" s="331"/>
      <c r="QXD22" s="331"/>
      <c r="QXG22" s="331"/>
      <c r="QXJ22" s="331"/>
      <c r="QXM22" s="331"/>
      <c r="QXP22" s="331"/>
      <c r="QXS22" s="331"/>
      <c r="QXV22" s="331"/>
      <c r="QXY22" s="331"/>
      <c r="QYB22" s="331"/>
      <c r="QYE22" s="331"/>
      <c r="QYH22" s="331"/>
      <c r="QYK22" s="331"/>
      <c r="QYN22" s="331"/>
      <c r="QYQ22" s="331"/>
      <c r="QYT22" s="331"/>
      <c r="QYW22" s="331"/>
      <c r="QYZ22" s="331"/>
      <c r="QZC22" s="331"/>
      <c r="QZF22" s="331"/>
      <c r="QZI22" s="331"/>
      <c r="QZL22" s="331"/>
      <c r="QZO22" s="331"/>
      <c r="QZR22" s="331"/>
      <c r="QZU22" s="331"/>
      <c r="QZX22" s="331"/>
      <c r="RAA22" s="331"/>
      <c r="RAD22" s="331"/>
      <c r="RAG22" s="331"/>
      <c r="RAJ22" s="331"/>
      <c r="RAM22" s="331"/>
      <c r="RAP22" s="331"/>
      <c r="RAS22" s="331"/>
      <c r="RAV22" s="331"/>
      <c r="RAY22" s="331"/>
      <c r="RBB22" s="331"/>
      <c r="RBE22" s="331"/>
      <c r="RBH22" s="331"/>
      <c r="RBK22" s="331"/>
      <c r="RBN22" s="331"/>
      <c r="RBQ22" s="331"/>
      <c r="RBT22" s="331"/>
      <c r="RBW22" s="331"/>
      <c r="RBZ22" s="331"/>
      <c r="RCC22" s="331"/>
      <c r="RCF22" s="331"/>
      <c r="RCI22" s="331"/>
      <c r="RCL22" s="331"/>
      <c r="RCO22" s="331"/>
      <c r="RCR22" s="331"/>
      <c r="RCU22" s="331"/>
      <c r="RCX22" s="331"/>
      <c r="RDA22" s="331"/>
      <c r="RDD22" s="331"/>
      <c r="RDG22" s="331"/>
      <c r="RDJ22" s="331"/>
      <c r="RDM22" s="331"/>
      <c r="RDP22" s="331"/>
      <c r="RDS22" s="331"/>
      <c r="RDV22" s="331"/>
      <c r="RDY22" s="331"/>
      <c r="REB22" s="331"/>
      <c r="REE22" s="331"/>
      <c r="REH22" s="331"/>
      <c r="REK22" s="331"/>
      <c r="REN22" s="331"/>
      <c r="REQ22" s="331"/>
      <c r="RET22" s="331"/>
      <c r="REW22" s="331"/>
      <c r="REZ22" s="331"/>
      <c r="RFC22" s="331"/>
      <c r="RFF22" s="331"/>
      <c r="RFI22" s="331"/>
      <c r="RFL22" s="331"/>
      <c r="RFO22" s="331"/>
      <c r="RFR22" s="331"/>
      <c r="RFU22" s="331"/>
      <c r="RFX22" s="331"/>
      <c r="RGA22" s="331"/>
      <c r="RGD22" s="331"/>
      <c r="RGG22" s="331"/>
      <c r="RGJ22" s="331"/>
      <c r="RGM22" s="331"/>
      <c r="RGP22" s="331"/>
      <c r="RGS22" s="331"/>
      <c r="RGV22" s="331"/>
      <c r="RGY22" s="331"/>
      <c r="RHB22" s="331"/>
      <c r="RHE22" s="331"/>
      <c r="RHH22" s="331"/>
      <c r="RHK22" s="331"/>
      <c r="RHN22" s="331"/>
      <c r="RHQ22" s="331"/>
      <c r="RHT22" s="331"/>
      <c r="RHW22" s="331"/>
      <c r="RHZ22" s="331"/>
      <c r="RIC22" s="331"/>
      <c r="RIF22" s="331"/>
      <c r="RII22" s="331"/>
      <c r="RIL22" s="331"/>
      <c r="RIO22" s="331"/>
      <c r="RIR22" s="331"/>
      <c r="RIU22" s="331"/>
      <c r="RIX22" s="331"/>
      <c r="RJA22" s="331"/>
      <c r="RJD22" s="331"/>
      <c r="RJG22" s="331"/>
      <c r="RJJ22" s="331"/>
      <c r="RJM22" s="331"/>
      <c r="RJP22" s="331"/>
      <c r="RJS22" s="331"/>
      <c r="RJV22" s="331"/>
      <c r="RJY22" s="331"/>
      <c r="RKB22" s="331"/>
      <c r="RKE22" s="331"/>
      <c r="RKH22" s="331"/>
      <c r="RKK22" s="331"/>
      <c r="RKN22" s="331"/>
      <c r="RKQ22" s="331"/>
      <c r="RKT22" s="331"/>
      <c r="RKW22" s="331"/>
      <c r="RKZ22" s="331"/>
      <c r="RLC22" s="331"/>
      <c r="RLF22" s="331"/>
      <c r="RLI22" s="331"/>
      <c r="RLL22" s="331"/>
      <c r="RLO22" s="331"/>
      <c r="RLR22" s="331"/>
      <c r="RLU22" s="331"/>
      <c r="RLX22" s="331"/>
      <c r="RMA22" s="331"/>
      <c r="RMD22" s="331"/>
      <c r="RMG22" s="331"/>
      <c r="RMJ22" s="331"/>
      <c r="RMM22" s="331"/>
      <c r="RMP22" s="331"/>
      <c r="RMS22" s="331"/>
      <c r="RMV22" s="331"/>
      <c r="RMY22" s="331"/>
      <c r="RNB22" s="331"/>
      <c r="RNE22" s="331"/>
      <c r="RNH22" s="331"/>
      <c r="RNK22" s="331"/>
      <c r="RNN22" s="331"/>
      <c r="RNQ22" s="331"/>
      <c r="RNT22" s="331"/>
      <c r="RNW22" s="331"/>
      <c r="RNZ22" s="331"/>
      <c r="ROC22" s="331"/>
      <c r="ROF22" s="331"/>
      <c r="ROI22" s="331"/>
      <c r="ROL22" s="331"/>
      <c r="ROO22" s="331"/>
      <c r="ROR22" s="331"/>
      <c r="ROU22" s="331"/>
      <c r="ROX22" s="331"/>
      <c r="RPA22" s="331"/>
      <c r="RPD22" s="331"/>
      <c r="RPG22" s="331"/>
      <c r="RPJ22" s="331"/>
      <c r="RPM22" s="331"/>
      <c r="RPP22" s="331"/>
      <c r="RPS22" s="331"/>
      <c r="RPV22" s="331"/>
      <c r="RPY22" s="331"/>
      <c r="RQB22" s="331"/>
      <c r="RQE22" s="331"/>
      <c r="RQH22" s="331"/>
      <c r="RQK22" s="331"/>
      <c r="RQN22" s="331"/>
      <c r="RQQ22" s="331"/>
      <c r="RQT22" s="331"/>
      <c r="RQW22" s="331"/>
      <c r="RQZ22" s="331"/>
      <c r="RRC22" s="331"/>
      <c r="RRF22" s="331"/>
      <c r="RRI22" s="331"/>
      <c r="RRL22" s="331"/>
      <c r="RRO22" s="331"/>
      <c r="RRR22" s="331"/>
      <c r="RRU22" s="331"/>
      <c r="RRX22" s="331"/>
      <c r="RSA22" s="331"/>
      <c r="RSD22" s="331"/>
      <c r="RSG22" s="331"/>
      <c r="RSJ22" s="331"/>
      <c r="RSM22" s="331"/>
      <c r="RSP22" s="331"/>
      <c r="RSS22" s="331"/>
      <c r="RSV22" s="331"/>
      <c r="RSY22" s="331"/>
      <c r="RTB22" s="331"/>
      <c r="RTE22" s="331"/>
      <c r="RTH22" s="331"/>
      <c r="RTK22" s="331"/>
      <c r="RTN22" s="331"/>
      <c r="RTQ22" s="331"/>
      <c r="RTT22" s="331"/>
      <c r="RTW22" s="331"/>
      <c r="RTZ22" s="331"/>
      <c r="RUC22" s="331"/>
      <c r="RUF22" s="331"/>
      <c r="RUI22" s="331"/>
      <c r="RUL22" s="331"/>
      <c r="RUO22" s="331"/>
      <c r="RUR22" s="331"/>
      <c r="RUU22" s="331"/>
      <c r="RUX22" s="331"/>
      <c r="RVA22" s="331"/>
      <c r="RVD22" s="331"/>
      <c r="RVG22" s="331"/>
      <c r="RVJ22" s="331"/>
      <c r="RVM22" s="331"/>
      <c r="RVP22" s="331"/>
      <c r="RVS22" s="331"/>
      <c r="RVV22" s="331"/>
      <c r="RVY22" s="331"/>
      <c r="RWB22" s="331"/>
      <c r="RWE22" s="331"/>
      <c r="RWH22" s="331"/>
      <c r="RWK22" s="331"/>
      <c r="RWN22" s="331"/>
      <c r="RWQ22" s="331"/>
      <c r="RWT22" s="331"/>
      <c r="RWW22" s="331"/>
      <c r="RWZ22" s="331"/>
      <c r="RXC22" s="331"/>
      <c r="RXF22" s="331"/>
      <c r="RXI22" s="331"/>
      <c r="RXL22" s="331"/>
      <c r="RXO22" s="331"/>
      <c r="RXR22" s="331"/>
      <c r="RXU22" s="331"/>
      <c r="RXX22" s="331"/>
      <c r="RYA22" s="331"/>
      <c r="RYD22" s="331"/>
      <c r="RYG22" s="331"/>
      <c r="RYJ22" s="331"/>
      <c r="RYM22" s="331"/>
      <c r="RYP22" s="331"/>
      <c r="RYS22" s="331"/>
      <c r="RYV22" s="331"/>
      <c r="RYY22" s="331"/>
      <c r="RZB22" s="331"/>
      <c r="RZE22" s="331"/>
      <c r="RZH22" s="331"/>
      <c r="RZK22" s="331"/>
      <c r="RZN22" s="331"/>
      <c r="RZQ22" s="331"/>
      <c r="RZT22" s="331"/>
      <c r="RZW22" s="331"/>
      <c r="RZZ22" s="331"/>
      <c r="SAC22" s="331"/>
      <c r="SAF22" s="331"/>
      <c r="SAI22" s="331"/>
      <c r="SAL22" s="331"/>
      <c r="SAO22" s="331"/>
      <c r="SAR22" s="331"/>
      <c r="SAU22" s="331"/>
      <c r="SAX22" s="331"/>
      <c r="SBA22" s="331"/>
      <c r="SBD22" s="331"/>
      <c r="SBG22" s="331"/>
      <c r="SBJ22" s="331"/>
      <c r="SBM22" s="331"/>
      <c r="SBP22" s="331"/>
      <c r="SBS22" s="331"/>
      <c r="SBV22" s="331"/>
      <c r="SBY22" s="331"/>
      <c r="SCB22" s="331"/>
      <c r="SCE22" s="331"/>
      <c r="SCH22" s="331"/>
      <c r="SCK22" s="331"/>
      <c r="SCN22" s="331"/>
      <c r="SCQ22" s="331"/>
      <c r="SCT22" s="331"/>
      <c r="SCW22" s="331"/>
      <c r="SCZ22" s="331"/>
      <c r="SDC22" s="331"/>
      <c r="SDF22" s="331"/>
      <c r="SDI22" s="331"/>
      <c r="SDL22" s="331"/>
      <c r="SDO22" s="331"/>
      <c r="SDR22" s="331"/>
      <c r="SDU22" s="331"/>
      <c r="SDX22" s="331"/>
      <c r="SEA22" s="331"/>
      <c r="SED22" s="331"/>
      <c r="SEG22" s="331"/>
      <c r="SEJ22" s="331"/>
      <c r="SEM22" s="331"/>
      <c r="SEP22" s="331"/>
      <c r="SES22" s="331"/>
      <c r="SEV22" s="331"/>
      <c r="SEY22" s="331"/>
      <c r="SFB22" s="331"/>
      <c r="SFE22" s="331"/>
      <c r="SFH22" s="331"/>
      <c r="SFK22" s="331"/>
      <c r="SFN22" s="331"/>
      <c r="SFQ22" s="331"/>
      <c r="SFT22" s="331"/>
      <c r="SFW22" s="331"/>
      <c r="SFZ22" s="331"/>
      <c r="SGC22" s="331"/>
      <c r="SGF22" s="331"/>
      <c r="SGI22" s="331"/>
      <c r="SGL22" s="331"/>
      <c r="SGO22" s="331"/>
      <c r="SGR22" s="331"/>
      <c r="SGU22" s="331"/>
      <c r="SGX22" s="331"/>
      <c r="SHA22" s="331"/>
      <c r="SHD22" s="331"/>
      <c r="SHG22" s="331"/>
      <c r="SHJ22" s="331"/>
      <c r="SHM22" s="331"/>
      <c r="SHP22" s="331"/>
      <c r="SHS22" s="331"/>
      <c r="SHV22" s="331"/>
      <c r="SHY22" s="331"/>
      <c r="SIB22" s="331"/>
      <c r="SIE22" s="331"/>
      <c r="SIH22" s="331"/>
      <c r="SIK22" s="331"/>
      <c r="SIN22" s="331"/>
      <c r="SIQ22" s="331"/>
      <c r="SIT22" s="331"/>
      <c r="SIW22" s="331"/>
      <c r="SIZ22" s="331"/>
      <c r="SJC22" s="331"/>
      <c r="SJF22" s="331"/>
      <c r="SJI22" s="331"/>
      <c r="SJL22" s="331"/>
      <c r="SJO22" s="331"/>
      <c r="SJR22" s="331"/>
      <c r="SJU22" s="331"/>
      <c r="SJX22" s="331"/>
      <c r="SKA22" s="331"/>
      <c r="SKD22" s="331"/>
      <c r="SKG22" s="331"/>
      <c r="SKJ22" s="331"/>
      <c r="SKM22" s="331"/>
      <c r="SKP22" s="331"/>
      <c r="SKS22" s="331"/>
      <c r="SKV22" s="331"/>
      <c r="SKY22" s="331"/>
      <c r="SLB22" s="331"/>
      <c r="SLE22" s="331"/>
      <c r="SLH22" s="331"/>
      <c r="SLK22" s="331"/>
      <c r="SLN22" s="331"/>
      <c r="SLQ22" s="331"/>
      <c r="SLT22" s="331"/>
      <c r="SLW22" s="331"/>
      <c r="SLZ22" s="331"/>
      <c r="SMC22" s="331"/>
      <c r="SMF22" s="331"/>
      <c r="SMI22" s="331"/>
      <c r="SML22" s="331"/>
      <c r="SMO22" s="331"/>
      <c r="SMR22" s="331"/>
      <c r="SMU22" s="331"/>
      <c r="SMX22" s="331"/>
      <c r="SNA22" s="331"/>
      <c r="SND22" s="331"/>
      <c r="SNG22" s="331"/>
      <c r="SNJ22" s="331"/>
      <c r="SNM22" s="331"/>
      <c r="SNP22" s="331"/>
      <c r="SNS22" s="331"/>
      <c r="SNV22" s="331"/>
      <c r="SNY22" s="331"/>
      <c r="SOB22" s="331"/>
      <c r="SOE22" s="331"/>
      <c r="SOH22" s="331"/>
      <c r="SOK22" s="331"/>
      <c r="SON22" s="331"/>
      <c r="SOQ22" s="331"/>
      <c r="SOT22" s="331"/>
      <c r="SOW22" s="331"/>
      <c r="SOZ22" s="331"/>
      <c r="SPC22" s="331"/>
      <c r="SPF22" s="331"/>
      <c r="SPI22" s="331"/>
      <c r="SPL22" s="331"/>
      <c r="SPO22" s="331"/>
      <c r="SPR22" s="331"/>
      <c r="SPU22" s="331"/>
      <c r="SPX22" s="331"/>
      <c r="SQA22" s="331"/>
      <c r="SQD22" s="331"/>
      <c r="SQG22" s="331"/>
      <c r="SQJ22" s="331"/>
      <c r="SQM22" s="331"/>
      <c r="SQP22" s="331"/>
      <c r="SQS22" s="331"/>
      <c r="SQV22" s="331"/>
      <c r="SQY22" s="331"/>
      <c r="SRB22" s="331"/>
      <c r="SRE22" s="331"/>
      <c r="SRH22" s="331"/>
      <c r="SRK22" s="331"/>
      <c r="SRN22" s="331"/>
      <c r="SRQ22" s="331"/>
      <c r="SRT22" s="331"/>
      <c r="SRW22" s="331"/>
      <c r="SRZ22" s="331"/>
      <c r="SSC22" s="331"/>
      <c r="SSF22" s="331"/>
      <c r="SSI22" s="331"/>
      <c r="SSL22" s="331"/>
      <c r="SSO22" s="331"/>
      <c r="SSR22" s="331"/>
      <c r="SSU22" s="331"/>
      <c r="SSX22" s="331"/>
      <c r="STA22" s="331"/>
      <c r="STD22" s="331"/>
      <c r="STG22" s="331"/>
      <c r="STJ22" s="331"/>
      <c r="STM22" s="331"/>
      <c r="STP22" s="331"/>
      <c r="STS22" s="331"/>
      <c r="STV22" s="331"/>
      <c r="STY22" s="331"/>
      <c r="SUB22" s="331"/>
      <c r="SUE22" s="331"/>
      <c r="SUH22" s="331"/>
      <c r="SUK22" s="331"/>
      <c r="SUN22" s="331"/>
      <c r="SUQ22" s="331"/>
      <c r="SUT22" s="331"/>
      <c r="SUW22" s="331"/>
      <c r="SUZ22" s="331"/>
      <c r="SVC22" s="331"/>
      <c r="SVF22" s="331"/>
      <c r="SVI22" s="331"/>
      <c r="SVL22" s="331"/>
      <c r="SVO22" s="331"/>
      <c r="SVR22" s="331"/>
      <c r="SVU22" s="331"/>
      <c r="SVX22" s="331"/>
      <c r="SWA22" s="331"/>
      <c r="SWD22" s="331"/>
      <c r="SWG22" s="331"/>
      <c r="SWJ22" s="331"/>
      <c r="SWM22" s="331"/>
      <c r="SWP22" s="331"/>
      <c r="SWS22" s="331"/>
      <c r="SWV22" s="331"/>
      <c r="SWY22" s="331"/>
      <c r="SXB22" s="331"/>
      <c r="SXE22" s="331"/>
      <c r="SXH22" s="331"/>
      <c r="SXK22" s="331"/>
      <c r="SXN22" s="331"/>
      <c r="SXQ22" s="331"/>
      <c r="SXT22" s="331"/>
      <c r="SXW22" s="331"/>
      <c r="SXZ22" s="331"/>
      <c r="SYC22" s="331"/>
      <c r="SYF22" s="331"/>
      <c r="SYI22" s="331"/>
      <c r="SYL22" s="331"/>
      <c r="SYO22" s="331"/>
      <c r="SYR22" s="331"/>
      <c r="SYU22" s="331"/>
      <c r="SYX22" s="331"/>
      <c r="SZA22" s="331"/>
      <c r="SZD22" s="331"/>
      <c r="SZG22" s="331"/>
      <c r="SZJ22" s="331"/>
      <c r="SZM22" s="331"/>
      <c r="SZP22" s="331"/>
      <c r="SZS22" s="331"/>
      <c r="SZV22" s="331"/>
      <c r="SZY22" s="331"/>
      <c r="TAB22" s="331"/>
      <c r="TAE22" s="331"/>
      <c r="TAH22" s="331"/>
      <c r="TAK22" s="331"/>
      <c r="TAN22" s="331"/>
      <c r="TAQ22" s="331"/>
      <c r="TAT22" s="331"/>
      <c r="TAW22" s="331"/>
      <c r="TAZ22" s="331"/>
      <c r="TBC22" s="331"/>
      <c r="TBF22" s="331"/>
      <c r="TBI22" s="331"/>
      <c r="TBL22" s="331"/>
      <c r="TBO22" s="331"/>
      <c r="TBR22" s="331"/>
      <c r="TBU22" s="331"/>
      <c r="TBX22" s="331"/>
      <c r="TCA22" s="331"/>
      <c r="TCD22" s="331"/>
      <c r="TCG22" s="331"/>
      <c r="TCJ22" s="331"/>
      <c r="TCM22" s="331"/>
      <c r="TCP22" s="331"/>
      <c r="TCS22" s="331"/>
      <c r="TCV22" s="331"/>
      <c r="TCY22" s="331"/>
      <c r="TDB22" s="331"/>
      <c r="TDE22" s="331"/>
      <c r="TDH22" s="331"/>
      <c r="TDK22" s="331"/>
      <c r="TDN22" s="331"/>
      <c r="TDQ22" s="331"/>
      <c r="TDT22" s="331"/>
      <c r="TDW22" s="331"/>
      <c r="TDZ22" s="331"/>
      <c r="TEC22" s="331"/>
      <c r="TEF22" s="331"/>
      <c r="TEI22" s="331"/>
      <c r="TEL22" s="331"/>
      <c r="TEO22" s="331"/>
      <c r="TER22" s="331"/>
      <c r="TEU22" s="331"/>
      <c r="TEX22" s="331"/>
      <c r="TFA22" s="331"/>
      <c r="TFD22" s="331"/>
      <c r="TFG22" s="331"/>
      <c r="TFJ22" s="331"/>
      <c r="TFM22" s="331"/>
      <c r="TFP22" s="331"/>
      <c r="TFS22" s="331"/>
      <c r="TFV22" s="331"/>
      <c r="TFY22" s="331"/>
      <c r="TGB22" s="331"/>
      <c r="TGE22" s="331"/>
      <c r="TGH22" s="331"/>
      <c r="TGK22" s="331"/>
      <c r="TGN22" s="331"/>
      <c r="TGQ22" s="331"/>
      <c r="TGT22" s="331"/>
      <c r="TGW22" s="331"/>
      <c r="TGZ22" s="331"/>
      <c r="THC22" s="331"/>
      <c r="THF22" s="331"/>
      <c r="THI22" s="331"/>
      <c r="THL22" s="331"/>
      <c r="THO22" s="331"/>
      <c r="THR22" s="331"/>
      <c r="THU22" s="331"/>
      <c r="THX22" s="331"/>
      <c r="TIA22" s="331"/>
      <c r="TID22" s="331"/>
      <c r="TIG22" s="331"/>
      <c r="TIJ22" s="331"/>
      <c r="TIM22" s="331"/>
      <c r="TIP22" s="331"/>
      <c r="TIS22" s="331"/>
      <c r="TIV22" s="331"/>
      <c r="TIY22" s="331"/>
      <c r="TJB22" s="331"/>
      <c r="TJE22" s="331"/>
      <c r="TJH22" s="331"/>
      <c r="TJK22" s="331"/>
      <c r="TJN22" s="331"/>
      <c r="TJQ22" s="331"/>
      <c r="TJT22" s="331"/>
      <c r="TJW22" s="331"/>
      <c r="TJZ22" s="331"/>
      <c r="TKC22" s="331"/>
      <c r="TKF22" s="331"/>
      <c r="TKI22" s="331"/>
      <c r="TKL22" s="331"/>
      <c r="TKO22" s="331"/>
      <c r="TKR22" s="331"/>
      <c r="TKU22" s="331"/>
      <c r="TKX22" s="331"/>
      <c r="TLA22" s="331"/>
      <c r="TLD22" s="331"/>
      <c r="TLG22" s="331"/>
      <c r="TLJ22" s="331"/>
      <c r="TLM22" s="331"/>
      <c r="TLP22" s="331"/>
      <c r="TLS22" s="331"/>
      <c r="TLV22" s="331"/>
      <c r="TLY22" s="331"/>
      <c r="TMB22" s="331"/>
      <c r="TME22" s="331"/>
      <c r="TMH22" s="331"/>
      <c r="TMK22" s="331"/>
      <c r="TMN22" s="331"/>
      <c r="TMQ22" s="331"/>
      <c r="TMT22" s="331"/>
      <c r="TMW22" s="331"/>
      <c r="TMZ22" s="331"/>
      <c r="TNC22" s="331"/>
      <c r="TNF22" s="331"/>
      <c r="TNI22" s="331"/>
      <c r="TNL22" s="331"/>
      <c r="TNO22" s="331"/>
      <c r="TNR22" s="331"/>
      <c r="TNU22" s="331"/>
      <c r="TNX22" s="331"/>
      <c r="TOA22" s="331"/>
      <c r="TOD22" s="331"/>
      <c r="TOG22" s="331"/>
      <c r="TOJ22" s="331"/>
      <c r="TOM22" s="331"/>
      <c r="TOP22" s="331"/>
      <c r="TOS22" s="331"/>
      <c r="TOV22" s="331"/>
      <c r="TOY22" s="331"/>
      <c r="TPB22" s="331"/>
      <c r="TPE22" s="331"/>
      <c r="TPH22" s="331"/>
      <c r="TPK22" s="331"/>
      <c r="TPN22" s="331"/>
      <c r="TPQ22" s="331"/>
      <c r="TPT22" s="331"/>
      <c r="TPW22" s="331"/>
      <c r="TPZ22" s="331"/>
      <c r="TQC22" s="331"/>
      <c r="TQF22" s="331"/>
      <c r="TQI22" s="331"/>
      <c r="TQL22" s="331"/>
      <c r="TQO22" s="331"/>
      <c r="TQR22" s="331"/>
      <c r="TQU22" s="331"/>
      <c r="TQX22" s="331"/>
      <c r="TRA22" s="331"/>
      <c r="TRD22" s="331"/>
      <c r="TRG22" s="331"/>
      <c r="TRJ22" s="331"/>
      <c r="TRM22" s="331"/>
      <c r="TRP22" s="331"/>
      <c r="TRS22" s="331"/>
      <c r="TRV22" s="331"/>
      <c r="TRY22" s="331"/>
      <c r="TSB22" s="331"/>
      <c r="TSE22" s="331"/>
      <c r="TSH22" s="331"/>
      <c r="TSK22" s="331"/>
      <c r="TSN22" s="331"/>
      <c r="TSQ22" s="331"/>
      <c r="TST22" s="331"/>
      <c r="TSW22" s="331"/>
      <c r="TSZ22" s="331"/>
      <c r="TTC22" s="331"/>
      <c r="TTF22" s="331"/>
      <c r="TTI22" s="331"/>
      <c r="TTL22" s="331"/>
      <c r="TTO22" s="331"/>
      <c r="TTR22" s="331"/>
      <c r="TTU22" s="331"/>
      <c r="TTX22" s="331"/>
      <c r="TUA22" s="331"/>
      <c r="TUD22" s="331"/>
      <c r="TUG22" s="331"/>
      <c r="TUJ22" s="331"/>
      <c r="TUM22" s="331"/>
      <c r="TUP22" s="331"/>
      <c r="TUS22" s="331"/>
      <c r="TUV22" s="331"/>
      <c r="TUY22" s="331"/>
      <c r="TVB22" s="331"/>
      <c r="TVE22" s="331"/>
      <c r="TVH22" s="331"/>
      <c r="TVK22" s="331"/>
      <c r="TVN22" s="331"/>
      <c r="TVQ22" s="331"/>
      <c r="TVT22" s="331"/>
      <c r="TVW22" s="331"/>
      <c r="TVZ22" s="331"/>
      <c r="TWC22" s="331"/>
      <c r="TWF22" s="331"/>
      <c r="TWI22" s="331"/>
      <c r="TWL22" s="331"/>
      <c r="TWO22" s="331"/>
      <c r="TWR22" s="331"/>
      <c r="TWU22" s="331"/>
      <c r="TWX22" s="331"/>
      <c r="TXA22" s="331"/>
      <c r="TXD22" s="331"/>
      <c r="TXG22" s="331"/>
      <c r="TXJ22" s="331"/>
      <c r="TXM22" s="331"/>
      <c r="TXP22" s="331"/>
      <c r="TXS22" s="331"/>
      <c r="TXV22" s="331"/>
      <c r="TXY22" s="331"/>
      <c r="TYB22" s="331"/>
      <c r="TYE22" s="331"/>
      <c r="TYH22" s="331"/>
      <c r="TYK22" s="331"/>
      <c r="TYN22" s="331"/>
      <c r="TYQ22" s="331"/>
      <c r="TYT22" s="331"/>
      <c r="TYW22" s="331"/>
      <c r="TYZ22" s="331"/>
      <c r="TZC22" s="331"/>
      <c r="TZF22" s="331"/>
      <c r="TZI22" s="331"/>
      <c r="TZL22" s="331"/>
      <c r="TZO22" s="331"/>
      <c r="TZR22" s="331"/>
      <c r="TZU22" s="331"/>
      <c r="TZX22" s="331"/>
      <c r="UAA22" s="331"/>
      <c r="UAD22" s="331"/>
      <c r="UAG22" s="331"/>
      <c r="UAJ22" s="331"/>
      <c r="UAM22" s="331"/>
      <c r="UAP22" s="331"/>
      <c r="UAS22" s="331"/>
      <c r="UAV22" s="331"/>
      <c r="UAY22" s="331"/>
      <c r="UBB22" s="331"/>
      <c r="UBE22" s="331"/>
      <c r="UBH22" s="331"/>
      <c r="UBK22" s="331"/>
      <c r="UBN22" s="331"/>
      <c r="UBQ22" s="331"/>
      <c r="UBT22" s="331"/>
      <c r="UBW22" s="331"/>
      <c r="UBZ22" s="331"/>
      <c r="UCC22" s="331"/>
      <c r="UCF22" s="331"/>
      <c r="UCI22" s="331"/>
      <c r="UCL22" s="331"/>
      <c r="UCO22" s="331"/>
      <c r="UCR22" s="331"/>
      <c r="UCU22" s="331"/>
      <c r="UCX22" s="331"/>
      <c r="UDA22" s="331"/>
      <c r="UDD22" s="331"/>
      <c r="UDG22" s="331"/>
      <c r="UDJ22" s="331"/>
      <c r="UDM22" s="331"/>
      <c r="UDP22" s="331"/>
      <c r="UDS22" s="331"/>
      <c r="UDV22" s="331"/>
      <c r="UDY22" s="331"/>
      <c r="UEB22" s="331"/>
      <c r="UEE22" s="331"/>
      <c r="UEH22" s="331"/>
      <c r="UEK22" s="331"/>
      <c r="UEN22" s="331"/>
      <c r="UEQ22" s="331"/>
      <c r="UET22" s="331"/>
      <c r="UEW22" s="331"/>
      <c r="UEZ22" s="331"/>
      <c r="UFC22" s="331"/>
      <c r="UFF22" s="331"/>
      <c r="UFI22" s="331"/>
      <c r="UFL22" s="331"/>
      <c r="UFO22" s="331"/>
      <c r="UFR22" s="331"/>
      <c r="UFU22" s="331"/>
      <c r="UFX22" s="331"/>
      <c r="UGA22" s="331"/>
      <c r="UGD22" s="331"/>
      <c r="UGG22" s="331"/>
      <c r="UGJ22" s="331"/>
      <c r="UGM22" s="331"/>
      <c r="UGP22" s="331"/>
      <c r="UGS22" s="331"/>
      <c r="UGV22" s="331"/>
      <c r="UGY22" s="331"/>
      <c r="UHB22" s="331"/>
      <c r="UHE22" s="331"/>
      <c r="UHH22" s="331"/>
      <c r="UHK22" s="331"/>
      <c r="UHN22" s="331"/>
      <c r="UHQ22" s="331"/>
      <c r="UHT22" s="331"/>
      <c r="UHW22" s="331"/>
      <c r="UHZ22" s="331"/>
      <c r="UIC22" s="331"/>
      <c r="UIF22" s="331"/>
      <c r="UII22" s="331"/>
      <c r="UIL22" s="331"/>
      <c r="UIO22" s="331"/>
      <c r="UIR22" s="331"/>
      <c r="UIU22" s="331"/>
      <c r="UIX22" s="331"/>
      <c r="UJA22" s="331"/>
      <c r="UJD22" s="331"/>
      <c r="UJG22" s="331"/>
      <c r="UJJ22" s="331"/>
      <c r="UJM22" s="331"/>
      <c r="UJP22" s="331"/>
      <c r="UJS22" s="331"/>
      <c r="UJV22" s="331"/>
      <c r="UJY22" s="331"/>
      <c r="UKB22" s="331"/>
      <c r="UKE22" s="331"/>
      <c r="UKH22" s="331"/>
      <c r="UKK22" s="331"/>
      <c r="UKN22" s="331"/>
      <c r="UKQ22" s="331"/>
      <c r="UKT22" s="331"/>
      <c r="UKW22" s="331"/>
      <c r="UKZ22" s="331"/>
      <c r="ULC22" s="331"/>
      <c r="ULF22" s="331"/>
      <c r="ULI22" s="331"/>
      <c r="ULL22" s="331"/>
      <c r="ULO22" s="331"/>
      <c r="ULR22" s="331"/>
      <c r="ULU22" s="331"/>
      <c r="ULX22" s="331"/>
      <c r="UMA22" s="331"/>
      <c r="UMD22" s="331"/>
      <c r="UMG22" s="331"/>
      <c r="UMJ22" s="331"/>
      <c r="UMM22" s="331"/>
      <c r="UMP22" s="331"/>
      <c r="UMS22" s="331"/>
      <c r="UMV22" s="331"/>
      <c r="UMY22" s="331"/>
      <c r="UNB22" s="331"/>
      <c r="UNE22" s="331"/>
      <c r="UNH22" s="331"/>
      <c r="UNK22" s="331"/>
      <c r="UNN22" s="331"/>
      <c r="UNQ22" s="331"/>
      <c r="UNT22" s="331"/>
      <c r="UNW22" s="331"/>
      <c r="UNZ22" s="331"/>
      <c r="UOC22" s="331"/>
      <c r="UOF22" s="331"/>
      <c r="UOI22" s="331"/>
      <c r="UOL22" s="331"/>
      <c r="UOO22" s="331"/>
      <c r="UOR22" s="331"/>
      <c r="UOU22" s="331"/>
      <c r="UOX22" s="331"/>
      <c r="UPA22" s="331"/>
      <c r="UPD22" s="331"/>
      <c r="UPG22" s="331"/>
      <c r="UPJ22" s="331"/>
      <c r="UPM22" s="331"/>
      <c r="UPP22" s="331"/>
      <c r="UPS22" s="331"/>
      <c r="UPV22" s="331"/>
      <c r="UPY22" s="331"/>
      <c r="UQB22" s="331"/>
      <c r="UQE22" s="331"/>
      <c r="UQH22" s="331"/>
      <c r="UQK22" s="331"/>
      <c r="UQN22" s="331"/>
      <c r="UQQ22" s="331"/>
      <c r="UQT22" s="331"/>
      <c r="UQW22" s="331"/>
      <c r="UQZ22" s="331"/>
      <c r="URC22" s="331"/>
      <c r="URF22" s="331"/>
      <c r="URI22" s="331"/>
      <c r="URL22" s="331"/>
      <c r="URO22" s="331"/>
      <c r="URR22" s="331"/>
      <c r="URU22" s="331"/>
      <c r="URX22" s="331"/>
      <c r="USA22" s="331"/>
      <c r="USD22" s="331"/>
      <c r="USG22" s="331"/>
      <c r="USJ22" s="331"/>
      <c r="USM22" s="331"/>
      <c r="USP22" s="331"/>
      <c r="USS22" s="331"/>
      <c r="USV22" s="331"/>
      <c r="USY22" s="331"/>
      <c r="UTB22" s="331"/>
      <c r="UTE22" s="331"/>
      <c r="UTH22" s="331"/>
      <c r="UTK22" s="331"/>
      <c r="UTN22" s="331"/>
      <c r="UTQ22" s="331"/>
      <c r="UTT22" s="331"/>
      <c r="UTW22" s="331"/>
      <c r="UTZ22" s="331"/>
      <c r="UUC22" s="331"/>
      <c r="UUF22" s="331"/>
      <c r="UUI22" s="331"/>
      <c r="UUL22" s="331"/>
      <c r="UUO22" s="331"/>
      <c r="UUR22" s="331"/>
      <c r="UUU22" s="331"/>
      <c r="UUX22" s="331"/>
      <c r="UVA22" s="331"/>
      <c r="UVD22" s="331"/>
      <c r="UVG22" s="331"/>
      <c r="UVJ22" s="331"/>
      <c r="UVM22" s="331"/>
      <c r="UVP22" s="331"/>
      <c r="UVS22" s="331"/>
      <c r="UVV22" s="331"/>
      <c r="UVY22" s="331"/>
      <c r="UWB22" s="331"/>
      <c r="UWE22" s="331"/>
      <c r="UWH22" s="331"/>
      <c r="UWK22" s="331"/>
      <c r="UWN22" s="331"/>
      <c r="UWQ22" s="331"/>
      <c r="UWT22" s="331"/>
      <c r="UWW22" s="331"/>
      <c r="UWZ22" s="331"/>
      <c r="UXC22" s="331"/>
      <c r="UXF22" s="331"/>
      <c r="UXI22" s="331"/>
      <c r="UXL22" s="331"/>
      <c r="UXO22" s="331"/>
      <c r="UXR22" s="331"/>
      <c r="UXU22" s="331"/>
      <c r="UXX22" s="331"/>
      <c r="UYA22" s="331"/>
      <c r="UYD22" s="331"/>
      <c r="UYG22" s="331"/>
      <c r="UYJ22" s="331"/>
      <c r="UYM22" s="331"/>
      <c r="UYP22" s="331"/>
      <c r="UYS22" s="331"/>
      <c r="UYV22" s="331"/>
      <c r="UYY22" s="331"/>
      <c r="UZB22" s="331"/>
      <c r="UZE22" s="331"/>
      <c r="UZH22" s="331"/>
      <c r="UZK22" s="331"/>
      <c r="UZN22" s="331"/>
      <c r="UZQ22" s="331"/>
      <c r="UZT22" s="331"/>
      <c r="UZW22" s="331"/>
      <c r="UZZ22" s="331"/>
      <c r="VAC22" s="331"/>
      <c r="VAF22" s="331"/>
      <c r="VAI22" s="331"/>
      <c r="VAL22" s="331"/>
      <c r="VAO22" s="331"/>
      <c r="VAR22" s="331"/>
      <c r="VAU22" s="331"/>
      <c r="VAX22" s="331"/>
      <c r="VBA22" s="331"/>
      <c r="VBD22" s="331"/>
      <c r="VBG22" s="331"/>
      <c r="VBJ22" s="331"/>
      <c r="VBM22" s="331"/>
      <c r="VBP22" s="331"/>
      <c r="VBS22" s="331"/>
      <c r="VBV22" s="331"/>
      <c r="VBY22" s="331"/>
      <c r="VCB22" s="331"/>
      <c r="VCE22" s="331"/>
      <c r="VCH22" s="331"/>
      <c r="VCK22" s="331"/>
      <c r="VCN22" s="331"/>
      <c r="VCQ22" s="331"/>
      <c r="VCT22" s="331"/>
      <c r="VCW22" s="331"/>
      <c r="VCZ22" s="331"/>
      <c r="VDC22" s="331"/>
      <c r="VDF22" s="331"/>
      <c r="VDI22" s="331"/>
      <c r="VDL22" s="331"/>
      <c r="VDO22" s="331"/>
      <c r="VDR22" s="331"/>
      <c r="VDU22" s="331"/>
      <c r="VDX22" s="331"/>
      <c r="VEA22" s="331"/>
      <c r="VED22" s="331"/>
      <c r="VEG22" s="331"/>
      <c r="VEJ22" s="331"/>
      <c r="VEM22" s="331"/>
      <c r="VEP22" s="331"/>
      <c r="VES22" s="331"/>
      <c r="VEV22" s="331"/>
      <c r="VEY22" s="331"/>
      <c r="VFB22" s="331"/>
      <c r="VFE22" s="331"/>
      <c r="VFH22" s="331"/>
      <c r="VFK22" s="331"/>
      <c r="VFN22" s="331"/>
      <c r="VFQ22" s="331"/>
      <c r="VFT22" s="331"/>
      <c r="VFW22" s="331"/>
      <c r="VFZ22" s="331"/>
      <c r="VGC22" s="331"/>
      <c r="VGF22" s="331"/>
      <c r="VGI22" s="331"/>
      <c r="VGL22" s="331"/>
      <c r="VGO22" s="331"/>
      <c r="VGR22" s="331"/>
      <c r="VGU22" s="331"/>
      <c r="VGX22" s="331"/>
      <c r="VHA22" s="331"/>
      <c r="VHD22" s="331"/>
      <c r="VHG22" s="331"/>
      <c r="VHJ22" s="331"/>
      <c r="VHM22" s="331"/>
      <c r="VHP22" s="331"/>
      <c r="VHS22" s="331"/>
      <c r="VHV22" s="331"/>
      <c r="VHY22" s="331"/>
      <c r="VIB22" s="331"/>
      <c r="VIE22" s="331"/>
      <c r="VIH22" s="331"/>
      <c r="VIK22" s="331"/>
      <c r="VIN22" s="331"/>
      <c r="VIQ22" s="331"/>
      <c r="VIT22" s="331"/>
      <c r="VIW22" s="331"/>
      <c r="VIZ22" s="331"/>
      <c r="VJC22" s="331"/>
      <c r="VJF22" s="331"/>
      <c r="VJI22" s="331"/>
      <c r="VJL22" s="331"/>
      <c r="VJO22" s="331"/>
      <c r="VJR22" s="331"/>
      <c r="VJU22" s="331"/>
      <c r="VJX22" s="331"/>
      <c r="VKA22" s="331"/>
      <c r="VKD22" s="331"/>
      <c r="VKG22" s="331"/>
      <c r="VKJ22" s="331"/>
      <c r="VKM22" s="331"/>
      <c r="VKP22" s="331"/>
      <c r="VKS22" s="331"/>
      <c r="VKV22" s="331"/>
      <c r="VKY22" s="331"/>
      <c r="VLB22" s="331"/>
      <c r="VLE22" s="331"/>
      <c r="VLH22" s="331"/>
      <c r="VLK22" s="331"/>
      <c r="VLN22" s="331"/>
      <c r="VLQ22" s="331"/>
      <c r="VLT22" s="331"/>
      <c r="VLW22" s="331"/>
      <c r="VLZ22" s="331"/>
      <c r="VMC22" s="331"/>
      <c r="VMF22" s="331"/>
      <c r="VMI22" s="331"/>
      <c r="VML22" s="331"/>
      <c r="VMO22" s="331"/>
      <c r="VMR22" s="331"/>
      <c r="VMU22" s="331"/>
      <c r="VMX22" s="331"/>
      <c r="VNA22" s="331"/>
      <c r="VND22" s="331"/>
      <c r="VNG22" s="331"/>
      <c r="VNJ22" s="331"/>
      <c r="VNM22" s="331"/>
      <c r="VNP22" s="331"/>
      <c r="VNS22" s="331"/>
      <c r="VNV22" s="331"/>
      <c r="VNY22" s="331"/>
      <c r="VOB22" s="331"/>
      <c r="VOE22" s="331"/>
      <c r="VOH22" s="331"/>
      <c r="VOK22" s="331"/>
      <c r="VON22" s="331"/>
      <c r="VOQ22" s="331"/>
      <c r="VOT22" s="331"/>
      <c r="VOW22" s="331"/>
      <c r="VOZ22" s="331"/>
      <c r="VPC22" s="331"/>
      <c r="VPF22" s="331"/>
      <c r="VPI22" s="331"/>
      <c r="VPL22" s="331"/>
      <c r="VPO22" s="331"/>
      <c r="VPR22" s="331"/>
      <c r="VPU22" s="331"/>
      <c r="VPX22" s="331"/>
      <c r="VQA22" s="331"/>
      <c r="VQD22" s="331"/>
      <c r="VQG22" s="331"/>
      <c r="VQJ22" s="331"/>
      <c r="VQM22" s="331"/>
      <c r="VQP22" s="331"/>
      <c r="VQS22" s="331"/>
      <c r="VQV22" s="331"/>
      <c r="VQY22" s="331"/>
      <c r="VRB22" s="331"/>
      <c r="VRE22" s="331"/>
      <c r="VRH22" s="331"/>
      <c r="VRK22" s="331"/>
      <c r="VRN22" s="331"/>
      <c r="VRQ22" s="331"/>
      <c r="VRT22" s="331"/>
      <c r="VRW22" s="331"/>
      <c r="VRZ22" s="331"/>
      <c r="VSC22" s="331"/>
      <c r="VSF22" s="331"/>
      <c r="VSI22" s="331"/>
      <c r="VSL22" s="331"/>
      <c r="VSO22" s="331"/>
      <c r="VSR22" s="331"/>
      <c r="VSU22" s="331"/>
      <c r="VSX22" s="331"/>
      <c r="VTA22" s="331"/>
      <c r="VTD22" s="331"/>
      <c r="VTG22" s="331"/>
      <c r="VTJ22" s="331"/>
      <c r="VTM22" s="331"/>
      <c r="VTP22" s="331"/>
      <c r="VTS22" s="331"/>
      <c r="VTV22" s="331"/>
      <c r="VTY22" s="331"/>
      <c r="VUB22" s="331"/>
      <c r="VUE22" s="331"/>
      <c r="VUH22" s="331"/>
      <c r="VUK22" s="331"/>
      <c r="VUN22" s="331"/>
      <c r="VUQ22" s="331"/>
      <c r="VUT22" s="331"/>
      <c r="VUW22" s="331"/>
      <c r="VUZ22" s="331"/>
      <c r="VVC22" s="331"/>
      <c r="VVF22" s="331"/>
      <c r="VVI22" s="331"/>
      <c r="VVL22" s="331"/>
      <c r="VVO22" s="331"/>
      <c r="VVR22" s="331"/>
      <c r="VVU22" s="331"/>
      <c r="VVX22" s="331"/>
      <c r="VWA22" s="331"/>
      <c r="VWD22" s="331"/>
      <c r="VWG22" s="331"/>
      <c r="VWJ22" s="331"/>
      <c r="VWM22" s="331"/>
      <c r="VWP22" s="331"/>
      <c r="VWS22" s="331"/>
      <c r="VWV22" s="331"/>
      <c r="VWY22" s="331"/>
      <c r="VXB22" s="331"/>
      <c r="VXE22" s="331"/>
      <c r="VXH22" s="331"/>
      <c r="VXK22" s="331"/>
      <c r="VXN22" s="331"/>
      <c r="VXQ22" s="331"/>
      <c r="VXT22" s="331"/>
      <c r="VXW22" s="331"/>
      <c r="VXZ22" s="331"/>
      <c r="VYC22" s="331"/>
      <c r="VYF22" s="331"/>
      <c r="VYI22" s="331"/>
      <c r="VYL22" s="331"/>
      <c r="VYO22" s="331"/>
      <c r="VYR22" s="331"/>
      <c r="VYU22" s="331"/>
      <c r="VYX22" s="331"/>
      <c r="VZA22" s="331"/>
      <c r="VZD22" s="331"/>
      <c r="VZG22" s="331"/>
      <c r="VZJ22" s="331"/>
      <c r="VZM22" s="331"/>
      <c r="VZP22" s="331"/>
      <c r="VZS22" s="331"/>
      <c r="VZV22" s="331"/>
      <c r="VZY22" s="331"/>
      <c r="WAB22" s="331"/>
      <c r="WAE22" s="331"/>
      <c r="WAH22" s="331"/>
      <c r="WAK22" s="331"/>
      <c r="WAN22" s="331"/>
      <c r="WAQ22" s="331"/>
      <c r="WAT22" s="331"/>
      <c r="WAW22" s="331"/>
      <c r="WAZ22" s="331"/>
      <c r="WBC22" s="331"/>
      <c r="WBF22" s="331"/>
      <c r="WBI22" s="331"/>
      <c r="WBL22" s="331"/>
      <c r="WBO22" s="331"/>
      <c r="WBR22" s="331"/>
      <c r="WBU22" s="331"/>
      <c r="WBX22" s="331"/>
      <c r="WCA22" s="331"/>
      <c r="WCD22" s="331"/>
      <c r="WCG22" s="331"/>
      <c r="WCJ22" s="331"/>
      <c r="WCM22" s="331"/>
      <c r="WCP22" s="331"/>
      <c r="WCS22" s="331"/>
      <c r="WCV22" s="331"/>
      <c r="WCY22" s="331"/>
      <c r="WDB22" s="331"/>
      <c r="WDE22" s="331"/>
      <c r="WDH22" s="331"/>
      <c r="WDK22" s="331"/>
      <c r="WDN22" s="331"/>
      <c r="WDQ22" s="331"/>
      <c r="WDT22" s="331"/>
      <c r="WDW22" s="331"/>
      <c r="WDZ22" s="331"/>
      <c r="WEC22" s="331"/>
      <c r="WEF22" s="331"/>
      <c r="WEI22" s="331"/>
      <c r="WEL22" s="331"/>
      <c r="WEO22" s="331"/>
      <c r="WER22" s="331"/>
      <c r="WEU22" s="331"/>
      <c r="WEX22" s="331"/>
      <c r="WFA22" s="331"/>
      <c r="WFD22" s="331"/>
      <c r="WFG22" s="331"/>
      <c r="WFJ22" s="331"/>
      <c r="WFM22" s="331"/>
      <c r="WFP22" s="331"/>
      <c r="WFS22" s="331"/>
      <c r="WFV22" s="331"/>
      <c r="WFY22" s="331"/>
      <c r="WGB22" s="331"/>
      <c r="WGE22" s="331"/>
      <c r="WGH22" s="331"/>
      <c r="WGK22" s="331"/>
      <c r="WGN22" s="331"/>
      <c r="WGQ22" s="331"/>
      <c r="WGT22" s="331"/>
      <c r="WGW22" s="331"/>
      <c r="WGZ22" s="331"/>
      <c r="WHC22" s="331"/>
      <c r="WHF22" s="331"/>
      <c r="WHI22" s="331"/>
      <c r="WHL22" s="331"/>
      <c r="WHO22" s="331"/>
      <c r="WHR22" s="331"/>
      <c r="WHU22" s="331"/>
      <c r="WHX22" s="331"/>
      <c r="WIA22" s="331"/>
      <c r="WID22" s="331"/>
      <c r="WIG22" s="331"/>
      <c r="WIJ22" s="331"/>
      <c r="WIM22" s="331"/>
      <c r="WIP22" s="331"/>
      <c r="WIS22" s="331"/>
      <c r="WIV22" s="331"/>
      <c r="WIY22" s="331"/>
      <c r="WJB22" s="331"/>
      <c r="WJE22" s="331"/>
      <c r="WJH22" s="331"/>
      <c r="WJK22" s="331"/>
      <c r="WJN22" s="331"/>
      <c r="WJQ22" s="331"/>
      <c r="WJT22" s="331"/>
      <c r="WJW22" s="331"/>
      <c r="WJZ22" s="331"/>
      <c r="WKC22" s="331"/>
      <c r="WKF22" s="331"/>
      <c r="WKI22" s="331"/>
      <c r="WKL22" s="331"/>
      <c r="WKO22" s="331"/>
      <c r="WKR22" s="331"/>
      <c r="WKU22" s="331"/>
      <c r="WKX22" s="331"/>
      <c r="WLA22" s="331"/>
      <c r="WLD22" s="331"/>
      <c r="WLG22" s="331"/>
      <c r="WLJ22" s="331"/>
      <c r="WLM22" s="331"/>
      <c r="WLP22" s="331"/>
      <c r="WLS22" s="331"/>
      <c r="WLV22" s="331"/>
      <c r="WLY22" s="331"/>
      <c r="WMB22" s="331"/>
      <c r="WME22" s="331"/>
      <c r="WMH22" s="331"/>
      <c r="WMK22" s="331"/>
      <c r="WMN22" s="331"/>
      <c r="WMQ22" s="331"/>
      <c r="WMT22" s="331"/>
      <c r="WMW22" s="331"/>
      <c r="WMZ22" s="331"/>
      <c r="WNC22" s="331"/>
      <c r="WNF22" s="331"/>
      <c r="WNI22" s="331"/>
      <c r="WNL22" s="331"/>
      <c r="WNO22" s="331"/>
      <c r="WNR22" s="331"/>
      <c r="WNU22" s="331"/>
      <c r="WNX22" s="331"/>
      <c r="WOA22" s="331"/>
      <c r="WOD22" s="331"/>
      <c r="WOG22" s="331"/>
      <c r="WOJ22" s="331"/>
      <c r="WOM22" s="331"/>
      <c r="WOP22" s="331"/>
      <c r="WOS22" s="331"/>
      <c r="WOV22" s="331"/>
      <c r="WOY22" s="331"/>
      <c r="WPB22" s="331"/>
      <c r="WPE22" s="331"/>
      <c r="WPH22" s="331"/>
      <c r="WPK22" s="331"/>
      <c r="WPN22" s="331"/>
      <c r="WPQ22" s="331"/>
      <c r="WPT22" s="331"/>
      <c r="WPW22" s="331"/>
      <c r="WPZ22" s="331"/>
      <c r="WQC22" s="331"/>
      <c r="WQF22" s="331"/>
      <c r="WQI22" s="331"/>
      <c r="WQL22" s="331"/>
      <c r="WQO22" s="331"/>
      <c r="WQR22" s="331"/>
      <c r="WQU22" s="331"/>
      <c r="WQX22" s="331"/>
      <c r="WRA22" s="331"/>
      <c r="WRD22" s="331"/>
      <c r="WRG22" s="331"/>
      <c r="WRJ22" s="331"/>
      <c r="WRM22" s="331"/>
      <c r="WRP22" s="331"/>
      <c r="WRS22" s="331"/>
      <c r="WRV22" s="331"/>
      <c r="WRY22" s="331"/>
      <c r="WSB22" s="331"/>
      <c r="WSE22" s="331"/>
      <c r="WSH22" s="331"/>
      <c r="WSK22" s="331"/>
      <c r="WSN22" s="331"/>
      <c r="WSQ22" s="331"/>
      <c r="WST22" s="331"/>
      <c r="WSW22" s="331"/>
      <c r="WSZ22" s="331"/>
      <c r="WTC22" s="331"/>
      <c r="WTF22" s="331"/>
      <c r="WTI22" s="331"/>
      <c r="WTL22" s="331"/>
      <c r="WTO22" s="331"/>
      <c r="WTR22" s="331"/>
      <c r="WTU22" s="331"/>
      <c r="WTX22" s="331"/>
      <c r="WUA22" s="331"/>
      <c r="WUD22" s="331"/>
      <c r="WUG22" s="331"/>
      <c r="WUJ22" s="331"/>
      <c r="WUM22" s="331"/>
      <c r="WUP22" s="331"/>
      <c r="WUS22" s="331"/>
      <c r="WUV22" s="331"/>
      <c r="WUY22" s="331"/>
      <c r="WVB22" s="331"/>
      <c r="WVE22" s="331"/>
      <c r="WVH22" s="331"/>
      <c r="WVK22" s="331"/>
      <c r="WVN22" s="331"/>
      <c r="WVQ22" s="331"/>
      <c r="WVT22" s="331"/>
      <c r="WVW22" s="331"/>
      <c r="WVZ22" s="331"/>
      <c r="WWC22" s="331"/>
      <c r="WWF22" s="331"/>
      <c r="WWI22" s="331"/>
      <c r="WWL22" s="331"/>
      <c r="WWO22" s="331"/>
      <c r="WWR22" s="331"/>
      <c r="WWU22" s="331"/>
      <c r="WWX22" s="331"/>
      <c r="WXA22" s="331"/>
      <c r="WXD22" s="331"/>
      <c r="WXG22" s="331"/>
      <c r="WXJ22" s="331"/>
      <c r="WXM22" s="331"/>
      <c r="WXP22" s="331"/>
      <c r="WXS22" s="331"/>
      <c r="WXV22" s="331"/>
      <c r="WXY22" s="331"/>
      <c r="WYB22" s="331"/>
      <c r="WYE22" s="331"/>
      <c r="WYH22" s="331"/>
      <c r="WYK22" s="331"/>
      <c r="WYN22" s="331"/>
      <c r="WYQ22" s="331"/>
      <c r="WYT22" s="331"/>
      <c r="WYW22" s="331"/>
      <c r="WYZ22" s="331"/>
      <c r="WZC22" s="331"/>
      <c r="WZF22" s="331"/>
      <c r="WZI22" s="331"/>
      <c r="WZL22" s="331"/>
      <c r="WZO22" s="331"/>
      <c r="WZR22" s="331"/>
      <c r="WZU22" s="331"/>
      <c r="WZX22" s="331"/>
      <c r="XAA22" s="331"/>
      <c r="XAD22" s="331"/>
      <c r="XAG22" s="331"/>
      <c r="XAJ22" s="331"/>
      <c r="XAM22" s="331"/>
      <c r="XAP22" s="331"/>
      <c r="XAS22" s="331"/>
      <c r="XAV22" s="331"/>
      <c r="XAY22" s="331"/>
      <c r="XBB22" s="331"/>
      <c r="XBE22" s="331"/>
      <c r="XBH22" s="331"/>
      <c r="XBK22" s="331"/>
      <c r="XBN22" s="331"/>
      <c r="XBQ22" s="331"/>
      <c r="XBT22" s="331"/>
      <c r="XBW22" s="331"/>
      <c r="XBZ22" s="331"/>
      <c r="XCC22" s="331"/>
      <c r="XCF22" s="331"/>
      <c r="XCI22" s="331"/>
      <c r="XCL22" s="331"/>
      <c r="XCO22" s="331"/>
      <c r="XCR22" s="331"/>
      <c r="XCU22" s="331"/>
      <c r="XCX22" s="331"/>
      <c r="XDA22" s="331"/>
      <c r="XDD22" s="331"/>
      <c r="XDG22" s="331"/>
      <c r="XDJ22" s="331"/>
      <c r="XDM22" s="331"/>
      <c r="XDP22" s="331"/>
      <c r="XDS22" s="331"/>
      <c r="XDV22" s="331"/>
      <c r="XDY22" s="331"/>
      <c r="XEB22" s="331"/>
      <c r="XEE22" s="331"/>
      <c r="XEH22" s="331"/>
      <c r="XEK22" s="331"/>
      <c r="XEN22" s="331"/>
      <c r="XEQ22" s="331"/>
      <c r="XET22" s="331"/>
      <c r="XEW22" s="331"/>
      <c r="XEZ22" s="331"/>
      <c r="XFC22" s="331"/>
    </row>
    <row r="23" spans="1:1023 1026:2046 2049:3072 3075:4095 4098:5118 5121:6144 6147:7167 7170:8190 8193:9216 9219:10239 10242:11262 11265:12288 12291:13311 13314:14334 14337:15360 15363:16383" ht="17.25" x14ac:dyDescent="0.25">
      <c r="A23" s="327"/>
      <c r="B23" s="327"/>
      <c r="C23" s="328" t="s">
        <v>38</v>
      </c>
      <c r="D23" s="329"/>
      <c r="E23" s="329"/>
      <c r="F23" s="329"/>
      <c r="G23" s="329"/>
      <c r="H23" s="329"/>
    </row>
    <row r="24" spans="1:1023 1026:2046 2049:3072 3075:4095 4098:5118 5121:6144 6147:7167 7170:8190 8193:9216 9219:10239 10242:11262 11265:12288 12291:13311 13314:14334 14337:15360 15363:16383" ht="51.75" x14ac:dyDescent="0.25">
      <c r="A24" s="298"/>
      <c r="B24" s="298"/>
      <c r="C24" s="259" t="s">
        <v>311</v>
      </c>
      <c r="D24" s="262">
        <f>SUM(E24:H24)</f>
        <v>4171.2</v>
      </c>
      <c r="E24" s="298"/>
      <c r="F24" s="298"/>
      <c r="G24" s="262">
        <v>4171.2</v>
      </c>
      <c r="H24" s="298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19685039370078741" bottom="0.19685039370078741" header="0.19685039370078741" footer="0.19685039370078741"/>
  <pageSetup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I174"/>
  <sheetViews>
    <sheetView topLeftCell="A151" zoomScaleNormal="100" zoomScaleSheetLayoutView="90" workbookViewId="0">
      <selection activeCell="H166" sqref="H166"/>
    </sheetView>
  </sheetViews>
  <sheetFormatPr defaultColWidth="8" defaultRowHeight="16.5" customHeight="1" x14ac:dyDescent="0.3"/>
  <cols>
    <col min="1" max="1" width="8.85546875" style="2" customWidth="1"/>
    <col min="2" max="2" width="8.140625" style="2" customWidth="1"/>
    <col min="3" max="3" width="8" style="2"/>
    <col min="4" max="4" width="10.5703125" style="2" customWidth="1"/>
    <col min="5" max="5" width="13.7109375" style="2" customWidth="1"/>
    <col min="6" max="6" width="65.85546875" style="2" customWidth="1"/>
    <col min="7" max="7" width="17.140625" style="2" customWidth="1"/>
    <col min="8" max="8" width="16.7109375" style="2" customWidth="1"/>
    <col min="9" max="9" width="18.28515625" style="2" customWidth="1"/>
    <col min="10" max="16384" width="8" style="2"/>
  </cols>
  <sheetData>
    <row r="1" spans="1:9" s="16" customFormat="1" ht="25.5" customHeight="1" x14ac:dyDescent="0.25">
      <c r="A1" s="373" t="s">
        <v>50</v>
      </c>
      <c r="B1" s="373"/>
      <c r="C1" s="373"/>
      <c r="D1" s="373"/>
      <c r="E1" s="373"/>
      <c r="F1" s="373"/>
      <c r="G1" s="373"/>
      <c r="H1" s="373"/>
      <c r="I1" s="373"/>
    </row>
    <row r="2" spans="1:9" s="3" customFormat="1" ht="13.5" customHeight="1" x14ac:dyDescent="0.25">
      <c r="A2" s="352" t="s">
        <v>105</v>
      </c>
      <c r="B2" s="352"/>
      <c r="C2" s="352"/>
      <c r="D2" s="352"/>
      <c r="E2" s="352"/>
      <c r="F2" s="352"/>
      <c r="G2" s="352"/>
      <c r="H2" s="352"/>
      <c r="I2" s="352"/>
    </row>
    <row r="3" spans="1:9" s="3" customFormat="1" ht="13.5" customHeight="1" x14ac:dyDescent="0.25">
      <c r="A3" s="352" t="s">
        <v>0</v>
      </c>
      <c r="B3" s="352"/>
      <c r="C3" s="352"/>
      <c r="D3" s="352"/>
      <c r="E3" s="352"/>
      <c r="F3" s="352"/>
      <c r="G3" s="352"/>
      <c r="H3" s="352"/>
      <c r="I3" s="352"/>
    </row>
    <row r="4" spans="1:9" s="3" customFormat="1" ht="52.5" customHeight="1" x14ac:dyDescent="0.25">
      <c r="A4" s="374" t="s">
        <v>111</v>
      </c>
      <c r="B4" s="374"/>
      <c r="C4" s="374"/>
      <c r="D4" s="374"/>
      <c r="E4" s="374"/>
      <c r="F4" s="374"/>
      <c r="G4" s="374"/>
      <c r="H4" s="374"/>
      <c r="I4" s="374"/>
    </row>
    <row r="5" spans="1:9" s="1" customFormat="1" ht="36" customHeight="1" x14ac:dyDescent="0.3">
      <c r="A5" s="53"/>
      <c r="B5" s="53"/>
      <c r="C5" s="53"/>
      <c r="D5" s="53"/>
      <c r="E5" s="53"/>
      <c r="F5" s="53"/>
      <c r="G5" s="53"/>
      <c r="H5" s="375" t="s">
        <v>104</v>
      </c>
      <c r="I5" s="375"/>
    </row>
    <row r="6" spans="1:9" s="1" customFormat="1" ht="54.75" customHeight="1" x14ac:dyDescent="0.25">
      <c r="A6" s="369" t="s">
        <v>6</v>
      </c>
      <c r="B6" s="370"/>
      <c r="C6" s="371"/>
      <c r="D6" s="369" t="s">
        <v>7</v>
      </c>
      <c r="E6" s="371"/>
      <c r="F6" s="369" t="s">
        <v>8</v>
      </c>
      <c r="G6" s="376" t="s">
        <v>3</v>
      </c>
      <c r="H6" s="377"/>
      <c r="I6" s="378"/>
    </row>
    <row r="7" spans="1:9" s="1" customFormat="1" ht="43.5" customHeight="1" x14ac:dyDescent="0.25">
      <c r="A7" s="70" t="s">
        <v>9</v>
      </c>
      <c r="B7" s="70" t="s">
        <v>10</v>
      </c>
      <c r="C7" s="70" t="s">
        <v>11</v>
      </c>
      <c r="D7" s="70" t="s">
        <v>12</v>
      </c>
      <c r="E7" s="70" t="s">
        <v>13</v>
      </c>
      <c r="F7" s="372"/>
      <c r="G7" s="115" t="s">
        <v>93</v>
      </c>
      <c r="H7" s="115" t="s">
        <v>112</v>
      </c>
      <c r="I7" s="115" t="s">
        <v>18</v>
      </c>
    </row>
    <row r="8" spans="1:9" s="1" customFormat="1" ht="21.75" customHeight="1" x14ac:dyDescent="0.25">
      <c r="A8" s="71"/>
      <c r="B8" s="71"/>
      <c r="C8" s="71"/>
      <c r="D8" s="71"/>
      <c r="E8" s="72"/>
      <c r="F8" s="77" t="s">
        <v>14</v>
      </c>
      <c r="G8" s="229">
        <f>G10+G148</f>
        <v>0</v>
      </c>
      <c r="H8" s="229">
        <f>H10+H148</f>
        <v>0</v>
      </c>
      <c r="I8" s="229">
        <f>I10+I148</f>
        <v>0</v>
      </c>
    </row>
    <row r="9" spans="1:9" s="1" customFormat="1" ht="18.75" customHeight="1" x14ac:dyDescent="0.25">
      <c r="A9" s="54"/>
      <c r="B9" s="54"/>
      <c r="C9" s="54"/>
      <c r="D9" s="54"/>
      <c r="E9" s="73"/>
      <c r="F9" s="77" t="s">
        <v>15</v>
      </c>
      <c r="G9" s="229"/>
      <c r="H9" s="229"/>
      <c r="I9" s="229"/>
    </row>
    <row r="10" spans="1:9" s="1" customFormat="1" ht="38.25" customHeight="1" x14ac:dyDescent="0.25">
      <c r="A10" s="54"/>
      <c r="B10" s="54"/>
      <c r="C10" s="54"/>
      <c r="D10" s="54"/>
      <c r="E10" s="73"/>
      <c r="F10" s="231" t="s">
        <v>5</v>
      </c>
      <c r="G10" s="229">
        <f>G11+G74</f>
        <v>0</v>
      </c>
      <c r="H10" s="229">
        <f>H11+H74</f>
        <v>0</v>
      </c>
      <c r="I10" s="229">
        <f>I11+I74</f>
        <v>0</v>
      </c>
    </row>
    <row r="11" spans="1:9" s="1" customFormat="1" ht="18" customHeight="1" x14ac:dyDescent="0.25">
      <c r="A11" s="230" t="s">
        <v>22</v>
      </c>
      <c r="B11" s="54"/>
      <c r="C11" s="54"/>
      <c r="D11" s="54"/>
      <c r="E11" s="73"/>
      <c r="F11" s="241" t="s">
        <v>23</v>
      </c>
      <c r="G11" s="229">
        <f>G13</f>
        <v>-12115.5</v>
      </c>
      <c r="H11" s="229">
        <f t="shared" ref="H11:I11" si="0">H13</f>
        <v>-18195.5</v>
      </c>
      <c r="I11" s="229">
        <f t="shared" si="0"/>
        <v>-18195.5</v>
      </c>
    </row>
    <row r="12" spans="1:9" s="1" customFormat="1" ht="16.5" customHeight="1" x14ac:dyDescent="0.25">
      <c r="A12" s="54"/>
      <c r="B12" s="54"/>
      <c r="C12" s="54"/>
      <c r="D12" s="54"/>
      <c r="E12" s="73"/>
      <c r="F12" s="77" t="s">
        <v>15</v>
      </c>
      <c r="G12" s="228"/>
      <c r="H12" s="228"/>
      <c r="I12" s="156"/>
    </row>
    <row r="13" spans="1:9" s="1" customFormat="1" ht="20.25" customHeight="1" x14ac:dyDescent="0.25">
      <c r="A13" s="54"/>
      <c r="B13" s="230" t="s">
        <v>24</v>
      </c>
      <c r="C13" s="54"/>
      <c r="D13" s="54"/>
      <c r="E13" s="73"/>
      <c r="F13" s="241" t="s">
        <v>25</v>
      </c>
      <c r="G13" s="229">
        <f t="shared" ref="G13:H13" si="1">G15</f>
        <v>-12115.5</v>
      </c>
      <c r="H13" s="229">
        <f t="shared" si="1"/>
        <v>-18195.5</v>
      </c>
      <c r="I13" s="229">
        <f t="shared" ref="I13" si="2">I15</f>
        <v>-18195.5</v>
      </c>
    </row>
    <row r="14" spans="1:9" s="1" customFormat="1" ht="16.5" customHeight="1" x14ac:dyDescent="0.25">
      <c r="A14" s="54"/>
      <c r="B14" s="54"/>
      <c r="C14" s="54"/>
      <c r="D14" s="54"/>
      <c r="E14" s="73"/>
      <c r="F14" s="77" t="s">
        <v>15</v>
      </c>
      <c r="G14" s="228"/>
      <c r="H14" s="228"/>
      <c r="I14" s="156"/>
    </row>
    <row r="15" spans="1:9" s="5" customFormat="1" ht="16.5" customHeight="1" x14ac:dyDescent="0.25">
      <c r="A15" s="54"/>
      <c r="B15" s="54"/>
      <c r="C15" s="54" t="s">
        <v>22</v>
      </c>
      <c r="D15" s="54"/>
      <c r="E15" s="54"/>
      <c r="F15" s="242" t="s">
        <v>26</v>
      </c>
      <c r="G15" s="212">
        <f t="shared" ref="G15:I15" si="3">G17</f>
        <v>-12115.5</v>
      </c>
      <c r="H15" s="212">
        <f t="shared" si="3"/>
        <v>-18195.5</v>
      </c>
      <c r="I15" s="212">
        <f t="shared" si="3"/>
        <v>-18195.5</v>
      </c>
    </row>
    <row r="16" spans="1:9" s="5" customFormat="1" ht="16.5" customHeight="1" x14ac:dyDescent="0.25">
      <c r="A16" s="54"/>
      <c r="B16" s="54"/>
      <c r="C16" s="54"/>
      <c r="D16" s="54"/>
      <c r="E16" s="54"/>
      <c r="F16" s="231" t="s">
        <v>15</v>
      </c>
      <c r="G16" s="212"/>
      <c r="H16" s="212"/>
      <c r="I16" s="212"/>
    </row>
    <row r="17" spans="1:9" s="5" customFormat="1" ht="34.5" customHeight="1" x14ac:dyDescent="0.25">
      <c r="A17" s="54"/>
      <c r="B17" s="54"/>
      <c r="C17" s="54"/>
      <c r="D17" s="54"/>
      <c r="E17" s="54"/>
      <c r="F17" s="231" t="s">
        <v>5</v>
      </c>
      <c r="G17" s="212">
        <f t="shared" ref="G17:I17" si="4">G19</f>
        <v>-12115.5</v>
      </c>
      <c r="H17" s="212">
        <f t="shared" si="4"/>
        <v>-18195.5</v>
      </c>
      <c r="I17" s="212">
        <f t="shared" si="4"/>
        <v>-18195.5</v>
      </c>
    </row>
    <row r="18" spans="1:9" s="5" customFormat="1" ht="16.5" customHeight="1" x14ac:dyDescent="0.25">
      <c r="A18" s="54"/>
      <c r="B18" s="54"/>
      <c r="C18" s="54"/>
      <c r="D18" s="54"/>
      <c r="E18" s="54"/>
      <c r="F18" s="231" t="s">
        <v>15</v>
      </c>
      <c r="G18" s="156"/>
      <c r="H18" s="156"/>
      <c r="I18" s="156"/>
    </row>
    <row r="19" spans="1:9" s="5" customFormat="1" ht="18.75" customHeight="1" x14ac:dyDescent="0.25">
      <c r="A19" s="54"/>
      <c r="B19" s="54"/>
      <c r="C19" s="54"/>
      <c r="D19" s="54" t="s">
        <v>27</v>
      </c>
      <c r="E19" s="74"/>
      <c r="F19" s="231" t="s">
        <v>21</v>
      </c>
      <c r="G19" s="212">
        <f>G21+G29+G45+G54+G63+G37</f>
        <v>-12115.5</v>
      </c>
      <c r="H19" s="212">
        <f t="shared" ref="H19:I19" si="5">H21+H29+H45+H54+H63+H37</f>
        <v>-18195.5</v>
      </c>
      <c r="I19" s="212">
        <f t="shared" si="5"/>
        <v>-18195.5</v>
      </c>
    </row>
    <row r="20" spans="1:9" s="5" customFormat="1" ht="16.5" customHeight="1" x14ac:dyDescent="0.25">
      <c r="A20" s="55"/>
      <c r="B20" s="55"/>
      <c r="C20" s="55"/>
      <c r="D20" s="55"/>
      <c r="E20" s="55"/>
      <c r="F20" s="148" t="s">
        <v>15</v>
      </c>
      <c r="G20" s="49"/>
      <c r="H20" s="49"/>
      <c r="I20" s="243"/>
    </row>
    <row r="21" spans="1:9" s="5" customFormat="1" ht="51.75" x14ac:dyDescent="0.25">
      <c r="A21" s="48"/>
      <c r="B21" s="48"/>
      <c r="C21" s="48"/>
      <c r="D21" s="48"/>
      <c r="E21" s="48">
        <v>11005</v>
      </c>
      <c r="F21" s="235" t="s">
        <v>233</v>
      </c>
      <c r="G21" s="212">
        <f t="shared" ref="G21:H21" si="6">G23</f>
        <v>-42.1</v>
      </c>
      <c r="H21" s="212">
        <f t="shared" si="6"/>
        <v>-42.1</v>
      </c>
      <c r="I21" s="212">
        <f>I23</f>
        <v>-42.1</v>
      </c>
    </row>
    <row r="22" spans="1:9" s="5" customFormat="1" ht="16.5" customHeight="1" x14ac:dyDescent="0.25">
      <c r="A22" s="48"/>
      <c r="B22" s="48"/>
      <c r="C22" s="48"/>
      <c r="D22" s="48"/>
      <c r="E22" s="48"/>
      <c r="F22" s="235" t="s">
        <v>16</v>
      </c>
      <c r="G22" s="212"/>
      <c r="H22" s="212"/>
      <c r="I22" s="212"/>
    </row>
    <row r="23" spans="1:9" s="5" customFormat="1" ht="34.5" x14ac:dyDescent="0.25">
      <c r="A23" s="48"/>
      <c r="B23" s="48"/>
      <c r="C23" s="48"/>
      <c r="D23" s="48"/>
      <c r="E23" s="48"/>
      <c r="F23" s="237" t="s">
        <v>43</v>
      </c>
      <c r="G23" s="212">
        <f t="shared" ref="G23:H23" si="7">G25</f>
        <v>-42.1</v>
      </c>
      <c r="H23" s="212">
        <f t="shared" si="7"/>
        <v>-42.1</v>
      </c>
      <c r="I23" s="212">
        <f>I25</f>
        <v>-42.1</v>
      </c>
    </row>
    <row r="24" spans="1:9" s="5" customFormat="1" ht="34.5" x14ac:dyDescent="0.25">
      <c r="A24" s="48"/>
      <c r="B24" s="48"/>
      <c r="C24" s="48"/>
      <c r="D24" s="48"/>
      <c r="E24" s="48"/>
      <c r="F24" s="235" t="s">
        <v>17</v>
      </c>
      <c r="G24" s="212"/>
      <c r="H24" s="212"/>
      <c r="I24" s="212"/>
    </row>
    <row r="25" spans="1:9" s="5" customFormat="1" ht="16.5" customHeight="1" x14ac:dyDescent="0.25">
      <c r="A25" s="48"/>
      <c r="B25" s="48"/>
      <c r="C25" s="48"/>
      <c r="D25" s="48"/>
      <c r="E25" s="48"/>
      <c r="F25" s="235" t="s">
        <v>14</v>
      </c>
      <c r="G25" s="212">
        <f t="shared" ref="G25:H25" si="8">G27</f>
        <v>-42.1</v>
      </c>
      <c r="H25" s="212">
        <f t="shared" si="8"/>
        <v>-42.1</v>
      </c>
      <c r="I25" s="212">
        <f>I27</f>
        <v>-42.1</v>
      </c>
    </row>
    <row r="26" spans="1:9" s="5" customFormat="1" ht="16.5" customHeight="1" x14ac:dyDescent="0.25">
      <c r="A26" s="48"/>
      <c r="B26" s="48"/>
      <c r="C26" s="48"/>
      <c r="D26" s="48"/>
      <c r="E26" s="48"/>
      <c r="F26" s="235" t="s">
        <v>64</v>
      </c>
      <c r="G26" s="212">
        <f t="shared" ref="G26:H26" si="9">G27</f>
        <v>-42.1</v>
      </c>
      <c r="H26" s="212">
        <f t="shared" si="9"/>
        <v>-42.1</v>
      </c>
      <c r="I26" s="212">
        <f>I27</f>
        <v>-42.1</v>
      </c>
    </row>
    <row r="27" spans="1:9" s="5" customFormat="1" ht="16.5" customHeight="1" x14ac:dyDescent="0.25">
      <c r="A27" s="48"/>
      <c r="B27" s="48"/>
      <c r="C27" s="48"/>
      <c r="D27" s="48"/>
      <c r="E27" s="48"/>
      <c r="F27" s="235" t="s">
        <v>65</v>
      </c>
      <c r="G27" s="212">
        <f t="shared" ref="G27:H27" si="10">G28</f>
        <v>-42.1</v>
      </c>
      <c r="H27" s="212">
        <f t="shared" si="10"/>
        <v>-42.1</v>
      </c>
      <c r="I27" s="212">
        <f>I28</f>
        <v>-42.1</v>
      </c>
    </row>
    <row r="28" spans="1:9" s="5" customFormat="1" ht="16.5" customHeight="1" x14ac:dyDescent="0.25">
      <c r="A28" s="48"/>
      <c r="B28" s="48"/>
      <c r="C28" s="48"/>
      <c r="D28" s="48"/>
      <c r="E28" s="48"/>
      <c r="F28" s="235" t="s">
        <v>232</v>
      </c>
      <c r="G28" s="212">
        <f>'4'!D25</f>
        <v>-42.1</v>
      </c>
      <c r="H28" s="212">
        <f>G28</f>
        <v>-42.1</v>
      </c>
      <c r="I28" s="212">
        <f>H28</f>
        <v>-42.1</v>
      </c>
    </row>
    <row r="29" spans="1:9" s="5" customFormat="1" ht="60" customHeight="1" x14ac:dyDescent="0.25">
      <c r="A29" s="48"/>
      <c r="B29" s="48"/>
      <c r="C29" s="48"/>
      <c r="D29" s="48"/>
      <c r="E29" s="48">
        <v>11009</v>
      </c>
      <c r="F29" s="235" t="s">
        <v>234</v>
      </c>
      <c r="G29" s="212">
        <f t="shared" ref="G29:H29" si="11">G31</f>
        <v>-2500</v>
      </c>
      <c r="H29" s="212">
        <f t="shared" si="11"/>
        <v>-5043.3</v>
      </c>
      <c r="I29" s="212">
        <f>I31</f>
        <v>-7536.7000000000007</v>
      </c>
    </row>
    <row r="30" spans="1:9" s="5" customFormat="1" ht="16.5" customHeight="1" x14ac:dyDescent="0.25">
      <c r="A30" s="48"/>
      <c r="B30" s="48"/>
      <c r="C30" s="48"/>
      <c r="D30" s="48"/>
      <c r="E30" s="48"/>
      <c r="F30" s="235" t="s">
        <v>16</v>
      </c>
      <c r="G30" s="212"/>
      <c r="H30" s="212"/>
      <c r="I30" s="212"/>
    </row>
    <row r="31" spans="1:9" s="5" customFormat="1" ht="34.5" x14ac:dyDescent="0.25">
      <c r="A31" s="48"/>
      <c r="B31" s="48"/>
      <c r="C31" s="48"/>
      <c r="D31" s="48"/>
      <c r="E31" s="48"/>
      <c r="F31" s="237" t="s">
        <v>43</v>
      </c>
      <c r="G31" s="212">
        <f t="shared" ref="G31:H31" si="12">G33</f>
        <v>-2500</v>
      </c>
      <c r="H31" s="212">
        <f t="shared" si="12"/>
        <v>-5043.3</v>
      </c>
      <c r="I31" s="212">
        <f>I33</f>
        <v>-7536.7000000000007</v>
      </c>
    </row>
    <row r="32" spans="1:9" s="5" customFormat="1" ht="16.5" customHeight="1" x14ac:dyDescent="0.25">
      <c r="A32" s="48"/>
      <c r="B32" s="48"/>
      <c r="C32" s="48"/>
      <c r="D32" s="48"/>
      <c r="E32" s="48"/>
      <c r="F32" s="235" t="s">
        <v>17</v>
      </c>
      <c r="G32" s="212"/>
      <c r="H32" s="212"/>
      <c r="I32" s="212"/>
    </row>
    <row r="33" spans="1:9" s="5" customFormat="1" ht="16.5" customHeight="1" x14ac:dyDescent="0.25">
      <c r="A33" s="48"/>
      <c r="B33" s="48"/>
      <c r="C33" s="48"/>
      <c r="D33" s="48"/>
      <c r="E33" s="48"/>
      <c r="F33" s="235" t="s">
        <v>14</v>
      </c>
      <c r="G33" s="212">
        <f t="shared" ref="G33:H35" si="13">G34</f>
        <v>-2500</v>
      </c>
      <c r="H33" s="212">
        <f t="shared" si="13"/>
        <v>-5043.3</v>
      </c>
      <c r="I33" s="212">
        <f>I34</f>
        <v>-7536.7000000000007</v>
      </c>
    </row>
    <row r="34" spans="1:9" s="5" customFormat="1" ht="16.5" customHeight="1" x14ac:dyDescent="0.25">
      <c r="A34" s="48"/>
      <c r="B34" s="48"/>
      <c r="C34" s="48"/>
      <c r="D34" s="48"/>
      <c r="E34" s="48"/>
      <c r="F34" s="235" t="s">
        <v>64</v>
      </c>
      <c r="G34" s="212">
        <f t="shared" si="13"/>
        <v>-2500</v>
      </c>
      <c r="H34" s="212">
        <f t="shared" si="13"/>
        <v>-5043.3</v>
      </c>
      <c r="I34" s="212">
        <f>I35</f>
        <v>-7536.7000000000007</v>
      </c>
    </row>
    <row r="35" spans="1:9" s="5" customFormat="1" ht="16.5" customHeight="1" x14ac:dyDescent="0.25">
      <c r="A35" s="48"/>
      <c r="B35" s="48"/>
      <c r="C35" s="48"/>
      <c r="D35" s="48"/>
      <c r="E35" s="48"/>
      <c r="F35" s="235" t="s">
        <v>65</v>
      </c>
      <c r="G35" s="212">
        <f t="shared" si="13"/>
        <v>-2500</v>
      </c>
      <c r="H35" s="212">
        <f t="shared" si="13"/>
        <v>-5043.3</v>
      </c>
      <c r="I35" s="212">
        <f>I36</f>
        <v>-7536.7000000000007</v>
      </c>
    </row>
    <row r="36" spans="1:9" s="5" customFormat="1" ht="16.5" customHeight="1" x14ac:dyDescent="0.25">
      <c r="A36" s="48"/>
      <c r="B36" s="48"/>
      <c r="C36" s="48"/>
      <c r="D36" s="48"/>
      <c r="E36" s="48"/>
      <c r="F36" s="235" t="s">
        <v>232</v>
      </c>
      <c r="G36" s="212">
        <f>'5'!D18</f>
        <v>-2500</v>
      </c>
      <c r="H36" s="212">
        <f>'5'!G18</f>
        <v>-5043.3</v>
      </c>
      <c r="I36" s="212">
        <f>'5'!J18</f>
        <v>-7536.7000000000007</v>
      </c>
    </row>
    <row r="37" spans="1:9" s="5" customFormat="1" ht="86.25" x14ac:dyDescent="0.25">
      <c r="A37" s="48"/>
      <c r="B37" s="48"/>
      <c r="C37" s="48"/>
      <c r="D37" s="48"/>
      <c r="E37" s="48">
        <v>11011</v>
      </c>
      <c r="F37" s="235" t="s">
        <v>323</v>
      </c>
      <c r="G37" s="212">
        <f>G39</f>
        <v>-5036.7000000000007</v>
      </c>
      <c r="H37" s="212">
        <f t="shared" ref="H37:I37" si="14">H39</f>
        <v>-2493.4</v>
      </c>
      <c r="I37" s="212">
        <f t="shared" si="14"/>
        <v>0</v>
      </c>
    </row>
    <row r="38" spans="1:9" s="5" customFormat="1" ht="16.5" customHeight="1" x14ac:dyDescent="0.25">
      <c r="A38" s="48"/>
      <c r="B38" s="48"/>
      <c r="C38" s="48"/>
      <c r="D38" s="48"/>
      <c r="E38" s="48"/>
      <c r="F38" s="235" t="s">
        <v>16</v>
      </c>
      <c r="G38" s="212"/>
      <c r="H38" s="212"/>
      <c r="I38" s="212"/>
    </row>
    <row r="39" spans="1:9" s="5" customFormat="1" ht="34.5" x14ac:dyDescent="0.25">
      <c r="A39" s="48"/>
      <c r="B39" s="48"/>
      <c r="C39" s="48"/>
      <c r="D39" s="48"/>
      <c r="E39" s="48"/>
      <c r="F39" s="235" t="s">
        <v>43</v>
      </c>
      <c r="G39" s="212">
        <f>G41</f>
        <v>-5036.7000000000007</v>
      </c>
      <c r="H39" s="212">
        <f t="shared" ref="H39:I39" si="15">H41</f>
        <v>-2493.4</v>
      </c>
      <c r="I39" s="212">
        <f t="shared" si="15"/>
        <v>0</v>
      </c>
    </row>
    <row r="40" spans="1:9" s="5" customFormat="1" ht="16.5" customHeight="1" x14ac:dyDescent="0.25">
      <c r="A40" s="48"/>
      <c r="B40" s="48"/>
      <c r="C40" s="48"/>
      <c r="D40" s="48"/>
      <c r="E40" s="48"/>
      <c r="F40" s="235" t="s">
        <v>17</v>
      </c>
      <c r="G40" s="212"/>
      <c r="H40" s="212"/>
      <c r="I40" s="212"/>
    </row>
    <row r="41" spans="1:9" s="5" customFormat="1" ht="16.5" customHeight="1" x14ac:dyDescent="0.25">
      <c r="A41" s="48"/>
      <c r="B41" s="48"/>
      <c r="C41" s="48"/>
      <c r="D41" s="48"/>
      <c r="E41" s="48"/>
      <c r="F41" s="235" t="s">
        <v>14</v>
      </c>
      <c r="G41" s="212">
        <f>G42</f>
        <v>-5036.7000000000007</v>
      </c>
      <c r="H41" s="212">
        <f t="shared" ref="H41:I43" si="16">H42</f>
        <v>-2493.4</v>
      </c>
      <c r="I41" s="212">
        <f t="shared" si="16"/>
        <v>0</v>
      </c>
    </row>
    <row r="42" spans="1:9" s="5" customFormat="1" ht="16.5" customHeight="1" x14ac:dyDescent="0.25">
      <c r="A42" s="48"/>
      <c r="B42" s="48"/>
      <c r="C42" s="48"/>
      <c r="D42" s="48"/>
      <c r="E42" s="48"/>
      <c r="F42" s="235" t="s">
        <v>64</v>
      </c>
      <c r="G42" s="212">
        <f>G43</f>
        <v>-5036.7000000000007</v>
      </c>
      <c r="H42" s="212">
        <f t="shared" si="16"/>
        <v>-2493.4</v>
      </c>
      <c r="I42" s="212">
        <f t="shared" si="16"/>
        <v>0</v>
      </c>
    </row>
    <row r="43" spans="1:9" s="5" customFormat="1" ht="16.5" customHeight="1" x14ac:dyDescent="0.25">
      <c r="A43" s="48"/>
      <c r="B43" s="48"/>
      <c r="C43" s="48"/>
      <c r="D43" s="48"/>
      <c r="E43" s="48"/>
      <c r="F43" s="235" t="s">
        <v>65</v>
      </c>
      <c r="G43" s="212">
        <f>G44</f>
        <v>-5036.7000000000007</v>
      </c>
      <c r="H43" s="212">
        <f t="shared" si="16"/>
        <v>-2493.4</v>
      </c>
      <c r="I43" s="212">
        <f t="shared" si="16"/>
        <v>0</v>
      </c>
    </row>
    <row r="44" spans="1:9" s="5" customFormat="1" ht="16.5" customHeight="1" x14ac:dyDescent="0.25">
      <c r="A44" s="48"/>
      <c r="B44" s="48"/>
      <c r="C44" s="48"/>
      <c r="D44" s="48"/>
      <c r="E44" s="48"/>
      <c r="F44" s="235" t="s">
        <v>232</v>
      </c>
      <c r="G44" s="247">
        <f>'5'!D26</f>
        <v>-5036.7000000000007</v>
      </c>
      <c r="H44" s="247">
        <f>'5'!G26</f>
        <v>-2493.4</v>
      </c>
      <c r="I44" s="247">
        <f>'5'!J26</f>
        <v>0</v>
      </c>
    </row>
    <row r="45" spans="1:9" s="15" customFormat="1" ht="22.5" customHeight="1" x14ac:dyDescent="0.25">
      <c r="A45" s="48"/>
      <c r="B45" s="48"/>
      <c r="C45" s="48"/>
      <c r="D45" s="48"/>
      <c r="E45" s="48">
        <v>12001</v>
      </c>
      <c r="F45" s="178" t="s">
        <v>68</v>
      </c>
      <c r="G45" s="244">
        <f t="shared" ref="G45:I45" si="17">G47</f>
        <v>0</v>
      </c>
      <c r="H45" s="244">
        <f t="shared" si="17"/>
        <v>0</v>
      </c>
      <c r="I45" s="244">
        <f t="shared" si="17"/>
        <v>22000</v>
      </c>
    </row>
    <row r="46" spans="1:9" s="15" customFormat="1" ht="16.5" customHeight="1" x14ac:dyDescent="0.25">
      <c r="A46" s="48"/>
      <c r="B46" s="48"/>
      <c r="C46" s="48"/>
      <c r="D46" s="48"/>
      <c r="E46" s="48"/>
      <c r="F46" s="76" t="s">
        <v>16</v>
      </c>
      <c r="G46" s="244"/>
      <c r="H46" s="244"/>
      <c r="I46" s="244"/>
    </row>
    <row r="47" spans="1:9" s="15" customFormat="1" ht="34.5" x14ac:dyDescent="0.25">
      <c r="A47" s="48"/>
      <c r="B47" s="48"/>
      <c r="C47" s="48"/>
      <c r="D47" s="48"/>
      <c r="E47" s="48"/>
      <c r="F47" s="80" t="s">
        <v>43</v>
      </c>
      <c r="G47" s="152">
        <f t="shared" ref="G47:I47" si="18">G49</f>
        <v>0</v>
      </c>
      <c r="H47" s="152">
        <f t="shared" si="18"/>
        <v>0</v>
      </c>
      <c r="I47" s="152">
        <f t="shared" si="18"/>
        <v>22000</v>
      </c>
    </row>
    <row r="48" spans="1:9" s="15" customFormat="1" ht="34.5" x14ac:dyDescent="0.25">
      <c r="A48" s="48"/>
      <c r="B48" s="48"/>
      <c r="C48" s="48"/>
      <c r="D48" s="48"/>
      <c r="E48" s="48"/>
      <c r="F48" s="77" t="s">
        <v>17</v>
      </c>
      <c r="G48" s="244"/>
      <c r="H48" s="244"/>
      <c r="I48" s="244"/>
    </row>
    <row r="49" spans="1:9" s="15" customFormat="1" ht="16.5" customHeight="1" x14ac:dyDescent="0.25">
      <c r="A49" s="48"/>
      <c r="B49" s="48"/>
      <c r="C49" s="48"/>
      <c r="D49" s="48"/>
      <c r="E49" s="48"/>
      <c r="F49" s="49" t="s">
        <v>14</v>
      </c>
      <c r="G49" s="244">
        <f t="shared" ref="G49:I52" si="19">G50</f>
        <v>0</v>
      </c>
      <c r="H49" s="244">
        <f t="shared" si="19"/>
        <v>0</v>
      </c>
      <c r="I49" s="244">
        <f t="shared" si="19"/>
        <v>22000</v>
      </c>
    </row>
    <row r="50" spans="1:9" s="15" customFormat="1" ht="16.5" customHeight="1" x14ac:dyDescent="0.25">
      <c r="A50" s="48"/>
      <c r="B50" s="48"/>
      <c r="C50" s="48"/>
      <c r="D50" s="48"/>
      <c r="E50" s="48"/>
      <c r="F50" s="49" t="s">
        <v>64</v>
      </c>
      <c r="G50" s="244">
        <f t="shared" si="19"/>
        <v>0</v>
      </c>
      <c r="H50" s="244">
        <f t="shared" si="19"/>
        <v>0</v>
      </c>
      <c r="I50" s="244">
        <f t="shared" si="19"/>
        <v>22000</v>
      </c>
    </row>
    <row r="51" spans="1:9" s="15" customFormat="1" ht="16.5" customHeight="1" x14ac:dyDescent="0.25">
      <c r="A51" s="48"/>
      <c r="B51" s="48"/>
      <c r="C51" s="48"/>
      <c r="D51" s="48"/>
      <c r="E51" s="48"/>
      <c r="F51" s="49" t="s">
        <v>77</v>
      </c>
      <c r="G51" s="244">
        <f t="shared" si="19"/>
        <v>0</v>
      </c>
      <c r="H51" s="244">
        <f t="shared" si="19"/>
        <v>0</v>
      </c>
      <c r="I51" s="244">
        <f t="shared" si="19"/>
        <v>22000</v>
      </c>
    </row>
    <row r="52" spans="1:9" s="15" customFormat="1" ht="34.5" x14ac:dyDescent="0.25">
      <c r="A52" s="48"/>
      <c r="B52" s="48"/>
      <c r="C52" s="48"/>
      <c r="D52" s="48"/>
      <c r="E52" s="48"/>
      <c r="F52" s="49" t="s">
        <v>78</v>
      </c>
      <c r="G52" s="244">
        <f t="shared" si="19"/>
        <v>0</v>
      </c>
      <c r="H52" s="244">
        <f t="shared" si="19"/>
        <v>0</v>
      </c>
      <c r="I52" s="244">
        <f t="shared" si="19"/>
        <v>22000</v>
      </c>
    </row>
    <row r="53" spans="1:9" s="15" customFormat="1" ht="34.5" x14ac:dyDescent="0.25">
      <c r="A53" s="48"/>
      <c r="B53" s="48"/>
      <c r="C53" s="48"/>
      <c r="D53" s="48"/>
      <c r="E53" s="48"/>
      <c r="F53" s="245" t="s">
        <v>76</v>
      </c>
      <c r="G53" s="212">
        <v>0</v>
      </c>
      <c r="H53" s="212">
        <v>0</v>
      </c>
      <c r="I53" s="212">
        <v>22000</v>
      </c>
    </row>
    <row r="54" spans="1:9" s="15" customFormat="1" ht="34.5" x14ac:dyDescent="0.25">
      <c r="A54" s="48"/>
      <c r="B54" s="48"/>
      <c r="C54" s="48"/>
      <c r="D54" s="48"/>
      <c r="E54" s="48">
        <v>31009</v>
      </c>
      <c r="F54" s="235" t="s">
        <v>108</v>
      </c>
      <c r="G54" s="212">
        <f t="shared" ref="G54:I54" si="20">G56</f>
        <v>-7536.7</v>
      </c>
      <c r="H54" s="212">
        <f t="shared" si="20"/>
        <v>-31916.7</v>
      </c>
      <c r="I54" s="246">
        <f t="shared" si="20"/>
        <v>0</v>
      </c>
    </row>
    <row r="55" spans="1:9" s="15" customFormat="1" ht="17.25" x14ac:dyDescent="0.25">
      <c r="A55" s="48"/>
      <c r="B55" s="48"/>
      <c r="C55" s="48"/>
      <c r="D55" s="48"/>
      <c r="E55" s="48"/>
      <c r="F55" s="235" t="s">
        <v>16</v>
      </c>
      <c r="G55" s="212"/>
      <c r="H55" s="212"/>
      <c r="I55" s="246"/>
    </row>
    <row r="56" spans="1:9" s="15" customFormat="1" ht="34.5" x14ac:dyDescent="0.25">
      <c r="A56" s="48"/>
      <c r="B56" s="48"/>
      <c r="C56" s="48"/>
      <c r="D56" s="48"/>
      <c r="E56" s="48"/>
      <c r="F56" s="237" t="s">
        <v>43</v>
      </c>
      <c r="G56" s="153">
        <f t="shared" ref="G56:I56" si="21">G58</f>
        <v>-7536.7</v>
      </c>
      <c r="H56" s="153">
        <f t="shared" si="21"/>
        <v>-31916.7</v>
      </c>
      <c r="I56" s="155">
        <f t="shared" si="21"/>
        <v>0</v>
      </c>
    </row>
    <row r="57" spans="1:9" s="15" customFormat="1" ht="34.5" x14ac:dyDescent="0.25">
      <c r="A57" s="48"/>
      <c r="B57" s="48"/>
      <c r="C57" s="48"/>
      <c r="D57" s="48"/>
      <c r="E57" s="48"/>
      <c r="F57" s="235" t="s">
        <v>17</v>
      </c>
      <c r="G57" s="212"/>
      <c r="H57" s="212"/>
      <c r="I57" s="246"/>
    </row>
    <row r="58" spans="1:9" s="15" customFormat="1" ht="17.25" x14ac:dyDescent="0.25">
      <c r="A58" s="48"/>
      <c r="B58" s="48"/>
      <c r="C58" s="48"/>
      <c r="D58" s="48"/>
      <c r="E58" s="48"/>
      <c r="F58" s="235" t="s">
        <v>14</v>
      </c>
      <c r="G58" s="212">
        <f t="shared" ref="G58:I61" si="22">G59</f>
        <v>-7536.7</v>
      </c>
      <c r="H58" s="212">
        <f t="shared" si="22"/>
        <v>-31916.7</v>
      </c>
      <c r="I58" s="246">
        <f t="shared" si="22"/>
        <v>0</v>
      </c>
    </row>
    <row r="59" spans="1:9" s="15" customFormat="1" ht="17.25" x14ac:dyDescent="0.25">
      <c r="A59" s="48"/>
      <c r="B59" s="48"/>
      <c r="C59" s="48"/>
      <c r="D59" s="48"/>
      <c r="E59" s="48"/>
      <c r="F59" s="235" t="s">
        <v>40</v>
      </c>
      <c r="G59" s="212">
        <f t="shared" si="22"/>
        <v>-7536.7</v>
      </c>
      <c r="H59" s="212">
        <f t="shared" si="22"/>
        <v>-31916.7</v>
      </c>
      <c r="I59" s="246">
        <f t="shared" si="22"/>
        <v>0</v>
      </c>
    </row>
    <row r="60" spans="1:9" s="15" customFormat="1" ht="17.25" x14ac:dyDescent="0.25">
      <c r="A60" s="48"/>
      <c r="B60" s="48"/>
      <c r="C60" s="48"/>
      <c r="D60" s="48"/>
      <c r="E60" s="48"/>
      <c r="F60" s="235" t="s">
        <v>41</v>
      </c>
      <c r="G60" s="212">
        <f t="shared" si="22"/>
        <v>-7536.7</v>
      </c>
      <c r="H60" s="212">
        <f t="shared" si="22"/>
        <v>-31916.7</v>
      </c>
      <c r="I60" s="246">
        <f t="shared" si="22"/>
        <v>0</v>
      </c>
    </row>
    <row r="61" spans="1:9" s="15" customFormat="1" ht="17.25" x14ac:dyDescent="0.25">
      <c r="A61" s="48"/>
      <c r="B61" s="48"/>
      <c r="C61" s="48"/>
      <c r="D61" s="48"/>
      <c r="E61" s="48"/>
      <c r="F61" s="235" t="s">
        <v>45</v>
      </c>
      <c r="G61" s="212">
        <f t="shared" si="22"/>
        <v>-7536.7</v>
      </c>
      <c r="H61" s="212">
        <f t="shared" si="22"/>
        <v>-31916.7</v>
      </c>
      <c r="I61" s="246">
        <f t="shared" si="22"/>
        <v>0</v>
      </c>
    </row>
    <row r="62" spans="1:9" s="15" customFormat="1" ht="17.25" x14ac:dyDescent="0.25">
      <c r="A62" s="48"/>
      <c r="B62" s="48"/>
      <c r="C62" s="48"/>
      <c r="D62" s="48"/>
      <c r="E62" s="48"/>
      <c r="F62" s="235" t="s">
        <v>46</v>
      </c>
      <c r="G62" s="244">
        <v>-7536.7</v>
      </c>
      <c r="H62" s="244">
        <v>-31916.7</v>
      </c>
      <c r="I62" s="229">
        <v>0</v>
      </c>
    </row>
    <row r="63" spans="1:9" s="15" customFormat="1" ht="22.5" customHeight="1" x14ac:dyDescent="0.25">
      <c r="A63" s="48"/>
      <c r="B63" s="48"/>
      <c r="C63" s="48"/>
      <c r="D63" s="48"/>
      <c r="E63" s="48">
        <v>31014</v>
      </c>
      <c r="F63" s="235" t="s">
        <v>110</v>
      </c>
      <c r="G63" s="212">
        <f t="shared" ref="G63:I63" si="23">G65</f>
        <v>3000</v>
      </c>
      <c r="H63" s="212">
        <f t="shared" si="23"/>
        <v>21300</v>
      </c>
      <c r="I63" s="212">
        <f t="shared" si="23"/>
        <v>-32616.699999999997</v>
      </c>
    </row>
    <row r="64" spans="1:9" s="15" customFormat="1" ht="16.5" customHeight="1" x14ac:dyDescent="0.25">
      <c r="A64" s="48"/>
      <c r="B64" s="48"/>
      <c r="C64" s="48"/>
      <c r="D64" s="48"/>
      <c r="E64" s="48"/>
      <c r="F64" s="235" t="s">
        <v>16</v>
      </c>
      <c r="G64" s="76"/>
      <c r="H64" s="76"/>
      <c r="I64" s="244"/>
    </row>
    <row r="65" spans="1:9" s="15" customFormat="1" ht="34.5" x14ac:dyDescent="0.25">
      <c r="A65" s="48"/>
      <c r="B65" s="48"/>
      <c r="C65" s="48"/>
      <c r="D65" s="48"/>
      <c r="E65" s="48"/>
      <c r="F65" s="237" t="s">
        <v>43</v>
      </c>
      <c r="G65" s="153">
        <f t="shared" ref="G65:I65" si="24">G67</f>
        <v>3000</v>
      </c>
      <c r="H65" s="153">
        <f t="shared" si="24"/>
        <v>21300</v>
      </c>
      <c r="I65" s="153">
        <f t="shared" si="24"/>
        <v>-32616.699999999997</v>
      </c>
    </row>
    <row r="66" spans="1:9" s="15" customFormat="1" ht="34.5" x14ac:dyDescent="0.25">
      <c r="A66" s="48"/>
      <c r="B66" s="48"/>
      <c r="C66" s="48"/>
      <c r="D66" s="48"/>
      <c r="E66" s="48"/>
      <c r="F66" s="235" t="s">
        <v>17</v>
      </c>
      <c r="G66" s="77"/>
      <c r="H66" s="77"/>
      <c r="I66" s="244"/>
    </row>
    <row r="67" spans="1:9" s="15" customFormat="1" ht="16.5" customHeight="1" x14ac:dyDescent="0.25">
      <c r="A67" s="48"/>
      <c r="B67" s="48"/>
      <c r="C67" s="48"/>
      <c r="D67" s="48"/>
      <c r="E67" s="48"/>
      <c r="F67" s="235" t="s">
        <v>14</v>
      </c>
      <c r="G67" s="212">
        <f t="shared" ref="G67:I68" si="25">G68</f>
        <v>3000</v>
      </c>
      <c r="H67" s="212">
        <f t="shared" si="25"/>
        <v>21300</v>
      </c>
      <c r="I67" s="212">
        <f t="shared" si="25"/>
        <v>-32616.699999999997</v>
      </c>
    </row>
    <row r="68" spans="1:9" s="15" customFormat="1" ht="16.5" customHeight="1" x14ac:dyDescent="0.25">
      <c r="A68" s="48"/>
      <c r="B68" s="48"/>
      <c r="C68" s="48"/>
      <c r="D68" s="48"/>
      <c r="E68" s="48"/>
      <c r="F68" s="235" t="s">
        <v>40</v>
      </c>
      <c r="G68" s="212">
        <f t="shared" si="25"/>
        <v>3000</v>
      </c>
      <c r="H68" s="212">
        <f t="shared" si="25"/>
        <v>21300</v>
      </c>
      <c r="I68" s="212">
        <f t="shared" si="25"/>
        <v>-32616.699999999997</v>
      </c>
    </row>
    <row r="69" spans="1:9" s="15" customFormat="1" ht="16.5" customHeight="1" x14ac:dyDescent="0.25">
      <c r="A69" s="48"/>
      <c r="B69" s="48"/>
      <c r="C69" s="48"/>
      <c r="D69" s="48"/>
      <c r="E69" s="48"/>
      <c r="F69" s="235" t="s">
        <v>41</v>
      </c>
      <c r="G69" s="212">
        <f>G70+G72</f>
        <v>3000</v>
      </c>
      <c r="H69" s="212">
        <f t="shared" ref="H69:I69" si="26">H70+H72</f>
        <v>21300</v>
      </c>
      <c r="I69" s="212">
        <f t="shared" si="26"/>
        <v>-32616.699999999997</v>
      </c>
    </row>
    <row r="70" spans="1:9" s="15" customFormat="1" ht="16.5" customHeight="1" x14ac:dyDescent="0.25">
      <c r="A70" s="48"/>
      <c r="B70" s="48"/>
      <c r="C70" s="48"/>
      <c r="D70" s="48"/>
      <c r="E70" s="48"/>
      <c r="F70" s="125" t="s">
        <v>45</v>
      </c>
      <c r="G70" s="212">
        <f>G71</f>
        <v>0</v>
      </c>
      <c r="H70" s="212">
        <f t="shared" ref="H70:I70" si="27">H71</f>
        <v>0</v>
      </c>
      <c r="I70" s="212">
        <f t="shared" si="27"/>
        <v>-53916.7</v>
      </c>
    </row>
    <row r="71" spans="1:9" s="15" customFormat="1" ht="16.5" customHeight="1" x14ac:dyDescent="0.25">
      <c r="A71" s="48"/>
      <c r="B71" s="48"/>
      <c r="C71" s="48"/>
      <c r="D71" s="48"/>
      <c r="E71" s="48"/>
      <c r="F71" s="125" t="s">
        <v>335</v>
      </c>
      <c r="G71" s="212">
        <v>0</v>
      </c>
      <c r="H71" s="212">
        <v>0</v>
      </c>
      <c r="I71" s="212">
        <v>-53916.7</v>
      </c>
    </row>
    <row r="72" spans="1:9" s="15" customFormat="1" ht="16.5" customHeight="1" x14ac:dyDescent="0.25">
      <c r="A72" s="48"/>
      <c r="B72" s="48"/>
      <c r="C72" s="48"/>
      <c r="D72" s="48"/>
      <c r="E72" s="48"/>
      <c r="F72" s="235" t="s">
        <v>155</v>
      </c>
      <c r="G72" s="247">
        <f t="shared" ref="G72:I72" si="28">G73</f>
        <v>3000</v>
      </c>
      <c r="H72" s="247">
        <f t="shared" si="28"/>
        <v>21300</v>
      </c>
      <c r="I72" s="247">
        <f t="shared" si="28"/>
        <v>21300</v>
      </c>
    </row>
    <row r="73" spans="1:9" s="15" customFormat="1" ht="16.5" customHeight="1" x14ac:dyDescent="0.25">
      <c r="A73" s="48"/>
      <c r="B73" s="48"/>
      <c r="C73" s="48"/>
      <c r="D73" s="48"/>
      <c r="E73" s="48"/>
      <c r="F73" s="235" t="s">
        <v>156</v>
      </c>
      <c r="G73" s="247">
        <v>3000</v>
      </c>
      <c r="H73" s="247">
        <v>21300</v>
      </c>
      <c r="I73" s="247">
        <f>H73</f>
        <v>21300</v>
      </c>
    </row>
    <row r="74" spans="1:9" s="127" customFormat="1" ht="34.5" x14ac:dyDescent="0.25">
      <c r="A74" s="232" t="s">
        <v>190</v>
      </c>
      <c r="B74" s="232"/>
      <c r="C74" s="232"/>
      <c r="D74" s="232"/>
      <c r="E74" s="232"/>
      <c r="F74" s="233" t="s">
        <v>81</v>
      </c>
      <c r="G74" s="234">
        <f t="shared" ref="G74:I74" si="29">G76</f>
        <v>12115.5</v>
      </c>
      <c r="H74" s="234">
        <f t="shared" si="29"/>
        <v>18195.5</v>
      </c>
      <c r="I74" s="234">
        <f t="shared" si="29"/>
        <v>18195.5</v>
      </c>
    </row>
    <row r="75" spans="1:9" s="127" customFormat="1" ht="17.25" x14ac:dyDescent="0.25">
      <c r="A75" s="232"/>
      <c r="B75" s="232"/>
      <c r="C75" s="232"/>
      <c r="D75" s="232"/>
      <c r="E75" s="232"/>
      <c r="F75" s="233" t="s">
        <v>15</v>
      </c>
      <c r="G75" s="233"/>
      <c r="H75" s="233"/>
      <c r="I75" s="233"/>
    </row>
    <row r="76" spans="1:9" s="127" customFormat="1" ht="17.25" x14ac:dyDescent="0.25">
      <c r="A76" s="232"/>
      <c r="B76" s="232" t="s">
        <v>191</v>
      </c>
      <c r="C76" s="232"/>
      <c r="D76" s="232"/>
      <c r="E76" s="232"/>
      <c r="F76" s="233" t="s">
        <v>82</v>
      </c>
      <c r="G76" s="234">
        <f t="shared" ref="G76:I76" si="30">G78</f>
        <v>12115.5</v>
      </c>
      <c r="H76" s="234">
        <f t="shared" si="30"/>
        <v>18195.5</v>
      </c>
      <c r="I76" s="234">
        <f t="shared" si="30"/>
        <v>18195.5</v>
      </c>
    </row>
    <row r="77" spans="1:9" s="127" customFormat="1" ht="17.25" x14ac:dyDescent="0.25">
      <c r="A77" s="232"/>
      <c r="B77" s="232"/>
      <c r="C77" s="232"/>
      <c r="D77" s="232"/>
      <c r="E77" s="232"/>
      <c r="F77" s="233" t="s">
        <v>15</v>
      </c>
      <c r="G77" s="233"/>
      <c r="H77" s="233"/>
      <c r="I77" s="233"/>
    </row>
    <row r="78" spans="1:9" s="127" customFormat="1" ht="17.25" x14ac:dyDescent="0.25">
      <c r="A78" s="232"/>
      <c r="B78" s="232"/>
      <c r="C78" s="232" t="s">
        <v>62</v>
      </c>
      <c r="D78" s="232"/>
      <c r="E78" s="232"/>
      <c r="F78" s="233" t="s">
        <v>82</v>
      </c>
      <c r="G78" s="234">
        <f>G80+G135</f>
        <v>12115.5</v>
      </c>
      <c r="H78" s="234">
        <f>H80+H135</f>
        <v>18195.5</v>
      </c>
      <c r="I78" s="234">
        <f>I80+I135</f>
        <v>18195.5</v>
      </c>
    </row>
    <row r="79" spans="1:9" s="127" customFormat="1" ht="17.25" x14ac:dyDescent="0.25">
      <c r="A79" s="232"/>
      <c r="B79" s="232"/>
      <c r="C79" s="232"/>
      <c r="D79" s="232"/>
      <c r="E79" s="232"/>
      <c r="F79" s="233" t="s">
        <v>15</v>
      </c>
      <c r="G79" s="233"/>
      <c r="H79" s="233"/>
      <c r="I79" s="233"/>
    </row>
    <row r="80" spans="1:9" s="127" customFormat="1" ht="17.25" x14ac:dyDescent="0.25">
      <c r="A80" s="232"/>
      <c r="B80" s="232"/>
      <c r="C80" s="232"/>
      <c r="D80" s="235" t="s">
        <v>192</v>
      </c>
      <c r="E80" s="235"/>
      <c r="F80" s="235" t="s">
        <v>193</v>
      </c>
      <c r="G80" s="236">
        <f>G82+G91+G108+G117+G126+G100</f>
        <v>6355.5000000000009</v>
      </c>
      <c r="H80" s="236">
        <f>H82+H91+H108+H117+H126+H100</f>
        <v>7435.5000000000009</v>
      </c>
      <c r="I80" s="236">
        <f>I82+I91+I108+I117+I126+I100</f>
        <v>7435.5000000000009</v>
      </c>
    </row>
    <row r="81" spans="1:9" s="127" customFormat="1" ht="17.25" x14ac:dyDescent="0.25">
      <c r="A81" s="232"/>
      <c r="B81" s="232"/>
      <c r="C81" s="232"/>
      <c r="D81" s="235"/>
      <c r="E81" s="235"/>
      <c r="F81" s="235" t="s">
        <v>15</v>
      </c>
      <c r="G81" s="235"/>
      <c r="H81" s="235"/>
      <c r="I81" s="235"/>
    </row>
    <row r="82" spans="1:9" s="127" customFormat="1" ht="34.5" x14ac:dyDescent="0.25">
      <c r="A82" s="232"/>
      <c r="B82" s="232"/>
      <c r="C82" s="232"/>
      <c r="D82" s="235"/>
      <c r="E82" s="235" t="s">
        <v>54</v>
      </c>
      <c r="F82" s="235" t="s">
        <v>194</v>
      </c>
      <c r="G82" s="236">
        <f t="shared" ref="G82:I82" si="31">G84</f>
        <v>-8274.5</v>
      </c>
      <c r="H82" s="236">
        <f t="shared" si="31"/>
        <v>-8274.5</v>
      </c>
      <c r="I82" s="236">
        <f t="shared" si="31"/>
        <v>-8274.5</v>
      </c>
    </row>
    <row r="83" spans="1:9" s="127" customFormat="1" ht="17.25" x14ac:dyDescent="0.25">
      <c r="A83" s="232"/>
      <c r="B83" s="232"/>
      <c r="C83" s="232"/>
      <c r="D83" s="235"/>
      <c r="E83" s="235"/>
      <c r="F83" s="235" t="s">
        <v>16</v>
      </c>
      <c r="G83" s="235"/>
      <c r="H83" s="235"/>
      <c r="I83" s="235"/>
    </row>
    <row r="84" spans="1:9" s="127" customFormat="1" ht="34.5" x14ac:dyDescent="0.25">
      <c r="A84" s="232"/>
      <c r="B84" s="232"/>
      <c r="C84" s="232"/>
      <c r="D84" s="235"/>
      <c r="E84" s="235"/>
      <c r="F84" s="237" t="s">
        <v>43</v>
      </c>
      <c r="G84" s="238">
        <f t="shared" ref="G84:I84" si="32">G86</f>
        <v>-8274.5</v>
      </c>
      <c r="H84" s="238">
        <f t="shared" si="32"/>
        <v>-8274.5</v>
      </c>
      <c r="I84" s="238">
        <f t="shared" si="32"/>
        <v>-8274.5</v>
      </c>
    </row>
    <row r="85" spans="1:9" s="127" customFormat="1" ht="34.5" x14ac:dyDescent="0.25">
      <c r="A85" s="232"/>
      <c r="B85" s="232"/>
      <c r="C85" s="232"/>
      <c r="D85" s="235"/>
      <c r="E85" s="235"/>
      <c r="F85" s="235" t="s">
        <v>17</v>
      </c>
      <c r="G85" s="235"/>
      <c r="H85" s="235"/>
      <c r="I85" s="235"/>
    </row>
    <row r="86" spans="1:9" s="127" customFormat="1" ht="17.25" x14ac:dyDescent="0.25">
      <c r="A86" s="232"/>
      <c r="B86" s="232"/>
      <c r="C86" s="232"/>
      <c r="D86" s="235"/>
      <c r="E86" s="235"/>
      <c r="F86" s="235" t="s">
        <v>14</v>
      </c>
      <c r="G86" s="236">
        <f t="shared" ref="G86:I89" si="33">G87</f>
        <v>-8274.5</v>
      </c>
      <c r="H86" s="236">
        <f t="shared" si="33"/>
        <v>-8274.5</v>
      </c>
      <c r="I86" s="236">
        <f t="shared" si="33"/>
        <v>-8274.5</v>
      </c>
    </row>
    <row r="87" spans="1:9" s="127" customFormat="1" ht="17.25" x14ac:dyDescent="0.25">
      <c r="A87" s="232"/>
      <c r="B87" s="232"/>
      <c r="C87" s="232"/>
      <c r="D87" s="235"/>
      <c r="E87" s="235"/>
      <c r="F87" s="235" t="s">
        <v>64</v>
      </c>
      <c r="G87" s="236">
        <f t="shared" si="33"/>
        <v>-8274.5</v>
      </c>
      <c r="H87" s="236">
        <f t="shared" si="33"/>
        <v>-8274.5</v>
      </c>
      <c r="I87" s="236">
        <f t="shared" si="33"/>
        <v>-8274.5</v>
      </c>
    </row>
    <row r="88" spans="1:9" s="127" customFormat="1" ht="17.25" x14ac:dyDescent="0.25">
      <c r="A88" s="232"/>
      <c r="B88" s="232"/>
      <c r="C88" s="232"/>
      <c r="D88" s="235"/>
      <c r="E88" s="235"/>
      <c r="F88" s="235" t="s">
        <v>195</v>
      </c>
      <c r="G88" s="236">
        <f t="shared" si="33"/>
        <v>-8274.5</v>
      </c>
      <c r="H88" s="236">
        <f t="shared" si="33"/>
        <v>-8274.5</v>
      </c>
      <c r="I88" s="236">
        <f t="shared" si="33"/>
        <v>-8274.5</v>
      </c>
    </row>
    <row r="89" spans="1:9" s="127" customFormat="1" ht="17.25" x14ac:dyDescent="0.25">
      <c r="A89" s="232"/>
      <c r="B89" s="232"/>
      <c r="C89" s="232"/>
      <c r="D89" s="235"/>
      <c r="E89" s="235"/>
      <c r="F89" s="235" t="s">
        <v>196</v>
      </c>
      <c r="G89" s="236">
        <f t="shared" si="33"/>
        <v>-8274.5</v>
      </c>
      <c r="H89" s="236">
        <f t="shared" si="33"/>
        <v>-8274.5</v>
      </c>
      <c r="I89" s="236">
        <f t="shared" si="33"/>
        <v>-8274.5</v>
      </c>
    </row>
    <row r="90" spans="1:9" s="127" customFormat="1" ht="34.5" x14ac:dyDescent="0.25">
      <c r="A90" s="232"/>
      <c r="B90" s="232"/>
      <c r="C90" s="232"/>
      <c r="D90" s="235"/>
      <c r="E90" s="235"/>
      <c r="F90" s="235" t="s">
        <v>197</v>
      </c>
      <c r="G90" s="248">
        <v>-8274.5</v>
      </c>
      <c r="H90" s="248">
        <v>-8274.5</v>
      </c>
      <c r="I90" s="248">
        <v>-8274.5</v>
      </c>
    </row>
    <row r="91" spans="1:9" s="127" customFormat="1" ht="69" x14ac:dyDescent="0.25">
      <c r="A91" s="232"/>
      <c r="B91" s="232"/>
      <c r="C91" s="232"/>
      <c r="D91" s="235"/>
      <c r="E91" s="235" t="s">
        <v>198</v>
      </c>
      <c r="F91" s="235" t="s">
        <v>199</v>
      </c>
      <c r="G91" s="236">
        <f t="shared" ref="G91:I91" si="34">G93</f>
        <v>42.1</v>
      </c>
      <c r="H91" s="236">
        <f t="shared" si="34"/>
        <v>42.1</v>
      </c>
      <c r="I91" s="236">
        <f t="shared" si="34"/>
        <v>42.1</v>
      </c>
    </row>
    <row r="92" spans="1:9" s="127" customFormat="1" ht="17.25" x14ac:dyDescent="0.25">
      <c r="A92" s="232"/>
      <c r="B92" s="232"/>
      <c r="C92" s="232"/>
      <c r="D92" s="235"/>
      <c r="E92" s="235"/>
      <c r="F92" s="235" t="s">
        <v>16</v>
      </c>
      <c r="G92" s="235"/>
      <c r="H92" s="235"/>
      <c r="I92" s="235"/>
    </row>
    <row r="93" spans="1:9" s="127" customFormat="1" ht="34.5" x14ac:dyDescent="0.25">
      <c r="A93" s="232"/>
      <c r="B93" s="232"/>
      <c r="C93" s="232"/>
      <c r="D93" s="235"/>
      <c r="E93" s="235"/>
      <c r="F93" s="237" t="s">
        <v>43</v>
      </c>
      <c r="G93" s="238">
        <f t="shared" ref="G93:I93" si="35">G95</f>
        <v>42.1</v>
      </c>
      <c r="H93" s="238">
        <f t="shared" si="35"/>
        <v>42.1</v>
      </c>
      <c r="I93" s="238">
        <f t="shared" si="35"/>
        <v>42.1</v>
      </c>
    </row>
    <row r="94" spans="1:9" s="127" customFormat="1" ht="34.5" x14ac:dyDescent="0.25">
      <c r="A94" s="232"/>
      <c r="B94" s="232"/>
      <c r="C94" s="232"/>
      <c r="D94" s="235"/>
      <c r="E94" s="235"/>
      <c r="F94" s="235" t="s">
        <v>17</v>
      </c>
      <c r="G94" s="235"/>
      <c r="H94" s="235"/>
      <c r="I94" s="235"/>
    </row>
    <row r="95" spans="1:9" s="127" customFormat="1" ht="17.25" x14ac:dyDescent="0.25">
      <c r="A95" s="232"/>
      <c r="B95" s="232"/>
      <c r="C95" s="232"/>
      <c r="D95" s="235"/>
      <c r="E95" s="235"/>
      <c r="F95" s="235" t="s">
        <v>14</v>
      </c>
      <c r="G95" s="236">
        <f t="shared" ref="G95:I98" si="36">G96</f>
        <v>42.1</v>
      </c>
      <c r="H95" s="236">
        <f t="shared" si="36"/>
        <v>42.1</v>
      </c>
      <c r="I95" s="236">
        <f t="shared" si="36"/>
        <v>42.1</v>
      </c>
    </row>
    <row r="96" spans="1:9" s="127" customFormat="1" ht="17.25" x14ac:dyDescent="0.25">
      <c r="A96" s="232"/>
      <c r="B96" s="232"/>
      <c r="C96" s="232"/>
      <c r="D96" s="235"/>
      <c r="E96" s="235"/>
      <c r="F96" s="235" t="s">
        <v>64</v>
      </c>
      <c r="G96" s="236">
        <f t="shared" si="36"/>
        <v>42.1</v>
      </c>
      <c r="H96" s="236">
        <f t="shared" si="36"/>
        <v>42.1</v>
      </c>
      <c r="I96" s="236">
        <f t="shared" si="36"/>
        <v>42.1</v>
      </c>
    </row>
    <row r="97" spans="1:9" s="127" customFormat="1" ht="34.5" x14ac:dyDescent="0.25">
      <c r="A97" s="232"/>
      <c r="B97" s="232"/>
      <c r="C97" s="232"/>
      <c r="D97" s="235"/>
      <c r="E97" s="235"/>
      <c r="F97" s="239" t="s">
        <v>205</v>
      </c>
      <c r="G97" s="236">
        <f t="shared" si="36"/>
        <v>42.1</v>
      </c>
      <c r="H97" s="236">
        <f t="shared" si="36"/>
        <v>42.1</v>
      </c>
      <c r="I97" s="236">
        <f t="shared" si="36"/>
        <v>42.1</v>
      </c>
    </row>
    <row r="98" spans="1:9" s="127" customFormat="1" ht="17.25" x14ac:dyDescent="0.25">
      <c r="A98" s="232"/>
      <c r="B98" s="232"/>
      <c r="C98" s="232"/>
      <c r="D98" s="235"/>
      <c r="E98" s="235"/>
      <c r="F98" s="239" t="s">
        <v>206</v>
      </c>
      <c r="G98" s="236">
        <f t="shared" si="36"/>
        <v>42.1</v>
      </c>
      <c r="H98" s="236">
        <f t="shared" si="36"/>
        <v>42.1</v>
      </c>
      <c r="I98" s="236">
        <f t="shared" si="36"/>
        <v>42.1</v>
      </c>
    </row>
    <row r="99" spans="1:9" s="127" customFormat="1" ht="17.25" x14ac:dyDescent="0.25">
      <c r="A99" s="232"/>
      <c r="B99" s="232"/>
      <c r="C99" s="232"/>
      <c r="D99" s="235"/>
      <c r="E99" s="235"/>
      <c r="F99" s="239" t="s">
        <v>207</v>
      </c>
      <c r="G99" s="248">
        <f>'4'!D28</f>
        <v>42.1</v>
      </c>
      <c r="H99" s="248">
        <f>G99</f>
        <v>42.1</v>
      </c>
      <c r="I99" s="248">
        <f>H99</f>
        <v>42.1</v>
      </c>
    </row>
    <row r="100" spans="1:9" s="127" customFormat="1" ht="57" customHeight="1" x14ac:dyDescent="0.25">
      <c r="A100" s="232"/>
      <c r="B100" s="232"/>
      <c r="C100" s="232"/>
      <c r="D100" s="235"/>
      <c r="E100" s="235">
        <v>11011</v>
      </c>
      <c r="F100" s="194" t="s">
        <v>320</v>
      </c>
      <c r="G100" s="248">
        <f>G102</f>
        <v>7480.2000000000007</v>
      </c>
      <c r="H100" s="248">
        <f t="shared" ref="H100:I100" si="37">H102</f>
        <v>7480.2000000000007</v>
      </c>
      <c r="I100" s="248">
        <f t="shared" si="37"/>
        <v>7480.2000000000007</v>
      </c>
    </row>
    <row r="101" spans="1:9" s="127" customFormat="1" ht="17.25" x14ac:dyDescent="0.25">
      <c r="A101" s="232"/>
      <c r="B101" s="232"/>
      <c r="C101" s="232"/>
      <c r="D101" s="235"/>
      <c r="E101" s="235"/>
      <c r="F101" s="182" t="s">
        <v>16</v>
      </c>
      <c r="G101" s="248"/>
      <c r="H101" s="248"/>
      <c r="I101" s="248"/>
    </row>
    <row r="102" spans="1:9" s="127" customFormat="1" ht="34.5" x14ac:dyDescent="0.25">
      <c r="A102" s="232"/>
      <c r="B102" s="232"/>
      <c r="C102" s="232"/>
      <c r="D102" s="235"/>
      <c r="E102" s="235"/>
      <c r="F102" s="205" t="s">
        <v>43</v>
      </c>
      <c r="G102" s="248">
        <f>G104</f>
        <v>7480.2000000000007</v>
      </c>
      <c r="H102" s="248">
        <f t="shared" ref="H102:I102" si="38">H104</f>
        <v>7480.2000000000007</v>
      </c>
      <c r="I102" s="248">
        <f t="shared" si="38"/>
        <v>7480.2000000000007</v>
      </c>
    </row>
    <row r="103" spans="1:9" s="127" customFormat="1" ht="34.5" x14ac:dyDescent="0.25">
      <c r="A103" s="232"/>
      <c r="B103" s="232"/>
      <c r="C103" s="232"/>
      <c r="D103" s="235"/>
      <c r="E103" s="235"/>
      <c r="F103" s="182" t="s">
        <v>17</v>
      </c>
      <c r="G103" s="248"/>
      <c r="H103" s="248"/>
      <c r="I103" s="248"/>
    </row>
    <row r="104" spans="1:9" s="127" customFormat="1" ht="17.25" x14ac:dyDescent="0.25">
      <c r="A104" s="232"/>
      <c r="B104" s="232"/>
      <c r="C104" s="232"/>
      <c r="D104" s="235"/>
      <c r="E104" s="235"/>
      <c r="F104" s="182" t="s">
        <v>14</v>
      </c>
      <c r="G104" s="248">
        <f>G105</f>
        <v>7480.2000000000007</v>
      </c>
      <c r="H104" s="248">
        <f t="shared" ref="H104:I106" si="39">H105</f>
        <v>7480.2000000000007</v>
      </c>
      <c r="I104" s="248">
        <f t="shared" si="39"/>
        <v>7480.2000000000007</v>
      </c>
    </row>
    <row r="105" spans="1:9" s="127" customFormat="1" ht="17.25" x14ac:dyDescent="0.25">
      <c r="A105" s="232"/>
      <c r="B105" s="232"/>
      <c r="C105" s="232"/>
      <c r="D105" s="235"/>
      <c r="E105" s="235"/>
      <c r="F105" s="182" t="s">
        <v>64</v>
      </c>
      <c r="G105" s="248">
        <f>G106</f>
        <v>7480.2000000000007</v>
      </c>
      <c r="H105" s="248">
        <f t="shared" si="39"/>
        <v>7480.2000000000007</v>
      </c>
      <c r="I105" s="248">
        <f t="shared" si="39"/>
        <v>7480.2000000000007</v>
      </c>
    </row>
    <row r="106" spans="1:9" s="127" customFormat="1" ht="17.25" x14ac:dyDescent="0.25">
      <c r="A106" s="232"/>
      <c r="B106" s="232"/>
      <c r="C106" s="232"/>
      <c r="D106" s="235"/>
      <c r="E106" s="235"/>
      <c r="F106" s="182" t="s">
        <v>65</v>
      </c>
      <c r="G106" s="248">
        <f>G107</f>
        <v>7480.2000000000007</v>
      </c>
      <c r="H106" s="248">
        <f t="shared" si="39"/>
        <v>7480.2000000000007</v>
      </c>
      <c r="I106" s="248">
        <f t="shared" si="39"/>
        <v>7480.2000000000007</v>
      </c>
    </row>
    <row r="107" spans="1:9" s="127" customFormat="1" ht="18" thickBot="1" x14ac:dyDescent="0.3">
      <c r="A107" s="232"/>
      <c r="B107" s="232"/>
      <c r="C107" s="232"/>
      <c r="D107" s="235"/>
      <c r="E107" s="235"/>
      <c r="F107" s="305" t="s">
        <v>232</v>
      </c>
      <c r="G107" s="248">
        <f>'5'!D43</f>
        <v>7480.2000000000007</v>
      </c>
      <c r="H107" s="248">
        <f>'5'!G43</f>
        <v>7480.2000000000007</v>
      </c>
      <c r="I107" s="248">
        <f>'5'!J43</f>
        <v>7480.2000000000007</v>
      </c>
    </row>
    <row r="108" spans="1:9" s="127" customFormat="1" ht="86.25" x14ac:dyDescent="0.25">
      <c r="A108" s="232"/>
      <c r="B108" s="232"/>
      <c r="C108" s="232"/>
      <c r="D108" s="235"/>
      <c r="E108" s="235" t="s">
        <v>200</v>
      </c>
      <c r="F108" s="235" t="s">
        <v>201</v>
      </c>
      <c r="G108" s="248">
        <f t="shared" ref="G108:I108" si="40">G110</f>
        <v>56.5</v>
      </c>
      <c r="H108" s="248">
        <f t="shared" si="40"/>
        <v>56.5</v>
      </c>
      <c r="I108" s="248">
        <f t="shared" si="40"/>
        <v>56.5</v>
      </c>
    </row>
    <row r="109" spans="1:9" s="127" customFormat="1" ht="17.25" x14ac:dyDescent="0.25">
      <c r="A109" s="232"/>
      <c r="B109" s="232"/>
      <c r="C109" s="232"/>
      <c r="D109" s="235"/>
      <c r="E109" s="235"/>
      <c r="F109" s="235" t="s">
        <v>16</v>
      </c>
      <c r="G109" s="239"/>
      <c r="H109" s="239"/>
      <c r="I109" s="239"/>
    </row>
    <row r="110" spans="1:9" s="127" customFormat="1" ht="34.5" x14ac:dyDescent="0.25">
      <c r="A110" s="232"/>
      <c r="B110" s="232"/>
      <c r="C110" s="232"/>
      <c r="D110" s="235"/>
      <c r="E110" s="235"/>
      <c r="F110" s="237" t="s">
        <v>43</v>
      </c>
      <c r="G110" s="249">
        <f t="shared" ref="G110:I110" si="41">G112</f>
        <v>56.5</v>
      </c>
      <c r="H110" s="249">
        <f t="shared" si="41"/>
        <v>56.5</v>
      </c>
      <c r="I110" s="249">
        <f t="shared" si="41"/>
        <v>56.5</v>
      </c>
    </row>
    <row r="111" spans="1:9" s="127" customFormat="1" ht="34.5" x14ac:dyDescent="0.25">
      <c r="A111" s="232"/>
      <c r="B111" s="232"/>
      <c r="C111" s="232"/>
      <c r="D111" s="235"/>
      <c r="E111" s="235"/>
      <c r="F111" s="235" t="s">
        <v>17</v>
      </c>
      <c r="G111" s="239"/>
      <c r="H111" s="239"/>
      <c r="I111" s="239"/>
    </row>
    <row r="112" spans="1:9" s="127" customFormat="1" ht="17.25" x14ac:dyDescent="0.25">
      <c r="A112" s="232"/>
      <c r="B112" s="232"/>
      <c r="C112" s="232"/>
      <c r="D112" s="235"/>
      <c r="E112" s="235"/>
      <c r="F112" s="235" t="s">
        <v>14</v>
      </c>
      <c r="G112" s="248">
        <f t="shared" ref="G112:I115" si="42">G113</f>
        <v>56.5</v>
      </c>
      <c r="H112" s="248">
        <f t="shared" si="42"/>
        <v>56.5</v>
      </c>
      <c r="I112" s="248">
        <f t="shared" si="42"/>
        <v>56.5</v>
      </c>
    </row>
    <row r="113" spans="1:9" s="127" customFormat="1" ht="17.25" x14ac:dyDescent="0.25">
      <c r="A113" s="232"/>
      <c r="B113" s="232"/>
      <c r="C113" s="232"/>
      <c r="D113" s="235"/>
      <c r="E113" s="235"/>
      <c r="F113" s="235" t="s">
        <v>64</v>
      </c>
      <c r="G113" s="248">
        <f t="shared" si="42"/>
        <v>56.5</v>
      </c>
      <c r="H113" s="248">
        <f t="shared" si="42"/>
        <v>56.5</v>
      </c>
      <c r="I113" s="248">
        <f t="shared" si="42"/>
        <v>56.5</v>
      </c>
    </row>
    <row r="114" spans="1:9" s="127" customFormat="1" ht="18" customHeight="1" x14ac:dyDescent="0.25">
      <c r="A114" s="232"/>
      <c r="B114" s="232"/>
      <c r="C114" s="232"/>
      <c r="D114" s="235"/>
      <c r="E114" s="235"/>
      <c r="F114" s="239" t="s">
        <v>205</v>
      </c>
      <c r="G114" s="248">
        <f t="shared" si="42"/>
        <v>56.5</v>
      </c>
      <c r="H114" s="248">
        <f t="shared" si="42"/>
        <v>56.5</v>
      </c>
      <c r="I114" s="248">
        <f t="shared" si="42"/>
        <v>56.5</v>
      </c>
    </row>
    <row r="115" spans="1:9" s="127" customFormat="1" ht="17.25" x14ac:dyDescent="0.25">
      <c r="A115" s="232"/>
      <c r="B115" s="232"/>
      <c r="C115" s="232"/>
      <c r="D115" s="235"/>
      <c r="E115" s="235"/>
      <c r="F115" s="239" t="s">
        <v>206</v>
      </c>
      <c r="G115" s="248">
        <f t="shared" si="42"/>
        <v>56.5</v>
      </c>
      <c r="H115" s="248">
        <f t="shared" si="42"/>
        <v>56.5</v>
      </c>
      <c r="I115" s="248">
        <f t="shared" si="42"/>
        <v>56.5</v>
      </c>
    </row>
    <row r="116" spans="1:9" s="127" customFormat="1" ht="17.25" x14ac:dyDescent="0.25">
      <c r="A116" s="232"/>
      <c r="B116" s="232"/>
      <c r="C116" s="232"/>
      <c r="D116" s="235"/>
      <c r="E116" s="235"/>
      <c r="F116" s="239" t="s">
        <v>207</v>
      </c>
      <c r="G116" s="248">
        <f>'5'!D44</f>
        <v>56.5</v>
      </c>
      <c r="H116" s="248">
        <f>G116</f>
        <v>56.5</v>
      </c>
      <c r="I116" s="248">
        <f>H116</f>
        <v>56.5</v>
      </c>
    </row>
    <row r="117" spans="1:9" s="127" customFormat="1" ht="51.75" x14ac:dyDescent="0.25">
      <c r="A117" s="232"/>
      <c r="B117" s="232"/>
      <c r="C117" s="232"/>
      <c r="D117" s="235"/>
      <c r="E117" s="235">
        <v>31009</v>
      </c>
      <c r="F117" s="235" t="s">
        <v>257</v>
      </c>
      <c r="G117" s="248">
        <f>G119</f>
        <v>3960</v>
      </c>
      <c r="H117" s="248">
        <f t="shared" ref="H117:I117" si="43">H119</f>
        <v>3960</v>
      </c>
      <c r="I117" s="248">
        <f t="shared" si="43"/>
        <v>3960</v>
      </c>
    </row>
    <row r="118" spans="1:9" s="127" customFormat="1" ht="17.25" x14ac:dyDescent="0.25">
      <c r="A118" s="232"/>
      <c r="B118" s="232"/>
      <c r="C118" s="232"/>
      <c r="D118" s="235"/>
      <c r="E118" s="235"/>
      <c r="F118" s="235" t="s">
        <v>16</v>
      </c>
      <c r="G118" s="248"/>
      <c r="H118" s="248"/>
      <c r="I118" s="248"/>
    </row>
    <row r="119" spans="1:9" s="127" customFormat="1" ht="34.5" x14ac:dyDescent="0.25">
      <c r="A119" s="232"/>
      <c r="B119" s="232"/>
      <c r="C119" s="232"/>
      <c r="D119" s="235"/>
      <c r="E119" s="235"/>
      <c r="F119" s="235" t="s">
        <v>43</v>
      </c>
      <c r="G119" s="248">
        <f>G121</f>
        <v>3960</v>
      </c>
      <c r="H119" s="248">
        <f t="shared" ref="H119:I119" si="44">H121</f>
        <v>3960</v>
      </c>
      <c r="I119" s="248">
        <f t="shared" si="44"/>
        <v>3960</v>
      </c>
    </row>
    <row r="120" spans="1:9" s="127" customFormat="1" ht="34.5" x14ac:dyDescent="0.25">
      <c r="A120" s="232"/>
      <c r="B120" s="232"/>
      <c r="C120" s="232"/>
      <c r="D120" s="235"/>
      <c r="E120" s="235"/>
      <c r="F120" s="235" t="s">
        <v>17</v>
      </c>
      <c r="G120" s="248"/>
      <c r="H120" s="248"/>
      <c r="I120" s="248"/>
    </row>
    <row r="121" spans="1:9" s="127" customFormat="1" ht="17.25" x14ac:dyDescent="0.25">
      <c r="A121" s="232"/>
      <c r="B121" s="232"/>
      <c r="C121" s="232"/>
      <c r="D121" s="235"/>
      <c r="E121" s="235"/>
      <c r="F121" s="235" t="s">
        <v>14</v>
      </c>
      <c r="G121" s="248">
        <f>G122</f>
        <v>3960</v>
      </c>
      <c r="H121" s="248">
        <f t="shared" ref="H121:I124" si="45">H122</f>
        <v>3960</v>
      </c>
      <c r="I121" s="248">
        <f t="shared" si="45"/>
        <v>3960</v>
      </c>
    </row>
    <row r="122" spans="1:9" s="127" customFormat="1" ht="17.25" x14ac:dyDescent="0.25">
      <c r="A122" s="232"/>
      <c r="B122" s="232"/>
      <c r="C122" s="232"/>
      <c r="D122" s="235"/>
      <c r="E122" s="235"/>
      <c r="F122" s="235" t="s">
        <v>40</v>
      </c>
      <c r="G122" s="248">
        <f>G123</f>
        <v>3960</v>
      </c>
      <c r="H122" s="248">
        <f t="shared" si="45"/>
        <v>3960</v>
      </c>
      <c r="I122" s="248">
        <f t="shared" si="45"/>
        <v>3960</v>
      </c>
    </row>
    <row r="123" spans="1:9" s="127" customFormat="1" ht="17.25" x14ac:dyDescent="0.25">
      <c r="A123" s="232"/>
      <c r="B123" s="232"/>
      <c r="C123" s="232"/>
      <c r="D123" s="235"/>
      <c r="E123" s="235"/>
      <c r="F123" s="235" t="s">
        <v>41</v>
      </c>
      <c r="G123" s="248">
        <f>G124</f>
        <v>3960</v>
      </c>
      <c r="H123" s="248">
        <f t="shared" si="45"/>
        <v>3960</v>
      </c>
      <c r="I123" s="248">
        <f t="shared" si="45"/>
        <v>3960</v>
      </c>
    </row>
    <row r="124" spans="1:9" s="127" customFormat="1" ht="17.25" x14ac:dyDescent="0.25">
      <c r="A124" s="232"/>
      <c r="B124" s="232"/>
      <c r="C124" s="232"/>
      <c r="D124" s="235"/>
      <c r="E124" s="235"/>
      <c r="F124" s="235" t="s">
        <v>155</v>
      </c>
      <c r="G124" s="248">
        <f>G125</f>
        <v>3960</v>
      </c>
      <c r="H124" s="248">
        <f t="shared" si="45"/>
        <v>3960</v>
      </c>
      <c r="I124" s="248">
        <f t="shared" si="45"/>
        <v>3960</v>
      </c>
    </row>
    <row r="125" spans="1:9" s="127" customFormat="1" ht="17.25" x14ac:dyDescent="0.25">
      <c r="A125" s="232"/>
      <c r="B125" s="232"/>
      <c r="C125" s="232"/>
      <c r="D125" s="235"/>
      <c r="E125" s="235"/>
      <c r="F125" s="235" t="s">
        <v>156</v>
      </c>
      <c r="G125" s="248">
        <v>3960</v>
      </c>
      <c r="H125" s="248">
        <v>3960</v>
      </c>
      <c r="I125" s="248">
        <v>3960</v>
      </c>
    </row>
    <row r="126" spans="1:9" s="127" customFormat="1" ht="34.5" x14ac:dyDescent="0.25">
      <c r="A126" s="232"/>
      <c r="B126" s="232"/>
      <c r="C126" s="232"/>
      <c r="D126" s="235"/>
      <c r="E126" s="235">
        <v>31013</v>
      </c>
      <c r="F126" s="235" t="s">
        <v>312</v>
      </c>
      <c r="G126" s="248">
        <f>G128</f>
        <v>3091.2</v>
      </c>
      <c r="H126" s="248">
        <f t="shared" ref="H126:I126" si="46">H128</f>
        <v>4171.2</v>
      </c>
      <c r="I126" s="248">
        <f t="shared" si="46"/>
        <v>4171.2</v>
      </c>
    </row>
    <row r="127" spans="1:9" s="127" customFormat="1" ht="17.25" x14ac:dyDescent="0.25">
      <c r="A127" s="232"/>
      <c r="B127" s="232"/>
      <c r="C127" s="232"/>
      <c r="D127" s="235"/>
      <c r="E127" s="235"/>
      <c r="F127" s="235" t="s">
        <v>16</v>
      </c>
      <c r="G127" s="248"/>
      <c r="H127" s="248"/>
      <c r="I127" s="248"/>
    </row>
    <row r="128" spans="1:9" s="127" customFormat="1" ht="34.5" x14ac:dyDescent="0.25">
      <c r="A128" s="232"/>
      <c r="B128" s="232"/>
      <c r="C128" s="232"/>
      <c r="D128" s="235"/>
      <c r="E128" s="235"/>
      <c r="F128" s="235" t="s">
        <v>43</v>
      </c>
      <c r="G128" s="248">
        <f>G130</f>
        <v>3091.2</v>
      </c>
      <c r="H128" s="248">
        <f t="shared" ref="H128:I128" si="47">H130</f>
        <v>4171.2</v>
      </c>
      <c r="I128" s="248">
        <f t="shared" si="47"/>
        <v>4171.2</v>
      </c>
    </row>
    <row r="129" spans="1:9" s="127" customFormat="1" ht="34.5" x14ac:dyDescent="0.25">
      <c r="A129" s="232"/>
      <c r="B129" s="232"/>
      <c r="C129" s="232"/>
      <c r="D129" s="235"/>
      <c r="E129" s="235"/>
      <c r="F129" s="235" t="s">
        <v>17</v>
      </c>
      <c r="G129" s="248"/>
      <c r="H129" s="248"/>
      <c r="I129" s="248"/>
    </row>
    <row r="130" spans="1:9" s="127" customFormat="1" ht="17.25" x14ac:dyDescent="0.25">
      <c r="A130" s="232"/>
      <c r="B130" s="232"/>
      <c r="C130" s="232"/>
      <c r="D130" s="235"/>
      <c r="E130" s="235"/>
      <c r="F130" s="235" t="s">
        <v>14</v>
      </c>
      <c r="G130" s="248">
        <f>G131</f>
        <v>3091.2</v>
      </c>
      <c r="H130" s="248">
        <f t="shared" ref="H130:I133" si="48">H131</f>
        <v>4171.2</v>
      </c>
      <c r="I130" s="248">
        <f t="shared" si="48"/>
        <v>4171.2</v>
      </c>
    </row>
    <row r="131" spans="1:9" s="127" customFormat="1" ht="17.25" x14ac:dyDescent="0.25">
      <c r="A131" s="232"/>
      <c r="B131" s="232"/>
      <c r="C131" s="232"/>
      <c r="D131" s="235"/>
      <c r="E131" s="235"/>
      <c r="F131" s="235" t="s">
        <v>40</v>
      </c>
      <c r="G131" s="248">
        <f>G132</f>
        <v>3091.2</v>
      </c>
      <c r="H131" s="248">
        <f t="shared" si="48"/>
        <v>4171.2</v>
      </c>
      <c r="I131" s="248">
        <f t="shared" si="48"/>
        <v>4171.2</v>
      </c>
    </row>
    <row r="132" spans="1:9" s="127" customFormat="1" ht="17.25" x14ac:dyDescent="0.25">
      <c r="A132" s="232"/>
      <c r="B132" s="232"/>
      <c r="C132" s="232"/>
      <c r="D132" s="235"/>
      <c r="E132" s="235"/>
      <c r="F132" s="235" t="s">
        <v>41</v>
      </c>
      <c r="G132" s="248">
        <f>G133</f>
        <v>3091.2</v>
      </c>
      <c r="H132" s="248">
        <f t="shared" si="48"/>
        <v>4171.2</v>
      </c>
      <c r="I132" s="248">
        <f t="shared" si="48"/>
        <v>4171.2</v>
      </c>
    </row>
    <row r="133" spans="1:9" s="127" customFormat="1" ht="17.25" x14ac:dyDescent="0.25">
      <c r="A133" s="232"/>
      <c r="B133" s="232"/>
      <c r="C133" s="232"/>
      <c r="D133" s="235"/>
      <c r="E133" s="235"/>
      <c r="F133" s="235" t="s">
        <v>155</v>
      </c>
      <c r="G133" s="248">
        <f>G134</f>
        <v>3091.2</v>
      </c>
      <c r="H133" s="248">
        <f t="shared" si="48"/>
        <v>4171.2</v>
      </c>
      <c r="I133" s="248">
        <f t="shared" si="48"/>
        <v>4171.2</v>
      </c>
    </row>
    <row r="134" spans="1:9" s="127" customFormat="1" ht="17.25" x14ac:dyDescent="0.25">
      <c r="A134" s="232"/>
      <c r="B134" s="232"/>
      <c r="C134" s="232"/>
      <c r="D134" s="235"/>
      <c r="E134" s="235"/>
      <c r="F134" s="235" t="s">
        <v>156</v>
      </c>
      <c r="G134" s="248">
        <v>3091.2</v>
      </c>
      <c r="H134" s="248">
        <v>4171.2</v>
      </c>
      <c r="I134" s="248">
        <v>4171.2</v>
      </c>
    </row>
    <row r="135" spans="1:9" s="127" customFormat="1" ht="34.5" x14ac:dyDescent="0.25">
      <c r="A135" s="232"/>
      <c r="B135" s="232"/>
      <c r="C135" s="232"/>
      <c r="D135" s="235" t="s">
        <v>202</v>
      </c>
      <c r="E135" s="235"/>
      <c r="F135" s="235" t="s">
        <v>203</v>
      </c>
      <c r="G135" s="248">
        <f>G137</f>
        <v>5760</v>
      </c>
      <c r="H135" s="248">
        <f t="shared" ref="H135:I135" si="49">H137</f>
        <v>10760</v>
      </c>
      <c r="I135" s="248">
        <f t="shared" si="49"/>
        <v>10760</v>
      </c>
    </row>
    <row r="136" spans="1:9" s="127" customFormat="1" ht="17.25" x14ac:dyDescent="0.25">
      <c r="A136" s="232"/>
      <c r="B136" s="232"/>
      <c r="C136" s="232"/>
      <c r="D136" s="235"/>
      <c r="E136" s="235"/>
      <c r="F136" s="235" t="s">
        <v>15</v>
      </c>
      <c r="G136" s="235"/>
      <c r="H136" s="235"/>
      <c r="I136" s="235"/>
    </row>
    <row r="137" spans="1:9" s="127" customFormat="1" ht="51.75" x14ac:dyDescent="0.25">
      <c r="A137" s="232"/>
      <c r="B137" s="232"/>
      <c r="C137" s="232"/>
      <c r="D137" s="235"/>
      <c r="E137" s="235" t="s">
        <v>54</v>
      </c>
      <c r="F137" s="235" t="s">
        <v>204</v>
      </c>
      <c r="G137" s="236">
        <f t="shared" ref="G137:I137" si="50">G139</f>
        <v>5760</v>
      </c>
      <c r="H137" s="236">
        <f t="shared" si="50"/>
        <v>10760</v>
      </c>
      <c r="I137" s="236">
        <f t="shared" si="50"/>
        <v>10760</v>
      </c>
    </row>
    <row r="138" spans="1:9" s="127" customFormat="1" ht="17.25" x14ac:dyDescent="0.25">
      <c r="A138" s="232"/>
      <c r="B138" s="232"/>
      <c r="C138" s="232"/>
      <c r="D138" s="235"/>
      <c r="E138" s="235"/>
      <c r="F138" s="235" t="s">
        <v>16</v>
      </c>
      <c r="G138" s="235"/>
      <c r="H138" s="235"/>
      <c r="I138" s="235"/>
    </row>
    <row r="139" spans="1:9" s="127" customFormat="1" ht="34.5" x14ac:dyDescent="0.25">
      <c r="A139" s="232"/>
      <c r="B139" s="232"/>
      <c r="C139" s="232"/>
      <c r="D139" s="235"/>
      <c r="E139" s="235"/>
      <c r="F139" s="237" t="s">
        <v>43</v>
      </c>
      <c r="G139" s="238">
        <f t="shared" ref="G139:I139" si="51">G141</f>
        <v>5760</v>
      </c>
      <c r="H139" s="238">
        <f t="shared" si="51"/>
        <v>10760</v>
      </c>
      <c r="I139" s="238">
        <f t="shared" si="51"/>
        <v>10760</v>
      </c>
    </row>
    <row r="140" spans="1:9" s="127" customFormat="1" ht="34.5" x14ac:dyDescent="0.25">
      <c r="A140" s="232"/>
      <c r="B140" s="232"/>
      <c r="C140" s="232"/>
      <c r="D140" s="235"/>
      <c r="E140" s="235"/>
      <c r="F140" s="235" t="s">
        <v>17</v>
      </c>
      <c r="G140" s="235"/>
      <c r="H140" s="235"/>
      <c r="I140" s="235"/>
    </row>
    <row r="141" spans="1:9" s="127" customFormat="1" ht="17.25" x14ac:dyDescent="0.25">
      <c r="A141" s="232"/>
      <c r="B141" s="232"/>
      <c r="C141" s="232"/>
      <c r="D141" s="235"/>
      <c r="E141" s="235"/>
      <c r="F141" s="235" t="s">
        <v>14</v>
      </c>
      <c r="G141" s="236">
        <f t="shared" ref="G141:I141" si="52">G142</f>
        <v>5760</v>
      </c>
      <c r="H141" s="236">
        <f t="shared" si="52"/>
        <v>10760</v>
      </c>
      <c r="I141" s="236">
        <f t="shared" si="52"/>
        <v>10760</v>
      </c>
    </row>
    <row r="142" spans="1:9" s="127" customFormat="1" ht="20.25" customHeight="1" x14ac:dyDescent="0.25">
      <c r="A142" s="232"/>
      <c r="B142" s="232"/>
      <c r="C142" s="232"/>
      <c r="D142" s="235"/>
      <c r="E142" s="235"/>
      <c r="F142" s="235" t="s">
        <v>64</v>
      </c>
      <c r="G142" s="236">
        <f>G143+G146</f>
        <v>5760</v>
      </c>
      <c r="H142" s="236">
        <f>H143+H146</f>
        <v>10760</v>
      </c>
      <c r="I142" s="236">
        <f>I143+I146</f>
        <v>10760</v>
      </c>
    </row>
    <row r="143" spans="1:9" s="127" customFormat="1" ht="35.25" customHeight="1" x14ac:dyDescent="0.25">
      <c r="A143" s="232"/>
      <c r="B143" s="232"/>
      <c r="C143" s="232"/>
      <c r="D143" s="235"/>
      <c r="E143" s="235"/>
      <c r="F143" s="235" t="s">
        <v>205</v>
      </c>
      <c r="G143" s="236">
        <f>G144</f>
        <v>3760</v>
      </c>
      <c r="H143" s="236">
        <f t="shared" ref="H143:I143" si="53">H144</f>
        <v>8760</v>
      </c>
      <c r="I143" s="236">
        <f t="shared" si="53"/>
        <v>8760</v>
      </c>
    </row>
    <row r="144" spans="1:9" s="127" customFormat="1" ht="20.25" customHeight="1" x14ac:dyDescent="0.25">
      <c r="A144" s="232"/>
      <c r="B144" s="232"/>
      <c r="C144" s="232"/>
      <c r="D144" s="235"/>
      <c r="E144" s="235"/>
      <c r="F144" s="239" t="s">
        <v>230</v>
      </c>
      <c r="G144" s="248">
        <f t="shared" ref="G144" si="54">G145</f>
        <v>3760</v>
      </c>
      <c r="H144" s="248">
        <f t="shared" ref="H144" si="55">H145</f>
        <v>8760</v>
      </c>
      <c r="I144" s="248">
        <f t="shared" ref="I144" si="56">I145</f>
        <v>8760</v>
      </c>
    </row>
    <row r="145" spans="1:9" s="127" customFormat="1" ht="20.25" customHeight="1" x14ac:dyDescent="0.25">
      <c r="A145" s="232"/>
      <c r="B145" s="232"/>
      <c r="C145" s="232"/>
      <c r="D145" s="235"/>
      <c r="E145" s="235"/>
      <c r="F145" s="239" t="s">
        <v>231</v>
      </c>
      <c r="G145" s="248">
        <v>3760</v>
      </c>
      <c r="H145" s="248">
        <v>8760</v>
      </c>
      <c r="I145" s="248">
        <v>8760</v>
      </c>
    </row>
    <row r="146" spans="1:9" s="127" customFormat="1" ht="22.5" customHeight="1" x14ac:dyDescent="0.25">
      <c r="A146" s="232"/>
      <c r="B146" s="232"/>
      <c r="C146" s="232"/>
      <c r="D146" s="235"/>
      <c r="E146" s="235"/>
      <c r="F146" s="235" t="s">
        <v>65</v>
      </c>
      <c r="G146" s="248">
        <f t="shared" ref="G146:I146" si="57">G147</f>
        <v>2000</v>
      </c>
      <c r="H146" s="248">
        <f t="shared" si="57"/>
        <v>2000</v>
      </c>
      <c r="I146" s="248">
        <f t="shared" si="57"/>
        <v>2000</v>
      </c>
    </row>
    <row r="147" spans="1:9" s="127" customFormat="1" ht="51.75" x14ac:dyDescent="0.25">
      <c r="A147" s="232"/>
      <c r="B147" s="232"/>
      <c r="C147" s="232"/>
      <c r="D147" s="235"/>
      <c r="E147" s="235"/>
      <c r="F147" s="240" t="s">
        <v>229</v>
      </c>
      <c r="G147" s="248">
        <v>2000</v>
      </c>
      <c r="H147" s="248">
        <v>2000</v>
      </c>
      <c r="I147" s="248">
        <v>2000</v>
      </c>
    </row>
    <row r="148" spans="1:9" s="17" customFormat="1" ht="22.5" customHeight="1" x14ac:dyDescent="0.25">
      <c r="A148" s="49"/>
      <c r="B148" s="49"/>
      <c r="C148" s="49"/>
      <c r="D148" s="49"/>
      <c r="E148" s="49"/>
      <c r="F148" s="49" t="s">
        <v>59</v>
      </c>
      <c r="G148" s="154">
        <f t="shared" ref="G148:I148" si="58">G149</f>
        <v>0</v>
      </c>
      <c r="H148" s="154">
        <f t="shared" si="58"/>
        <v>0</v>
      </c>
      <c r="I148" s="154">
        <f t="shared" si="58"/>
        <v>0</v>
      </c>
    </row>
    <row r="149" spans="1:9" s="17" customFormat="1" ht="36" customHeight="1" x14ac:dyDescent="0.25">
      <c r="A149" s="49" t="s">
        <v>60</v>
      </c>
      <c r="B149" s="49"/>
      <c r="C149" s="49"/>
      <c r="D149" s="49"/>
      <c r="E149" s="49"/>
      <c r="F149" s="49" t="s">
        <v>61</v>
      </c>
      <c r="G149" s="154">
        <f t="shared" ref="G149:I149" si="59">G151</f>
        <v>0</v>
      </c>
      <c r="H149" s="154">
        <f t="shared" si="59"/>
        <v>0</v>
      </c>
      <c r="I149" s="154">
        <f t="shared" si="59"/>
        <v>0</v>
      </c>
    </row>
    <row r="150" spans="1:9" s="18" customFormat="1" ht="18.75" customHeight="1" x14ac:dyDescent="0.25">
      <c r="A150" s="49"/>
      <c r="B150" s="49"/>
      <c r="C150" s="49"/>
      <c r="D150" s="49"/>
      <c r="E150" s="49"/>
      <c r="F150" s="49" t="s">
        <v>15</v>
      </c>
      <c r="G150" s="156"/>
      <c r="H150" s="156"/>
      <c r="I150" s="156"/>
    </row>
    <row r="151" spans="1:9" s="17" customFormat="1" ht="18.75" customHeight="1" x14ac:dyDescent="0.25">
      <c r="A151" s="49"/>
      <c r="B151" s="49" t="s">
        <v>62</v>
      </c>
      <c r="C151" s="49"/>
      <c r="D151" s="49"/>
      <c r="E151" s="49"/>
      <c r="F151" s="49" t="s">
        <v>63</v>
      </c>
      <c r="G151" s="154">
        <f t="shared" ref="G151:I151" si="60">G153</f>
        <v>0</v>
      </c>
      <c r="H151" s="154">
        <f t="shared" si="60"/>
        <v>0</v>
      </c>
      <c r="I151" s="154">
        <f t="shared" si="60"/>
        <v>0</v>
      </c>
    </row>
    <row r="152" spans="1:9" s="18" customFormat="1" ht="18.75" customHeight="1" x14ac:dyDescent="0.25">
      <c r="A152" s="49"/>
      <c r="B152" s="49"/>
      <c r="C152" s="49"/>
      <c r="D152" s="49"/>
      <c r="E152" s="49"/>
      <c r="F152" s="49" t="s">
        <v>15</v>
      </c>
      <c r="G152" s="156"/>
      <c r="H152" s="156"/>
      <c r="I152" s="156"/>
    </row>
    <row r="153" spans="1:9" s="17" customFormat="1" ht="18.75" customHeight="1" x14ac:dyDescent="0.25">
      <c r="A153" s="49"/>
      <c r="B153" s="49"/>
      <c r="C153" s="49" t="s">
        <v>62</v>
      </c>
      <c r="D153" s="49"/>
      <c r="E153" s="49"/>
      <c r="F153" s="49" t="s">
        <v>53</v>
      </c>
      <c r="G153" s="154">
        <f t="shared" ref="G153:I153" si="61">G155</f>
        <v>0</v>
      </c>
      <c r="H153" s="154">
        <f t="shared" si="61"/>
        <v>0</v>
      </c>
      <c r="I153" s="154">
        <f t="shared" si="61"/>
        <v>0</v>
      </c>
    </row>
    <row r="154" spans="1:9" s="18" customFormat="1" ht="18.75" customHeight="1" x14ac:dyDescent="0.25">
      <c r="A154" s="49"/>
      <c r="B154" s="49"/>
      <c r="C154" s="49"/>
      <c r="D154" s="49"/>
      <c r="E154" s="49"/>
      <c r="F154" s="49" t="s">
        <v>15</v>
      </c>
      <c r="G154" s="156"/>
      <c r="H154" s="156"/>
      <c r="I154" s="156"/>
    </row>
    <row r="155" spans="1:9" s="18" customFormat="1" ht="18.75" customHeight="1" x14ac:dyDescent="0.25">
      <c r="A155" s="49"/>
      <c r="B155" s="49"/>
      <c r="C155" s="49"/>
      <c r="D155" s="49"/>
      <c r="E155" s="49"/>
      <c r="F155" s="49" t="s">
        <v>51</v>
      </c>
      <c r="G155" s="154">
        <f t="shared" ref="G155:I155" si="62">G157</f>
        <v>0</v>
      </c>
      <c r="H155" s="154">
        <f t="shared" si="62"/>
        <v>0</v>
      </c>
      <c r="I155" s="154">
        <f t="shared" si="62"/>
        <v>0</v>
      </c>
    </row>
    <row r="156" spans="1:9" s="18" customFormat="1" ht="18.75" customHeight="1" x14ac:dyDescent="0.25">
      <c r="A156" s="49"/>
      <c r="B156" s="49"/>
      <c r="C156" s="49"/>
      <c r="D156" s="49"/>
      <c r="E156" s="49"/>
      <c r="F156" s="49" t="s">
        <v>15</v>
      </c>
      <c r="G156" s="156"/>
      <c r="H156" s="156"/>
      <c r="I156" s="156"/>
    </row>
    <row r="157" spans="1:9" s="18" customFormat="1" ht="18.75" customHeight="1" x14ac:dyDescent="0.25">
      <c r="A157" s="49"/>
      <c r="B157" s="49"/>
      <c r="C157" s="49"/>
      <c r="D157" s="49" t="s">
        <v>52</v>
      </c>
      <c r="E157" s="49"/>
      <c r="F157" s="49" t="s">
        <v>53</v>
      </c>
      <c r="G157" s="157">
        <f>G159+G167</f>
        <v>0</v>
      </c>
      <c r="H157" s="157">
        <f t="shared" ref="H157:I157" si="63">H159+H167</f>
        <v>0</v>
      </c>
      <c r="I157" s="157">
        <f t="shared" si="63"/>
        <v>0</v>
      </c>
    </row>
    <row r="158" spans="1:9" s="18" customFormat="1" ht="18.75" customHeight="1" x14ac:dyDescent="0.25">
      <c r="A158" s="49"/>
      <c r="B158" s="49"/>
      <c r="C158" s="49"/>
      <c r="D158" s="49"/>
      <c r="E158" s="49"/>
      <c r="F158" s="49" t="s">
        <v>15</v>
      </c>
      <c r="G158" s="49"/>
      <c r="H158" s="49"/>
      <c r="I158" s="78"/>
    </row>
    <row r="159" spans="1:9" s="18" customFormat="1" ht="18.75" customHeight="1" x14ac:dyDescent="0.25">
      <c r="A159" s="49"/>
      <c r="B159" s="49"/>
      <c r="C159" s="49"/>
      <c r="D159" s="49"/>
      <c r="E159" s="79" t="s">
        <v>54</v>
      </c>
      <c r="F159" s="49" t="s">
        <v>53</v>
      </c>
      <c r="G159" s="78">
        <f t="shared" ref="G159:H159" si="64">G161</f>
        <v>-9544.5999999999985</v>
      </c>
      <c r="H159" s="78">
        <f t="shared" si="64"/>
        <v>-10624.599999999999</v>
      </c>
      <c r="I159" s="78">
        <f>I161</f>
        <v>-10624.599999999999</v>
      </c>
    </row>
    <row r="160" spans="1:9" s="18" customFormat="1" ht="18.75" customHeight="1" x14ac:dyDescent="0.25">
      <c r="A160" s="49"/>
      <c r="B160" s="49"/>
      <c r="C160" s="49"/>
      <c r="D160" s="49"/>
      <c r="E160" s="49"/>
      <c r="F160" s="49" t="s">
        <v>16</v>
      </c>
      <c r="G160" s="78"/>
      <c r="H160" s="78"/>
      <c r="I160" s="78"/>
    </row>
    <row r="161" spans="1:9" s="18" customFormat="1" ht="18.75" customHeight="1" x14ac:dyDescent="0.25">
      <c r="A161" s="49"/>
      <c r="B161" s="49"/>
      <c r="C161" s="49"/>
      <c r="D161" s="49"/>
      <c r="E161" s="49"/>
      <c r="F161" s="80" t="s">
        <v>51</v>
      </c>
      <c r="G161" s="78">
        <f t="shared" ref="G161:H161" si="65">G163</f>
        <v>-9544.5999999999985</v>
      </c>
      <c r="H161" s="78">
        <f t="shared" si="65"/>
        <v>-10624.599999999999</v>
      </c>
      <c r="I161" s="78">
        <f>I163</f>
        <v>-10624.599999999999</v>
      </c>
    </row>
    <row r="162" spans="1:9" s="18" customFormat="1" ht="18.75" customHeight="1" x14ac:dyDescent="0.25">
      <c r="A162" s="49"/>
      <c r="B162" s="49"/>
      <c r="C162" s="49"/>
      <c r="D162" s="49"/>
      <c r="E162" s="49"/>
      <c r="F162" s="49" t="s">
        <v>17</v>
      </c>
      <c r="G162" s="78"/>
      <c r="H162" s="78"/>
      <c r="I162" s="78"/>
    </row>
    <row r="163" spans="1:9" s="18" customFormat="1" ht="18.75" customHeight="1" x14ac:dyDescent="0.25">
      <c r="A163" s="49"/>
      <c r="B163" s="49"/>
      <c r="C163" s="49"/>
      <c r="D163" s="49"/>
      <c r="E163" s="49"/>
      <c r="F163" s="81" t="s">
        <v>14</v>
      </c>
      <c r="G163" s="78">
        <f t="shared" ref="G163:H165" si="66">G164</f>
        <v>-9544.5999999999985</v>
      </c>
      <c r="H163" s="78">
        <f t="shared" si="66"/>
        <v>-10624.599999999999</v>
      </c>
      <c r="I163" s="78">
        <f t="shared" ref="I163:I165" si="67">I164</f>
        <v>-10624.599999999999</v>
      </c>
    </row>
    <row r="164" spans="1:9" s="18" customFormat="1" ht="18.75" customHeight="1" x14ac:dyDescent="0.25">
      <c r="A164" s="49"/>
      <c r="B164" s="49"/>
      <c r="C164" s="49"/>
      <c r="D164" s="49"/>
      <c r="E164" s="49"/>
      <c r="F164" s="81" t="s">
        <v>64</v>
      </c>
      <c r="G164" s="78">
        <f t="shared" si="66"/>
        <v>-9544.5999999999985</v>
      </c>
      <c r="H164" s="78">
        <f t="shared" si="66"/>
        <v>-10624.599999999999</v>
      </c>
      <c r="I164" s="78">
        <f t="shared" si="67"/>
        <v>-10624.599999999999</v>
      </c>
    </row>
    <row r="165" spans="1:9" s="18" customFormat="1" ht="18.75" customHeight="1" x14ac:dyDescent="0.25">
      <c r="A165" s="49"/>
      <c r="B165" s="49"/>
      <c r="C165" s="49"/>
      <c r="D165" s="49"/>
      <c r="E165" s="49"/>
      <c r="F165" s="81" t="s">
        <v>65</v>
      </c>
      <c r="G165" s="78">
        <f t="shared" si="66"/>
        <v>-9544.5999999999985</v>
      </c>
      <c r="H165" s="78">
        <f t="shared" si="66"/>
        <v>-10624.599999999999</v>
      </c>
      <c r="I165" s="78">
        <f t="shared" si="67"/>
        <v>-10624.599999999999</v>
      </c>
    </row>
    <row r="166" spans="1:9" s="18" customFormat="1" ht="18.75" customHeight="1" x14ac:dyDescent="0.25">
      <c r="A166" s="49"/>
      <c r="B166" s="49"/>
      <c r="C166" s="49"/>
      <c r="D166" s="49"/>
      <c r="E166" s="49"/>
      <c r="F166" s="49" t="s">
        <v>66</v>
      </c>
      <c r="G166" s="78">
        <f>-3960-2493.4-3091.2</f>
        <v>-9544.5999999999985</v>
      </c>
      <c r="H166" s="78">
        <f>-3960-2493.4-4171.2</f>
        <v>-10624.599999999999</v>
      </c>
      <c r="I166" s="78">
        <f>-3960-2493.4-4171.2</f>
        <v>-10624.599999999999</v>
      </c>
    </row>
    <row r="167" spans="1:9" s="18" customFormat="1" ht="18.75" customHeight="1" x14ac:dyDescent="0.25">
      <c r="A167" s="82"/>
      <c r="B167" s="82"/>
      <c r="C167" s="82"/>
      <c r="D167" s="49"/>
      <c r="E167" s="79" t="s">
        <v>54</v>
      </c>
      <c r="F167" s="49" t="s">
        <v>53</v>
      </c>
      <c r="G167" s="78">
        <f t="shared" ref="G167:H167" si="68">G169</f>
        <v>9544.5999999999985</v>
      </c>
      <c r="H167" s="78">
        <f t="shared" si="68"/>
        <v>10624.599999999999</v>
      </c>
      <c r="I167" s="78">
        <f>I169</f>
        <v>10624.599999999999</v>
      </c>
    </row>
    <row r="168" spans="1:9" s="18" customFormat="1" ht="18.75" customHeight="1" x14ac:dyDescent="0.25">
      <c r="A168" s="82"/>
      <c r="B168" s="82"/>
      <c r="C168" s="82"/>
      <c r="D168" s="49"/>
      <c r="E168" s="49"/>
      <c r="F168" s="49" t="s">
        <v>16</v>
      </c>
      <c r="G168" s="78"/>
      <c r="H168" s="78"/>
      <c r="I168" s="78"/>
    </row>
    <row r="169" spans="1:9" s="18" customFormat="1" ht="18.75" customHeight="1" x14ac:dyDescent="0.25">
      <c r="A169" s="82"/>
      <c r="B169" s="82"/>
      <c r="C169" s="82"/>
      <c r="D169" s="49"/>
      <c r="E169" s="49"/>
      <c r="F169" s="80" t="s">
        <v>51</v>
      </c>
      <c r="G169" s="78">
        <f t="shared" ref="G169:H169" si="69">G171</f>
        <v>9544.5999999999985</v>
      </c>
      <c r="H169" s="78">
        <f t="shared" si="69"/>
        <v>10624.599999999999</v>
      </c>
      <c r="I169" s="78">
        <f>I171</f>
        <v>10624.599999999999</v>
      </c>
    </row>
    <row r="170" spans="1:9" s="18" customFormat="1" ht="18.75" customHeight="1" x14ac:dyDescent="0.25">
      <c r="A170" s="82"/>
      <c r="B170" s="82"/>
      <c r="C170" s="82"/>
      <c r="D170" s="49"/>
      <c r="E170" s="49"/>
      <c r="F170" s="49" t="s">
        <v>17</v>
      </c>
      <c r="G170" s="78"/>
      <c r="H170" s="78"/>
      <c r="I170" s="78"/>
    </row>
    <row r="171" spans="1:9" s="18" customFormat="1" ht="18.75" customHeight="1" x14ac:dyDescent="0.25">
      <c r="A171" s="82"/>
      <c r="B171" s="82"/>
      <c r="C171" s="82"/>
      <c r="D171" s="49"/>
      <c r="E171" s="49"/>
      <c r="F171" s="81" t="s">
        <v>14</v>
      </c>
      <c r="G171" s="78">
        <f t="shared" ref="G171:H173" si="70">G172</f>
        <v>9544.5999999999985</v>
      </c>
      <c r="H171" s="78">
        <f t="shared" si="70"/>
        <v>10624.599999999999</v>
      </c>
      <c r="I171" s="78">
        <f t="shared" ref="I171:I173" si="71">I172</f>
        <v>10624.599999999999</v>
      </c>
    </row>
    <row r="172" spans="1:9" s="18" customFormat="1" ht="18.75" customHeight="1" x14ac:dyDescent="0.25">
      <c r="A172" s="82"/>
      <c r="B172" s="82"/>
      <c r="C172" s="82"/>
      <c r="D172" s="49"/>
      <c r="E172" s="49"/>
      <c r="F172" s="81" t="s">
        <v>64</v>
      </c>
      <c r="G172" s="78">
        <f t="shared" si="70"/>
        <v>9544.5999999999985</v>
      </c>
      <c r="H172" s="78">
        <f t="shared" si="70"/>
        <v>10624.599999999999</v>
      </c>
      <c r="I172" s="78">
        <f t="shared" si="71"/>
        <v>10624.599999999999</v>
      </c>
    </row>
    <row r="173" spans="1:9" s="18" customFormat="1" ht="18.75" customHeight="1" x14ac:dyDescent="0.25">
      <c r="A173" s="82"/>
      <c r="B173" s="82"/>
      <c r="C173" s="82"/>
      <c r="D173" s="49"/>
      <c r="E173" s="49"/>
      <c r="F173" s="81" t="s">
        <v>65</v>
      </c>
      <c r="G173" s="78">
        <f t="shared" si="70"/>
        <v>9544.5999999999985</v>
      </c>
      <c r="H173" s="78">
        <f t="shared" si="70"/>
        <v>10624.599999999999</v>
      </c>
      <c r="I173" s="78">
        <f t="shared" si="71"/>
        <v>10624.599999999999</v>
      </c>
    </row>
    <row r="174" spans="1:9" s="18" customFormat="1" ht="18.75" customHeight="1" x14ac:dyDescent="0.25">
      <c r="A174" s="82"/>
      <c r="B174" s="82"/>
      <c r="C174" s="82"/>
      <c r="D174" s="49"/>
      <c r="E174" s="49"/>
      <c r="F174" s="49" t="s">
        <v>66</v>
      </c>
      <c r="G174" s="78">
        <f>-G166</f>
        <v>9544.5999999999985</v>
      </c>
      <c r="H174" s="78">
        <f>-H166</f>
        <v>10624.599999999999</v>
      </c>
      <c r="I174" s="78">
        <f>-I166</f>
        <v>10624.599999999999</v>
      </c>
    </row>
  </sheetData>
  <mergeCells count="9">
    <mergeCell ref="A6:C6"/>
    <mergeCell ref="D6:E6"/>
    <mergeCell ref="F6:F7"/>
    <mergeCell ref="A1:I1"/>
    <mergeCell ref="A2:I2"/>
    <mergeCell ref="A3:I3"/>
    <mergeCell ref="A4:I4"/>
    <mergeCell ref="H5:I5"/>
    <mergeCell ref="G6:I6"/>
  </mergeCells>
  <pageMargins left="0.15748031496062992" right="0.23622047244094491" top="0.15748031496062992" bottom="0.15748031496062992" header="0.15748031496062992" footer="0.15748031496062992"/>
  <pageSetup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P50"/>
  <sheetViews>
    <sheetView zoomScaleNormal="100" workbookViewId="0">
      <selection activeCell="C22" sqref="C22"/>
    </sheetView>
  </sheetViews>
  <sheetFormatPr defaultRowHeight="17.25" x14ac:dyDescent="0.25"/>
  <cols>
    <col min="1" max="1" width="10.140625" style="169" customWidth="1"/>
    <col min="2" max="2" width="13.7109375" style="169" customWidth="1"/>
    <col min="3" max="3" width="68.42578125" style="170" customWidth="1"/>
    <col min="4" max="9" width="15.85546875" style="170" customWidth="1"/>
    <col min="10" max="10" width="19.42578125" style="170" customWidth="1"/>
    <col min="11" max="11" width="24" style="170" customWidth="1"/>
    <col min="12" max="12" width="16.42578125" style="170" customWidth="1"/>
    <col min="13" max="13" width="10.5703125" style="170" bestFit="1" customWidth="1"/>
    <col min="14" max="16384" width="9.140625" style="170"/>
  </cols>
  <sheetData>
    <row r="1" spans="1:16" x14ac:dyDescent="0.25">
      <c r="L1" s="160" t="s">
        <v>49</v>
      </c>
      <c r="M1" s="171"/>
    </row>
    <row r="2" spans="1:16" x14ac:dyDescent="0.25">
      <c r="L2" s="160" t="s">
        <v>87</v>
      </c>
      <c r="M2" s="171"/>
    </row>
    <row r="3" spans="1:16" x14ac:dyDescent="0.25">
      <c r="L3" s="160" t="s">
        <v>56</v>
      </c>
      <c r="M3" s="171"/>
    </row>
    <row r="4" spans="1:16" x14ac:dyDescent="0.25">
      <c r="A4" s="379"/>
      <c r="B4" s="379"/>
      <c r="C4" s="379"/>
      <c r="D4" s="208"/>
      <c r="E4" s="208"/>
      <c r="F4" s="208"/>
      <c r="G4" s="208"/>
      <c r="H4" s="208"/>
      <c r="I4" s="208"/>
    </row>
    <row r="5" spans="1:16" ht="58.5" customHeight="1" x14ac:dyDescent="0.25">
      <c r="A5" s="380" t="s">
        <v>211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</row>
    <row r="6" spans="1:16" ht="18" thickBot="1" x14ac:dyDescent="0.35">
      <c r="A6" s="172"/>
      <c r="B6" s="172"/>
      <c r="C6" s="173"/>
      <c r="D6" s="173"/>
      <c r="E6" s="173"/>
      <c r="F6" s="173"/>
      <c r="G6" s="173"/>
      <c r="H6" s="173"/>
      <c r="I6" s="173"/>
      <c r="K6" s="388" t="s">
        <v>104</v>
      </c>
      <c r="L6" s="388"/>
    </row>
    <row r="7" spans="1:16" s="169" customFormat="1" ht="17.25" customHeight="1" x14ac:dyDescent="0.25">
      <c r="A7" s="381" t="s">
        <v>7</v>
      </c>
      <c r="B7" s="382"/>
      <c r="C7" s="385" t="s">
        <v>208</v>
      </c>
      <c r="D7" s="389" t="s">
        <v>236</v>
      </c>
      <c r="E7" s="390"/>
      <c r="F7" s="390"/>
      <c r="G7" s="390"/>
      <c r="H7" s="390"/>
      <c r="I7" s="390"/>
      <c r="J7" s="390"/>
      <c r="K7" s="390"/>
      <c r="L7" s="391"/>
    </row>
    <row r="8" spans="1:16" s="169" customFormat="1" ht="17.25" customHeight="1" x14ac:dyDescent="0.25">
      <c r="A8" s="383"/>
      <c r="B8" s="384"/>
      <c r="C8" s="386"/>
      <c r="D8" s="387" t="s">
        <v>214</v>
      </c>
      <c r="E8" s="387"/>
      <c r="F8" s="387"/>
      <c r="G8" s="387" t="s">
        <v>112</v>
      </c>
      <c r="H8" s="387"/>
      <c r="I8" s="387"/>
      <c r="J8" s="387" t="s">
        <v>18</v>
      </c>
      <c r="K8" s="387"/>
      <c r="L8" s="387"/>
    </row>
    <row r="9" spans="1:16" x14ac:dyDescent="0.25">
      <c r="A9" s="383"/>
      <c r="B9" s="384"/>
      <c r="C9" s="386"/>
      <c r="D9" s="387" t="s">
        <v>212</v>
      </c>
      <c r="E9" s="387" t="s">
        <v>15</v>
      </c>
      <c r="F9" s="387"/>
      <c r="G9" s="387" t="s">
        <v>212</v>
      </c>
      <c r="H9" s="387" t="s">
        <v>15</v>
      </c>
      <c r="I9" s="387"/>
      <c r="J9" s="387" t="s">
        <v>212</v>
      </c>
      <c r="K9" s="387" t="s">
        <v>15</v>
      </c>
      <c r="L9" s="387"/>
    </row>
    <row r="10" spans="1:16" s="176" customFormat="1" ht="34.5" x14ac:dyDescent="0.25">
      <c r="A10" s="174" t="s">
        <v>12</v>
      </c>
      <c r="B10" s="175" t="s">
        <v>85</v>
      </c>
      <c r="C10" s="386"/>
      <c r="D10" s="387"/>
      <c r="E10" s="209" t="s">
        <v>209</v>
      </c>
      <c r="F10" s="209" t="s">
        <v>213</v>
      </c>
      <c r="G10" s="387"/>
      <c r="H10" s="209" t="s">
        <v>209</v>
      </c>
      <c r="I10" s="209" t="s">
        <v>213</v>
      </c>
      <c r="J10" s="387"/>
      <c r="K10" s="209" t="s">
        <v>209</v>
      </c>
      <c r="L10" s="209" t="s">
        <v>213</v>
      </c>
    </row>
    <row r="11" spans="1:16" s="176" customFormat="1" x14ac:dyDescent="0.25">
      <c r="A11" s="177"/>
      <c r="B11" s="178"/>
      <c r="C11" s="178" t="s">
        <v>58</v>
      </c>
      <c r="D11" s="123">
        <f t="shared" ref="D11:D13" si="0">SUM(E11:F11)</f>
        <v>0</v>
      </c>
      <c r="E11" s="123">
        <f>E13</f>
        <v>0</v>
      </c>
      <c r="F11" s="178"/>
      <c r="G11" s="123">
        <f t="shared" ref="G11:G13" si="1">SUM(H11:I11)</f>
        <v>0</v>
      </c>
      <c r="H11" s="123">
        <f>H13</f>
        <v>0</v>
      </c>
      <c r="I11" s="178"/>
      <c r="J11" s="123">
        <f t="shared" ref="J11:J13" si="2">SUM(K11:L11)</f>
        <v>0</v>
      </c>
      <c r="K11" s="123">
        <f>K13</f>
        <v>0</v>
      </c>
      <c r="L11" s="180">
        <f>+L14</f>
        <v>0</v>
      </c>
    </row>
    <row r="12" spans="1:16" s="186" customFormat="1" x14ac:dyDescent="0.25">
      <c r="A12" s="181"/>
      <c r="B12" s="182"/>
      <c r="C12" s="182" t="s">
        <v>15</v>
      </c>
      <c r="D12" s="123"/>
      <c r="E12" s="123"/>
      <c r="F12" s="182"/>
      <c r="G12" s="123"/>
      <c r="H12" s="123"/>
      <c r="I12" s="182"/>
      <c r="J12" s="123"/>
      <c r="K12" s="123"/>
      <c r="L12" s="184"/>
      <c r="M12" s="185"/>
    </row>
    <row r="13" spans="1:16" s="186" customFormat="1" x14ac:dyDescent="0.25">
      <c r="A13" s="181"/>
      <c r="B13" s="182"/>
      <c r="C13" s="178" t="s">
        <v>64</v>
      </c>
      <c r="D13" s="123">
        <f t="shared" si="0"/>
        <v>0</v>
      </c>
      <c r="E13" s="123">
        <f>E14</f>
        <v>0</v>
      </c>
      <c r="F13" s="178"/>
      <c r="G13" s="123">
        <f t="shared" si="1"/>
        <v>0</v>
      </c>
      <c r="H13" s="123">
        <f>H14</f>
        <v>0</v>
      </c>
      <c r="I13" s="178"/>
      <c r="J13" s="123">
        <f t="shared" si="2"/>
        <v>0</v>
      </c>
      <c r="K13" s="123">
        <f>K14</f>
        <v>0</v>
      </c>
      <c r="L13" s="187">
        <f>L28</f>
        <v>0</v>
      </c>
      <c r="M13" s="185"/>
    </row>
    <row r="14" spans="1:16" ht="34.5" x14ac:dyDescent="0.25">
      <c r="A14" s="177"/>
      <c r="B14" s="178"/>
      <c r="C14" s="178" t="s">
        <v>37</v>
      </c>
      <c r="D14" s="123">
        <f>SUM(E14:F14)</f>
        <v>0</v>
      </c>
      <c r="E14" s="123">
        <f>E16+E26</f>
        <v>0</v>
      </c>
      <c r="F14" s="178"/>
      <c r="G14" s="123">
        <f>SUM(H14:I14)</f>
        <v>0</v>
      </c>
      <c r="H14" s="123">
        <f>H16+H26</f>
        <v>0</v>
      </c>
      <c r="I14" s="178"/>
      <c r="J14" s="123">
        <f>SUM(K14:L14)</f>
        <v>0</v>
      </c>
      <c r="K14" s="123">
        <f>K16+K26</f>
        <v>0</v>
      </c>
      <c r="L14" s="187">
        <f>L26</f>
        <v>0</v>
      </c>
    </row>
    <row r="15" spans="1:16" s="85" customFormat="1" ht="16.5" x14ac:dyDescent="0.25">
      <c r="A15" s="125"/>
      <c r="B15" s="125"/>
      <c r="C15" s="164" t="s">
        <v>15</v>
      </c>
      <c r="D15" s="213"/>
      <c r="E15" s="213"/>
      <c r="F15" s="213"/>
      <c r="G15" s="213"/>
      <c r="H15" s="213"/>
      <c r="I15" s="213"/>
      <c r="J15" s="213"/>
      <c r="K15" s="213"/>
      <c r="L15" s="213"/>
      <c r="N15" s="127"/>
      <c r="O15" s="127"/>
      <c r="P15" s="127"/>
    </row>
    <row r="16" spans="1:16" s="85" customFormat="1" x14ac:dyDescent="0.25">
      <c r="A16" s="221" t="s">
        <v>27</v>
      </c>
      <c r="B16" s="84"/>
      <c r="C16" s="210" t="s">
        <v>21</v>
      </c>
      <c r="D16" s="217">
        <f t="shared" ref="D16:D24" si="3">SUM(E16:F16)</f>
        <v>-42.1</v>
      </c>
      <c r="E16" s="217">
        <f>E18</f>
        <v>-42.1</v>
      </c>
      <c r="F16" s="217"/>
      <c r="G16" s="217">
        <f t="shared" ref="G16:G24" si="4">SUM(H16:I16)</f>
        <v>-42.1</v>
      </c>
      <c r="H16" s="217">
        <f>H18</f>
        <v>-42.1</v>
      </c>
      <c r="I16" s="217"/>
      <c r="J16" s="217">
        <f t="shared" ref="J16:J24" si="5">SUM(K16:L16)</f>
        <v>-42.1</v>
      </c>
      <c r="K16" s="217">
        <f>K18</f>
        <v>-42.1</v>
      </c>
      <c r="L16" s="217"/>
      <c r="N16" s="127"/>
      <c r="O16" s="127"/>
      <c r="P16" s="127"/>
    </row>
    <row r="17" spans="1:16" s="85" customFormat="1" ht="16.5" x14ac:dyDescent="0.25">
      <c r="A17" s="125"/>
      <c r="B17" s="125"/>
      <c r="C17" s="164" t="s">
        <v>15</v>
      </c>
      <c r="D17" s="214"/>
      <c r="E17" s="213"/>
      <c r="F17" s="213"/>
      <c r="G17" s="214"/>
      <c r="H17" s="213"/>
      <c r="I17" s="213"/>
      <c r="J17" s="214"/>
      <c r="K17" s="213"/>
      <c r="L17" s="213"/>
      <c r="N17" s="127"/>
      <c r="O17" s="127"/>
      <c r="P17" s="127"/>
    </row>
    <row r="18" spans="1:16" s="85" customFormat="1" ht="49.5" x14ac:dyDescent="0.25">
      <c r="A18" s="125"/>
      <c r="B18" s="193" t="s">
        <v>235</v>
      </c>
      <c r="C18" s="164" t="s">
        <v>233</v>
      </c>
      <c r="D18" s="214">
        <f t="shared" si="3"/>
        <v>-42.1</v>
      </c>
      <c r="E18" s="214">
        <f>E20</f>
        <v>-42.1</v>
      </c>
      <c r="F18" s="214"/>
      <c r="G18" s="214">
        <f t="shared" si="4"/>
        <v>-42.1</v>
      </c>
      <c r="H18" s="214">
        <f>H20</f>
        <v>-42.1</v>
      </c>
      <c r="I18" s="214"/>
      <c r="J18" s="214">
        <f t="shared" si="5"/>
        <v>-42.1</v>
      </c>
      <c r="K18" s="214">
        <f>K20</f>
        <v>-42.1</v>
      </c>
      <c r="L18" s="214"/>
      <c r="N18" s="127"/>
      <c r="O18" s="127"/>
      <c r="P18" s="127"/>
    </row>
    <row r="19" spans="1:16" s="85" customFormat="1" ht="16.5" x14ac:dyDescent="0.25">
      <c r="A19" s="125"/>
      <c r="B19" s="125"/>
      <c r="C19" s="164" t="s">
        <v>16</v>
      </c>
      <c r="D19" s="214"/>
      <c r="E19" s="213"/>
      <c r="F19" s="213"/>
      <c r="G19" s="214"/>
      <c r="H19" s="213"/>
      <c r="I19" s="213"/>
      <c r="J19" s="214"/>
      <c r="K19" s="213"/>
      <c r="L19" s="213"/>
      <c r="N19" s="127"/>
      <c r="O19" s="127"/>
      <c r="P19" s="127"/>
    </row>
    <row r="20" spans="1:16" s="85" customFormat="1" ht="33" x14ac:dyDescent="0.25">
      <c r="A20" s="125"/>
      <c r="B20" s="125"/>
      <c r="C20" s="215" t="s">
        <v>43</v>
      </c>
      <c r="D20" s="214">
        <f t="shared" si="3"/>
        <v>-42.1</v>
      </c>
      <c r="E20" s="222">
        <f>E22</f>
        <v>-42.1</v>
      </c>
      <c r="F20" s="216"/>
      <c r="G20" s="214">
        <f t="shared" si="4"/>
        <v>-42.1</v>
      </c>
      <c r="H20" s="222">
        <f>H22</f>
        <v>-42.1</v>
      </c>
      <c r="I20" s="216"/>
      <c r="J20" s="214">
        <f t="shared" si="5"/>
        <v>-42.1</v>
      </c>
      <c r="K20" s="222">
        <f>K22</f>
        <v>-42.1</v>
      </c>
      <c r="L20" s="216"/>
      <c r="N20" s="127"/>
      <c r="O20" s="127"/>
      <c r="P20" s="127"/>
    </row>
    <row r="21" spans="1:16" s="85" customFormat="1" ht="33" x14ac:dyDescent="0.25">
      <c r="A21" s="125"/>
      <c r="B21" s="125"/>
      <c r="C21" s="164" t="s">
        <v>17</v>
      </c>
      <c r="D21" s="214"/>
      <c r="E21" s="213"/>
      <c r="F21" s="213"/>
      <c r="G21" s="214"/>
      <c r="H21" s="213"/>
      <c r="I21" s="213"/>
      <c r="J21" s="214"/>
      <c r="K21" s="213"/>
      <c r="L21" s="213"/>
      <c r="N21" s="127"/>
      <c r="O21" s="127"/>
      <c r="P21" s="127"/>
    </row>
    <row r="22" spans="1:16" s="85" customFormat="1" ht="16.5" x14ac:dyDescent="0.25">
      <c r="A22" s="125"/>
      <c r="B22" s="125"/>
      <c r="C22" s="164" t="s">
        <v>14</v>
      </c>
      <c r="D22" s="214">
        <f t="shared" si="3"/>
        <v>-42.1</v>
      </c>
      <c r="E22" s="214">
        <f>E23</f>
        <v>-42.1</v>
      </c>
      <c r="F22" s="214"/>
      <c r="G22" s="214">
        <f t="shared" si="4"/>
        <v>-42.1</v>
      </c>
      <c r="H22" s="214">
        <f>H23</f>
        <v>-42.1</v>
      </c>
      <c r="I22" s="214"/>
      <c r="J22" s="214">
        <f t="shared" si="5"/>
        <v>-42.1</v>
      </c>
      <c r="K22" s="214">
        <f>K23</f>
        <v>-42.1</v>
      </c>
      <c r="L22" s="214"/>
      <c r="N22" s="127"/>
      <c r="O22" s="127"/>
      <c r="P22" s="127"/>
    </row>
    <row r="23" spans="1:16" s="85" customFormat="1" ht="16.5" x14ac:dyDescent="0.25">
      <c r="A23" s="125"/>
      <c r="B23" s="125"/>
      <c r="C23" s="164" t="s">
        <v>64</v>
      </c>
      <c r="D23" s="214">
        <f t="shared" si="3"/>
        <v>-42.1</v>
      </c>
      <c r="E23" s="214">
        <f>E24</f>
        <v>-42.1</v>
      </c>
      <c r="F23" s="214"/>
      <c r="G23" s="214">
        <f t="shared" si="4"/>
        <v>-42.1</v>
      </c>
      <c r="H23" s="214">
        <f>H24</f>
        <v>-42.1</v>
      </c>
      <c r="I23" s="214"/>
      <c r="J23" s="214">
        <f t="shared" si="5"/>
        <v>-42.1</v>
      </c>
      <c r="K23" s="214">
        <f>K24</f>
        <v>-42.1</v>
      </c>
      <c r="L23" s="214"/>
      <c r="N23" s="127"/>
      <c r="O23" s="127"/>
      <c r="P23" s="127"/>
    </row>
    <row r="24" spans="1:16" s="85" customFormat="1" ht="16.5" x14ac:dyDescent="0.25">
      <c r="A24" s="125"/>
      <c r="B24" s="125"/>
      <c r="C24" s="164" t="s">
        <v>65</v>
      </c>
      <c r="D24" s="214">
        <f t="shared" si="3"/>
        <v>-42.1</v>
      </c>
      <c r="E24" s="214">
        <f>E25</f>
        <v>-42.1</v>
      </c>
      <c r="F24" s="214"/>
      <c r="G24" s="214">
        <f t="shared" si="4"/>
        <v>-42.1</v>
      </c>
      <c r="H24" s="214">
        <f>H25</f>
        <v>-42.1</v>
      </c>
      <c r="I24" s="214"/>
      <c r="J24" s="214">
        <f t="shared" si="5"/>
        <v>-42.1</v>
      </c>
      <c r="K24" s="214">
        <f>K25</f>
        <v>-42.1</v>
      </c>
      <c r="L24" s="214"/>
      <c r="N24" s="127"/>
      <c r="O24" s="127"/>
      <c r="P24" s="127"/>
    </row>
    <row r="25" spans="1:16" s="85" customFormat="1" ht="16.5" x14ac:dyDescent="0.25">
      <c r="A25" s="125"/>
      <c r="B25" s="125"/>
      <c r="C25" s="164" t="s">
        <v>232</v>
      </c>
      <c r="D25" s="214">
        <f>SUM(E25:F25)</f>
        <v>-42.1</v>
      </c>
      <c r="E25" s="214">
        <v>-42.1</v>
      </c>
      <c r="F25" s="214"/>
      <c r="G25" s="214">
        <f>SUM(H25:I25)</f>
        <v>-42.1</v>
      </c>
      <c r="H25" s="214">
        <v>-42.1</v>
      </c>
      <c r="I25" s="214"/>
      <c r="J25" s="214">
        <f>SUM(K25:L25)</f>
        <v>-42.1</v>
      </c>
      <c r="K25" s="214">
        <v>-42.1</v>
      </c>
      <c r="L25" s="214"/>
      <c r="N25" s="127"/>
      <c r="O25" s="127"/>
      <c r="P25" s="127"/>
    </row>
    <row r="26" spans="1:16" s="189" customFormat="1" x14ac:dyDescent="0.25">
      <c r="A26" s="221" t="s">
        <v>192</v>
      </c>
      <c r="B26" s="194"/>
      <c r="C26" s="219" t="s">
        <v>193</v>
      </c>
      <c r="D26" s="217">
        <f t="shared" ref="D26:D35" si="6">SUM(E26:F26)</f>
        <v>42.1</v>
      </c>
      <c r="E26" s="217">
        <f>E28</f>
        <v>42.1</v>
      </c>
      <c r="F26" s="219"/>
      <c r="G26" s="217">
        <f t="shared" ref="G26:G35" si="7">SUM(H26:I26)</f>
        <v>42.1</v>
      </c>
      <c r="H26" s="217">
        <f>H28</f>
        <v>42.1</v>
      </c>
      <c r="I26" s="219"/>
      <c r="J26" s="217">
        <f t="shared" ref="J26:J35" si="8">SUM(K26:L26)</f>
        <v>42.1</v>
      </c>
      <c r="K26" s="220">
        <f>+K28</f>
        <v>42.1</v>
      </c>
      <c r="L26" s="220">
        <f>+L28</f>
        <v>0</v>
      </c>
      <c r="M26" s="188"/>
      <c r="N26" s="188"/>
    </row>
    <row r="27" spans="1:16" s="189" customFormat="1" x14ac:dyDescent="0.25">
      <c r="A27" s="190"/>
      <c r="B27" s="191"/>
      <c r="C27" s="191" t="s">
        <v>15</v>
      </c>
      <c r="D27" s="214"/>
      <c r="E27" s="191"/>
      <c r="F27" s="191"/>
      <c r="G27" s="214"/>
      <c r="H27" s="191"/>
      <c r="I27" s="191"/>
      <c r="J27" s="214"/>
      <c r="K27" s="192"/>
      <c r="L27" s="192"/>
      <c r="M27" s="188"/>
      <c r="N27" s="188"/>
    </row>
    <row r="28" spans="1:16" s="189" customFormat="1" ht="51.75" x14ac:dyDescent="0.25">
      <c r="A28" s="190"/>
      <c r="B28" s="193">
        <v>11007</v>
      </c>
      <c r="C28" s="194" t="s">
        <v>185</v>
      </c>
      <c r="D28" s="214">
        <f t="shared" si="6"/>
        <v>42.1</v>
      </c>
      <c r="E28" s="214">
        <f>E30</f>
        <v>42.1</v>
      </c>
      <c r="F28" s="214"/>
      <c r="G28" s="214">
        <f t="shared" si="7"/>
        <v>42.1</v>
      </c>
      <c r="H28" s="214">
        <f>H30</f>
        <v>42.1</v>
      </c>
      <c r="I28" s="214"/>
      <c r="J28" s="214">
        <f t="shared" si="8"/>
        <v>42.1</v>
      </c>
      <c r="K28" s="196">
        <f t="shared" ref="K28:L28" si="9">+K30</f>
        <v>42.1</v>
      </c>
      <c r="L28" s="196">
        <f t="shared" si="9"/>
        <v>0</v>
      </c>
      <c r="M28" s="188"/>
      <c r="N28" s="188"/>
    </row>
    <row r="29" spans="1:16" s="189" customFormat="1" x14ac:dyDescent="0.25">
      <c r="A29" s="190"/>
      <c r="B29" s="191"/>
      <c r="C29" s="191" t="s">
        <v>16</v>
      </c>
      <c r="D29" s="214"/>
      <c r="E29" s="214"/>
      <c r="F29" s="214"/>
      <c r="G29" s="214"/>
      <c r="H29" s="214"/>
      <c r="I29" s="214"/>
      <c r="J29" s="214"/>
      <c r="K29" s="196"/>
      <c r="L29" s="196"/>
      <c r="M29" s="188"/>
      <c r="N29" s="188"/>
    </row>
    <row r="30" spans="1:16" s="189" customFormat="1" ht="34.5" x14ac:dyDescent="0.25">
      <c r="A30" s="190"/>
      <c r="B30" s="191"/>
      <c r="C30" s="197" t="s">
        <v>43</v>
      </c>
      <c r="D30" s="214">
        <f t="shared" si="6"/>
        <v>42.1</v>
      </c>
      <c r="E30" s="214">
        <f>E32</f>
        <v>42.1</v>
      </c>
      <c r="F30" s="214"/>
      <c r="G30" s="214">
        <f t="shared" si="7"/>
        <v>42.1</v>
      </c>
      <c r="H30" s="214">
        <f>H32</f>
        <v>42.1</v>
      </c>
      <c r="I30" s="214"/>
      <c r="J30" s="214">
        <f t="shared" si="8"/>
        <v>42.1</v>
      </c>
      <c r="K30" s="196">
        <f t="shared" ref="K30:L30" si="10">+K32</f>
        <v>42.1</v>
      </c>
      <c r="L30" s="196">
        <f t="shared" si="10"/>
        <v>0</v>
      </c>
      <c r="M30" s="188"/>
      <c r="N30" s="188"/>
    </row>
    <row r="31" spans="1:16" s="189" customFormat="1" ht="34.5" x14ac:dyDescent="0.25">
      <c r="A31" s="190"/>
      <c r="B31" s="191"/>
      <c r="C31" s="191" t="s">
        <v>17</v>
      </c>
      <c r="D31" s="214"/>
      <c r="E31" s="214"/>
      <c r="F31" s="214"/>
      <c r="G31" s="214"/>
      <c r="H31" s="214"/>
      <c r="I31" s="214"/>
      <c r="J31" s="214"/>
      <c r="K31" s="196"/>
      <c r="L31" s="196"/>
      <c r="M31" s="188"/>
      <c r="N31" s="188"/>
    </row>
    <row r="32" spans="1:16" s="189" customFormat="1" x14ac:dyDescent="0.25">
      <c r="A32" s="190"/>
      <c r="B32" s="191"/>
      <c r="C32" s="96" t="s">
        <v>14</v>
      </c>
      <c r="D32" s="214">
        <f t="shared" si="6"/>
        <v>42.1</v>
      </c>
      <c r="E32" s="214">
        <f>E33</f>
        <v>42.1</v>
      </c>
      <c r="F32" s="214"/>
      <c r="G32" s="214">
        <f t="shared" si="7"/>
        <v>42.1</v>
      </c>
      <c r="H32" s="214">
        <f>H33</f>
        <v>42.1</v>
      </c>
      <c r="I32" s="214"/>
      <c r="J32" s="214">
        <f t="shared" si="8"/>
        <v>42.1</v>
      </c>
      <c r="K32" s="196">
        <f t="shared" ref="K32:L33" si="11">+K33</f>
        <v>42.1</v>
      </c>
      <c r="L32" s="196">
        <f t="shared" si="11"/>
        <v>0</v>
      </c>
      <c r="M32" s="188"/>
      <c r="N32" s="188"/>
    </row>
    <row r="33" spans="1:14" s="189" customFormat="1" x14ac:dyDescent="0.25">
      <c r="A33" s="190"/>
      <c r="B33" s="191"/>
      <c r="C33" s="96" t="s">
        <v>64</v>
      </c>
      <c r="D33" s="214">
        <f t="shared" si="6"/>
        <v>42.1</v>
      </c>
      <c r="E33" s="214">
        <f>E34</f>
        <v>42.1</v>
      </c>
      <c r="F33" s="214"/>
      <c r="G33" s="214">
        <f t="shared" si="7"/>
        <v>42.1</v>
      </c>
      <c r="H33" s="214">
        <f>H34</f>
        <v>42.1</v>
      </c>
      <c r="I33" s="214"/>
      <c r="J33" s="214">
        <f t="shared" si="8"/>
        <v>42.1</v>
      </c>
      <c r="K33" s="196">
        <f t="shared" si="11"/>
        <v>42.1</v>
      </c>
      <c r="L33" s="196">
        <f t="shared" si="11"/>
        <v>0</v>
      </c>
      <c r="M33" s="188"/>
      <c r="N33" s="188"/>
    </row>
    <row r="34" spans="1:14" s="189" customFormat="1" x14ac:dyDescent="0.25">
      <c r="A34" s="190"/>
      <c r="B34" s="191"/>
      <c r="C34" s="96" t="s">
        <v>205</v>
      </c>
      <c r="D34" s="214">
        <f t="shared" si="6"/>
        <v>42.1</v>
      </c>
      <c r="E34" s="214">
        <f>E35</f>
        <v>42.1</v>
      </c>
      <c r="F34" s="214"/>
      <c r="G34" s="214">
        <f t="shared" si="7"/>
        <v>42.1</v>
      </c>
      <c r="H34" s="214">
        <f>H35</f>
        <v>42.1</v>
      </c>
      <c r="I34" s="214"/>
      <c r="J34" s="214">
        <f t="shared" si="8"/>
        <v>42.1</v>
      </c>
      <c r="K34" s="196">
        <f>K35</f>
        <v>42.1</v>
      </c>
      <c r="L34" s="196">
        <f>L35</f>
        <v>0</v>
      </c>
      <c r="M34" s="188"/>
      <c r="N34" s="188"/>
    </row>
    <row r="35" spans="1:14" s="189" customFormat="1" x14ac:dyDescent="0.25">
      <c r="A35" s="198"/>
      <c r="B35" s="199"/>
      <c r="C35" s="96" t="s">
        <v>206</v>
      </c>
      <c r="D35" s="214">
        <f t="shared" si="6"/>
        <v>42.1</v>
      </c>
      <c r="E35" s="214">
        <f>E36</f>
        <v>42.1</v>
      </c>
      <c r="F35" s="214"/>
      <c r="G35" s="214">
        <f t="shared" si="7"/>
        <v>42.1</v>
      </c>
      <c r="H35" s="214">
        <f>H36</f>
        <v>42.1</v>
      </c>
      <c r="I35" s="214"/>
      <c r="J35" s="214">
        <f t="shared" si="8"/>
        <v>42.1</v>
      </c>
      <c r="K35" s="195">
        <f>K36</f>
        <v>42.1</v>
      </c>
      <c r="L35" s="195">
        <f>L36</f>
        <v>0</v>
      </c>
      <c r="M35" s="188"/>
      <c r="N35" s="188"/>
    </row>
    <row r="36" spans="1:14" s="189" customFormat="1" x14ac:dyDescent="0.25">
      <c r="A36" s="191"/>
      <c r="B36" s="191"/>
      <c r="C36" s="96" t="s">
        <v>207</v>
      </c>
      <c r="D36" s="214">
        <f>SUM(E36:F36)</f>
        <v>42.1</v>
      </c>
      <c r="E36" s="223">
        <v>42.1</v>
      </c>
      <c r="F36" s="96"/>
      <c r="G36" s="214">
        <f>SUM(H36:I36)</f>
        <v>42.1</v>
      </c>
      <c r="H36" s="223">
        <f>E36</f>
        <v>42.1</v>
      </c>
      <c r="I36" s="96"/>
      <c r="J36" s="214">
        <f>SUM(K36:L36)</f>
        <v>42.1</v>
      </c>
      <c r="K36" s="195">
        <v>42.1</v>
      </c>
      <c r="L36" s="195"/>
      <c r="M36" s="188"/>
      <c r="N36" s="188"/>
    </row>
    <row r="37" spans="1:14" s="201" customFormat="1" x14ac:dyDescent="0.25">
      <c r="A37" s="200"/>
      <c r="B37" s="200"/>
    </row>
    <row r="38" spans="1:14" s="201" customFormat="1" x14ac:dyDescent="0.25">
      <c r="A38" s="200"/>
      <c r="B38" s="200"/>
    </row>
    <row r="39" spans="1:14" s="201" customFormat="1" x14ac:dyDescent="0.25">
      <c r="A39" s="200"/>
      <c r="B39" s="200"/>
    </row>
    <row r="40" spans="1:14" s="201" customFormat="1" x14ac:dyDescent="0.25">
      <c r="A40" s="200"/>
      <c r="B40" s="200"/>
    </row>
    <row r="41" spans="1:14" s="201" customFormat="1" x14ac:dyDescent="0.25">
      <c r="A41" s="200"/>
      <c r="B41" s="200"/>
    </row>
    <row r="42" spans="1:14" s="201" customFormat="1" x14ac:dyDescent="0.25">
      <c r="A42" s="200"/>
      <c r="B42" s="200"/>
    </row>
    <row r="43" spans="1:14" s="201" customFormat="1" x14ac:dyDescent="0.25">
      <c r="A43" s="200"/>
      <c r="B43" s="200"/>
    </row>
    <row r="44" spans="1:14" s="201" customFormat="1" x14ac:dyDescent="0.25">
      <c r="A44" s="200"/>
      <c r="B44" s="200"/>
    </row>
    <row r="45" spans="1:14" s="201" customFormat="1" x14ac:dyDescent="0.25">
      <c r="A45" s="200"/>
      <c r="B45" s="200"/>
    </row>
    <row r="46" spans="1:14" s="201" customFormat="1" x14ac:dyDescent="0.25">
      <c r="A46" s="200"/>
      <c r="B46" s="200"/>
    </row>
    <row r="47" spans="1:14" s="201" customFormat="1" x14ac:dyDescent="0.25">
      <c r="A47" s="200"/>
      <c r="B47" s="200"/>
    </row>
    <row r="48" spans="1:14" s="201" customFormat="1" x14ac:dyDescent="0.25">
      <c r="A48" s="200"/>
      <c r="B48" s="200"/>
    </row>
    <row r="49" spans="1:2" s="201" customFormat="1" x14ac:dyDescent="0.25">
      <c r="A49" s="200"/>
      <c r="B49" s="200"/>
    </row>
    <row r="50" spans="1:2" s="201" customFormat="1" x14ac:dyDescent="0.25">
      <c r="A50" s="200"/>
      <c r="B50" s="200"/>
    </row>
  </sheetData>
  <mergeCells count="15">
    <mergeCell ref="A4:C4"/>
    <mergeCell ref="A5:L5"/>
    <mergeCell ref="A7:B9"/>
    <mergeCell ref="C7:C10"/>
    <mergeCell ref="J8:L8"/>
    <mergeCell ref="J9:J10"/>
    <mergeCell ref="K9:L9"/>
    <mergeCell ref="K6:L6"/>
    <mergeCell ref="D7:L7"/>
    <mergeCell ref="D8:F8"/>
    <mergeCell ref="G8:I8"/>
    <mergeCell ref="G9:G10"/>
    <mergeCell ref="H9:I9"/>
    <mergeCell ref="D9:D10"/>
    <mergeCell ref="E9:F9"/>
  </mergeCells>
  <pageMargins left="0.7" right="0.7" top="0.75" bottom="0.75" header="0.3" footer="0.3"/>
  <pageSetup paperSize="9" scale="4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N55"/>
  <sheetViews>
    <sheetView topLeftCell="A22" zoomScaleNormal="100" workbookViewId="0">
      <selection activeCell="L43" sqref="L43"/>
    </sheetView>
  </sheetViews>
  <sheetFormatPr defaultRowHeight="17.25" x14ac:dyDescent="0.25"/>
  <cols>
    <col min="1" max="1" width="10.140625" style="169" customWidth="1"/>
    <col min="2" max="2" width="9.85546875" style="169" customWidth="1"/>
    <col min="3" max="3" width="68.42578125" style="170" customWidth="1"/>
    <col min="4" max="4" width="13" style="170" customWidth="1"/>
    <col min="5" max="5" width="21.28515625" style="170" customWidth="1"/>
    <col min="6" max="6" width="17" style="170" customWidth="1"/>
    <col min="7" max="7" width="13.85546875" style="170" customWidth="1"/>
    <col min="8" max="8" width="18.140625" style="170" customWidth="1"/>
    <col min="9" max="9" width="17" style="170" customWidth="1"/>
    <col min="10" max="10" width="15.7109375" style="170" customWidth="1"/>
    <col min="11" max="11" width="21.85546875" style="170" customWidth="1"/>
    <col min="12" max="12" width="19.5703125" style="170" customWidth="1"/>
    <col min="13" max="13" width="10.5703125" style="170" bestFit="1" customWidth="1"/>
    <col min="14" max="16384" width="9.140625" style="170"/>
  </cols>
  <sheetData>
    <row r="1" spans="1:14" x14ac:dyDescent="0.25">
      <c r="L1" s="253" t="s">
        <v>150</v>
      </c>
      <c r="M1" s="171"/>
    </row>
    <row r="2" spans="1:14" x14ac:dyDescent="0.25">
      <c r="L2" s="253" t="s">
        <v>87</v>
      </c>
      <c r="M2" s="171"/>
    </row>
    <row r="3" spans="1:14" x14ac:dyDescent="0.25">
      <c r="L3" s="253" t="s">
        <v>56</v>
      </c>
      <c r="M3" s="171"/>
    </row>
    <row r="4" spans="1:14" x14ac:dyDescent="0.25">
      <c r="A4" s="379"/>
      <c r="B4" s="379"/>
      <c r="C4" s="379"/>
      <c r="D4" s="208"/>
      <c r="E4" s="208"/>
      <c r="F4" s="208"/>
      <c r="G4" s="208"/>
      <c r="H4" s="208"/>
      <c r="I4" s="208"/>
    </row>
    <row r="5" spans="1:14" ht="62.25" customHeight="1" x14ac:dyDescent="0.25">
      <c r="A5" s="380" t="s">
        <v>215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</row>
    <row r="6" spans="1:14" ht="18" thickBot="1" x14ac:dyDescent="0.35">
      <c r="A6" s="172"/>
      <c r="B6" s="172"/>
      <c r="C6" s="173"/>
      <c r="D6" s="173"/>
      <c r="E6" s="173"/>
      <c r="F6" s="173"/>
      <c r="G6" s="173"/>
      <c r="H6" s="173"/>
      <c r="I6" s="173"/>
      <c r="K6" s="399" t="s">
        <v>104</v>
      </c>
      <c r="L6" s="399"/>
    </row>
    <row r="7" spans="1:14" s="169" customFormat="1" ht="30.75" customHeight="1" x14ac:dyDescent="0.25">
      <c r="A7" s="392" t="s">
        <v>7</v>
      </c>
      <c r="B7" s="393"/>
      <c r="C7" s="385" t="s">
        <v>208</v>
      </c>
      <c r="D7" s="389" t="s">
        <v>236</v>
      </c>
      <c r="E7" s="390"/>
      <c r="F7" s="390"/>
      <c r="G7" s="390"/>
      <c r="H7" s="390"/>
      <c r="I7" s="390"/>
      <c r="J7" s="390"/>
      <c r="K7" s="390"/>
      <c r="L7" s="391"/>
    </row>
    <row r="8" spans="1:14" s="169" customFormat="1" ht="17.25" customHeight="1" x14ac:dyDescent="0.25">
      <c r="A8" s="394"/>
      <c r="B8" s="395"/>
      <c r="C8" s="386"/>
      <c r="D8" s="400" t="s">
        <v>214</v>
      </c>
      <c r="E8" s="400"/>
      <c r="F8" s="400"/>
      <c r="G8" s="400" t="s">
        <v>112</v>
      </c>
      <c r="H8" s="400"/>
      <c r="I8" s="400"/>
      <c r="J8" s="396" t="s">
        <v>18</v>
      </c>
      <c r="K8" s="396"/>
      <c r="L8" s="397"/>
    </row>
    <row r="9" spans="1:14" x14ac:dyDescent="0.25">
      <c r="A9" s="394"/>
      <c r="B9" s="395"/>
      <c r="C9" s="386"/>
      <c r="D9" s="398" t="s">
        <v>216</v>
      </c>
      <c r="E9" s="398" t="s">
        <v>15</v>
      </c>
      <c r="F9" s="398"/>
      <c r="G9" s="398" t="s">
        <v>216</v>
      </c>
      <c r="H9" s="398" t="s">
        <v>15</v>
      </c>
      <c r="I9" s="398"/>
      <c r="J9" s="398" t="s">
        <v>216</v>
      </c>
      <c r="K9" s="398" t="s">
        <v>15</v>
      </c>
      <c r="L9" s="398"/>
    </row>
    <row r="10" spans="1:14" s="176" customFormat="1" ht="34.5" x14ac:dyDescent="0.25">
      <c r="A10" s="174" t="s">
        <v>12</v>
      </c>
      <c r="B10" s="175" t="s">
        <v>85</v>
      </c>
      <c r="C10" s="386"/>
      <c r="D10" s="398"/>
      <c r="E10" s="161" t="s">
        <v>210</v>
      </c>
      <c r="F10" s="161" t="s">
        <v>213</v>
      </c>
      <c r="G10" s="398"/>
      <c r="H10" s="161" t="s">
        <v>210</v>
      </c>
      <c r="I10" s="161" t="s">
        <v>213</v>
      </c>
      <c r="J10" s="398"/>
      <c r="K10" s="161" t="s">
        <v>210</v>
      </c>
      <c r="L10" s="161" t="s">
        <v>213</v>
      </c>
    </row>
    <row r="11" spans="1:14" s="176" customFormat="1" x14ac:dyDescent="0.25">
      <c r="A11" s="177"/>
      <c r="B11" s="178"/>
      <c r="C11" s="178" t="s">
        <v>58</v>
      </c>
      <c r="D11" s="227">
        <f t="shared" ref="D11:K11" si="0">D13</f>
        <v>0</v>
      </c>
      <c r="E11" s="227">
        <f t="shared" si="0"/>
        <v>0</v>
      </c>
      <c r="F11" s="227"/>
      <c r="G11" s="227">
        <f t="shared" si="0"/>
        <v>0</v>
      </c>
      <c r="H11" s="227">
        <f t="shared" si="0"/>
        <v>0</v>
      </c>
      <c r="I11" s="227"/>
      <c r="J11" s="227">
        <f t="shared" si="0"/>
        <v>0</v>
      </c>
      <c r="K11" s="227">
        <f t="shared" si="0"/>
        <v>0</v>
      </c>
      <c r="L11" s="227"/>
    </row>
    <row r="12" spans="1:14" s="186" customFormat="1" x14ac:dyDescent="0.25">
      <c r="A12" s="181"/>
      <c r="B12" s="182"/>
      <c r="C12" s="182" t="s">
        <v>15</v>
      </c>
      <c r="D12" s="182"/>
      <c r="E12" s="182"/>
      <c r="F12" s="182"/>
      <c r="G12" s="182"/>
      <c r="H12" s="182"/>
      <c r="I12" s="182"/>
      <c r="J12" s="183"/>
      <c r="K12" s="184"/>
      <c r="L12" s="184"/>
      <c r="M12" s="185"/>
    </row>
    <row r="13" spans="1:14" s="186" customFormat="1" x14ac:dyDescent="0.25">
      <c r="A13" s="181"/>
      <c r="B13" s="182"/>
      <c r="C13" s="178" t="s">
        <v>64</v>
      </c>
      <c r="D13" s="227">
        <f t="shared" ref="D13:K13" si="1">D14</f>
        <v>0</v>
      </c>
      <c r="E13" s="227">
        <f t="shared" si="1"/>
        <v>0</v>
      </c>
      <c r="F13" s="227"/>
      <c r="G13" s="227">
        <f t="shared" si="1"/>
        <v>0</v>
      </c>
      <c r="H13" s="227">
        <f t="shared" si="1"/>
        <v>0</v>
      </c>
      <c r="I13" s="227"/>
      <c r="J13" s="227">
        <f t="shared" si="1"/>
        <v>0</v>
      </c>
      <c r="K13" s="227">
        <f t="shared" si="1"/>
        <v>0</v>
      </c>
      <c r="L13" s="227"/>
      <c r="M13" s="185"/>
    </row>
    <row r="14" spans="1:14" ht="34.5" x14ac:dyDescent="0.25">
      <c r="A14" s="177"/>
      <c r="B14" s="178"/>
      <c r="C14" s="178" t="s">
        <v>37</v>
      </c>
      <c r="D14" s="227">
        <f>SUM(E14:F14)</f>
        <v>0</v>
      </c>
      <c r="E14" s="138">
        <f>E16+E34</f>
        <v>0</v>
      </c>
      <c r="F14" s="138">
        <f>F16+F34</f>
        <v>0</v>
      </c>
      <c r="G14" s="227">
        <f>SUM(H14:I14)</f>
        <v>0</v>
      </c>
      <c r="H14" s="138">
        <f>H16+H34</f>
        <v>0</v>
      </c>
      <c r="I14" s="138">
        <f>I16+I34</f>
        <v>0</v>
      </c>
      <c r="J14" s="227">
        <f>SUM(K14:L14)</f>
        <v>0</v>
      </c>
      <c r="K14" s="138">
        <f>K16+K34</f>
        <v>0</v>
      </c>
      <c r="L14" s="138">
        <f>L16+L34</f>
        <v>0</v>
      </c>
    </row>
    <row r="15" spans="1:14" x14ac:dyDescent="0.25">
      <c r="A15" s="181"/>
      <c r="B15" s="182"/>
      <c r="C15" s="182" t="s">
        <v>15</v>
      </c>
      <c r="D15" s="182"/>
      <c r="E15" s="182"/>
      <c r="F15" s="182"/>
      <c r="G15" s="182"/>
      <c r="H15" s="182"/>
      <c r="I15" s="182"/>
      <c r="J15" s="203"/>
      <c r="K15" s="204"/>
      <c r="L15" s="204"/>
      <c r="M15" s="202"/>
      <c r="N15" s="202"/>
    </row>
    <row r="16" spans="1:14" s="127" customFormat="1" ht="16.5" x14ac:dyDescent="0.25">
      <c r="A16" s="125" t="s">
        <v>27</v>
      </c>
      <c r="B16" s="125"/>
      <c r="C16" s="125" t="s">
        <v>21</v>
      </c>
      <c r="D16" s="138">
        <f t="shared" ref="D16:D25" si="2">SUM(E16:F16)</f>
        <v>-7536.7000000000007</v>
      </c>
      <c r="E16" s="138">
        <f>E18+E26</f>
        <v>-5043.3</v>
      </c>
      <c r="F16" s="138">
        <f>F18+F26</f>
        <v>-2493.4</v>
      </c>
      <c r="G16" s="138">
        <f>SUM(H16:I16)</f>
        <v>-7536.7000000000007</v>
      </c>
      <c r="H16" s="138">
        <f>H18</f>
        <v>-5043.3</v>
      </c>
      <c r="I16" s="138">
        <f>I18+I26</f>
        <v>-2493.4</v>
      </c>
      <c r="J16" s="138">
        <f t="shared" ref="J16:J25" si="3">SUM(K16:L16)</f>
        <v>-7536.7000000000007</v>
      </c>
      <c r="K16" s="138">
        <f>K18</f>
        <v>-5043.3</v>
      </c>
      <c r="L16" s="138">
        <f>L18</f>
        <v>-2493.4</v>
      </c>
    </row>
    <row r="17" spans="1:12" s="127" customFormat="1" ht="16.5" x14ac:dyDescent="0.25">
      <c r="A17" s="125"/>
      <c r="B17" s="125"/>
      <c r="C17" s="125" t="s">
        <v>15</v>
      </c>
      <c r="D17" s="138"/>
      <c r="E17" s="125"/>
      <c r="F17" s="125"/>
      <c r="G17" s="138"/>
      <c r="H17" s="125"/>
      <c r="I17" s="125"/>
      <c r="J17" s="138"/>
      <c r="K17" s="125"/>
      <c r="L17" s="125"/>
    </row>
    <row r="18" spans="1:12" s="127" customFormat="1" ht="49.5" x14ac:dyDescent="0.25">
      <c r="A18" s="125"/>
      <c r="B18" s="125" t="s">
        <v>237</v>
      </c>
      <c r="C18" s="125" t="s">
        <v>234</v>
      </c>
      <c r="D18" s="138">
        <f t="shared" si="2"/>
        <v>-2500</v>
      </c>
      <c r="E18" s="138">
        <f>E20</f>
        <v>-2500</v>
      </c>
      <c r="F18" s="138">
        <f>F20</f>
        <v>0</v>
      </c>
      <c r="G18" s="138">
        <f t="shared" ref="G18:G25" si="4">SUM(H18:I18)</f>
        <v>-5043.3</v>
      </c>
      <c r="H18" s="138">
        <f>H20</f>
        <v>-5043.3</v>
      </c>
      <c r="I18" s="138">
        <f>I20</f>
        <v>0</v>
      </c>
      <c r="J18" s="138">
        <f t="shared" si="3"/>
        <v>-7536.7000000000007</v>
      </c>
      <c r="K18" s="138">
        <f>K20</f>
        <v>-5043.3</v>
      </c>
      <c r="L18" s="138">
        <f>L20</f>
        <v>-2493.4</v>
      </c>
    </row>
    <row r="19" spans="1:12" s="127" customFormat="1" ht="16.5" x14ac:dyDescent="0.25">
      <c r="A19" s="125"/>
      <c r="B19" s="125"/>
      <c r="C19" s="125" t="s">
        <v>16</v>
      </c>
      <c r="D19" s="138"/>
      <c r="E19" s="125"/>
      <c r="F19" s="125"/>
      <c r="G19" s="138"/>
      <c r="H19" s="125"/>
      <c r="I19" s="125"/>
      <c r="J19" s="138"/>
      <c r="K19" s="125"/>
      <c r="L19" s="125"/>
    </row>
    <row r="20" spans="1:12" s="127" customFormat="1" ht="33" x14ac:dyDescent="0.25">
      <c r="A20" s="125"/>
      <c r="B20" s="125"/>
      <c r="C20" s="128" t="s">
        <v>43</v>
      </c>
      <c r="D20" s="138">
        <f t="shared" si="2"/>
        <v>-2500</v>
      </c>
      <c r="E20" s="142">
        <f>E22</f>
        <v>-2500</v>
      </c>
      <c r="F20" s="142">
        <f>F22</f>
        <v>0</v>
      </c>
      <c r="G20" s="138">
        <f t="shared" si="4"/>
        <v>-5043.3</v>
      </c>
      <c r="H20" s="142">
        <f>H22</f>
        <v>-5043.3</v>
      </c>
      <c r="I20" s="142">
        <f>I22</f>
        <v>0</v>
      </c>
      <c r="J20" s="138">
        <f t="shared" si="3"/>
        <v>-7536.7000000000007</v>
      </c>
      <c r="K20" s="142">
        <f>K22</f>
        <v>-5043.3</v>
      </c>
      <c r="L20" s="142">
        <f>L22</f>
        <v>-2493.4</v>
      </c>
    </row>
    <row r="21" spans="1:12" s="127" customFormat="1" ht="33" x14ac:dyDescent="0.25">
      <c r="A21" s="125"/>
      <c r="B21" s="125"/>
      <c r="C21" s="125" t="s">
        <v>17</v>
      </c>
      <c r="D21" s="138"/>
      <c r="E21" s="125"/>
      <c r="F21" s="125"/>
      <c r="G21" s="138"/>
      <c r="H21" s="125"/>
      <c r="I21" s="125"/>
      <c r="J21" s="138"/>
      <c r="K21" s="125"/>
      <c r="L21" s="125"/>
    </row>
    <row r="22" spans="1:12" s="127" customFormat="1" ht="16.5" x14ac:dyDescent="0.25">
      <c r="A22" s="125"/>
      <c r="B22" s="125"/>
      <c r="C22" s="125" t="s">
        <v>14</v>
      </c>
      <c r="D22" s="138">
        <f t="shared" si="2"/>
        <v>-2500</v>
      </c>
      <c r="E22" s="138">
        <f t="shared" ref="E22:F24" si="5">E23</f>
        <v>-2500</v>
      </c>
      <c r="F22" s="138">
        <f t="shared" si="5"/>
        <v>0</v>
      </c>
      <c r="G22" s="138">
        <f t="shared" si="4"/>
        <v>-5043.3</v>
      </c>
      <c r="H22" s="138">
        <f t="shared" ref="H22:I24" si="6">H23</f>
        <v>-5043.3</v>
      </c>
      <c r="I22" s="138">
        <f t="shared" si="6"/>
        <v>0</v>
      </c>
      <c r="J22" s="138">
        <f t="shared" si="3"/>
        <v>-7536.7000000000007</v>
      </c>
      <c r="K22" s="138">
        <f t="shared" ref="K22:L24" si="7">K23</f>
        <v>-5043.3</v>
      </c>
      <c r="L22" s="138">
        <f t="shared" si="7"/>
        <v>-2493.4</v>
      </c>
    </row>
    <row r="23" spans="1:12" s="127" customFormat="1" ht="16.5" x14ac:dyDescent="0.25">
      <c r="A23" s="125"/>
      <c r="B23" s="125"/>
      <c r="C23" s="125" t="s">
        <v>64</v>
      </c>
      <c r="D23" s="138">
        <f t="shared" si="2"/>
        <v>-2500</v>
      </c>
      <c r="E23" s="138">
        <f t="shared" si="5"/>
        <v>-2500</v>
      </c>
      <c r="F23" s="138">
        <f t="shared" si="5"/>
        <v>0</v>
      </c>
      <c r="G23" s="138">
        <f t="shared" si="4"/>
        <v>-5043.3</v>
      </c>
      <c r="H23" s="138">
        <f t="shared" si="6"/>
        <v>-5043.3</v>
      </c>
      <c r="I23" s="138">
        <f t="shared" si="6"/>
        <v>0</v>
      </c>
      <c r="J23" s="138">
        <f t="shared" si="3"/>
        <v>-7536.7000000000007</v>
      </c>
      <c r="K23" s="138">
        <f t="shared" si="7"/>
        <v>-5043.3</v>
      </c>
      <c r="L23" s="138">
        <f t="shared" si="7"/>
        <v>-2493.4</v>
      </c>
    </row>
    <row r="24" spans="1:12" s="127" customFormat="1" ht="16.5" x14ac:dyDescent="0.25">
      <c r="A24" s="125"/>
      <c r="B24" s="125"/>
      <c r="C24" s="125" t="s">
        <v>65</v>
      </c>
      <c r="D24" s="138">
        <f t="shared" si="2"/>
        <v>-2500</v>
      </c>
      <c r="E24" s="138">
        <f t="shared" si="5"/>
        <v>-2500</v>
      </c>
      <c r="F24" s="138">
        <f t="shared" si="5"/>
        <v>0</v>
      </c>
      <c r="G24" s="138">
        <f t="shared" si="4"/>
        <v>-5043.3</v>
      </c>
      <c r="H24" s="138">
        <f t="shared" si="6"/>
        <v>-5043.3</v>
      </c>
      <c r="I24" s="138">
        <f t="shared" si="6"/>
        <v>0</v>
      </c>
      <c r="J24" s="138">
        <f t="shared" si="3"/>
        <v>-7536.7000000000007</v>
      </c>
      <c r="K24" s="138">
        <f t="shared" si="7"/>
        <v>-5043.3</v>
      </c>
      <c r="L24" s="138">
        <f t="shared" si="7"/>
        <v>-2493.4</v>
      </c>
    </row>
    <row r="25" spans="1:12" s="127" customFormat="1" ht="16.5" x14ac:dyDescent="0.25">
      <c r="A25" s="125"/>
      <c r="B25" s="125"/>
      <c r="C25" s="125" t="s">
        <v>232</v>
      </c>
      <c r="D25" s="138">
        <f t="shared" si="2"/>
        <v>-2500</v>
      </c>
      <c r="E25" s="138">
        <v>-2500</v>
      </c>
      <c r="F25" s="138"/>
      <c r="G25" s="138">
        <f t="shared" si="4"/>
        <v>-5043.3</v>
      </c>
      <c r="H25" s="138">
        <v>-5043.3</v>
      </c>
      <c r="I25" s="138"/>
      <c r="J25" s="138">
        <f t="shared" si="3"/>
        <v>-7536.7000000000007</v>
      </c>
      <c r="K25" s="138">
        <v>-5043.3</v>
      </c>
      <c r="L25" s="138">
        <v>-2493.4</v>
      </c>
    </row>
    <row r="26" spans="1:12" s="127" customFormat="1" ht="66" x14ac:dyDescent="0.25">
      <c r="A26" s="224"/>
      <c r="B26" s="125">
        <v>11011</v>
      </c>
      <c r="C26" s="125" t="s">
        <v>323</v>
      </c>
      <c r="D26" s="138">
        <f t="shared" ref="D26:D28" si="8">SUM(E26:F26)</f>
        <v>-5036.7000000000007</v>
      </c>
      <c r="E26" s="307">
        <f>E28</f>
        <v>-2543.3000000000002</v>
      </c>
      <c r="F26" s="138">
        <f>F28</f>
        <v>-2493.4</v>
      </c>
      <c r="G26" s="310">
        <f t="shared" ref="G26:G32" si="9">SUM(H26:I26)</f>
        <v>-2493.4</v>
      </c>
      <c r="H26" s="307">
        <v>0</v>
      </c>
      <c r="I26" s="138">
        <f>I28</f>
        <v>-2493.4</v>
      </c>
      <c r="J26" s="138">
        <v>0</v>
      </c>
      <c r="K26" s="307">
        <v>0</v>
      </c>
      <c r="L26" s="138">
        <v>0</v>
      </c>
    </row>
    <row r="27" spans="1:12" s="127" customFormat="1" ht="16.5" x14ac:dyDescent="0.25">
      <c r="A27" s="224"/>
      <c r="B27" s="125"/>
      <c r="C27" s="125" t="s">
        <v>16</v>
      </c>
      <c r="D27" s="138"/>
      <c r="E27" s="307"/>
      <c r="F27" s="138"/>
      <c r="G27" s="310"/>
      <c r="H27" s="307"/>
      <c r="I27" s="138"/>
      <c r="J27" s="138"/>
      <c r="K27" s="307"/>
      <c r="L27" s="138"/>
    </row>
    <row r="28" spans="1:12" s="127" customFormat="1" ht="33" x14ac:dyDescent="0.25">
      <c r="A28" s="224"/>
      <c r="B28" s="125"/>
      <c r="C28" s="128" t="s">
        <v>43</v>
      </c>
      <c r="D28" s="138">
        <f t="shared" si="8"/>
        <v>-5036.7000000000007</v>
      </c>
      <c r="E28" s="307">
        <f>E30</f>
        <v>-2543.3000000000002</v>
      </c>
      <c r="F28" s="138">
        <f>F30</f>
        <v>-2493.4</v>
      </c>
      <c r="G28" s="310">
        <f t="shared" si="9"/>
        <v>-2493.4</v>
      </c>
      <c r="H28" s="307">
        <v>0</v>
      </c>
      <c r="I28" s="138">
        <f>I30</f>
        <v>-2493.4</v>
      </c>
      <c r="J28" s="138">
        <v>0</v>
      </c>
      <c r="K28" s="307">
        <v>0</v>
      </c>
      <c r="L28" s="138">
        <v>0</v>
      </c>
    </row>
    <row r="29" spans="1:12" s="127" customFormat="1" ht="33" x14ac:dyDescent="0.25">
      <c r="A29" s="224"/>
      <c r="B29" s="125"/>
      <c r="C29" s="125" t="s">
        <v>17</v>
      </c>
      <c r="D29" s="138"/>
      <c r="E29" s="307"/>
      <c r="F29" s="138"/>
      <c r="G29" s="310"/>
      <c r="H29" s="307"/>
      <c r="I29" s="138"/>
      <c r="J29" s="138"/>
      <c r="K29" s="307"/>
      <c r="L29" s="138"/>
    </row>
    <row r="30" spans="1:12" s="127" customFormat="1" ht="16.5" x14ac:dyDescent="0.25">
      <c r="A30" s="224"/>
      <c r="B30" s="125"/>
      <c r="C30" s="125" t="s">
        <v>14</v>
      </c>
      <c r="D30" s="138">
        <f t="shared" ref="D30:D31" si="10">SUM(E30:F30)</f>
        <v>-5036.7000000000007</v>
      </c>
      <c r="E30" s="307">
        <f t="shared" ref="E30:F32" si="11">E31</f>
        <v>-2543.3000000000002</v>
      </c>
      <c r="F30" s="138">
        <f t="shared" si="11"/>
        <v>-2493.4</v>
      </c>
      <c r="G30" s="310">
        <f t="shared" si="9"/>
        <v>-2493.4</v>
      </c>
      <c r="H30" s="307">
        <v>0</v>
      </c>
      <c r="I30" s="138">
        <f>I31</f>
        <v>-2493.4</v>
      </c>
      <c r="J30" s="138">
        <v>0</v>
      </c>
      <c r="K30" s="307">
        <v>0</v>
      </c>
      <c r="L30" s="138">
        <v>0</v>
      </c>
    </row>
    <row r="31" spans="1:12" s="127" customFormat="1" ht="16.5" x14ac:dyDescent="0.25">
      <c r="A31" s="224"/>
      <c r="B31" s="125"/>
      <c r="C31" s="125" t="s">
        <v>64</v>
      </c>
      <c r="D31" s="138">
        <f t="shared" si="10"/>
        <v>-5036.7000000000007</v>
      </c>
      <c r="E31" s="307">
        <f t="shared" si="11"/>
        <v>-2543.3000000000002</v>
      </c>
      <c r="F31" s="138">
        <f t="shared" si="11"/>
        <v>-2493.4</v>
      </c>
      <c r="G31" s="310">
        <f t="shared" si="9"/>
        <v>-2493.4</v>
      </c>
      <c r="H31" s="307">
        <v>0</v>
      </c>
      <c r="I31" s="138">
        <f>I32</f>
        <v>-2493.4</v>
      </c>
      <c r="J31" s="138">
        <v>0</v>
      </c>
      <c r="K31" s="307">
        <v>0</v>
      </c>
      <c r="L31" s="138">
        <v>0</v>
      </c>
    </row>
    <row r="32" spans="1:12" s="127" customFormat="1" ht="16.5" x14ac:dyDescent="0.25">
      <c r="A32" s="224"/>
      <c r="B32" s="125"/>
      <c r="C32" s="125" t="s">
        <v>65</v>
      </c>
      <c r="D32" s="138">
        <f>SUM(E32:F32)</f>
        <v>-5036.7000000000007</v>
      </c>
      <c r="E32" s="307">
        <f t="shared" si="11"/>
        <v>-2543.3000000000002</v>
      </c>
      <c r="F32" s="138">
        <f t="shared" si="11"/>
        <v>-2493.4</v>
      </c>
      <c r="G32" s="310">
        <f t="shared" si="9"/>
        <v>-2493.4</v>
      </c>
      <c r="H32" s="307">
        <v>0</v>
      </c>
      <c r="I32" s="138">
        <f>I33</f>
        <v>-2493.4</v>
      </c>
      <c r="J32" s="138">
        <v>0</v>
      </c>
      <c r="K32" s="307">
        <v>0</v>
      </c>
      <c r="L32" s="138">
        <v>0</v>
      </c>
    </row>
    <row r="33" spans="1:14" s="127" customFormat="1" ht="16.5" x14ac:dyDescent="0.25">
      <c r="A33" s="224"/>
      <c r="B33" s="125"/>
      <c r="C33" s="125" t="s">
        <v>232</v>
      </c>
      <c r="D33" s="310">
        <f>SUM(E33:F33)</f>
        <v>-5036.7000000000007</v>
      </c>
      <c r="E33" s="311">
        <v>-2543.3000000000002</v>
      </c>
      <c r="F33" s="310">
        <v>-2493.4</v>
      </c>
      <c r="G33" s="310">
        <f>SUM(H33:I33)</f>
        <v>-2493.4</v>
      </c>
      <c r="H33" s="311">
        <v>0</v>
      </c>
      <c r="I33" s="310">
        <v>-2493.4</v>
      </c>
      <c r="J33" s="310">
        <v>0</v>
      </c>
      <c r="K33" s="311">
        <v>0</v>
      </c>
      <c r="L33" s="310">
        <v>0</v>
      </c>
    </row>
    <row r="34" spans="1:14" s="189" customFormat="1" x14ac:dyDescent="0.25">
      <c r="A34" s="218" t="s">
        <v>192</v>
      </c>
      <c r="B34" s="194"/>
      <c r="C34" s="194" t="s">
        <v>193</v>
      </c>
      <c r="D34" s="138">
        <f t="shared" ref="D34:D51" si="12">SUM(E34:F34)</f>
        <v>7536.7000000000007</v>
      </c>
      <c r="E34" s="180">
        <f>E36+E44</f>
        <v>5043.3</v>
      </c>
      <c r="F34" s="180">
        <f>F36+F44</f>
        <v>2493.4</v>
      </c>
      <c r="G34" s="138">
        <f>SUM(H34:I34)</f>
        <v>7536.7000000000007</v>
      </c>
      <c r="H34" s="180">
        <f>H36+H44</f>
        <v>5043.3</v>
      </c>
      <c r="I34" s="180">
        <f>I36+I44</f>
        <v>2493.4</v>
      </c>
      <c r="J34" s="138">
        <f t="shared" ref="J34:J51" si="13">SUM(K34:L34)</f>
        <v>7536.7000000000007</v>
      </c>
      <c r="K34" s="180">
        <f>K36+K44</f>
        <v>5043.3</v>
      </c>
      <c r="L34" s="180">
        <f>L36+L44</f>
        <v>2493.4</v>
      </c>
      <c r="M34" s="188"/>
      <c r="N34" s="188"/>
    </row>
    <row r="35" spans="1:14" x14ac:dyDescent="0.25">
      <c r="A35" s="181"/>
      <c r="B35" s="182"/>
      <c r="C35" s="182" t="s">
        <v>15</v>
      </c>
      <c r="D35" s="138"/>
      <c r="E35" s="182"/>
      <c r="F35" s="182"/>
      <c r="G35" s="138"/>
      <c r="H35" s="182"/>
      <c r="I35" s="182"/>
      <c r="J35" s="138"/>
      <c r="K35" s="182"/>
      <c r="L35" s="204"/>
      <c r="M35" s="202"/>
      <c r="N35" s="202"/>
    </row>
    <row r="36" spans="1:14" ht="51.75" x14ac:dyDescent="0.25">
      <c r="A36" s="181"/>
      <c r="B36" s="182">
        <v>11011</v>
      </c>
      <c r="C36" s="194" t="s">
        <v>320</v>
      </c>
      <c r="D36" s="180">
        <f t="shared" ref="D36:D38" si="14">SUM(E36:F36)</f>
        <v>7480.2000000000007</v>
      </c>
      <c r="E36" s="180">
        <f>E38</f>
        <v>4986.8</v>
      </c>
      <c r="F36" s="180">
        <f>F38</f>
        <v>2493.4</v>
      </c>
      <c r="G36" s="126">
        <f>SUM(H36:I36)</f>
        <v>7480.2000000000007</v>
      </c>
      <c r="H36" s="180">
        <f>H38</f>
        <v>4986.8</v>
      </c>
      <c r="I36" s="180">
        <f t="shared" ref="I36:L36" si="15">I38</f>
        <v>2493.4</v>
      </c>
      <c r="J36" s="180">
        <f t="shared" si="15"/>
        <v>7480.2000000000007</v>
      </c>
      <c r="K36" s="180">
        <f t="shared" si="15"/>
        <v>4986.8</v>
      </c>
      <c r="L36" s="180">
        <f t="shared" si="15"/>
        <v>2493.4</v>
      </c>
      <c r="M36" s="202"/>
      <c r="N36" s="202"/>
    </row>
    <row r="37" spans="1:14" x14ac:dyDescent="0.25">
      <c r="A37" s="181"/>
      <c r="B37" s="182"/>
      <c r="C37" s="182" t="s">
        <v>16</v>
      </c>
      <c r="D37" s="180"/>
      <c r="E37" s="180"/>
      <c r="F37" s="180"/>
      <c r="G37" s="126"/>
      <c r="H37" s="180"/>
      <c r="I37" s="180"/>
      <c r="J37" s="180"/>
      <c r="K37" s="180"/>
      <c r="L37" s="180"/>
      <c r="M37" s="202"/>
      <c r="N37" s="202"/>
    </row>
    <row r="38" spans="1:14" ht="34.5" x14ac:dyDescent="0.25">
      <c r="A38" s="181"/>
      <c r="B38" s="182"/>
      <c r="C38" s="205" t="s">
        <v>43</v>
      </c>
      <c r="D38" s="180">
        <f t="shared" si="14"/>
        <v>7480.2000000000007</v>
      </c>
      <c r="E38" s="180">
        <f>E40</f>
        <v>4986.8</v>
      </c>
      <c r="F38" s="180">
        <f>F40</f>
        <v>2493.4</v>
      </c>
      <c r="G38" s="126">
        <f t="shared" ref="G38:G42" si="16">SUM(H38:I38)</f>
        <v>7480.2000000000007</v>
      </c>
      <c r="H38" s="180">
        <f>H40</f>
        <v>4986.8</v>
      </c>
      <c r="I38" s="180">
        <f t="shared" ref="I38:L38" si="17">I40</f>
        <v>2493.4</v>
      </c>
      <c r="J38" s="180">
        <f t="shared" si="17"/>
        <v>7480.2000000000007</v>
      </c>
      <c r="K38" s="180">
        <f t="shared" si="17"/>
        <v>4986.8</v>
      </c>
      <c r="L38" s="180">
        <f t="shared" si="17"/>
        <v>2493.4</v>
      </c>
      <c r="M38" s="202"/>
      <c r="N38" s="202"/>
    </row>
    <row r="39" spans="1:14" ht="34.5" x14ac:dyDescent="0.25">
      <c r="A39" s="181"/>
      <c r="B39" s="182"/>
      <c r="C39" s="182" t="s">
        <v>17</v>
      </c>
      <c r="D39" s="180"/>
      <c r="E39" s="180"/>
      <c r="F39" s="180"/>
      <c r="G39" s="138"/>
      <c r="H39" s="180"/>
      <c r="I39" s="180"/>
      <c r="J39" s="180"/>
      <c r="K39" s="180"/>
      <c r="L39" s="180"/>
      <c r="M39" s="202"/>
      <c r="N39" s="202"/>
    </row>
    <row r="40" spans="1:14" x14ac:dyDescent="0.25">
      <c r="A40" s="181"/>
      <c r="B40" s="182"/>
      <c r="C40" s="182" t="s">
        <v>14</v>
      </c>
      <c r="D40" s="180">
        <f t="shared" ref="D40:D42" si="18">SUM(E40:F40)</f>
        <v>7480.2000000000007</v>
      </c>
      <c r="E40" s="180">
        <f t="shared" ref="E40:F42" si="19">E41</f>
        <v>4986.8</v>
      </c>
      <c r="F40" s="180">
        <f t="shared" si="19"/>
        <v>2493.4</v>
      </c>
      <c r="G40" s="138">
        <f t="shared" si="16"/>
        <v>7480.2000000000007</v>
      </c>
      <c r="H40" s="180">
        <f>H41</f>
        <v>4986.8</v>
      </c>
      <c r="I40" s="180">
        <f t="shared" ref="I40:L42" si="20">I41</f>
        <v>2493.4</v>
      </c>
      <c r="J40" s="180">
        <f t="shared" si="20"/>
        <v>7480.2000000000007</v>
      </c>
      <c r="K40" s="180">
        <f t="shared" si="20"/>
        <v>4986.8</v>
      </c>
      <c r="L40" s="180">
        <f t="shared" si="20"/>
        <v>2493.4</v>
      </c>
      <c r="M40" s="202"/>
      <c r="N40" s="202"/>
    </row>
    <row r="41" spans="1:14" x14ac:dyDescent="0.25">
      <c r="A41" s="181"/>
      <c r="B41" s="182"/>
      <c r="C41" s="182" t="s">
        <v>64</v>
      </c>
      <c r="D41" s="180">
        <f t="shared" si="18"/>
        <v>7480.2000000000007</v>
      </c>
      <c r="E41" s="180">
        <f t="shared" si="19"/>
        <v>4986.8</v>
      </c>
      <c r="F41" s="180">
        <f t="shared" si="19"/>
        <v>2493.4</v>
      </c>
      <c r="G41" s="138">
        <f t="shared" si="16"/>
        <v>7480.2000000000007</v>
      </c>
      <c r="H41" s="180">
        <f>H42</f>
        <v>4986.8</v>
      </c>
      <c r="I41" s="180">
        <f t="shared" si="20"/>
        <v>2493.4</v>
      </c>
      <c r="J41" s="180">
        <f t="shared" si="20"/>
        <v>7480.2000000000007</v>
      </c>
      <c r="K41" s="180">
        <f t="shared" si="20"/>
        <v>4986.8</v>
      </c>
      <c r="L41" s="180">
        <f t="shared" si="20"/>
        <v>2493.4</v>
      </c>
      <c r="M41" s="202"/>
      <c r="N41" s="202"/>
    </row>
    <row r="42" spans="1:14" x14ac:dyDescent="0.25">
      <c r="A42" s="181"/>
      <c r="B42" s="182"/>
      <c r="C42" s="182" t="s">
        <v>65</v>
      </c>
      <c r="D42" s="180">
        <f t="shared" si="18"/>
        <v>7480.2000000000007</v>
      </c>
      <c r="E42" s="180">
        <f t="shared" si="19"/>
        <v>4986.8</v>
      </c>
      <c r="F42" s="180">
        <f t="shared" si="19"/>
        <v>2493.4</v>
      </c>
      <c r="G42" s="138">
        <f t="shared" si="16"/>
        <v>7480.2000000000007</v>
      </c>
      <c r="H42" s="180">
        <f>H43</f>
        <v>4986.8</v>
      </c>
      <c r="I42" s="180">
        <f t="shared" si="20"/>
        <v>2493.4</v>
      </c>
      <c r="J42" s="180">
        <f t="shared" si="20"/>
        <v>7480.2000000000007</v>
      </c>
      <c r="K42" s="180">
        <f t="shared" si="20"/>
        <v>4986.8</v>
      </c>
      <c r="L42" s="180">
        <f t="shared" si="20"/>
        <v>2493.4</v>
      </c>
      <c r="M42" s="202"/>
      <c r="N42" s="202"/>
    </row>
    <row r="43" spans="1:14" ht="18" thickBot="1" x14ac:dyDescent="0.3">
      <c r="A43" s="181"/>
      <c r="B43" s="182"/>
      <c r="C43" s="306" t="s">
        <v>232</v>
      </c>
      <c r="D43" s="180">
        <f>SUM(E43:F43)</f>
        <v>7480.2000000000007</v>
      </c>
      <c r="E43" s="180">
        <v>4986.8</v>
      </c>
      <c r="F43" s="180">
        <v>2493.4</v>
      </c>
      <c r="G43" s="138">
        <f>SUM(H43:I43)</f>
        <v>7480.2000000000007</v>
      </c>
      <c r="H43" s="180">
        <v>4986.8</v>
      </c>
      <c r="I43" s="180">
        <v>2493.4</v>
      </c>
      <c r="J43" s="138">
        <f>SUM(K43:L43)</f>
        <v>7480.2000000000007</v>
      </c>
      <c r="K43" s="180">
        <v>4986.8</v>
      </c>
      <c r="L43" s="180">
        <v>2493.4</v>
      </c>
      <c r="M43" s="202"/>
      <c r="N43" s="202"/>
    </row>
    <row r="44" spans="1:14" s="189" customFormat="1" ht="66" x14ac:dyDescent="0.25">
      <c r="A44" s="190"/>
      <c r="B44" s="193">
        <v>12001</v>
      </c>
      <c r="C44" s="125" t="s">
        <v>201</v>
      </c>
      <c r="D44" s="126">
        <f t="shared" si="12"/>
        <v>56.5</v>
      </c>
      <c r="E44" s="179">
        <f>E46</f>
        <v>56.5</v>
      </c>
      <c r="F44" s="125"/>
      <c r="G44" s="126">
        <f t="shared" ref="G44:G51" si="21">SUM(H44:I44)</f>
        <v>56.5</v>
      </c>
      <c r="H44" s="179">
        <f>H46</f>
        <v>56.5</v>
      </c>
      <c r="I44" s="224"/>
      <c r="J44" s="126">
        <f t="shared" si="13"/>
        <v>56.5</v>
      </c>
      <c r="K44" s="180">
        <f>K46</f>
        <v>56.5</v>
      </c>
      <c r="L44" s="196">
        <f t="shared" ref="L44" si="22">+L46</f>
        <v>0</v>
      </c>
      <c r="M44" s="188"/>
      <c r="N44" s="188"/>
    </row>
    <row r="45" spans="1:14" x14ac:dyDescent="0.25">
      <c r="A45" s="181"/>
      <c r="B45" s="182"/>
      <c r="C45" s="182" t="s">
        <v>16</v>
      </c>
      <c r="D45" s="138"/>
      <c r="E45" s="179"/>
      <c r="F45" s="182"/>
      <c r="G45" s="138"/>
      <c r="H45" s="179"/>
      <c r="I45" s="225"/>
      <c r="J45" s="138"/>
      <c r="K45" s="180"/>
      <c r="L45" s="180"/>
      <c r="M45" s="202"/>
      <c r="N45" s="202"/>
    </row>
    <row r="46" spans="1:14" ht="34.5" x14ac:dyDescent="0.25">
      <c r="A46" s="181"/>
      <c r="B46" s="182"/>
      <c r="C46" s="205" t="s">
        <v>43</v>
      </c>
      <c r="D46" s="138">
        <f t="shared" si="12"/>
        <v>56.5</v>
      </c>
      <c r="E46" s="179">
        <f>E48</f>
        <v>56.5</v>
      </c>
      <c r="F46" s="205"/>
      <c r="G46" s="138">
        <f t="shared" si="21"/>
        <v>56.5</v>
      </c>
      <c r="H46" s="179">
        <f>H48</f>
        <v>56.5</v>
      </c>
      <c r="I46" s="226"/>
      <c r="J46" s="138">
        <f t="shared" si="13"/>
        <v>56.5</v>
      </c>
      <c r="K46" s="180">
        <f>K48</f>
        <v>56.5</v>
      </c>
      <c r="L46" s="180">
        <f t="shared" ref="L46" si="23">+L48</f>
        <v>0</v>
      </c>
      <c r="M46" s="202"/>
      <c r="N46" s="202"/>
    </row>
    <row r="47" spans="1:14" ht="34.5" x14ac:dyDescent="0.25">
      <c r="A47" s="181"/>
      <c r="B47" s="182"/>
      <c r="C47" s="182" t="s">
        <v>17</v>
      </c>
      <c r="D47" s="138"/>
      <c r="E47" s="179"/>
      <c r="F47" s="182"/>
      <c r="G47" s="138"/>
      <c r="H47" s="179"/>
      <c r="I47" s="225"/>
      <c r="J47" s="138"/>
      <c r="K47" s="180"/>
      <c r="L47" s="180"/>
      <c r="M47" s="202"/>
      <c r="N47" s="202"/>
    </row>
    <row r="48" spans="1:14" x14ac:dyDescent="0.25">
      <c r="A48" s="181"/>
      <c r="B48" s="182"/>
      <c r="C48" s="96" t="s">
        <v>14</v>
      </c>
      <c r="D48" s="138">
        <f t="shared" si="12"/>
        <v>56.5</v>
      </c>
      <c r="E48" s="179">
        <f>E49</f>
        <v>56.5</v>
      </c>
      <c r="F48" s="96"/>
      <c r="G48" s="138">
        <f t="shared" si="21"/>
        <v>56.5</v>
      </c>
      <c r="H48" s="179">
        <f>H49</f>
        <v>56.5</v>
      </c>
      <c r="I48" s="103"/>
      <c r="J48" s="138">
        <f t="shared" si="13"/>
        <v>56.5</v>
      </c>
      <c r="K48" s="180">
        <f>K49</f>
        <v>56.5</v>
      </c>
      <c r="L48" s="180">
        <f t="shared" ref="L48:L49" si="24">+L49</f>
        <v>0</v>
      </c>
      <c r="M48" s="202"/>
      <c r="N48" s="202"/>
    </row>
    <row r="49" spans="1:14" x14ac:dyDescent="0.25">
      <c r="A49" s="181"/>
      <c r="B49" s="182"/>
      <c r="C49" s="96" t="s">
        <v>64</v>
      </c>
      <c r="D49" s="138">
        <f t="shared" si="12"/>
        <v>56.5</v>
      </c>
      <c r="E49" s="179">
        <f>E50</f>
        <v>56.5</v>
      </c>
      <c r="F49" s="96"/>
      <c r="G49" s="138">
        <f t="shared" si="21"/>
        <v>56.5</v>
      </c>
      <c r="H49" s="179">
        <f>H50</f>
        <v>56.5</v>
      </c>
      <c r="I49" s="103"/>
      <c r="J49" s="138">
        <f t="shared" si="13"/>
        <v>56.5</v>
      </c>
      <c r="K49" s="180">
        <f>K50</f>
        <v>56.5</v>
      </c>
      <c r="L49" s="180">
        <f t="shared" si="24"/>
        <v>0</v>
      </c>
      <c r="M49" s="202"/>
      <c r="N49" s="202"/>
    </row>
    <row r="50" spans="1:14" x14ac:dyDescent="0.25">
      <c r="A50" s="181"/>
      <c r="B50" s="182"/>
      <c r="C50" s="96" t="s">
        <v>205</v>
      </c>
      <c r="D50" s="138">
        <f t="shared" si="12"/>
        <v>56.5</v>
      </c>
      <c r="E50" s="179">
        <f>E51</f>
        <v>56.5</v>
      </c>
      <c r="F50" s="96"/>
      <c r="G50" s="138">
        <f t="shared" si="21"/>
        <v>56.5</v>
      </c>
      <c r="H50" s="179">
        <f>H51</f>
        <v>56.5</v>
      </c>
      <c r="I50" s="103"/>
      <c r="J50" s="138">
        <f t="shared" si="13"/>
        <v>56.5</v>
      </c>
      <c r="K50" s="180">
        <f>K51</f>
        <v>56.5</v>
      </c>
      <c r="L50" s="180">
        <f>L51</f>
        <v>0</v>
      </c>
      <c r="M50" s="202"/>
      <c r="N50" s="202"/>
    </row>
    <row r="51" spans="1:14" x14ac:dyDescent="0.25">
      <c r="A51" s="206"/>
      <c r="B51" s="207"/>
      <c r="C51" s="96" t="s">
        <v>206</v>
      </c>
      <c r="D51" s="138">
        <f t="shared" si="12"/>
        <v>56.5</v>
      </c>
      <c r="E51" s="179">
        <f>E52</f>
        <v>56.5</v>
      </c>
      <c r="F51" s="96"/>
      <c r="G51" s="138">
        <f t="shared" si="21"/>
        <v>56.5</v>
      </c>
      <c r="H51" s="179">
        <f>H52</f>
        <v>56.5</v>
      </c>
      <c r="I51" s="103"/>
      <c r="J51" s="138">
        <f t="shared" si="13"/>
        <v>56.5</v>
      </c>
      <c r="K51" s="180">
        <f>K52</f>
        <v>56.5</v>
      </c>
      <c r="L51" s="180">
        <f>L52</f>
        <v>0</v>
      </c>
      <c r="M51" s="202"/>
      <c r="N51" s="202"/>
    </row>
    <row r="52" spans="1:14" x14ac:dyDescent="0.25">
      <c r="A52" s="182"/>
      <c r="B52" s="182"/>
      <c r="C52" s="96" t="s">
        <v>207</v>
      </c>
      <c r="D52" s="138">
        <f>SUM(E52:F52)</f>
        <v>56.5</v>
      </c>
      <c r="E52" s="179">
        <v>56.5</v>
      </c>
      <c r="F52" s="96"/>
      <c r="G52" s="138">
        <f>SUM(H52:I52)</f>
        <v>56.5</v>
      </c>
      <c r="H52" s="179">
        <v>56.5</v>
      </c>
      <c r="I52" s="103"/>
      <c r="J52" s="138">
        <f>SUM(K52:L52)</f>
        <v>56.5</v>
      </c>
      <c r="K52" s="180">
        <v>56.5</v>
      </c>
      <c r="L52" s="180"/>
      <c r="M52" s="202"/>
      <c r="N52" s="202"/>
    </row>
    <row r="53" spans="1:14" s="201" customFormat="1" x14ac:dyDescent="0.25">
      <c r="A53" s="200"/>
      <c r="B53" s="200"/>
    </row>
    <row r="54" spans="1:14" s="201" customFormat="1" x14ac:dyDescent="0.25">
      <c r="A54" s="200"/>
      <c r="B54" s="200"/>
    </row>
    <row r="55" spans="1:14" s="201" customFormat="1" x14ac:dyDescent="0.25">
      <c r="A55" s="200"/>
      <c r="B55" s="200"/>
    </row>
  </sheetData>
  <mergeCells count="15">
    <mergeCell ref="A4:C4"/>
    <mergeCell ref="A5:L5"/>
    <mergeCell ref="A7:B9"/>
    <mergeCell ref="C7:C10"/>
    <mergeCell ref="J8:L8"/>
    <mergeCell ref="J9:J10"/>
    <mergeCell ref="K9:L9"/>
    <mergeCell ref="K6:L6"/>
    <mergeCell ref="D7:L7"/>
    <mergeCell ref="G8:I8"/>
    <mergeCell ref="G9:G10"/>
    <mergeCell ref="H9:I9"/>
    <mergeCell ref="D8:F8"/>
    <mergeCell ref="D9:D10"/>
    <mergeCell ref="E9:F9"/>
  </mergeCells>
  <pageMargins left="0.7" right="0.7" top="0.75" bottom="0.75" header="0.3" footer="0.3"/>
  <pageSetup paperSize="9" scale="40" orientation="portrait" verticalDpi="0" r:id="rId1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K33"/>
  <sheetViews>
    <sheetView topLeftCell="A7" zoomScaleNormal="100" zoomScaleSheetLayoutView="90" workbookViewId="0">
      <selection activeCell="E16" sqref="E16"/>
    </sheetView>
  </sheetViews>
  <sheetFormatPr defaultColWidth="8" defaultRowHeight="17.25" customHeight="1" x14ac:dyDescent="0.25"/>
  <cols>
    <col min="1" max="1" width="7.42578125" style="11" customWidth="1"/>
    <col min="2" max="2" width="8.7109375" style="11" customWidth="1"/>
    <col min="3" max="3" width="82.7109375" style="9" customWidth="1"/>
    <col min="4" max="4" width="23.140625" style="9" customWidth="1"/>
    <col min="5" max="5" width="19.28515625" style="13" customWidth="1"/>
    <col min="6" max="6" width="19" style="13" customWidth="1"/>
    <col min="7" max="7" width="18.28515625" style="13" bestFit="1" customWidth="1"/>
    <col min="8" max="8" width="18.5703125" style="13" bestFit="1" customWidth="1"/>
    <col min="9" max="9" width="16.42578125" style="9" customWidth="1"/>
    <col min="10" max="16384" width="8" style="9"/>
  </cols>
  <sheetData>
    <row r="1" spans="1:11" ht="21" customHeight="1" x14ac:dyDescent="0.3">
      <c r="A1" s="401" t="s">
        <v>79</v>
      </c>
      <c r="B1" s="401"/>
      <c r="C1" s="401"/>
      <c r="D1" s="401"/>
      <c r="E1" s="401"/>
      <c r="F1" s="401"/>
    </row>
    <row r="2" spans="1:11" s="3" customFormat="1" ht="16.5" customHeight="1" x14ac:dyDescent="0.3">
      <c r="A2" s="401" t="s">
        <v>105</v>
      </c>
      <c r="B2" s="401"/>
      <c r="C2" s="401"/>
      <c r="D2" s="401"/>
      <c r="E2" s="401"/>
      <c r="F2" s="401"/>
      <c r="G2" s="14"/>
      <c r="H2" s="14"/>
    </row>
    <row r="3" spans="1:11" s="3" customFormat="1" ht="16.5" customHeight="1" x14ac:dyDescent="0.3">
      <c r="A3" s="401" t="s">
        <v>0</v>
      </c>
      <c r="B3" s="401"/>
      <c r="C3" s="401"/>
      <c r="D3" s="401"/>
      <c r="E3" s="401"/>
      <c r="F3" s="401"/>
      <c r="G3" s="14"/>
      <c r="H3" s="14"/>
    </row>
    <row r="4" spans="1:11" s="3" customFormat="1" ht="52.5" customHeight="1" x14ac:dyDescent="0.25">
      <c r="A4" s="402" t="s">
        <v>118</v>
      </c>
      <c r="B4" s="402"/>
      <c r="C4" s="402"/>
      <c r="D4" s="402"/>
      <c r="E4" s="402"/>
      <c r="F4" s="402"/>
      <c r="G4" s="14"/>
      <c r="H4" s="14"/>
    </row>
    <row r="6" spans="1:11" s="127" customFormat="1" ht="16.5" x14ac:dyDescent="0.25">
      <c r="A6" s="403" t="s">
        <v>113</v>
      </c>
      <c r="B6" s="403"/>
      <c r="C6" s="403"/>
      <c r="D6" s="403"/>
      <c r="E6" s="403"/>
      <c r="F6" s="403"/>
    </row>
    <row r="7" spans="1:11" s="127" customFormat="1" ht="40.5" customHeight="1" x14ac:dyDescent="0.25">
      <c r="A7" s="405" t="s">
        <v>114</v>
      </c>
      <c r="B7" s="405"/>
      <c r="C7" s="405" t="s">
        <v>115</v>
      </c>
      <c r="D7" s="406" t="s">
        <v>42</v>
      </c>
      <c r="E7" s="407"/>
      <c r="F7" s="408"/>
    </row>
    <row r="8" spans="1:11" s="127" customFormat="1" ht="30" customHeight="1" x14ac:dyDescent="0.25">
      <c r="A8" s="405"/>
      <c r="B8" s="405"/>
      <c r="C8" s="405"/>
      <c r="D8" s="404" t="s">
        <v>93</v>
      </c>
      <c r="E8" s="404" t="s">
        <v>94</v>
      </c>
      <c r="F8" s="404" t="s">
        <v>57</v>
      </c>
    </row>
    <row r="9" spans="1:11" s="127" customFormat="1" ht="50.25" customHeight="1" x14ac:dyDescent="0.25">
      <c r="A9" s="131" t="s">
        <v>12</v>
      </c>
      <c r="B9" s="131" t="s">
        <v>85</v>
      </c>
      <c r="C9" s="405"/>
      <c r="D9" s="404"/>
      <c r="E9" s="404"/>
      <c r="F9" s="404"/>
      <c r="H9" s="130"/>
      <c r="I9" s="130"/>
      <c r="J9" s="130"/>
      <c r="K9" s="130"/>
    </row>
    <row r="10" spans="1:11" s="127" customFormat="1" ht="30.75" customHeight="1" x14ac:dyDescent="0.25">
      <c r="A10" s="115"/>
      <c r="B10" s="115"/>
      <c r="C10" s="131" t="s">
        <v>58</v>
      </c>
      <c r="D10" s="151">
        <f t="shared" ref="D10:F10" si="0">D12</f>
        <v>2514.5</v>
      </c>
      <c r="E10" s="151">
        <f t="shared" si="0"/>
        <v>-2485.5000000000009</v>
      </c>
      <c r="F10" s="151">
        <f t="shared" si="0"/>
        <v>-24485.499999999996</v>
      </c>
    </row>
    <row r="11" spans="1:11" s="127" customFormat="1" ht="16.5" x14ac:dyDescent="0.25">
      <c r="A11" s="115"/>
      <c r="B11" s="115"/>
      <c r="C11" s="125" t="s">
        <v>15</v>
      </c>
      <c r="D11" s="134"/>
      <c r="E11" s="134"/>
      <c r="F11" s="134"/>
    </row>
    <row r="12" spans="1:11" s="127" customFormat="1" ht="33" x14ac:dyDescent="0.25">
      <c r="A12" s="115"/>
      <c r="B12" s="115"/>
      <c r="C12" s="135" t="s">
        <v>67</v>
      </c>
      <c r="D12" s="136">
        <f>D14+D17+D24+D29</f>
        <v>2514.5</v>
      </c>
      <c r="E12" s="136">
        <f t="shared" ref="E12:F12" si="1">E14+E17+E24+E29</f>
        <v>-2485.5000000000009</v>
      </c>
      <c r="F12" s="136">
        <f t="shared" si="1"/>
        <v>-24485.499999999996</v>
      </c>
      <c r="G12" s="130"/>
      <c r="H12" s="130"/>
      <c r="I12" s="130"/>
      <c r="J12" s="130"/>
    </row>
    <row r="13" spans="1:11" s="127" customFormat="1" ht="16.5" x14ac:dyDescent="0.25">
      <c r="A13" s="115"/>
      <c r="B13" s="115"/>
      <c r="C13" s="125" t="s">
        <v>116</v>
      </c>
      <c r="D13" s="134"/>
      <c r="E13" s="134"/>
      <c r="F13" s="134"/>
    </row>
    <row r="14" spans="1:11" s="127" customFormat="1" ht="24.75" customHeight="1" x14ac:dyDescent="0.25">
      <c r="A14" s="115" t="s">
        <v>27</v>
      </c>
      <c r="B14" s="115" t="s">
        <v>107</v>
      </c>
      <c r="C14" s="137" t="s">
        <v>108</v>
      </c>
      <c r="D14" s="138">
        <f>+D16</f>
        <v>-7536.7</v>
      </c>
      <c r="E14" s="138">
        <f t="shared" ref="E14" si="2">+E16</f>
        <v>-31916.7</v>
      </c>
      <c r="F14" s="138">
        <f>+F16</f>
        <v>0</v>
      </c>
    </row>
    <row r="15" spans="1:11" s="127" customFormat="1" ht="16.5" x14ac:dyDescent="0.25">
      <c r="A15" s="115"/>
      <c r="B15" s="115"/>
      <c r="C15" s="139" t="s">
        <v>16</v>
      </c>
      <c r="D15" s="134"/>
      <c r="E15" s="134"/>
      <c r="F15" s="134"/>
    </row>
    <row r="16" spans="1:11" s="127" customFormat="1" ht="40.5" customHeight="1" x14ac:dyDescent="0.25">
      <c r="A16" s="115"/>
      <c r="B16" s="115"/>
      <c r="C16" s="140" t="s">
        <v>43</v>
      </c>
      <c r="D16" s="141">
        <f>'3'!G54</f>
        <v>-7536.7</v>
      </c>
      <c r="E16" s="141">
        <f>'3'!H54</f>
        <v>-31916.7</v>
      </c>
      <c r="F16" s="141">
        <f>'3'!I54</f>
        <v>0</v>
      </c>
    </row>
    <row r="17" spans="1:6" s="127" customFormat="1" ht="27.75" customHeight="1" x14ac:dyDescent="0.25">
      <c r="A17" s="115" t="s">
        <v>27</v>
      </c>
      <c r="B17" s="115" t="s">
        <v>109</v>
      </c>
      <c r="C17" s="137" t="s">
        <v>110</v>
      </c>
      <c r="D17" s="126">
        <f t="shared" ref="D17:F17" si="3">D19</f>
        <v>3000</v>
      </c>
      <c r="E17" s="126">
        <f t="shared" si="3"/>
        <v>21300</v>
      </c>
      <c r="F17" s="126">
        <f t="shared" si="3"/>
        <v>-32616.699999999997</v>
      </c>
    </row>
    <row r="18" spans="1:6" s="127" customFormat="1" ht="16.5" x14ac:dyDescent="0.25">
      <c r="A18" s="115"/>
      <c r="B18" s="115"/>
      <c r="C18" s="139" t="s">
        <v>16</v>
      </c>
      <c r="D18" s="134"/>
      <c r="E18" s="134"/>
      <c r="F18" s="134"/>
    </row>
    <row r="19" spans="1:6" s="127" customFormat="1" ht="33" x14ac:dyDescent="0.25">
      <c r="A19" s="115"/>
      <c r="B19" s="115"/>
      <c r="C19" s="140" t="s">
        <v>43</v>
      </c>
      <c r="D19" s="141">
        <f>SUM(D21:D23)</f>
        <v>3000</v>
      </c>
      <c r="E19" s="141">
        <f t="shared" ref="E19:F19" si="4">SUM(E21:E23)</f>
        <v>21300</v>
      </c>
      <c r="F19" s="141">
        <f t="shared" si="4"/>
        <v>-32616.699999999997</v>
      </c>
    </row>
    <row r="20" spans="1:6" s="127" customFormat="1" ht="16.5" x14ac:dyDescent="0.25">
      <c r="A20" s="115"/>
      <c r="B20" s="115"/>
      <c r="C20" s="139" t="s">
        <v>117</v>
      </c>
      <c r="D20" s="142"/>
      <c r="E20" s="142"/>
      <c r="F20" s="142"/>
    </row>
    <row r="21" spans="1:6" s="127" customFormat="1" ht="21" customHeight="1" x14ac:dyDescent="0.25">
      <c r="A21" s="322"/>
      <c r="B21" s="322"/>
      <c r="C21" s="139" t="str">
        <f>'2 '!C16</f>
        <v>ՀՀ Տավուշի մարզի Տավուշի ջրամբարի պատվարի վերականգնման աշխատանքներ</v>
      </c>
      <c r="D21" s="142">
        <v>0</v>
      </c>
      <c r="E21" s="142">
        <v>0</v>
      </c>
      <c r="F21" s="142">
        <v>-53916.7</v>
      </c>
    </row>
    <row r="22" spans="1:6" s="127" customFormat="1" ht="33" x14ac:dyDescent="0.25">
      <c r="A22" s="115"/>
      <c r="B22" s="115"/>
      <c r="C22" s="128" t="s">
        <v>151</v>
      </c>
      <c r="D22" s="142">
        <v>3000</v>
      </c>
      <c r="E22" s="142">
        <v>3300</v>
      </c>
      <c r="F22" s="142">
        <v>3300</v>
      </c>
    </row>
    <row r="23" spans="1:6" s="127" customFormat="1" ht="33" x14ac:dyDescent="0.25">
      <c r="A23" s="115"/>
      <c r="B23" s="115"/>
      <c r="C23" s="128" t="s">
        <v>306</v>
      </c>
      <c r="D23" s="142">
        <v>0</v>
      </c>
      <c r="E23" s="142">
        <v>18000</v>
      </c>
      <c r="F23" s="142">
        <v>18000</v>
      </c>
    </row>
    <row r="24" spans="1:6" ht="39.75" customHeight="1" x14ac:dyDescent="0.25">
      <c r="A24" s="255">
        <v>1072</v>
      </c>
      <c r="B24" s="255">
        <v>31009</v>
      </c>
      <c r="C24" s="258" t="s">
        <v>337</v>
      </c>
      <c r="D24" s="126">
        <f>D26</f>
        <v>3960</v>
      </c>
      <c r="E24" s="126">
        <f t="shared" ref="E24:F24" si="5">E26</f>
        <v>3960</v>
      </c>
      <c r="F24" s="126">
        <f t="shared" si="5"/>
        <v>3960</v>
      </c>
    </row>
    <row r="25" spans="1:6" ht="17.25" customHeight="1" x14ac:dyDescent="0.25">
      <c r="A25" s="255"/>
      <c r="B25" s="255"/>
      <c r="C25" s="139" t="s">
        <v>16</v>
      </c>
      <c r="D25" s="134"/>
      <c r="E25" s="134"/>
      <c r="F25" s="134"/>
    </row>
    <row r="26" spans="1:6" ht="17.25" customHeight="1" x14ac:dyDescent="0.25">
      <c r="A26" s="255"/>
      <c r="B26" s="255"/>
      <c r="C26" s="140" t="s">
        <v>43</v>
      </c>
      <c r="D26" s="141">
        <f>SUM(D28)</f>
        <v>3960</v>
      </c>
      <c r="E26" s="141">
        <f t="shared" ref="E26:F26" si="6">SUM(E28)</f>
        <v>3960</v>
      </c>
      <c r="F26" s="141">
        <f t="shared" si="6"/>
        <v>3960</v>
      </c>
    </row>
    <row r="27" spans="1:6" ht="17.25" customHeight="1" x14ac:dyDescent="0.25">
      <c r="A27" s="255"/>
      <c r="B27" s="255"/>
      <c r="C27" s="139" t="s">
        <v>117</v>
      </c>
      <c r="D27" s="142"/>
      <c r="E27" s="142"/>
      <c r="F27" s="142"/>
    </row>
    <row r="28" spans="1:6" ht="51.75" x14ac:dyDescent="0.25">
      <c r="A28" s="255"/>
      <c r="B28" s="255"/>
      <c r="C28" s="259" t="s">
        <v>341</v>
      </c>
      <c r="D28" s="142">
        <f>'3'!G117</f>
        <v>3960</v>
      </c>
      <c r="E28" s="142">
        <f>'3'!H117</f>
        <v>3960</v>
      </c>
      <c r="F28" s="142">
        <f>'3'!I117</f>
        <v>3960</v>
      </c>
    </row>
    <row r="29" spans="1:6" ht="31.5" customHeight="1" x14ac:dyDescent="0.25">
      <c r="A29" s="295">
        <v>1072</v>
      </c>
      <c r="B29" s="295">
        <v>31013</v>
      </c>
      <c r="C29" s="258" t="s">
        <v>312</v>
      </c>
      <c r="D29" s="300">
        <f>D31</f>
        <v>3091.2</v>
      </c>
      <c r="E29" s="300">
        <f>E31</f>
        <v>4171.2</v>
      </c>
      <c r="F29" s="300">
        <f t="shared" ref="F29" si="7">F31</f>
        <v>4171.2</v>
      </c>
    </row>
    <row r="30" spans="1:6" ht="17.25" customHeight="1" x14ac:dyDescent="0.25">
      <c r="A30" s="295"/>
      <c r="B30" s="295"/>
      <c r="C30" s="139" t="s">
        <v>16</v>
      </c>
      <c r="D30" s="134"/>
      <c r="E30" s="134"/>
      <c r="F30" s="134"/>
    </row>
    <row r="31" spans="1:6" ht="17.25" customHeight="1" x14ac:dyDescent="0.25">
      <c r="A31" s="295"/>
      <c r="B31" s="295"/>
      <c r="C31" s="140" t="s">
        <v>43</v>
      </c>
      <c r="D31" s="141">
        <f>SUM(D33:D39)</f>
        <v>3091.2</v>
      </c>
      <c r="E31" s="141">
        <f>SUM(E33:E39)</f>
        <v>4171.2</v>
      </c>
      <c r="F31" s="141">
        <f>SUM(F33:F39)</f>
        <v>4171.2</v>
      </c>
    </row>
    <row r="32" spans="1:6" ht="17.25" customHeight="1" x14ac:dyDescent="0.25">
      <c r="A32" s="295"/>
      <c r="B32" s="295"/>
      <c r="C32" s="139" t="s">
        <v>117</v>
      </c>
      <c r="D32" s="142"/>
      <c r="E32" s="142"/>
      <c r="F32" s="142"/>
    </row>
    <row r="33" spans="1:6" ht="34.5" x14ac:dyDescent="0.25">
      <c r="A33" s="295"/>
      <c r="B33" s="295"/>
      <c r="C33" s="259" t="s">
        <v>311</v>
      </c>
      <c r="D33" s="142">
        <f>'3'!G134</f>
        <v>3091.2</v>
      </c>
      <c r="E33" s="142">
        <f>'3'!H134</f>
        <v>4171.2</v>
      </c>
      <c r="F33" s="142">
        <f>'3'!I134</f>
        <v>4171.2</v>
      </c>
    </row>
  </sheetData>
  <mergeCells count="11">
    <mergeCell ref="D8:D9"/>
    <mergeCell ref="E8:E9"/>
    <mergeCell ref="F8:F9"/>
    <mergeCell ref="A7:B8"/>
    <mergeCell ref="C7:C9"/>
    <mergeCell ref="D7:F7"/>
    <mergeCell ref="A1:F1"/>
    <mergeCell ref="A2:F2"/>
    <mergeCell ref="A3:F3"/>
    <mergeCell ref="A4:F4"/>
    <mergeCell ref="A6:F6"/>
  </mergeCells>
  <pageMargins left="0.19685039370078741" right="0.19685039370078741" top="0.15748031496062992" bottom="0.15748031496062992" header="0.15748031496062992" footer="0.15748031496062992"/>
  <pageSetup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L14"/>
  <sheetViews>
    <sheetView zoomScaleNormal="100" zoomScaleSheetLayoutView="90" workbookViewId="0">
      <selection activeCell="H7" sqref="H7"/>
    </sheetView>
  </sheetViews>
  <sheetFormatPr defaultRowHeight="13.5" x14ac:dyDescent="0.25"/>
  <cols>
    <col min="1" max="1" width="4.7109375" style="24" customWidth="1"/>
    <col min="2" max="2" width="8.5703125" style="25" customWidth="1"/>
    <col min="3" max="3" width="11.42578125" style="25" customWidth="1"/>
    <col min="4" max="4" width="6.7109375" style="25" customWidth="1"/>
    <col min="5" max="5" width="7.5703125" style="25" customWidth="1"/>
    <col min="6" max="6" width="40.140625" style="25" customWidth="1"/>
    <col min="7" max="7" width="80.28515625" style="25" customWidth="1"/>
    <col min="8" max="8" width="23" style="44" customWidth="1"/>
    <col min="9" max="9" width="12.42578125" style="24" bestFit="1" customWidth="1"/>
    <col min="10" max="253" width="9.140625" style="24"/>
    <col min="254" max="254" width="3.7109375" style="24" customWidth="1"/>
    <col min="255" max="256" width="9.140625" style="24"/>
    <col min="257" max="257" width="6.7109375" style="24" customWidth="1"/>
    <col min="258" max="258" width="7.5703125" style="24" customWidth="1"/>
    <col min="259" max="259" width="61.42578125" style="24" customWidth="1"/>
    <col min="260" max="260" width="50.5703125" style="24" customWidth="1"/>
    <col min="261" max="261" width="10.42578125" style="24" customWidth="1"/>
    <col min="262" max="262" width="12" style="24" customWidth="1"/>
    <col min="263" max="263" width="10" style="24" customWidth="1"/>
    <col min="264" max="264" width="15.5703125" style="24" customWidth="1"/>
    <col min="265" max="509" width="9.140625" style="24"/>
    <col min="510" max="510" width="3.7109375" style="24" customWidth="1"/>
    <col min="511" max="512" width="9.140625" style="24"/>
    <col min="513" max="513" width="6.7109375" style="24" customWidth="1"/>
    <col min="514" max="514" width="7.5703125" style="24" customWidth="1"/>
    <col min="515" max="515" width="61.42578125" style="24" customWidth="1"/>
    <col min="516" max="516" width="50.5703125" style="24" customWidth="1"/>
    <col min="517" max="517" width="10.42578125" style="24" customWidth="1"/>
    <col min="518" max="518" width="12" style="24" customWidth="1"/>
    <col min="519" max="519" width="10" style="24" customWidth="1"/>
    <col min="520" max="520" width="15.5703125" style="24" customWidth="1"/>
    <col min="521" max="765" width="9.140625" style="24"/>
    <col min="766" max="766" width="3.7109375" style="24" customWidth="1"/>
    <col min="767" max="768" width="9.140625" style="24"/>
    <col min="769" max="769" width="6.7109375" style="24" customWidth="1"/>
    <col min="770" max="770" width="7.5703125" style="24" customWidth="1"/>
    <col min="771" max="771" width="61.42578125" style="24" customWidth="1"/>
    <col min="772" max="772" width="50.5703125" style="24" customWidth="1"/>
    <col min="773" max="773" width="10.42578125" style="24" customWidth="1"/>
    <col min="774" max="774" width="12" style="24" customWidth="1"/>
    <col min="775" max="775" width="10" style="24" customWidth="1"/>
    <col min="776" max="776" width="15.5703125" style="24" customWidth="1"/>
    <col min="777" max="1021" width="9.140625" style="24"/>
    <col min="1022" max="1022" width="3.7109375" style="24" customWidth="1"/>
    <col min="1023" max="1024" width="9.140625" style="24"/>
    <col min="1025" max="1025" width="6.7109375" style="24" customWidth="1"/>
    <col min="1026" max="1026" width="7.5703125" style="24" customWidth="1"/>
    <col min="1027" max="1027" width="61.42578125" style="24" customWidth="1"/>
    <col min="1028" max="1028" width="50.5703125" style="24" customWidth="1"/>
    <col min="1029" max="1029" width="10.42578125" style="24" customWidth="1"/>
    <col min="1030" max="1030" width="12" style="24" customWidth="1"/>
    <col min="1031" max="1031" width="10" style="24" customWidth="1"/>
    <col min="1032" max="1032" width="15.5703125" style="24" customWidth="1"/>
    <col min="1033" max="1277" width="9.140625" style="24"/>
    <col min="1278" max="1278" width="3.7109375" style="24" customWidth="1"/>
    <col min="1279" max="1280" width="9.140625" style="24"/>
    <col min="1281" max="1281" width="6.7109375" style="24" customWidth="1"/>
    <col min="1282" max="1282" width="7.5703125" style="24" customWidth="1"/>
    <col min="1283" max="1283" width="61.42578125" style="24" customWidth="1"/>
    <col min="1284" max="1284" width="50.5703125" style="24" customWidth="1"/>
    <col min="1285" max="1285" width="10.42578125" style="24" customWidth="1"/>
    <col min="1286" max="1286" width="12" style="24" customWidth="1"/>
    <col min="1287" max="1287" width="10" style="24" customWidth="1"/>
    <col min="1288" max="1288" width="15.5703125" style="24" customWidth="1"/>
    <col min="1289" max="1533" width="9.140625" style="24"/>
    <col min="1534" max="1534" width="3.7109375" style="24" customWidth="1"/>
    <col min="1535" max="1536" width="9.140625" style="24"/>
    <col min="1537" max="1537" width="6.7109375" style="24" customWidth="1"/>
    <col min="1538" max="1538" width="7.5703125" style="24" customWidth="1"/>
    <col min="1539" max="1539" width="61.42578125" style="24" customWidth="1"/>
    <col min="1540" max="1540" width="50.5703125" style="24" customWidth="1"/>
    <col min="1541" max="1541" width="10.42578125" style="24" customWidth="1"/>
    <col min="1542" max="1542" width="12" style="24" customWidth="1"/>
    <col min="1543" max="1543" width="10" style="24" customWidth="1"/>
    <col min="1544" max="1544" width="15.5703125" style="24" customWidth="1"/>
    <col min="1545" max="1789" width="9.140625" style="24"/>
    <col min="1790" max="1790" width="3.7109375" style="24" customWidth="1"/>
    <col min="1791" max="1792" width="9.140625" style="24"/>
    <col min="1793" max="1793" width="6.7109375" style="24" customWidth="1"/>
    <col min="1794" max="1794" width="7.5703125" style="24" customWidth="1"/>
    <col min="1795" max="1795" width="61.42578125" style="24" customWidth="1"/>
    <col min="1796" max="1796" width="50.5703125" style="24" customWidth="1"/>
    <col min="1797" max="1797" width="10.42578125" style="24" customWidth="1"/>
    <col min="1798" max="1798" width="12" style="24" customWidth="1"/>
    <col min="1799" max="1799" width="10" style="24" customWidth="1"/>
    <col min="1800" max="1800" width="15.5703125" style="24" customWidth="1"/>
    <col min="1801" max="2045" width="9.140625" style="24"/>
    <col min="2046" max="2046" width="3.7109375" style="24" customWidth="1"/>
    <col min="2047" max="2048" width="9.140625" style="24"/>
    <col min="2049" max="2049" width="6.7109375" style="24" customWidth="1"/>
    <col min="2050" max="2050" width="7.5703125" style="24" customWidth="1"/>
    <col min="2051" max="2051" width="61.42578125" style="24" customWidth="1"/>
    <col min="2052" max="2052" width="50.5703125" style="24" customWidth="1"/>
    <col min="2053" max="2053" width="10.42578125" style="24" customWidth="1"/>
    <col min="2054" max="2054" width="12" style="24" customWidth="1"/>
    <col min="2055" max="2055" width="10" style="24" customWidth="1"/>
    <col min="2056" max="2056" width="15.5703125" style="24" customWidth="1"/>
    <col min="2057" max="2301" width="9.140625" style="24"/>
    <col min="2302" max="2302" width="3.7109375" style="24" customWidth="1"/>
    <col min="2303" max="2304" width="9.140625" style="24"/>
    <col min="2305" max="2305" width="6.7109375" style="24" customWidth="1"/>
    <col min="2306" max="2306" width="7.5703125" style="24" customWidth="1"/>
    <col min="2307" max="2307" width="61.42578125" style="24" customWidth="1"/>
    <col min="2308" max="2308" width="50.5703125" style="24" customWidth="1"/>
    <col min="2309" max="2309" width="10.42578125" style="24" customWidth="1"/>
    <col min="2310" max="2310" width="12" style="24" customWidth="1"/>
    <col min="2311" max="2311" width="10" style="24" customWidth="1"/>
    <col min="2312" max="2312" width="15.5703125" style="24" customWidth="1"/>
    <col min="2313" max="2557" width="9.140625" style="24"/>
    <col min="2558" max="2558" width="3.7109375" style="24" customWidth="1"/>
    <col min="2559" max="2560" width="9.140625" style="24"/>
    <col min="2561" max="2561" width="6.7109375" style="24" customWidth="1"/>
    <col min="2562" max="2562" width="7.5703125" style="24" customWidth="1"/>
    <col min="2563" max="2563" width="61.42578125" style="24" customWidth="1"/>
    <col min="2564" max="2564" width="50.5703125" style="24" customWidth="1"/>
    <col min="2565" max="2565" width="10.42578125" style="24" customWidth="1"/>
    <col min="2566" max="2566" width="12" style="24" customWidth="1"/>
    <col min="2567" max="2567" width="10" style="24" customWidth="1"/>
    <col min="2568" max="2568" width="15.5703125" style="24" customWidth="1"/>
    <col min="2569" max="2813" width="9.140625" style="24"/>
    <col min="2814" max="2814" width="3.7109375" style="24" customWidth="1"/>
    <col min="2815" max="2816" width="9.140625" style="24"/>
    <col min="2817" max="2817" width="6.7109375" style="24" customWidth="1"/>
    <col min="2818" max="2818" width="7.5703125" style="24" customWidth="1"/>
    <col min="2819" max="2819" width="61.42578125" style="24" customWidth="1"/>
    <col min="2820" max="2820" width="50.5703125" style="24" customWidth="1"/>
    <col min="2821" max="2821" width="10.42578125" style="24" customWidth="1"/>
    <col min="2822" max="2822" width="12" style="24" customWidth="1"/>
    <col min="2823" max="2823" width="10" style="24" customWidth="1"/>
    <col min="2824" max="2824" width="15.5703125" style="24" customWidth="1"/>
    <col min="2825" max="3069" width="9.140625" style="24"/>
    <col min="3070" max="3070" width="3.7109375" style="24" customWidth="1"/>
    <col min="3071" max="3072" width="9.140625" style="24"/>
    <col min="3073" max="3073" width="6.7109375" style="24" customWidth="1"/>
    <col min="3074" max="3074" width="7.5703125" style="24" customWidth="1"/>
    <col min="3075" max="3075" width="61.42578125" style="24" customWidth="1"/>
    <col min="3076" max="3076" width="50.5703125" style="24" customWidth="1"/>
    <col min="3077" max="3077" width="10.42578125" style="24" customWidth="1"/>
    <col min="3078" max="3078" width="12" style="24" customWidth="1"/>
    <col min="3079" max="3079" width="10" style="24" customWidth="1"/>
    <col min="3080" max="3080" width="15.5703125" style="24" customWidth="1"/>
    <col min="3081" max="3325" width="9.140625" style="24"/>
    <col min="3326" max="3326" width="3.7109375" style="24" customWidth="1"/>
    <col min="3327" max="3328" width="9.140625" style="24"/>
    <col min="3329" max="3329" width="6.7109375" style="24" customWidth="1"/>
    <col min="3330" max="3330" width="7.5703125" style="24" customWidth="1"/>
    <col min="3331" max="3331" width="61.42578125" style="24" customWidth="1"/>
    <col min="3332" max="3332" width="50.5703125" style="24" customWidth="1"/>
    <col min="3333" max="3333" width="10.42578125" style="24" customWidth="1"/>
    <col min="3334" max="3334" width="12" style="24" customWidth="1"/>
    <col min="3335" max="3335" width="10" style="24" customWidth="1"/>
    <col min="3336" max="3336" width="15.5703125" style="24" customWidth="1"/>
    <col min="3337" max="3581" width="9.140625" style="24"/>
    <col min="3582" max="3582" width="3.7109375" style="24" customWidth="1"/>
    <col min="3583" max="3584" width="9.140625" style="24"/>
    <col min="3585" max="3585" width="6.7109375" style="24" customWidth="1"/>
    <col min="3586" max="3586" width="7.5703125" style="24" customWidth="1"/>
    <col min="3587" max="3587" width="61.42578125" style="24" customWidth="1"/>
    <col min="3588" max="3588" width="50.5703125" style="24" customWidth="1"/>
    <col min="3589" max="3589" width="10.42578125" style="24" customWidth="1"/>
    <col min="3590" max="3590" width="12" style="24" customWidth="1"/>
    <col min="3591" max="3591" width="10" style="24" customWidth="1"/>
    <col min="3592" max="3592" width="15.5703125" style="24" customWidth="1"/>
    <col min="3593" max="3837" width="9.140625" style="24"/>
    <col min="3838" max="3838" width="3.7109375" style="24" customWidth="1"/>
    <col min="3839" max="3840" width="9.140625" style="24"/>
    <col min="3841" max="3841" width="6.7109375" style="24" customWidth="1"/>
    <col min="3842" max="3842" width="7.5703125" style="24" customWidth="1"/>
    <col min="3843" max="3843" width="61.42578125" style="24" customWidth="1"/>
    <col min="3844" max="3844" width="50.5703125" style="24" customWidth="1"/>
    <col min="3845" max="3845" width="10.42578125" style="24" customWidth="1"/>
    <col min="3846" max="3846" width="12" style="24" customWidth="1"/>
    <col min="3847" max="3847" width="10" style="24" customWidth="1"/>
    <col min="3848" max="3848" width="15.5703125" style="24" customWidth="1"/>
    <col min="3849" max="4093" width="9.140625" style="24"/>
    <col min="4094" max="4094" width="3.7109375" style="24" customWidth="1"/>
    <col min="4095" max="4096" width="9.140625" style="24"/>
    <col min="4097" max="4097" width="6.7109375" style="24" customWidth="1"/>
    <col min="4098" max="4098" width="7.5703125" style="24" customWidth="1"/>
    <col min="4099" max="4099" width="61.42578125" style="24" customWidth="1"/>
    <col min="4100" max="4100" width="50.5703125" style="24" customWidth="1"/>
    <col min="4101" max="4101" width="10.42578125" style="24" customWidth="1"/>
    <col min="4102" max="4102" width="12" style="24" customWidth="1"/>
    <col min="4103" max="4103" width="10" style="24" customWidth="1"/>
    <col min="4104" max="4104" width="15.5703125" style="24" customWidth="1"/>
    <col min="4105" max="4349" width="9.140625" style="24"/>
    <col min="4350" max="4350" width="3.7109375" style="24" customWidth="1"/>
    <col min="4351" max="4352" width="9.140625" style="24"/>
    <col min="4353" max="4353" width="6.7109375" style="24" customWidth="1"/>
    <col min="4354" max="4354" width="7.5703125" style="24" customWidth="1"/>
    <col min="4355" max="4355" width="61.42578125" style="24" customWidth="1"/>
    <col min="4356" max="4356" width="50.5703125" style="24" customWidth="1"/>
    <col min="4357" max="4357" width="10.42578125" style="24" customWidth="1"/>
    <col min="4358" max="4358" width="12" style="24" customWidth="1"/>
    <col min="4359" max="4359" width="10" style="24" customWidth="1"/>
    <col min="4360" max="4360" width="15.5703125" style="24" customWidth="1"/>
    <col min="4361" max="4605" width="9.140625" style="24"/>
    <col min="4606" max="4606" width="3.7109375" style="24" customWidth="1"/>
    <col min="4607" max="4608" width="9.140625" style="24"/>
    <col min="4609" max="4609" width="6.7109375" style="24" customWidth="1"/>
    <col min="4610" max="4610" width="7.5703125" style="24" customWidth="1"/>
    <col min="4611" max="4611" width="61.42578125" style="24" customWidth="1"/>
    <col min="4612" max="4612" width="50.5703125" style="24" customWidth="1"/>
    <col min="4613" max="4613" width="10.42578125" style="24" customWidth="1"/>
    <col min="4614" max="4614" width="12" style="24" customWidth="1"/>
    <col min="4615" max="4615" width="10" style="24" customWidth="1"/>
    <col min="4616" max="4616" width="15.5703125" style="24" customWidth="1"/>
    <col min="4617" max="4861" width="9.140625" style="24"/>
    <col min="4862" max="4862" width="3.7109375" style="24" customWidth="1"/>
    <col min="4863" max="4864" width="9.140625" style="24"/>
    <col min="4865" max="4865" width="6.7109375" style="24" customWidth="1"/>
    <col min="4866" max="4866" width="7.5703125" style="24" customWidth="1"/>
    <col min="4867" max="4867" width="61.42578125" style="24" customWidth="1"/>
    <col min="4868" max="4868" width="50.5703125" style="24" customWidth="1"/>
    <col min="4869" max="4869" width="10.42578125" style="24" customWidth="1"/>
    <col min="4870" max="4870" width="12" style="24" customWidth="1"/>
    <col min="4871" max="4871" width="10" style="24" customWidth="1"/>
    <col min="4872" max="4872" width="15.5703125" style="24" customWidth="1"/>
    <col min="4873" max="5117" width="9.140625" style="24"/>
    <col min="5118" max="5118" width="3.7109375" style="24" customWidth="1"/>
    <col min="5119" max="5120" width="9.140625" style="24"/>
    <col min="5121" max="5121" width="6.7109375" style="24" customWidth="1"/>
    <col min="5122" max="5122" width="7.5703125" style="24" customWidth="1"/>
    <col min="5123" max="5123" width="61.42578125" style="24" customWidth="1"/>
    <col min="5124" max="5124" width="50.5703125" style="24" customWidth="1"/>
    <col min="5125" max="5125" width="10.42578125" style="24" customWidth="1"/>
    <col min="5126" max="5126" width="12" style="24" customWidth="1"/>
    <col min="5127" max="5127" width="10" style="24" customWidth="1"/>
    <col min="5128" max="5128" width="15.5703125" style="24" customWidth="1"/>
    <col min="5129" max="5373" width="9.140625" style="24"/>
    <col min="5374" max="5374" width="3.7109375" style="24" customWidth="1"/>
    <col min="5375" max="5376" width="9.140625" style="24"/>
    <col min="5377" max="5377" width="6.7109375" style="24" customWidth="1"/>
    <col min="5378" max="5378" width="7.5703125" style="24" customWidth="1"/>
    <col min="5379" max="5379" width="61.42578125" style="24" customWidth="1"/>
    <col min="5380" max="5380" width="50.5703125" style="24" customWidth="1"/>
    <col min="5381" max="5381" width="10.42578125" style="24" customWidth="1"/>
    <col min="5382" max="5382" width="12" style="24" customWidth="1"/>
    <col min="5383" max="5383" width="10" style="24" customWidth="1"/>
    <col min="5384" max="5384" width="15.5703125" style="24" customWidth="1"/>
    <col min="5385" max="5629" width="9.140625" style="24"/>
    <col min="5630" max="5630" width="3.7109375" style="24" customWidth="1"/>
    <col min="5631" max="5632" width="9.140625" style="24"/>
    <col min="5633" max="5633" width="6.7109375" style="24" customWidth="1"/>
    <col min="5634" max="5634" width="7.5703125" style="24" customWidth="1"/>
    <col min="5635" max="5635" width="61.42578125" style="24" customWidth="1"/>
    <col min="5636" max="5636" width="50.5703125" style="24" customWidth="1"/>
    <col min="5637" max="5637" width="10.42578125" style="24" customWidth="1"/>
    <col min="5638" max="5638" width="12" style="24" customWidth="1"/>
    <col min="5639" max="5639" width="10" style="24" customWidth="1"/>
    <col min="5640" max="5640" width="15.5703125" style="24" customWidth="1"/>
    <col min="5641" max="5885" width="9.140625" style="24"/>
    <col min="5886" max="5886" width="3.7109375" style="24" customWidth="1"/>
    <col min="5887" max="5888" width="9.140625" style="24"/>
    <col min="5889" max="5889" width="6.7109375" style="24" customWidth="1"/>
    <col min="5890" max="5890" width="7.5703125" style="24" customWidth="1"/>
    <col min="5891" max="5891" width="61.42578125" style="24" customWidth="1"/>
    <col min="5892" max="5892" width="50.5703125" style="24" customWidth="1"/>
    <col min="5893" max="5893" width="10.42578125" style="24" customWidth="1"/>
    <col min="5894" max="5894" width="12" style="24" customWidth="1"/>
    <col min="5895" max="5895" width="10" style="24" customWidth="1"/>
    <col min="5896" max="5896" width="15.5703125" style="24" customWidth="1"/>
    <col min="5897" max="6141" width="9.140625" style="24"/>
    <col min="6142" max="6142" width="3.7109375" style="24" customWidth="1"/>
    <col min="6143" max="6144" width="9.140625" style="24"/>
    <col min="6145" max="6145" width="6.7109375" style="24" customWidth="1"/>
    <col min="6146" max="6146" width="7.5703125" style="24" customWidth="1"/>
    <col min="6147" max="6147" width="61.42578125" style="24" customWidth="1"/>
    <col min="6148" max="6148" width="50.5703125" style="24" customWidth="1"/>
    <col min="6149" max="6149" width="10.42578125" style="24" customWidth="1"/>
    <col min="6150" max="6150" width="12" style="24" customWidth="1"/>
    <col min="6151" max="6151" width="10" style="24" customWidth="1"/>
    <col min="6152" max="6152" width="15.5703125" style="24" customWidth="1"/>
    <col min="6153" max="6397" width="9.140625" style="24"/>
    <col min="6398" max="6398" width="3.7109375" style="24" customWidth="1"/>
    <col min="6399" max="6400" width="9.140625" style="24"/>
    <col min="6401" max="6401" width="6.7109375" style="24" customWidth="1"/>
    <col min="6402" max="6402" width="7.5703125" style="24" customWidth="1"/>
    <col min="6403" max="6403" width="61.42578125" style="24" customWidth="1"/>
    <col min="6404" max="6404" width="50.5703125" style="24" customWidth="1"/>
    <col min="6405" max="6405" width="10.42578125" style="24" customWidth="1"/>
    <col min="6406" max="6406" width="12" style="24" customWidth="1"/>
    <col min="6407" max="6407" width="10" style="24" customWidth="1"/>
    <col min="6408" max="6408" width="15.5703125" style="24" customWidth="1"/>
    <col min="6409" max="6653" width="9.140625" style="24"/>
    <col min="6654" max="6654" width="3.7109375" style="24" customWidth="1"/>
    <col min="6655" max="6656" width="9.140625" style="24"/>
    <col min="6657" max="6657" width="6.7109375" style="24" customWidth="1"/>
    <col min="6658" max="6658" width="7.5703125" style="24" customWidth="1"/>
    <col min="6659" max="6659" width="61.42578125" style="24" customWidth="1"/>
    <col min="6660" max="6660" width="50.5703125" style="24" customWidth="1"/>
    <col min="6661" max="6661" width="10.42578125" style="24" customWidth="1"/>
    <col min="6662" max="6662" width="12" style="24" customWidth="1"/>
    <col min="6663" max="6663" width="10" style="24" customWidth="1"/>
    <col min="6664" max="6664" width="15.5703125" style="24" customWidth="1"/>
    <col min="6665" max="6909" width="9.140625" style="24"/>
    <col min="6910" max="6910" width="3.7109375" style="24" customWidth="1"/>
    <col min="6911" max="6912" width="9.140625" style="24"/>
    <col min="6913" max="6913" width="6.7109375" style="24" customWidth="1"/>
    <col min="6914" max="6914" width="7.5703125" style="24" customWidth="1"/>
    <col min="6915" max="6915" width="61.42578125" style="24" customWidth="1"/>
    <col min="6916" max="6916" width="50.5703125" style="24" customWidth="1"/>
    <col min="6917" max="6917" width="10.42578125" style="24" customWidth="1"/>
    <col min="6918" max="6918" width="12" style="24" customWidth="1"/>
    <col min="6919" max="6919" width="10" style="24" customWidth="1"/>
    <col min="6920" max="6920" width="15.5703125" style="24" customWidth="1"/>
    <col min="6921" max="7165" width="9.140625" style="24"/>
    <col min="7166" max="7166" width="3.7109375" style="24" customWidth="1"/>
    <col min="7167" max="7168" width="9.140625" style="24"/>
    <col min="7169" max="7169" width="6.7109375" style="24" customWidth="1"/>
    <col min="7170" max="7170" width="7.5703125" style="24" customWidth="1"/>
    <col min="7171" max="7171" width="61.42578125" style="24" customWidth="1"/>
    <col min="7172" max="7172" width="50.5703125" style="24" customWidth="1"/>
    <col min="7173" max="7173" width="10.42578125" style="24" customWidth="1"/>
    <col min="7174" max="7174" width="12" style="24" customWidth="1"/>
    <col min="7175" max="7175" width="10" style="24" customWidth="1"/>
    <col min="7176" max="7176" width="15.5703125" style="24" customWidth="1"/>
    <col min="7177" max="7421" width="9.140625" style="24"/>
    <col min="7422" max="7422" width="3.7109375" style="24" customWidth="1"/>
    <col min="7423" max="7424" width="9.140625" style="24"/>
    <col min="7425" max="7425" width="6.7109375" style="24" customWidth="1"/>
    <col min="7426" max="7426" width="7.5703125" style="24" customWidth="1"/>
    <col min="7427" max="7427" width="61.42578125" style="24" customWidth="1"/>
    <col min="7428" max="7428" width="50.5703125" style="24" customWidth="1"/>
    <col min="7429" max="7429" width="10.42578125" style="24" customWidth="1"/>
    <col min="7430" max="7430" width="12" style="24" customWidth="1"/>
    <col min="7431" max="7431" width="10" style="24" customWidth="1"/>
    <col min="7432" max="7432" width="15.5703125" style="24" customWidth="1"/>
    <col min="7433" max="7677" width="9.140625" style="24"/>
    <col min="7678" max="7678" width="3.7109375" style="24" customWidth="1"/>
    <col min="7679" max="7680" width="9.140625" style="24"/>
    <col min="7681" max="7681" width="6.7109375" style="24" customWidth="1"/>
    <col min="7682" max="7682" width="7.5703125" style="24" customWidth="1"/>
    <col min="7683" max="7683" width="61.42578125" style="24" customWidth="1"/>
    <col min="7684" max="7684" width="50.5703125" style="24" customWidth="1"/>
    <col min="7685" max="7685" width="10.42578125" style="24" customWidth="1"/>
    <col min="7686" max="7686" width="12" style="24" customWidth="1"/>
    <col min="7687" max="7687" width="10" style="24" customWidth="1"/>
    <col min="7688" max="7688" width="15.5703125" style="24" customWidth="1"/>
    <col min="7689" max="7933" width="9.140625" style="24"/>
    <col min="7934" max="7934" width="3.7109375" style="24" customWidth="1"/>
    <col min="7935" max="7936" width="9.140625" style="24"/>
    <col min="7937" max="7937" width="6.7109375" style="24" customWidth="1"/>
    <col min="7938" max="7938" width="7.5703125" style="24" customWidth="1"/>
    <col min="7939" max="7939" width="61.42578125" style="24" customWidth="1"/>
    <col min="7940" max="7940" width="50.5703125" style="24" customWidth="1"/>
    <col min="7941" max="7941" width="10.42578125" style="24" customWidth="1"/>
    <col min="7942" max="7942" width="12" style="24" customWidth="1"/>
    <col min="7943" max="7943" width="10" style="24" customWidth="1"/>
    <col min="7944" max="7944" width="15.5703125" style="24" customWidth="1"/>
    <col min="7945" max="8189" width="9.140625" style="24"/>
    <col min="8190" max="8190" width="3.7109375" style="24" customWidth="1"/>
    <col min="8191" max="8192" width="9.140625" style="24"/>
    <col min="8193" max="8193" width="6.7109375" style="24" customWidth="1"/>
    <col min="8194" max="8194" width="7.5703125" style="24" customWidth="1"/>
    <col min="8195" max="8195" width="61.42578125" style="24" customWidth="1"/>
    <col min="8196" max="8196" width="50.5703125" style="24" customWidth="1"/>
    <col min="8197" max="8197" width="10.42578125" style="24" customWidth="1"/>
    <col min="8198" max="8198" width="12" style="24" customWidth="1"/>
    <col min="8199" max="8199" width="10" style="24" customWidth="1"/>
    <col min="8200" max="8200" width="15.5703125" style="24" customWidth="1"/>
    <col min="8201" max="8445" width="9.140625" style="24"/>
    <col min="8446" max="8446" width="3.7109375" style="24" customWidth="1"/>
    <col min="8447" max="8448" width="9.140625" style="24"/>
    <col min="8449" max="8449" width="6.7109375" style="24" customWidth="1"/>
    <col min="8450" max="8450" width="7.5703125" style="24" customWidth="1"/>
    <col min="8451" max="8451" width="61.42578125" style="24" customWidth="1"/>
    <col min="8452" max="8452" width="50.5703125" style="24" customWidth="1"/>
    <col min="8453" max="8453" width="10.42578125" style="24" customWidth="1"/>
    <col min="8454" max="8454" width="12" style="24" customWidth="1"/>
    <col min="8455" max="8455" width="10" style="24" customWidth="1"/>
    <col min="8456" max="8456" width="15.5703125" style="24" customWidth="1"/>
    <col min="8457" max="8701" width="9.140625" style="24"/>
    <col min="8702" max="8702" width="3.7109375" style="24" customWidth="1"/>
    <col min="8703" max="8704" width="9.140625" style="24"/>
    <col min="8705" max="8705" width="6.7109375" style="24" customWidth="1"/>
    <col min="8706" max="8706" width="7.5703125" style="24" customWidth="1"/>
    <col min="8707" max="8707" width="61.42578125" style="24" customWidth="1"/>
    <col min="8708" max="8708" width="50.5703125" style="24" customWidth="1"/>
    <col min="8709" max="8709" width="10.42578125" style="24" customWidth="1"/>
    <col min="8710" max="8710" width="12" style="24" customWidth="1"/>
    <col min="8711" max="8711" width="10" style="24" customWidth="1"/>
    <col min="8712" max="8712" width="15.5703125" style="24" customWidth="1"/>
    <col min="8713" max="8957" width="9.140625" style="24"/>
    <col min="8958" max="8958" width="3.7109375" style="24" customWidth="1"/>
    <col min="8959" max="8960" width="9.140625" style="24"/>
    <col min="8961" max="8961" width="6.7109375" style="24" customWidth="1"/>
    <col min="8962" max="8962" width="7.5703125" style="24" customWidth="1"/>
    <col min="8963" max="8963" width="61.42578125" style="24" customWidth="1"/>
    <col min="8964" max="8964" width="50.5703125" style="24" customWidth="1"/>
    <col min="8965" max="8965" width="10.42578125" style="24" customWidth="1"/>
    <col min="8966" max="8966" width="12" style="24" customWidth="1"/>
    <col min="8967" max="8967" width="10" style="24" customWidth="1"/>
    <col min="8968" max="8968" width="15.5703125" style="24" customWidth="1"/>
    <col min="8969" max="9213" width="9.140625" style="24"/>
    <col min="9214" max="9214" width="3.7109375" style="24" customWidth="1"/>
    <col min="9215" max="9216" width="9.140625" style="24"/>
    <col min="9217" max="9217" width="6.7109375" style="24" customWidth="1"/>
    <col min="9218" max="9218" width="7.5703125" style="24" customWidth="1"/>
    <col min="9219" max="9219" width="61.42578125" style="24" customWidth="1"/>
    <col min="9220" max="9220" width="50.5703125" style="24" customWidth="1"/>
    <col min="9221" max="9221" width="10.42578125" style="24" customWidth="1"/>
    <col min="9222" max="9222" width="12" style="24" customWidth="1"/>
    <col min="9223" max="9223" width="10" style="24" customWidth="1"/>
    <col min="9224" max="9224" width="15.5703125" style="24" customWidth="1"/>
    <col min="9225" max="9469" width="9.140625" style="24"/>
    <col min="9470" max="9470" width="3.7109375" style="24" customWidth="1"/>
    <col min="9471" max="9472" width="9.140625" style="24"/>
    <col min="9473" max="9473" width="6.7109375" style="24" customWidth="1"/>
    <col min="9474" max="9474" width="7.5703125" style="24" customWidth="1"/>
    <col min="9475" max="9475" width="61.42578125" style="24" customWidth="1"/>
    <col min="9476" max="9476" width="50.5703125" style="24" customWidth="1"/>
    <col min="9477" max="9477" width="10.42578125" style="24" customWidth="1"/>
    <col min="9478" max="9478" width="12" style="24" customWidth="1"/>
    <col min="9479" max="9479" width="10" style="24" customWidth="1"/>
    <col min="9480" max="9480" width="15.5703125" style="24" customWidth="1"/>
    <col min="9481" max="9725" width="9.140625" style="24"/>
    <col min="9726" max="9726" width="3.7109375" style="24" customWidth="1"/>
    <col min="9727" max="9728" width="9.140625" style="24"/>
    <col min="9729" max="9729" width="6.7109375" style="24" customWidth="1"/>
    <col min="9730" max="9730" width="7.5703125" style="24" customWidth="1"/>
    <col min="9731" max="9731" width="61.42578125" style="24" customWidth="1"/>
    <col min="9732" max="9732" width="50.5703125" style="24" customWidth="1"/>
    <col min="9733" max="9733" width="10.42578125" style="24" customWidth="1"/>
    <col min="9734" max="9734" width="12" style="24" customWidth="1"/>
    <col min="9735" max="9735" width="10" style="24" customWidth="1"/>
    <col min="9736" max="9736" width="15.5703125" style="24" customWidth="1"/>
    <col min="9737" max="9981" width="9.140625" style="24"/>
    <col min="9982" max="9982" width="3.7109375" style="24" customWidth="1"/>
    <col min="9983" max="9984" width="9.140625" style="24"/>
    <col min="9985" max="9985" width="6.7109375" style="24" customWidth="1"/>
    <col min="9986" max="9986" width="7.5703125" style="24" customWidth="1"/>
    <col min="9987" max="9987" width="61.42578125" style="24" customWidth="1"/>
    <col min="9988" max="9988" width="50.5703125" style="24" customWidth="1"/>
    <col min="9989" max="9989" width="10.42578125" style="24" customWidth="1"/>
    <col min="9990" max="9990" width="12" style="24" customWidth="1"/>
    <col min="9991" max="9991" width="10" style="24" customWidth="1"/>
    <col min="9992" max="9992" width="15.5703125" style="24" customWidth="1"/>
    <col min="9993" max="10237" width="9.140625" style="24"/>
    <col min="10238" max="10238" width="3.7109375" style="24" customWidth="1"/>
    <col min="10239" max="10240" width="9.140625" style="24"/>
    <col min="10241" max="10241" width="6.7109375" style="24" customWidth="1"/>
    <col min="10242" max="10242" width="7.5703125" style="24" customWidth="1"/>
    <col min="10243" max="10243" width="61.42578125" style="24" customWidth="1"/>
    <col min="10244" max="10244" width="50.5703125" style="24" customWidth="1"/>
    <col min="10245" max="10245" width="10.42578125" style="24" customWidth="1"/>
    <col min="10246" max="10246" width="12" style="24" customWidth="1"/>
    <col min="10247" max="10247" width="10" style="24" customWidth="1"/>
    <col min="10248" max="10248" width="15.5703125" style="24" customWidth="1"/>
    <col min="10249" max="10493" width="9.140625" style="24"/>
    <col min="10494" max="10494" width="3.7109375" style="24" customWidth="1"/>
    <col min="10495" max="10496" width="9.140625" style="24"/>
    <col min="10497" max="10497" width="6.7109375" style="24" customWidth="1"/>
    <col min="10498" max="10498" width="7.5703125" style="24" customWidth="1"/>
    <col min="10499" max="10499" width="61.42578125" style="24" customWidth="1"/>
    <col min="10500" max="10500" width="50.5703125" style="24" customWidth="1"/>
    <col min="10501" max="10501" width="10.42578125" style="24" customWidth="1"/>
    <col min="10502" max="10502" width="12" style="24" customWidth="1"/>
    <col min="10503" max="10503" width="10" style="24" customWidth="1"/>
    <col min="10504" max="10504" width="15.5703125" style="24" customWidth="1"/>
    <col min="10505" max="10749" width="9.140625" style="24"/>
    <col min="10750" max="10750" width="3.7109375" style="24" customWidth="1"/>
    <col min="10751" max="10752" width="9.140625" style="24"/>
    <col min="10753" max="10753" width="6.7109375" style="24" customWidth="1"/>
    <col min="10754" max="10754" width="7.5703125" style="24" customWidth="1"/>
    <col min="10755" max="10755" width="61.42578125" style="24" customWidth="1"/>
    <col min="10756" max="10756" width="50.5703125" style="24" customWidth="1"/>
    <col min="10757" max="10757" width="10.42578125" style="24" customWidth="1"/>
    <col min="10758" max="10758" width="12" style="24" customWidth="1"/>
    <col min="10759" max="10759" width="10" style="24" customWidth="1"/>
    <col min="10760" max="10760" width="15.5703125" style="24" customWidth="1"/>
    <col min="10761" max="11005" width="9.140625" style="24"/>
    <col min="11006" max="11006" width="3.7109375" style="24" customWidth="1"/>
    <col min="11007" max="11008" width="9.140625" style="24"/>
    <col min="11009" max="11009" width="6.7109375" style="24" customWidth="1"/>
    <col min="11010" max="11010" width="7.5703125" style="24" customWidth="1"/>
    <col min="11011" max="11011" width="61.42578125" style="24" customWidth="1"/>
    <col min="11012" max="11012" width="50.5703125" style="24" customWidth="1"/>
    <col min="11013" max="11013" width="10.42578125" style="24" customWidth="1"/>
    <col min="11014" max="11014" width="12" style="24" customWidth="1"/>
    <col min="11015" max="11015" width="10" style="24" customWidth="1"/>
    <col min="11016" max="11016" width="15.5703125" style="24" customWidth="1"/>
    <col min="11017" max="11261" width="9.140625" style="24"/>
    <col min="11262" max="11262" width="3.7109375" style="24" customWidth="1"/>
    <col min="11263" max="11264" width="9.140625" style="24"/>
    <col min="11265" max="11265" width="6.7109375" style="24" customWidth="1"/>
    <col min="11266" max="11266" width="7.5703125" style="24" customWidth="1"/>
    <col min="11267" max="11267" width="61.42578125" style="24" customWidth="1"/>
    <col min="11268" max="11268" width="50.5703125" style="24" customWidth="1"/>
    <col min="11269" max="11269" width="10.42578125" style="24" customWidth="1"/>
    <col min="11270" max="11270" width="12" style="24" customWidth="1"/>
    <col min="11271" max="11271" width="10" style="24" customWidth="1"/>
    <col min="11272" max="11272" width="15.5703125" style="24" customWidth="1"/>
    <col min="11273" max="11517" width="9.140625" style="24"/>
    <col min="11518" max="11518" width="3.7109375" style="24" customWidth="1"/>
    <col min="11519" max="11520" width="9.140625" style="24"/>
    <col min="11521" max="11521" width="6.7109375" style="24" customWidth="1"/>
    <col min="11522" max="11522" width="7.5703125" style="24" customWidth="1"/>
    <col min="11523" max="11523" width="61.42578125" style="24" customWidth="1"/>
    <col min="11524" max="11524" width="50.5703125" style="24" customWidth="1"/>
    <col min="11525" max="11525" width="10.42578125" style="24" customWidth="1"/>
    <col min="11526" max="11526" width="12" style="24" customWidth="1"/>
    <col min="11527" max="11527" width="10" style="24" customWidth="1"/>
    <col min="11528" max="11528" width="15.5703125" style="24" customWidth="1"/>
    <col min="11529" max="11773" width="9.140625" style="24"/>
    <col min="11774" max="11774" width="3.7109375" style="24" customWidth="1"/>
    <col min="11775" max="11776" width="9.140625" style="24"/>
    <col min="11777" max="11777" width="6.7109375" style="24" customWidth="1"/>
    <col min="11778" max="11778" width="7.5703125" style="24" customWidth="1"/>
    <col min="11779" max="11779" width="61.42578125" style="24" customWidth="1"/>
    <col min="11780" max="11780" width="50.5703125" style="24" customWidth="1"/>
    <col min="11781" max="11781" width="10.42578125" style="24" customWidth="1"/>
    <col min="11782" max="11782" width="12" style="24" customWidth="1"/>
    <col min="11783" max="11783" width="10" style="24" customWidth="1"/>
    <col min="11784" max="11784" width="15.5703125" style="24" customWidth="1"/>
    <col min="11785" max="12029" width="9.140625" style="24"/>
    <col min="12030" max="12030" width="3.7109375" style="24" customWidth="1"/>
    <col min="12031" max="12032" width="9.140625" style="24"/>
    <col min="12033" max="12033" width="6.7109375" style="24" customWidth="1"/>
    <col min="12034" max="12034" width="7.5703125" style="24" customWidth="1"/>
    <col min="12035" max="12035" width="61.42578125" style="24" customWidth="1"/>
    <col min="12036" max="12036" width="50.5703125" style="24" customWidth="1"/>
    <col min="12037" max="12037" width="10.42578125" style="24" customWidth="1"/>
    <col min="12038" max="12038" width="12" style="24" customWidth="1"/>
    <col min="12039" max="12039" width="10" style="24" customWidth="1"/>
    <col min="12040" max="12040" width="15.5703125" style="24" customWidth="1"/>
    <col min="12041" max="12285" width="9.140625" style="24"/>
    <col min="12286" max="12286" width="3.7109375" style="24" customWidth="1"/>
    <col min="12287" max="12288" width="9.140625" style="24"/>
    <col min="12289" max="12289" width="6.7109375" style="24" customWidth="1"/>
    <col min="12290" max="12290" width="7.5703125" style="24" customWidth="1"/>
    <col min="12291" max="12291" width="61.42578125" style="24" customWidth="1"/>
    <col min="12292" max="12292" width="50.5703125" style="24" customWidth="1"/>
    <col min="12293" max="12293" width="10.42578125" style="24" customWidth="1"/>
    <col min="12294" max="12294" width="12" style="24" customWidth="1"/>
    <col min="12295" max="12295" width="10" style="24" customWidth="1"/>
    <col min="12296" max="12296" width="15.5703125" style="24" customWidth="1"/>
    <col min="12297" max="12541" width="9.140625" style="24"/>
    <col min="12542" max="12542" width="3.7109375" style="24" customWidth="1"/>
    <col min="12543" max="12544" width="9.140625" style="24"/>
    <col min="12545" max="12545" width="6.7109375" style="24" customWidth="1"/>
    <col min="12546" max="12546" width="7.5703125" style="24" customWidth="1"/>
    <col min="12547" max="12547" width="61.42578125" style="24" customWidth="1"/>
    <col min="12548" max="12548" width="50.5703125" style="24" customWidth="1"/>
    <col min="12549" max="12549" width="10.42578125" style="24" customWidth="1"/>
    <col min="12550" max="12550" width="12" style="24" customWidth="1"/>
    <col min="12551" max="12551" width="10" style="24" customWidth="1"/>
    <col min="12552" max="12552" width="15.5703125" style="24" customWidth="1"/>
    <col min="12553" max="12797" width="9.140625" style="24"/>
    <col min="12798" max="12798" width="3.7109375" style="24" customWidth="1"/>
    <col min="12799" max="12800" width="9.140625" style="24"/>
    <col min="12801" max="12801" width="6.7109375" style="24" customWidth="1"/>
    <col min="12802" max="12802" width="7.5703125" style="24" customWidth="1"/>
    <col min="12803" max="12803" width="61.42578125" style="24" customWidth="1"/>
    <col min="12804" max="12804" width="50.5703125" style="24" customWidth="1"/>
    <col min="12805" max="12805" width="10.42578125" style="24" customWidth="1"/>
    <col min="12806" max="12806" width="12" style="24" customWidth="1"/>
    <col min="12807" max="12807" width="10" style="24" customWidth="1"/>
    <col min="12808" max="12808" width="15.5703125" style="24" customWidth="1"/>
    <col min="12809" max="13053" width="9.140625" style="24"/>
    <col min="13054" max="13054" width="3.7109375" style="24" customWidth="1"/>
    <col min="13055" max="13056" width="9.140625" style="24"/>
    <col min="13057" max="13057" width="6.7109375" style="24" customWidth="1"/>
    <col min="13058" max="13058" width="7.5703125" style="24" customWidth="1"/>
    <col min="13059" max="13059" width="61.42578125" style="24" customWidth="1"/>
    <col min="13060" max="13060" width="50.5703125" style="24" customWidth="1"/>
    <col min="13061" max="13061" width="10.42578125" style="24" customWidth="1"/>
    <col min="13062" max="13062" width="12" style="24" customWidth="1"/>
    <col min="13063" max="13063" width="10" style="24" customWidth="1"/>
    <col min="13064" max="13064" width="15.5703125" style="24" customWidth="1"/>
    <col min="13065" max="13309" width="9.140625" style="24"/>
    <col min="13310" max="13310" width="3.7109375" style="24" customWidth="1"/>
    <col min="13311" max="13312" width="9.140625" style="24"/>
    <col min="13313" max="13313" width="6.7109375" style="24" customWidth="1"/>
    <col min="13314" max="13314" width="7.5703125" style="24" customWidth="1"/>
    <col min="13315" max="13315" width="61.42578125" style="24" customWidth="1"/>
    <col min="13316" max="13316" width="50.5703125" style="24" customWidth="1"/>
    <col min="13317" max="13317" width="10.42578125" style="24" customWidth="1"/>
    <col min="13318" max="13318" width="12" style="24" customWidth="1"/>
    <col min="13319" max="13319" width="10" style="24" customWidth="1"/>
    <col min="13320" max="13320" width="15.5703125" style="24" customWidth="1"/>
    <col min="13321" max="13565" width="9.140625" style="24"/>
    <col min="13566" max="13566" width="3.7109375" style="24" customWidth="1"/>
    <col min="13567" max="13568" width="9.140625" style="24"/>
    <col min="13569" max="13569" width="6.7109375" style="24" customWidth="1"/>
    <col min="13570" max="13570" width="7.5703125" style="24" customWidth="1"/>
    <col min="13571" max="13571" width="61.42578125" style="24" customWidth="1"/>
    <col min="13572" max="13572" width="50.5703125" style="24" customWidth="1"/>
    <col min="13573" max="13573" width="10.42578125" style="24" customWidth="1"/>
    <col min="13574" max="13574" width="12" style="24" customWidth="1"/>
    <col min="13575" max="13575" width="10" style="24" customWidth="1"/>
    <col min="13576" max="13576" width="15.5703125" style="24" customWidth="1"/>
    <col min="13577" max="13821" width="9.140625" style="24"/>
    <col min="13822" max="13822" width="3.7109375" style="24" customWidth="1"/>
    <col min="13823" max="13824" width="9.140625" style="24"/>
    <col min="13825" max="13825" width="6.7109375" style="24" customWidth="1"/>
    <col min="13826" max="13826" width="7.5703125" style="24" customWidth="1"/>
    <col min="13827" max="13827" width="61.42578125" style="24" customWidth="1"/>
    <col min="13828" max="13828" width="50.5703125" style="24" customWidth="1"/>
    <col min="13829" max="13829" width="10.42578125" style="24" customWidth="1"/>
    <col min="13830" max="13830" width="12" style="24" customWidth="1"/>
    <col min="13831" max="13831" width="10" style="24" customWidth="1"/>
    <col min="13832" max="13832" width="15.5703125" style="24" customWidth="1"/>
    <col min="13833" max="14077" width="9.140625" style="24"/>
    <col min="14078" max="14078" width="3.7109375" style="24" customWidth="1"/>
    <col min="14079" max="14080" width="9.140625" style="24"/>
    <col min="14081" max="14081" width="6.7109375" style="24" customWidth="1"/>
    <col min="14082" max="14082" width="7.5703125" style="24" customWidth="1"/>
    <col min="14083" max="14083" width="61.42578125" style="24" customWidth="1"/>
    <col min="14084" max="14084" width="50.5703125" style="24" customWidth="1"/>
    <col min="14085" max="14085" width="10.42578125" style="24" customWidth="1"/>
    <col min="14086" max="14086" width="12" style="24" customWidth="1"/>
    <col min="14087" max="14087" width="10" style="24" customWidth="1"/>
    <col min="14088" max="14088" width="15.5703125" style="24" customWidth="1"/>
    <col min="14089" max="14333" width="9.140625" style="24"/>
    <col min="14334" max="14334" width="3.7109375" style="24" customWidth="1"/>
    <col min="14335" max="14336" width="9.140625" style="24"/>
    <col min="14337" max="14337" width="6.7109375" style="24" customWidth="1"/>
    <col min="14338" max="14338" width="7.5703125" style="24" customWidth="1"/>
    <col min="14339" max="14339" width="61.42578125" style="24" customWidth="1"/>
    <col min="14340" max="14340" width="50.5703125" style="24" customWidth="1"/>
    <col min="14341" max="14341" width="10.42578125" style="24" customWidth="1"/>
    <col min="14342" max="14342" width="12" style="24" customWidth="1"/>
    <col min="14343" max="14343" width="10" style="24" customWidth="1"/>
    <col min="14344" max="14344" width="15.5703125" style="24" customWidth="1"/>
    <col min="14345" max="14589" width="9.140625" style="24"/>
    <col min="14590" max="14590" width="3.7109375" style="24" customWidth="1"/>
    <col min="14591" max="14592" width="9.140625" style="24"/>
    <col min="14593" max="14593" width="6.7109375" style="24" customWidth="1"/>
    <col min="14594" max="14594" width="7.5703125" style="24" customWidth="1"/>
    <col min="14595" max="14595" width="61.42578125" style="24" customWidth="1"/>
    <col min="14596" max="14596" width="50.5703125" style="24" customWidth="1"/>
    <col min="14597" max="14597" width="10.42578125" style="24" customWidth="1"/>
    <col min="14598" max="14598" width="12" style="24" customWidth="1"/>
    <col min="14599" max="14599" width="10" style="24" customWidth="1"/>
    <col min="14600" max="14600" width="15.5703125" style="24" customWidth="1"/>
    <col min="14601" max="14845" width="9.140625" style="24"/>
    <col min="14846" max="14846" width="3.7109375" style="24" customWidth="1"/>
    <col min="14847" max="14848" width="9.140625" style="24"/>
    <col min="14849" max="14849" width="6.7109375" style="24" customWidth="1"/>
    <col min="14850" max="14850" width="7.5703125" style="24" customWidth="1"/>
    <col min="14851" max="14851" width="61.42578125" style="24" customWidth="1"/>
    <col min="14852" max="14852" width="50.5703125" style="24" customWidth="1"/>
    <col min="14853" max="14853" width="10.42578125" style="24" customWidth="1"/>
    <col min="14854" max="14854" width="12" style="24" customWidth="1"/>
    <col min="14855" max="14855" width="10" style="24" customWidth="1"/>
    <col min="14856" max="14856" width="15.5703125" style="24" customWidth="1"/>
    <col min="14857" max="15101" width="9.140625" style="24"/>
    <col min="15102" max="15102" width="3.7109375" style="24" customWidth="1"/>
    <col min="15103" max="15104" width="9.140625" style="24"/>
    <col min="15105" max="15105" width="6.7109375" style="24" customWidth="1"/>
    <col min="15106" max="15106" width="7.5703125" style="24" customWidth="1"/>
    <col min="15107" max="15107" width="61.42578125" style="24" customWidth="1"/>
    <col min="15108" max="15108" width="50.5703125" style="24" customWidth="1"/>
    <col min="15109" max="15109" width="10.42578125" style="24" customWidth="1"/>
    <col min="15110" max="15110" width="12" style="24" customWidth="1"/>
    <col min="15111" max="15111" width="10" style="24" customWidth="1"/>
    <col min="15112" max="15112" width="15.5703125" style="24" customWidth="1"/>
    <col min="15113" max="15357" width="9.140625" style="24"/>
    <col min="15358" max="15358" width="3.7109375" style="24" customWidth="1"/>
    <col min="15359" max="15360" width="9.140625" style="24"/>
    <col min="15361" max="15361" width="6.7109375" style="24" customWidth="1"/>
    <col min="15362" max="15362" width="7.5703125" style="24" customWidth="1"/>
    <col min="15363" max="15363" width="61.42578125" style="24" customWidth="1"/>
    <col min="15364" max="15364" width="50.5703125" style="24" customWidth="1"/>
    <col min="15365" max="15365" width="10.42578125" style="24" customWidth="1"/>
    <col min="15366" max="15366" width="12" style="24" customWidth="1"/>
    <col min="15367" max="15367" width="10" style="24" customWidth="1"/>
    <col min="15368" max="15368" width="15.5703125" style="24" customWidth="1"/>
    <col min="15369" max="15613" width="9.140625" style="24"/>
    <col min="15614" max="15614" width="3.7109375" style="24" customWidth="1"/>
    <col min="15615" max="15616" width="9.140625" style="24"/>
    <col min="15617" max="15617" width="6.7109375" style="24" customWidth="1"/>
    <col min="15618" max="15618" width="7.5703125" style="24" customWidth="1"/>
    <col min="15619" max="15619" width="61.42578125" style="24" customWidth="1"/>
    <col min="15620" max="15620" width="50.5703125" style="24" customWidth="1"/>
    <col min="15621" max="15621" width="10.42578125" style="24" customWidth="1"/>
    <col min="15622" max="15622" width="12" style="24" customWidth="1"/>
    <col min="15623" max="15623" width="10" style="24" customWidth="1"/>
    <col min="15624" max="15624" width="15.5703125" style="24" customWidth="1"/>
    <col min="15625" max="15869" width="9.140625" style="24"/>
    <col min="15870" max="15870" width="3.7109375" style="24" customWidth="1"/>
    <col min="15871" max="15872" width="9.140625" style="24"/>
    <col min="15873" max="15873" width="6.7109375" style="24" customWidth="1"/>
    <col min="15874" max="15874" width="7.5703125" style="24" customWidth="1"/>
    <col min="15875" max="15875" width="61.42578125" style="24" customWidth="1"/>
    <col min="15876" max="15876" width="50.5703125" style="24" customWidth="1"/>
    <col min="15877" max="15877" width="10.42578125" style="24" customWidth="1"/>
    <col min="15878" max="15878" width="12" style="24" customWidth="1"/>
    <col min="15879" max="15879" width="10" style="24" customWidth="1"/>
    <col min="15880" max="15880" width="15.5703125" style="24" customWidth="1"/>
    <col min="15881" max="16125" width="9.140625" style="24"/>
    <col min="16126" max="16126" width="3.7109375" style="24" customWidth="1"/>
    <col min="16127" max="16128" width="9.140625" style="24"/>
    <col min="16129" max="16129" width="6.7109375" style="24" customWidth="1"/>
    <col min="16130" max="16130" width="7.5703125" style="24" customWidth="1"/>
    <col min="16131" max="16131" width="61.42578125" style="24" customWidth="1"/>
    <col min="16132" max="16132" width="50.5703125" style="24" customWidth="1"/>
    <col min="16133" max="16133" width="10.42578125" style="24" customWidth="1"/>
    <col min="16134" max="16134" width="12" style="24" customWidth="1"/>
    <col min="16135" max="16135" width="10" style="24" customWidth="1"/>
    <col min="16136" max="16136" width="15.5703125" style="24" customWidth="1"/>
    <col min="16137" max="16384" width="9.140625" style="24"/>
  </cols>
  <sheetData>
    <row r="1" spans="1:12" s="112" customFormat="1" ht="16.5" x14ac:dyDescent="0.3">
      <c r="A1" s="409" t="s">
        <v>86</v>
      </c>
      <c r="B1" s="409"/>
      <c r="C1" s="409"/>
      <c r="D1" s="409"/>
      <c r="E1" s="409"/>
      <c r="F1" s="409"/>
      <c r="G1" s="409"/>
      <c r="H1" s="409"/>
      <c r="I1" s="111"/>
      <c r="J1" s="111"/>
      <c r="K1" s="111"/>
      <c r="L1" s="111"/>
    </row>
    <row r="2" spans="1:12" s="113" customFormat="1" ht="16.5" x14ac:dyDescent="0.3">
      <c r="A2" s="409" t="s">
        <v>105</v>
      </c>
      <c r="B2" s="409"/>
      <c r="C2" s="409"/>
      <c r="D2" s="409"/>
      <c r="E2" s="409"/>
      <c r="F2" s="409"/>
      <c r="G2" s="409"/>
      <c r="H2" s="409"/>
      <c r="I2" s="20"/>
      <c r="J2" s="20"/>
    </row>
    <row r="3" spans="1:12" s="113" customFormat="1" ht="16.5" x14ac:dyDescent="0.3">
      <c r="A3" s="409" t="s">
        <v>0</v>
      </c>
      <c r="B3" s="409"/>
      <c r="C3" s="409"/>
      <c r="D3" s="409"/>
      <c r="E3" s="409"/>
      <c r="F3" s="409"/>
      <c r="G3" s="409"/>
      <c r="H3" s="409"/>
      <c r="I3" s="20"/>
      <c r="J3" s="20"/>
    </row>
    <row r="4" spans="1:12" s="21" customFormat="1" ht="16.5" x14ac:dyDescent="0.25">
      <c r="A4" s="22"/>
      <c r="B4" s="22"/>
      <c r="C4" s="22"/>
      <c r="D4" s="22"/>
      <c r="E4" s="22"/>
      <c r="F4" s="22"/>
      <c r="G4" s="22"/>
      <c r="H4" s="22"/>
      <c r="I4" s="20"/>
      <c r="J4" s="20"/>
    </row>
    <row r="5" spans="1:12" s="21" customFormat="1" ht="35.25" customHeight="1" x14ac:dyDescent="0.25">
      <c r="A5" s="410" t="s">
        <v>119</v>
      </c>
      <c r="B5" s="410"/>
      <c r="C5" s="410"/>
      <c r="D5" s="410"/>
      <c r="E5" s="410"/>
      <c r="F5" s="410"/>
      <c r="G5" s="410"/>
      <c r="H5" s="410"/>
      <c r="I5" s="23"/>
      <c r="J5" s="23"/>
    </row>
    <row r="7" spans="1:12" x14ac:dyDescent="0.25">
      <c r="H7" s="301" t="s">
        <v>113</v>
      </c>
    </row>
    <row r="8" spans="1:12" ht="51" x14ac:dyDescent="0.25">
      <c r="B8" s="411" t="s">
        <v>69</v>
      </c>
      <c r="C8" s="412"/>
      <c r="D8" s="413" t="s">
        <v>70</v>
      </c>
      <c r="E8" s="414"/>
      <c r="F8" s="415"/>
      <c r="G8" s="419" t="s">
        <v>71</v>
      </c>
      <c r="H8" s="28" t="s">
        <v>72</v>
      </c>
    </row>
    <row r="9" spans="1:12" ht="28.5" x14ac:dyDescent="0.25">
      <c r="B9" s="26" t="s">
        <v>1</v>
      </c>
      <c r="C9" s="27" t="s">
        <v>2</v>
      </c>
      <c r="D9" s="416"/>
      <c r="E9" s="417"/>
      <c r="F9" s="418"/>
      <c r="G9" s="420"/>
      <c r="H9" s="28" t="s">
        <v>18</v>
      </c>
    </row>
    <row r="10" spans="1:12" s="29" customFormat="1" ht="17.25" x14ac:dyDescent="0.25">
      <c r="B10" s="30"/>
      <c r="C10" s="30"/>
      <c r="D10" s="424" t="s">
        <v>73</v>
      </c>
      <c r="E10" s="425"/>
      <c r="F10" s="426"/>
      <c r="G10" s="30"/>
      <c r="H10" s="31">
        <f>H11</f>
        <v>22000</v>
      </c>
      <c r="I10" s="32"/>
    </row>
    <row r="11" spans="1:12" ht="17.25" x14ac:dyDescent="0.25">
      <c r="B11" s="427" t="s">
        <v>5</v>
      </c>
      <c r="C11" s="428"/>
      <c r="D11" s="428"/>
      <c r="E11" s="428"/>
      <c r="F11" s="428"/>
      <c r="G11" s="429"/>
      <c r="H11" s="33">
        <f>H12</f>
        <v>22000</v>
      </c>
      <c r="I11" s="34"/>
    </row>
    <row r="12" spans="1:12" ht="16.5" x14ac:dyDescent="0.25">
      <c r="B12" s="35">
        <v>1004</v>
      </c>
      <c r="C12" s="36"/>
      <c r="D12" s="430" t="s">
        <v>74</v>
      </c>
      <c r="E12" s="431"/>
      <c r="F12" s="432"/>
      <c r="G12" s="37"/>
      <c r="H12" s="38">
        <f>H13</f>
        <v>22000</v>
      </c>
      <c r="I12" s="34"/>
    </row>
    <row r="13" spans="1:12" ht="28.5" x14ac:dyDescent="0.25">
      <c r="B13" s="39"/>
      <c r="C13" s="40">
        <v>12001</v>
      </c>
      <c r="D13" s="433" t="s">
        <v>75</v>
      </c>
      <c r="E13" s="434"/>
      <c r="F13" s="435"/>
      <c r="G13" s="36" t="s">
        <v>39</v>
      </c>
      <c r="H13" s="41">
        <f>H14</f>
        <v>22000</v>
      </c>
    </row>
    <row r="14" spans="1:12" ht="24.75" customHeight="1" x14ac:dyDescent="0.25">
      <c r="B14" s="42"/>
      <c r="C14" s="42"/>
      <c r="D14" s="421"/>
      <c r="E14" s="422"/>
      <c r="F14" s="423"/>
      <c r="G14" s="43" t="s">
        <v>48</v>
      </c>
      <c r="H14" s="41">
        <v>22000</v>
      </c>
    </row>
  </sheetData>
  <mergeCells count="12">
    <mergeCell ref="D14:F14"/>
    <mergeCell ref="D10:F10"/>
    <mergeCell ref="B11:G11"/>
    <mergeCell ref="D12:F12"/>
    <mergeCell ref="D13:F13"/>
    <mergeCell ref="A1:H1"/>
    <mergeCell ref="A2:H2"/>
    <mergeCell ref="A3:H3"/>
    <mergeCell ref="A5:H5"/>
    <mergeCell ref="B8:C8"/>
    <mergeCell ref="D8:F9"/>
    <mergeCell ref="G8:G9"/>
  </mergeCells>
  <pageMargins left="0.7" right="0.7" top="0.75" bottom="0.75" header="0.3" footer="0.3"/>
  <pageSetup paperSize="9" scale="54" orientation="portrait" r:id="rId1"/>
  <colBreaks count="1" manualBreakCount="1">
    <brk id="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N87"/>
  <sheetViews>
    <sheetView topLeftCell="A70" zoomScaleNormal="100" workbookViewId="0">
      <selection activeCell="A43" sqref="A43:XFD43"/>
    </sheetView>
  </sheetViews>
  <sheetFormatPr defaultRowHeight="16.5" x14ac:dyDescent="0.25"/>
  <cols>
    <col min="1" max="1" width="5.7109375" style="127" customWidth="1"/>
    <col min="2" max="2" width="8.5703125" style="127" customWidth="1"/>
    <col min="3" max="3" width="8.5703125" style="85" customWidth="1"/>
    <col min="4" max="4" width="16.7109375" style="85" customWidth="1"/>
    <col min="5" max="5" width="9.5703125" style="85" customWidth="1"/>
    <col min="6" max="6" width="11.42578125" style="85" customWidth="1"/>
    <col min="7" max="7" width="9.5703125" style="85" customWidth="1"/>
    <col min="8" max="8" width="14.28515625" style="85" customWidth="1"/>
    <col min="9" max="9" width="51.42578125" style="85" customWidth="1"/>
    <col min="10" max="12" width="21.7109375" style="127" customWidth="1"/>
    <col min="13" max="16384" width="9.140625" style="127"/>
  </cols>
  <sheetData>
    <row r="1" spans="1:40" s="9" customFormat="1" ht="17.25" customHeight="1" x14ac:dyDescent="0.3">
      <c r="A1" s="401" t="s">
        <v>256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</row>
    <row r="2" spans="1:40" s="3" customFormat="1" ht="16.5" customHeight="1" x14ac:dyDescent="0.3">
      <c r="A2" s="401" t="s">
        <v>105</v>
      </c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</row>
    <row r="3" spans="1:40" s="3" customFormat="1" ht="16.5" customHeight="1" x14ac:dyDescent="0.3">
      <c r="A3" s="401" t="s">
        <v>0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</row>
    <row r="5" spans="1:40" s="5" customFormat="1" ht="57.75" customHeight="1" x14ac:dyDescent="0.25">
      <c r="A5" s="442" t="s">
        <v>143</v>
      </c>
      <c r="B5" s="442"/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</row>
    <row r="6" spans="1:40" x14ac:dyDescent="0.25">
      <c r="C6" s="127"/>
      <c r="D6" s="127"/>
      <c r="E6" s="127"/>
      <c r="F6" s="127"/>
      <c r="G6" s="127"/>
      <c r="H6" s="127"/>
      <c r="I6" s="127"/>
      <c r="L6" s="144" t="s">
        <v>144</v>
      </c>
    </row>
    <row r="7" spans="1:40" ht="60.75" customHeight="1" x14ac:dyDescent="0.25">
      <c r="A7" s="398" t="s">
        <v>120</v>
      </c>
      <c r="B7" s="398" t="s">
        <v>121</v>
      </c>
      <c r="C7" s="398"/>
      <c r="D7" s="398" t="s">
        <v>122</v>
      </c>
      <c r="E7" s="398"/>
      <c r="F7" s="398"/>
      <c r="G7" s="398"/>
      <c r="H7" s="398" t="s">
        <v>123</v>
      </c>
      <c r="I7" s="398" t="s">
        <v>124</v>
      </c>
      <c r="J7" s="443" t="s">
        <v>47</v>
      </c>
      <c r="K7" s="444"/>
      <c r="L7" s="445"/>
    </row>
    <row r="8" spans="1:40" ht="49.5" x14ac:dyDescent="0.25">
      <c r="A8" s="398"/>
      <c r="B8" s="116" t="s">
        <v>125</v>
      </c>
      <c r="C8" s="116" t="s">
        <v>126</v>
      </c>
      <c r="D8" s="116" t="s">
        <v>125</v>
      </c>
      <c r="E8" s="116" t="s">
        <v>126</v>
      </c>
      <c r="F8" s="116" t="s">
        <v>127</v>
      </c>
      <c r="G8" s="116" t="s">
        <v>128</v>
      </c>
      <c r="H8" s="398"/>
      <c r="I8" s="398"/>
      <c r="J8" s="116" t="s">
        <v>129</v>
      </c>
      <c r="K8" s="116" t="s">
        <v>130</v>
      </c>
      <c r="L8" s="116" t="s">
        <v>19</v>
      </c>
    </row>
    <row r="9" spans="1:40" ht="30" customHeight="1" x14ac:dyDescent="0.25">
      <c r="A9" s="441" t="s">
        <v>131</v>
      </c>
      <c r="B9" s="441"/>
      <c r="C9" s="441"/>
      <c r="D9" s="441"/>
      <c r="E9" s="441"/>
      <c r="F9" s="441"/>
      <c r="G9" s="441"/>
      <c r="H9" s="441"/>
      <c r="I9" s="441"/>
      <c r="J9" s="163">
        <f t="shared" ref="J9:L9" si="0">J10</f>
        <v>0</v>
      </c>
      <c r="K9" s="163">
        <f t="shared" si="0"/>
        <v>0</v>
      </c>
      <c r="L9" s="163">
        <f t="shared" si="0"/>
        <v>0</v>
      </c>
    </row>
    <row r="10" spans="1:40" ht="30" customHeight="1" x14ac:dyDescent="0.25">
      <c r="A10" s="441" t="s">
        <v>132</v>
      </c>
      <c r="B10" s="441"/>
      <c r="C10" s="441"/>
      <c r="D10" s="441"/>
      <c r="E10" s="441"/>
      <c r="F10" s="441"/>
      <c r="G10" s="441"/>
      <c r="H10" s="441"/>
      <c r="I10" s="441"/>
      <c r="J10" s="163">
        <f>J11+J43+J73</f>
        <v>0</v>
      </c>
      <c r="K10" s="163">
        <f>K11+K43+K73</f>
        <v>0</v>
      </c>
      <c r="L10" s="163">
        <f>L11+L43+L73</f>
        <v>0</v>
      </c>
    </row>
    <row r="11" spans="1:40" ht="30" customHeight="1" x14ac:dyDescent="0.25">
      <c r="A11" s="96"/>
      <c r="B11" s="97" t="s">
        <v>133</v>
      </c>
      <c r="C11" s="437" t="s">
        <v>134</v>
      </c>
      <c r="D11" s="437"/>
      <c r="E11" s="437"/>
      <c r="F11" s="437"/>
      <c r="G11" s="437"/>
      <c r="H11" s="437"/>
      <c r="I11" s="437"/>
      <c r="J11" s="163">
        <f>J12+J16+J29+J34+J38+J20+J24</f>
        <v>-12115.5</v>
      </c>
      <c r="K11" s="163">
        <f t="shared" ref="K11:L11" si="1">K12+K16+K29+K34+K38+K20+K24</f>
        <v>-18195.5</v>
      </c>
      <c r="L11" s="163">
        <f t="shared" si="1"/>
        <v>-18195.5</v>
      </c>
    </row>
    <row r="12" spans="1:40" ht="36.75" customHeight="1" x14ac:dyDescent="0.25">
      <c r="A12" s="96"/>
      <c r="B12" s="211"/>
      <c r="C12" s="211"/>
      <c r="D12" s="210" t="s">
        <v>244</v>
      </c>
      <c r="E12" s="436" t="s">
        <v>239</v>
      </c>
      <c r="F12" s="436"/>
      <c r="G12" s="436"/>
      <c r="H12" s="436"/>
      <c r="I12" s="436"/>
      <c r="J12" s="167">
        <f>'1'!G13</f>
        <v>-42.1</v>
      </c>
      <c r="K12" s="167">
        <f>'1'!H13</f>
        <v>-42.1</v>
      </c>
      <c r="L12" s="167">
        <f>'1'!I13</f>
        <v>-42.1</v>
      </c>
    </row>
    <row r="13" spans="1:40" ht="33.75" customHeight="1" x14ac:dyDescent="0.25">
      <c r="A13" s="96"/>
      <c r="B13" s="211"/>
      <c r="C13" s="211"/>
      <c r="D13" s="164"/>
      <c r="E13" s="164"/>
      <c r="F13" s="436" t="s">
        <v>245</v>
      </c>
      <c r="G13" s="436"/>
      <c r="H13" s="436"/>
      <c r="I13" s="436"/>
      <c r="J13" s="436"/>
      <c r="K13" s="436"/>
      <c r="L13" s="436"/>
    </row>
    <row r="14" spans="1:40" ht="30" customHeight="1" x14ac:dyDescent="0.25">
      <c r="A14" s="96"/>
      <c r="B14" s="211"/>
      <c r="C14" s="211"/>
      <c r="D14" s="164"/>
      <c r="E14" s="164"/>
      <c r="F14" s="164"/>
      <c r="G14" s="436" t="s">
        <v>219</v>
      </c>
      <c r="H14" s="436"/>
      <c r="I14" s="436"/>
      <c r="J14" s="436"/>
      <c r="K14" s="436"/>
      <c r="L14" s="436"/>
    </row>
    <row r="15" spans="1:40" ht="30" customHeight="1" x14ac:dyDescent="0.25">
      <c r="A15" s="96"/>
      <c r="B15" s="211"/>
      <c r="C15" s="211"/>
      <c r="D15" s="164"/>
      <c r="E15" s="164"/>
      <c r="F15" s="164"/>
      <c r="G15" s="164"/>
      <c r="H15" s="436" t="s">
        <v>225</v>
      </c>
      <c r="I15" s="436"/>
      <c r="J15" s="436"/>
      <c r="K15" s="436"/>
      <c r="L15" s="436"/>
    </row>
    <row r="16" spans="1:40" ht="39" customHeight="1" x14ac:dyDescent="0.25">
      <c r="A16" s="96"/>
      <c r="B16" s="211"/>
      <c r="C16" s="211"/>
      <c r="D16" s="210" t="s">
        <v>246</v>
      </c>
      <c r="E16" s="436" t="s">
        <v>242</v>
      </c>
      <c r="F16" s="436"/>
      <c r="G16" s="436"/>
      <c r="H16" s="436"/>
      <c r="I16" s="436"/>
      <c r="J16" s="167">
        <f>'1'!G14</f>
        <v>-2500</v>
      </c>
      <c r="K16" s="167">
        <f>'1'!H14</f>
        <v>-5043.3</v>
      </c>
      <c r="L16" s="167">
        <f>'1'!I14</f>
        <v>-7536.7000000000007</v>
      </c>
    </row>
    <row r="17" spans="1:13" ht="39" customHeight="1" x14ac:dyDescent="0.25">
      <c r="A17" s="96"/>
      <c r="B17" s="211"/>
      <c r="C17" s="211"/>
      <c r="D17" s="164"/>
      <c r="E17" s="164"/>
      <c r="F17" s="436" t="s">
        <v>247</v>
      </c>
      <c r="G17" s="436"/>
      <c r="H17" s="436"/>
      <c r="I17" s="436"/>
      <c r="J17" s="436"/>
      <c r="K17" s="436"/>
      <c r="L17" s="436"/>
    </row>
    <row r="18" spans="1:13" ht="30" customHeight="1" x14ac:dyDescent="0.25">
      <c r="A18" s="96"/>
      <c r="B18" s="211"/>
      <c r="C18" s="211"/>
      <c r="D18" s="164"/>
      <c r="E18" s="164"/>
      <c r="F18" s="164"/>
      <c r="G18" s="436" t="s">
        <v>219</v>
      </c>
      <c r="H18" s="436"/>
      <c r="I18" s="436"/>
      <c r="J18" s="436"/>
      <c r="K18" s="436"/>
      <c r="L18" s="436"/>
    </row>
    <row r="19" spans="1:13" ht="30" customHeight="1" x14ac:dyDescent="0.25">
      <c r="A19" s="96"/>
      <c r="B19" s="211"/>
      <c r="C19" s="211"/>
      <c r="D19" s="164"/>
      <c r="E19" s="164"/>
      <c r="F19" s="164"/>
      <c r="G19" s="164"/>
      <c r="H19" s="436" t="s">
        <v>225</v>
      </c>
      <c r="I19" s="436"/>
      <c r="J19" s="436"/>
      <c r="K19" s="436"/>
      <c r="L19" s="436"/>
    </row>
    <row r="20" spans="1:13" ht="51.75" customHeight="1" x14ac:dyDescent="0.25">
      <c r="A20" s="96"/>
      <c r="B20" s="309"/>
      <c r="C20" s="309"/>
      <c r="D20" s="308" t="s">
        <v>326</v>
      </c>
      <c r="E20" s="436" t="s">
        <v>325</v>
      </c>
      <c r="F20" s="436"/>
      <c r="G20" s="436"/>
      <c r="H20" s="436"/>
      <c r="I20" s="436"/>
      <c r="J20" s="167">
        <f>'1'!G15</f>
        <v>-5036.7000000000007</v>
      </c>
      <c r="K20" s="167">
        <f>'1'!H15</f>
        <v>-2493.4</v>
      </c>
      <c r="L20" s="167">
        <f>'1'!I15</f>
        <v>0</v>
      </c>
    </row>
    <row r="21" spans="1:13" ht="34.5" customHeight="1" x14ac:dyDescent="0.25">
      <c r="A21" s="96"/>
      <c r="B21" s="309"/>
      <c r="C21" s="309"/>
      <c r="D21" s="164"/>
      <c r="E21" s="88"/>
      <c r="F21" s="447" t="s">
        <v>343</v>
      </c>
      <c r="G21" s="447"/>
      <c r="H21" s="447"/>
      <c r="I21" s="447"/>
      <c r="J21" s="447"/>
      <c r="K21" s="447"/>
      <c r="L21" s="447"/>
    </row>
    <row r="22" spans="1:13" ht="30" customHeight="1" x14ac:dyDescent="0.25">
      <c r="A22" s="96"/>
      <c r="B22" s="309"/>
      <c r="C22" s="309"/>
      <c r="D22" s="164"/>
      <c r="E22" s="164"/>
      <c r="F22" s="164"/>
      <c r="G22" s="436" t="s">
        <v>219</v>
      </c>
      <c r="H22" s="436"/>
      <c r="I22" s="436"/>
      <c r="J22" s="436"/>
      <c r="K22" s="436"/>
      <c r="L22" s="436"/>
      <c r="M22" s="312"/>
    </row>
    <row r="23" spans="1:13" ht="30" customHeight="1" x14ac:dyDescent="0.25">
      <c r="A23" s="96"/>
      <c r="B23" s="309"/>
      <c r="C23" s="309"/>
      <c r="D23" s="164"/>
      <c r="E23" s="164"/>
      <c r="F23" s="164"/>
      <c r="G23" s="88"/>
      <c r="H23" s="438" t="s">
        <v>225</v>
      </c>
      <c r="I23" s="439"/>
      <c r="J23" s="439"/>
      <c r="K23" s="439"/>
      <c r="L23" s="440"/>
      <c r="M23" s="312"/>
    </row>
    <row r="24" spans="1:13" ht="36.75" customHeight="1" x14ac:dyDescent="0.25">
      <c r="A24" s="96"/>
      <c r="B24" s="211"/>
      <c r="C24" s="211"/>
      <c r="D24" s="210" t="s">
        <v>248</v>
      </c>
      <c r="E24" s="437" t="s">
        <v>330</v>
      </c>
      <c r="F24" s="437"/>
      <c r="G24" s="437"/>
      <c r="H24" s="437"/>
      <c r="I24" s="437"/>
      <c r="J24" s="163">
        <v>0</v>
      </c>
      <c r="K24" s="163">
        <v>0</v>
      </c>
      <c r="L24" s="163">
        <v>0</v>
      </c>
    </row>
    <row r="25" spans="1:13" ht="38.25" customHeight="1" x14ac:dyDescent="0.25">
      <c r="A25" s="96"/>
      <c r="B25" s="211"/>
      <c r="C25" s="211"/>
      <c r="D25" s="164"/>
      <c r="E25" s="100"/>
      <c r="F25" s="437" t="s">
        <v>342</v>
      </c>
      <c r="G25" s="437"/>
      <c r="H25" s="437"/>
      <c r="I25" s="437"/>
      <c r="J25" s="437"/>
      <c r="K25" s="437"/>
      <c r="L25" s="437"/>
    </row>
    <row r="26" spans="1:13" ht="30" customHeight="1" x14ac:dyDescent="0.25">
      <c r="A26" s="96"/>
      <c r="B26" s="211"/>
      <c r="C26" s="211"/>
      <c r="D26" s="164"/>
      <c r="E26" s="164"/>
      <c r="F26" s="164"/>
      <c r="G26" s="436" t="s">
        <v>219</v>
      </c>
      <c r="H26" s="436"/>
      <c r="I26" s="436"/>
      <c r="J26" s="436"/>
      <c r="K26" s="436"/>
      <c r="L26" s="436"/>
    </row>
    <row r="27" spans="1:13" ht="30" customHeight="1" x14ac:dyDescent="0.25">
      <c r="A27" s="96"/>
      <c r="B27" s="211"/>
      <c r="C27" s="211"/>
      <c r="D27" s="164"/>
      <c r="E27" s="164"/>
      <c r="F27" s="164"/>
      <c r="G27" s="164"/>
      <c r="H27" s="436" t="s">
        <v>220</v>
      </c>
      <c r="I27" s="436"/>
      <c r="J27" s="436"/>
      <c r="K27" s="436"/>
      <c r="L27" s="436"/>
    </row>
    <row r="28" spans="1:13" ht="37.5" customHeight="1" x14ac:dyDescent="0.25">
      <c r="A28" s="96"/>
      <c r="B28" s="211"/>
      <c r="C28" s="211"/>
      <c r="D28" s="164"/>
      <c r="E28" s="164"/>
      <c r="F28" s="164"/>
      <c r="G28" s="164"/>
      <c r="H28" s="164"/>
      <c r="I28" s="100" t="s">
        <v>264</v>
      </c>
      <c r="J28" s="165">
        <v>15</v>
      </c>
      <c r="K28" s="165"/>
      <c r="L28" s="165">
        <v>15</v>
      </c>
    </row>
    <row r="29" spans="1:13" ht="30" customHeight="1" x14ac:dyDescent="0.25">
      <c r="A29" s="125"/>
      <c r="B29" s="125"/>
      <c r="C29" s="164"/>
      <c r="D29" s="97" t="s">
        <v>165</v>
      </c>
      <c r="E29" s="437" t="s">
        <v>75</v>
      </c>
      <c r="F29" s="437"/>
      <c r="G29" s="437"/>
      <c r="H29" s="437"/>
      <c r="I29" s="437"/>
      <c r="J29" s="163">
        <f>'1'!G16</f>
        <v>0</v>
      </c>
      <c r="K29" s="163">
        <f>'1'!H16</f>
        <v>0</v>
      </c>
      <c r="L29" s="163">
        <f>'1'!I16</f>
        <v>22000</v>
      </c>
    </row>
    <row r="30" spans="1:13" ht="36.75" customHeight="1" x14ac:dyDescent="0.25">
      <c r="A30" s="125"/>
      <c r="B30" s="125"/>
      <c r="C30" s="164"/>
      <c r="D30" s="100"/>
      <c r="E30" s="100"/>
      <c r="F30" s="437" t="s">
        <v>166</v>
      </c>
      <c r="G30" s="437"/>
      <c r="H30" s="437"/>
      <c r="I30" s="437"/>
      <c r="J30" s="437"/>
      <c r="K30" s="437"/>
      <c r="L30" s="437"/>
    </row>
    <row r="31" spans="1:13" ht="30" customHeight="1" x14ac:dyDescent="0.25">
      <c r="A31" s="125"/>
      <c r="B31" s="125"/>
      <c r="C31" s="164"/>
      <c r="D31" s="100"/>
      <c r="E31" s="100"/>
      <c r="F31" s="100"/>
      <c r="G31" s="437" t="s">
        <v>167</v>
      </c>
      <c r="H31" s="437"/>
      <c r="I31" s="437"/>
      <c r="J31" s="437"/>
      <c r="K31" s="437"/>
      <c r="L31" s="437"/>
    </row>
    <row r="32" spans="1:13" ht="30" customHeight="1" x14ac:dyDescent="0.25">
      <c r="A32" s="125"/>
      <c r="B32" s="125"/>
      <c r="C32" s="164"/>
      <c r="D32" s="100"/>
      <c r="E32" s="100"/>
      <c r="F32" s="100"/>
      <c r="G32" s="100"/>
      <c r="H32" s="437" t="s">
        <v>168</v>
      </c>
      <c r="I32" s="437"/>
      <c r="J32" s="437"/>
      <c r="K32" s="437"/>
      <c r="L32" s="437"/>
    </row>
    <row r="33" spans="1:12" ht="26.25" customHeight="1" x14ac:dyDescent="0.25">
      <c r="A33" s="125"/>
      <c r="B33" s="125"/>
      <c r="C33" s="164"/>
      <c r="D33" s="100"/>
      <c r="E33" s="100"/>
      <c r="F33" s="100"/>
      <c r="G33" s="100"/>
      <c r="H33" s="100"/>
      <c r="I33" s="100" t="s">
        <v>169</v>
      </c>
      <c r="J33" s="165"/>
      <c r="K33" s="165" t="s">
        <v>135</v>
      </c>
      <c r="L33" s="165">
        <v>1</v>
      </c>
    </row>
    <row r="34" spans="1:12" ht="30" customHeight="1" x14ac:dyDescent="0.25">
      <c r="A34" s="125"/>
      <c r="B34" s="125"/>
      <c r="C34" s="164"/>
      <c r="D34" s="166" t="s">
        <v>137</v>
      </c>
      <c r="E34" s="436" t="s">
        <v>100</v>
      </c>
      <c r="F34" s="436"/>
      <c r="G34" s="436"/>
      <c r="H34" s="436"/>
      <c r="I34" s="436"/>
      <c r="J34" s="167">
        <f>'1'!G17</f>
        <v>-7536.7</v>
      </c>
      <c r="K34" s="167">
        <f>'1'!H17</f>
        <v>-31916.7</v>
      </c>
      <c r="L34" s="167">
        <f>'1'!I17</f>
        <v>0</v>
      </c>
    </row>
    <row r="35" spans="1:12" ht="30" customHeight="1" x14ac:dyDescent="0.25">
      <c r="A35" s="125"/>
      <c r="B35" s="125"/>
      <c r="C35" s="164"/>
      <c r="D35" s="164"/>
      <c r="E35" s="164"/>
      <c r="F35" s="436" t="s">
        <v>347</v>
      </c>
      <c r="G35" s="436"/>
      <c r="H35" s="436"/>
      <c r="I35" s="436"/>
      <c r="J35" s="436"/>
      <c r="K35" s="436"/>
      <c r="L35" s="436"/>
    </row>
    <row r="36" spans="1:12" ht="30" customHeight="1" x14ac:dyDescent="0.25">
      <c r="A36" s="125"/>
      <c r="B36" s="125"/>
      <c r="C36" s="164"/>
      <c r="D36" s="164"/>
      <c r="E36" s="164"/>
      <c r="F36" s="164"/>
      <c r="G36" s="436" t="s">
        <v>80</v>
      </c>
      <c r="H36" s="436"/>
      <c r="I36" s="436"/>
      <c r="J36" s="436"/>
      <c r="K36" s="436"/>
      <c r="L36" s="436"/>
    </row>
    <row r="37" spans="1:12" ht="30" customHeight="1" x14ac:dyDescent="0.25">
      <c r="A37" s="125"/>
      <c r="B37" s="125"/>
      <c r="C37" s="164"/>
      <c r="D37" s="164"/>
      <c r="E37" s="164"/>
      <c r="F37" s="164"/>
      <c r="G37" s="164"/>
      <c r="H37" s="436" t="s">
        <v>136</v>
      </c>
      <c r="I37" s="436"/>
      <c r="J37" s="436"/>
      <c r="K37" s="436"/>
      <c r="L37" s="436"/>
    </row>
    <row r="38" spans="1:12" ht="30" customHeight="1" x14ac:dyDescent="0.25">
      <c r="A38" s="125"/>
      <c r="B38" s="125"/>
      <c r="C38" s="164"/>
      <c r="D38" s="166" t="s">
        <v>139</v>
      </c>
      <c r="E38" s="436" t="s">
        <v>102</v>
      </c>
      <c r="F38" s="436"/>
      <c r="G38" s="436"/>
      <c r="H38" s="436"/>
      <c r="I38" s="436"/>
      <c r="J38" s="167">
        <f>'1'!G18</f>
        <v>3000</v>
      </c>
      <c r="K38" s="167">
        <f>'1'!H18</f>
        <v>21300</v>
      </c>
      <c r="L38" s="167">
        <f>'1'!I18</f>
        <v>-32616.699999999997</v>
      </c>
    </row>
    <row r="39" spans="1:12" ht="30" customHeight="1" x14ac:dyDescent="0.25">
      <c r="A39" s="125"/>
      <c r="B39" s="125"/>
      <c r="C39" s="164"/>
      <c r="D39" s="164"/>
      <c r="E39" s="164"/>
      <c r="F39" s="436" t="s">
        <v>140</v>
      </c>
      <c r="G39" s="436"/>
      <c r="H39" s="436"/>
      <c r="I39" s="436"/>
      <c r="J39" s="436"/>
      <c r="K39" s="436"/>
      <c r="L39" s="436"/>
    </row>
    <row r="40" spans="1:12" ht="30" customHeight="1" x14ac:dyDescent="0.25">
      <c r="A40" s="125"/>
      <c r="B40" s="125"/>
      <c r="C40" s="164"/>
      <c r="D40" s="164"/>
      <c r="E40" s="164"/>
      <c r="F40" s="164"/>
      <c r="G40" s="436" t="s">
        <v>80</v>
      </c>
      <c r="H40" s="436"/>
      <c r="I40" s="436"/>
      <c r="J40" s="436"/>
      <c r="K40" s="436"/>
      <c r="L40" s="436"/>
    </row>
    <row r="41" spans="1:12" ht="30" customHeight="1" x14ac:dyDescent="0.25">
      <c r="A41" s="125"/>
      <c r="B41" s="125"/>
      <c r="C41" s="164"/>
      <c r="D41" s="164"/>
      <c r="E41" s="164"/>
      <c r="F41" s="164"/>
      <c r="G41" s="164"/>
      <c r="H41" s="436" t="s">
        <v>136</v>
      </c>
      <c r="I41" s="436"/>
      <c r="J41" s="436"/>
      <c r="K41" s="436"/>
      <c r="L41" s="436"/>
    </row>
    <row r="42" spans="1:12" ht="30" customHeight="1" x14ac:dyDescent="0.25">
      <c r="A42" s="125"/>
      <c r="B42" s="125"/>
      <c r="C42" s="164"/>
      <c r="D42" s="164"/>
      <c r="E42" s="164"/>
      <c r="F42" s="164"/>
      <c r="G42" s="164"/>
      <c r="H42" s="294"/>
      <c r="I42" s="100" t="s">
        <v>307</v>
      </c>
      <c r="J42" s="165"/>
      <c r="K42" s="165"/>
      <c r="L42" s="165">
        <v>1</v>
      </c>
    </row>
    <row r="43" spans="1:12" ht="30" customHeight="1" x14ac:dyDescent="0.25">
      <c r="A43" s="96"/>
      <c r="B43" s="211" t="s">
        <v>141</v>
      </c>
      <c r="C43" s="437" t="s">
        <v>142</v>
      </c>
      <c r="D43" s="437"/>
      <c r="E43" s="437"/>
      <c r="F43" s="437"/>
      <c r="G43" s="437"/>
      <c r="H43" s="437"/>
      <c r="I43" s="437"/>
      <c r="J43" s="163">
        <f>J44+J50+J59+J63+J68+J54</f>
        <v>6355.5</v>
      </c>
      <c r="K43" s="163">
        <f t="shared" ref="K43:L43" si="2">K44+K50+K59+K63+K68+K54</f>
        <v>7435.5</v>
      </c>
      <c r="L43" s="163">
        <f t="shared" si="2"/>
        <v>7435.5</v>
      </c>
    </row>
    <row r="44" spans="1:12" ht="30" customHeight="1" x14ac:dyDescent="0.25">
      <c r="A44" s="125"/>
      <c r="B44" s="125"/>
      <c r="C44" s="164"/>
      <c r="D44" s="210" t="s">
        <v>217</v>
      </c>
      <c r="E44" s="436" t="s">
        <v>175</v>
      </c>
      <c r="F44" s="436"/>
      <c r="G44" s="436"/>
      <c r="H44" s="436"/>
      <c r="I44" s="436"/>
      <c r="J44" s="167">
        <f>'1'!G20</f>
        <v>-8274.5</v>
      </c>
      <c r="K44" s="167">
        <f>'1'!H20</f>
        <v>-8274.5</v>
      </c>
      <c r="L44" s="167">
        <f>'1'!I20</f>
        <v>-8274.5</v>
      </c>
    </row>
    <row r="45" spans="1:12" ht="30" customHeight="1" x14ac:dyDescent="0.25">
      <c r="A45" s="125"/>
      <c r="B45" s="125"/>
      <c r="C45" s="164"/>
      <c r="D45" s="164"/>
      <c r="E45" s="164"/>
      <c r="F45" s="436" t="s">
        <v>218</v>
      </c>
      <c r="G45" s="436"/>
      <c r="H45" s="436"/>
      <c r="I45" s="436"/>
      <c r="J45" s="436"/>
      <c r="K45" s="436"/>
      <c r="L45" s="436"/>
    </row>
    <row r="46" spans="1:12" ht="30" customHeight="1" x14ac:dyDescent="0.25">
      <c r="A46" s="125"/>
      <c r="B46" s="125"/>
      <c r="C46" s="164"/>
      <c r="D46" s="164"/>
      <c r="E46" s="164"/>
      <c r="F46" s="164"/>
      <c r="G46" s="436" t="s">
        <v>219</v>
      </c>
      <c r="H46" s="436"/>
      <c r="I46" s="436"/>
      <c r="J46" s="436"/>
      <c r="K46" s="436"/>
      <c r="L46" s="436"/>
    </row>
    <row r="47" spans="1:12" ht="30" customHeight="1" x14ac:dyDescent="0.25">
      <c r="A47" s="125"/>
      <c r="B47" s="125"/>
      <c r="C47" s="164"/>
      <c r="D47" s="164"/>
      <c r="E47" s="164"/>
      <c r="F47" s="164"/>
      <c r="G47" s="164"/>
      <c r="H47" s="436" t="s">
        <v>220</v>
      </c>
      <c r="I47" s="436"/>
      <c r="J47" s="436"/>
      <c r="K47" s="436"/>
      <c r="L47" s="436"/>
    </row>
    <row r="48" spans="1:12" ht="33" x14ac:dyDescent="0.25">
      <c r="A48" s="125"/>
      <c r="B48" s="125"/>
      <c r="C48" s="164"/>
      <c r="D48" s="164"/>
      <c r="E48" s="164"/>
      <c r="F48" s="164"/>
      <c r="G48" s="164"/>
      <c r="H48" s="164"/>
      <c r="I48" s="164" t="s">
        <v>221</v>
      </c>
      <c r="J48" s="168">
        <v>5.7</v>
      </c>
      <c r="K48" s="168" t="s">
        <v>135</v>
      </c>
      <c r="L48" s="168">
        <v>5.7</v>
      </c>
    </row>
    <row r="49" spans="1:12" ht="23.25" customHeight="1" x14ac:dyDescent="0.25">
      <c r="A49" s="125"/>
      <c r="B49" s="125"/>
      <c r="C49" s="164"/>
      <c r="D49" s="164"/>
      <c r="E49" s="164"/>
      <c r="F49" s="164"/>
      <c r="G49" s="164"/>
      <c r="H49" s="164"/>
      <c r="I49" s="164" t="s">
        <v>222</v>
      </c>
      <c r="J49" s="168">
        <v>4.5</v>
      </c>
      <c r="K49" s="168" t="s">
        <v>135</v>
      </c>
      <c r="L49" s="168">
        <v>4.5</v>
      </c>
    </row>
    <row r="50" spans="1:12" ht="51.75" customHeight="1" x14ac:dyDescent="0.25">
      <c r="A50" s="125"/>
      <c r="B50" s="125"/>
      <c r="C50" s="164"/>
      <c r="D50" s="210" t="s">
        <v>223</v>
      </c>
      <c r="E50" s="436" t="s">
        <v>185</v>
      </c>
      <c r="F50" s="436"/>
      <c r="G50" s="436"/>
      <c r="H50" s="436"/>
      <c r="I50" s="436"/>
      <c r="J50" s="167">
        <f>'1'!G21</f>
        <v>42.1</v>
      </c>
      <c r="K50" s="167">
        <f>'1'!H21</f>
        <v>42.1</v>
      </c>
      <c r="L50" s="167">
        <f>'1'!I21</f>
        <v>42.1</v>
      </c>
    </row>
    <row r="51" spans="1:12" ht="30" customHeight="1" x14ac:dyDescent="0.25">
      <c r="A51" s="125"/>
      <c r="B51" s="125"/>
      <c r="C51" s="164"/>
      <c r="D51" s="164"/>
      <c r="E51" s="164"/>
      <c r="F51" s="436" t="s">
        <v>224</v>
      </c>
      <c r="G51" s="436"/>
      <c r="H51" s="436"/>
      <c r="I51" s="436"/>
      <c r="J51" s="436"/>
      <c r="K51" s="436"/>
      <c r="L51" s="436"/>
    </row>
    <row r="52" spans="1:12" ht="30" customHeight="1" x14ac:dyDescent="0.25">
      <c r="A52" s="125"/>
      <c r="B52" s="125"/>
      <c r="C52" s="164"/>
      <c r="D52" s="164"/>
      <c r="E52" s="164"/>
      <c r="F52" s="164"/>
      <c r="G52" s="436" t="s">
        <v>219</v>
      </c>
      <c r="H52" s="436"/>
      <c r="I52" s="436"/>
      <c r="J52" s="436"/>
      <c r="K52" s="436"/>
      <c r="L52" s="436"/>
    </row>
    <row r="53" spans="1:12" ht="30" customHeight="1" x14ac:dyDescent="0.25">
      <c r="A53" s="125"/>
      <c r="B53" s="125"/>
      <c r="C53" s="164"/>
      <c r="D53" s="164"/>
      <c r="E53" s="164"/>
      <c r="F53" s="164"/>
      <c r="G53" s="164"/>
      <c r="H53" s="436" t="s">
        <v>225</v>
      </c>
      <c r="I53" s="436"/>
      <c r="J53" s="436"/>
      <c r="K53" s="436"/>
      <c r="L53" s="436"/>
    </row>
    <row r="54" spans="1:12" ht="37.5" customHeight="1" x14ac:dyDescent="0.25">
      <c r="A54" s="125"/>
      <c r="B54" s="125"/>
      <c r="C54" s="164"/>
      <c r="D54" s="308" t="s">
        <v>327</v>
      </c>
      <c r="E54" s="436" t="s">
        <v>320</v>
      </c>
      <c r="F54" s="436"/>
      <c r="G54" s="436"/>
      <c r="H54" s="436"/>
      <c r="I54" s="436"/>
      <c r="J54" s="163">
        <f>'1'!G22</f>
        <v>7480.2</v>
      </c>
      <c r="K54" s="163">
        <f>'1'!H22</f>
        <v>7480.2</v>
      </c>
      <c r="L54" s="163">
        <f>'1'!I22</f>
        <v>7480.2</v>
      </c>
    </row>
    <row r="55" spans="1:12" ht="37.5" customHeight="1" x14ac:dyDescent="0.25">
      <c r="A55" s="125"/>
      <c r="B55" s="125"/>
      <c r="C55" s="164"/>
      <c r="D55" s="164"/>
      <c r="E55" s="164"/>
      <c r="F55" s="436" t="s">
        <v>321</v>
      </c>
      <c r="G55" s="436"/>
      <c r="H55" s="436"/>
      <c r="I55" s="436"/>
      <c r="J55" s="436"/>
      <c r="K55" s="436"/>
      <c r="L55" s="436"/>
    </row>
    <row r="56" spans="1:12" ht="30" customHeight="1" x14ac:dyDescent="0.25">
      <c r="A56" s="125"/>
      <c r="B56" s="125"/>
      <c r="C56" s="164"/>
      <c r="D56" s="164"/>
      <c r="E56" s="164"/>
      <c r="F56" s="164"/>
      <c r="G56" s="436" t="s">
        <v>322</v>
      </c>
      <c r="H56" s="436"/>
      <c r="I56" s="436"/>
      <c r="J56" s="436"/>
      <c r="K56" s="436"/>
      <c r="L56" s="436"/>
    </row>
    <row r="57" spans="1:12" ht="30" customHeight="1" x14ac:dyDescent="0.25">
      <c r="A57" s="125"/>
      <c r="B57" s="125"/>
      <c r="C57" s="164"/>
      <c r="D57" s="164"/>
      <c r="E57" s="164"/>
      <c r="F57" s="164"/>
      <c r="G57" s="164"/>
      <c r="H57" s="438" t="s">
        <v>328</v>
      </c>
      <c r="I57" s="439"/>
      <c r="J57" s="439"/>
      <c r="K57" s="439"/>
      <c r="L57" s="440"/>
    </row>
    <row r="58" spans="1:12" ht="36" customHeight="1" x14ac:dyDescent="0.25">
      <c r="A58" s="125"/>
      <c r="B58" s="125"/>
      <c r="C58" s="164"/>
      <c r="D58" s="164"/>
      <c r="E58" s="164"/>
      <c r="F58" s="164"/>
      <c r="G58" s="164"/>
      <c r="H58" s="90"/>
      <c r="I58" s="164" t="s">
        <v>329</v>
      </c>
      <c r="J58" s="168">
        <v>1</v>
      </c>
      <c r="K58" s="165"/>
      <c r="L58" s="168">
        <v>1</v>
      </c>
    </row>
    <row r="59" spans="1:12" ht="50.25" customHeight="1" x14ac:dyDescent="0.25">
      <c r="A59" s="125"/>
      <c r="B59" s="125"/>
      <c r="C59" s="164"/>
      <c r="D59" s="210" t="s">
        <v>226</v>
      </c>
      <c r="E59" s="436" t="s">
        <v>188</v>
      </c>
      <c r="F59" s="436"/>
      <c r="G59" s="436"/>
      <c r="H59" s="436"/>
      <c r="I59" s="436"/>
      <c r="J59" s="167">
        <f>'1'!G23</f>
        <v>56.5</v>
      </c>
      <c r="K59" s="167">
        <f>'1'!H23</f>
        <v>56.5</v>
      </c>
      <c r="L59" s="167">
        <f>'1'!I23</f>
        <v>56.5</v>
      </c>
    </row>
    <row r="60" spans="1:12" ht="39" customHeight="1" x14ac:dyDescent="0.25">
      <c r="A60" s="125"/>
      <c r="B60" s="125"/>
      <c r="C60" s="164"/>
      <c r="D60" s="164"/>
      <c r="E60" s="164"/>
      <c r="F60" s="436" t="s">
        <v>344</v>
      </c>
      <c r="G60" s="436"/>
      <c r="H60" s="436"/>
      <c r="I60" s="436"/>
      <c r="J60" s="436"/>
      <c r="K60" s="436"/>
      <c r="L60" s="436"/>
    </row>
    <row r="61" spans="1:12" ht="30" customHeight="1" x14ac:dyDescent="0.25">
      <c r="A61" s="125"/>
      <c r="B61" s="125"/>
      <c r="C61" s="164"/>
      <c r="D61" s="164"/>
      <c r="E61" s="164"/>
      <c r="F61" s="164"/>
      <c r="G61" s="436" t="s">
        <v>227</v>
      </c>
      <c r="H61" s="436"/>
      <c r="I61" s="436"/>
      <c r="J61" s="436"/>
      <c r="K61" s="436"/>
      <c r="L61" s="436"/>
    </row>
    <row r="62" spans="1:12" ht="30" customHeight="1" x14ac:dyDescent="0.25">
      <c r="A62" s="125"/>
      <c r="B62" s="125"/>
      <c r="C62" s="164"/>
      <c r="D62" s="164"/>
      <c r="E62" s="164"/>
      <c r="F62" s="164"/>
      <c r="G62" s="164"/>
      <c r="H62" s="436" t="s">
        <v>228</v>
      </c>
      <c r="I62" s="436"/>
      <c r="J62" s="436"/>
      <c r="K62" s="436"/>
      <c r="L62" s="436"/>
    </row>
    <row r="63" spans="1:12" ht="47.25" customHeight="1" x14ac:dyDescent="0.25">
      <c r="A63" s="125"/>
      <c r="B63" s="125"/>
      <c r="C63" s="164"/>
      <c r="D63" s="256" t="s">
        <v>262</v>
      </c>
      <c r="E63" s="436" t="s">
        <v>261</v>
      </c>
      <c r="F63" s="436"/>
      <c r="G63" s="436"/>
      <c r="H63" s="436"/>
      <c r="I63" s="436"/>
      <c r="J63" s="167">
        <f>'1'!G24</f>
        <v>3960</v>
      </c>
      <c r="K63" s="167">
        <f>'1'!H24</f>
        <v>3960</v>
      </c>
      <c r="L63" s="167">
        <f>'1'!I24</f>
        <v>3960</v>
      </c>
    </row>
    <row r="64" spans="1:12" ht="39" customHeight="1" x14ac:dyDescent="0.25">
      <c r="A64" s="125"/>
      <c r="B64" s="125"/>
      <c r="C64" s="164"/>
      <c r="D64" s="164"/>
      <c r="E64" s="164"/>
      <c r="F64" s="436" t="s">
        <v>338</v>
      </c>
      <c r="G64" s="436"/>
      <c r="H64" s="436"/>
      <c r="I64" s="436"/>
      <c r="J64" s="436"/>
      <c r="K64" s="436"/>
      <c r="L64" s="436"/>
    </row>
    <row r="65" spans="1:12" ht="30" customHeight="1" x14ac:dyDescent="0.25">
      <c r="A65" s="125"/>
      <c r="B65" s="125"/>
      <c r="C65" s="164"/>
      <c r="D65" s="164"/>
      <c r="E65" s="164"/>
      <c r="F65" s="164"/>
      <c r="G65" s="436" t="s">
        <v>80</v>
      </c>
      <c r="H65" s="436"/>
      <c r="I65" s="436"/>
      <c r="J65" s="436"/>
      <c r="K65" s="436"/>
      <c r="L65" s="436"/>
    </row>
    <row r="66" spans="1:12" ht="30" customHeight="1" x14ac:dyDescent="0.25">
      <c r="A66" s="125"/>
      <c r="B66" s="125"/>
      <c r="C66" s="164"/>
      <c r="D66" s="164"/>
      <c r="E66" s="164"/>
      <c r="F66" s="164"/>
      <c r="G66" s="164"/>
      <c r="H66" s="436" t="s">
        <v>263</v>
      </c>
      <c r="I66" s="436"/>
      <c r="J66" s="436"/>
      <c r="K66" s="436"/>
      <c r="L66" s="436"/>
    </row>
    <row r="67" spans="1:12" ht="30" customHeight="1" x14ac:dyDescent="0.25">
      <c r="A67" s="125"/>
      <c r="B67" s="125"/>
      <c r="C67" s="164"/>
      <c r="D67" s="164"/>
      <c r="E67" s="164"/>
      <c r="F67" s="164"/>
      <c r="G67" s="164"/>
      <c r="H67" s="256"/>
      <c r="I67" s="100" t="s">
        <v>307</v>
      </c>
      <c r="J67" s="165">
        <v>1</v>
      </c>
      <c r="K67" s="165"/>
      <c r="L67" s="165">
        <v>1</v>
      </c>
    </row>
    <row r="68" spans="1:12" ht="31.5" customHeight="1" x14ac:dyDescent="0.25">
      <c r="A68" s="125"/>
      <c r="B68" s="125"/>
      <c r="C68" s="164"/>
      <c r="D68" s="297" t="s">
        <v>314</v>
      </c>
      <c r="E68" s="436" t="s">
        <v>315</v>
      </c>
      <c r="F68" s="436"/>
      <c r="G68" s="436"/>
      <c r="H68" s="436"/>
      <c r="I68" s="436"/>
      <c r="J68" s="167">
        <f>'1'!G25</f>
        <v>3091.2</v>
      </c>
      <c r="K68" s="167">
        <f>'1'!H25</f>
        <v>4171.2</v>
      </c>
      <c r="L68" s="167">
        <f>'1'!I25</f>
        <v>4171.2</v>
      </c>
    </row>
    <row r="69" spans="1:12" ht="39" customHeight="1" x14ac:dyDescent="0.25">
      <c r="A69" s="125"/>
      <c r="B69" s="125"/>
      <c r="C69" s="164"/>
      <c r="D69" s="164"/>
      <c r="E69" s="164"/>
      <c r="F69" s="436" t="s">
        <v>316</v>
      </c>
      <c r="G69" s="436"/>
      <c r="H69" s="436"/>
      <c r="I69" s="436"/>
      <c r="J69" s="436"/>
      <c r="K69" s="436"/>
      <c r="L69" s="436"/>
    </row>
    <row r="70" spans="1:12" ht="30" customHeight="1" x14ac:dyDescent="0.25">
      <c r="A70" s="125"/>
      <c r="B70" s="125"/>
      <c r="C70" s="164"/>
      <c r="D70" s="164"/>
      <c r="E70" s="164"/>
      <c r="F70" s="164"/>
      <c r="G70" s="436" t="s">
        <v>80</v>
      </c>
      <c r="H70" s="436"/>
      <c r="I70" s="436"/>
      <c r="J70" s="436"/>
      <c r="K70" s="436"/>
      <c r="L70" s="436"/>
    </row>
    <row r="71" spans="1:12" ht="30" customHeight="1" x14ac:dyDescent="0.25">
      <c r="A71" s="125"/>
      <c r="B71" s="125"/>
      <c r="C71" s="164"/>
      <c r="D71" s="164"/>
      <c r="E71" s="164"/>
      <c r="F71" s="164"/>
      <c r="G71" s="164"/>
      <c r="H71" s="436" t="s">
        <v>317</v>
      </c>
      <c r="I71" s="436"/>
      <c r="J71" s="436"/>
      <c r="K71" s="436"/>
      <c r="L71" s="436"/>
    </row>
    <row r="72" spans="1:12" ht="30" customHeight="1" x14ac:dyDescent="0.25">
      <c r="A72" s="125"/>
      <c r="B72" s="125"/>
      <c r="C72" s="164"/>
      <c r="D72" s="164"/>
      <c r="E72" s="164"/>
      <c r="F72" s="164"/>
      <c r="G72" s="164"/>
      <c r="H72" s="308"/>
      <c r="I72" s="100" t="s">
        <v>307</v>
      </c>
      <c r="J72" s="165">
        <v>1</v>
      </c>
      <c r="K72" s="165"/>
      <c r="L72" s="165">
        <v>1</v>
      </c>
    </row>
    <row r="73" spans="1:12" ht="27" customHeight="1" x14ac:dyDescent="0.25">
      <c r="A73" s="96"/>
      <c r="B73" s="211" t="s">
        <v>249</v>
      </c>
      <c r="C73" s="437" t="s">
        <v>250</v>
      </c>
      <c r="D73" s="437"/>
      <c r="E73" s="437"/>
      <c r="F73" s="437"/>
      <c r="G73" s="437"/>
      <c r="H73" s="437"/>
      <c r="I73" s="437"/>
      <c r="J73" s="163">
        <f t="shared" ref="J73:L73" si="3">J74+J78</f>
        <v>5760</v>
      </c>
      <c r="K73" s="163">
        <f t="shared" si="3"/>
        <v>10760</v>
      </c>
      <c r="L73" s="163">
        <f t="shared" si="3"/>
        <v>10760</v>
      </c>
    </row>
    <row r="74" spans="1:12" ht="37.5" customHeight="1" x14ac:dyDescent="0.25">
      <c r="A74" s="125"/>
      <c r="B74" s="125"/>
      <c r="C74" s="164"/>
      <c r="D74" s="210" t="s">
        <v>251</v>
      </c>
      <c r="E74" s="436" t="s">
        <v>182</v>
      </c>
      <c r="F74" s="436"/>
      <c r="G74" s="436"/>
      <c r="H74" s="436"/>
      <c r="I74" s="436"/>
      <c r="J74" s="167">
        <f>'1'!G27</f>
        <v>5760</v>
      </c>
      <c r="K74" s="167">
        <f>'1'!H27</f>
        <v>10760</v>
      </c>
      <c r="L74" s="167">
        <f>'1'!I27</f>
        <v>10760</v>
      </c>
    </row>
    <row r="75" spans="1:12" ht="31.5" customHeight="1" x14ac:dyDescent="0.25">
      <c r="A75" s="125"/>
      <c r="B75" s="125"/>
      <c r="C75" s="164"/>
      <c r="D75" s="164"/>
      <c r="E75" s="164"/>
      <c r="F75" s="436" t="s">
        <v>252</v>
      </c>
      <c r="G75" s="436"/>
      <c r="H75" s="436"/>
      <c r="I75" s="436"/>
      <c r="J75" s="436"/>
      <c r="K75" s="436"/>
      <c r="L75" s="436"/>
    </row>
    <row r="76" spans="1:12" ht="30" customHeight="1" x14ac:dyDescent="0.25">
      <c r="A76" s="125"/>
      <c r="B76" s="125"/>
      <c r="C76" s="164"/>
      <c r="D76" s="164"/>
      <c r="E76" s="164"/>
      <c r="F76" s="164"/>
      <c r="G76" s="436" t="s">
        <v>219</v>
      </c>
      <c r="H76" s="436"/>
      <c r="I76" s="436"/>
      <c r="J76" s="436"/>
      <c r="K76" s="436"/>
      <c r="L76" s="436"/>
    </row>
    <row r="77" spans="1:12" ht="27" customHeight="1" x14ac:dyDescent="0.25">
      <c r="A77" s="125"/>
      <c r="B77" s="125"/>
      <c r="C77" s="164"/>
      <c r="D77" s="164"/>
      <c r="E77" s="164"/>
      <c r="F77" s="164"/>
      <c r="G77" s="164"/>
      <c r="H77" s="436" t="s">
        <v>253</v>
      </c>
      <c r="I77" s="436"/>
      <c r="J77" s="436"/>
      <c r="K77" s="436"/>
      <c r="L77" s="436"/>
    </row>
    <row r="78" spans="1:12" ht="30" customHeight="1" x14ac:dyDescent="0.25">
      <c r="A78" s="446" t="s">
        <v>300</v>
      </c>
      <c r="B78" s="446"/>
      <c r="C78" s="446"/>
      <c r="D78" s="446"/>
      <c r="E78" s="446"/>
      <c r="F78" s="446"/>
      <c r="G78" s="446"/>
      <c r="H78" s="446"/>
      <c r="I78" s="446"/>
      <c r="J78" s="167">
        <f t="shared" ref="J78:L78" si="4">J79</f>
        <v>0</v>
      </c>
      <c r="K78" s="167">
        <f t="shared" si="4"/>
        <v>0</v>
      </c>
      <c r="L78" s="167">
        <f t="shared" si="4"/>
        <v>0</v>
      </c>
    </row>
    <row r="79" spans="1:12" ht="30" customHeight="1" x14ac:dyDescent="0.25">
      <c r="A79" s="125"/>
      <c r="B79" s="293" t="s">
        <v>301</v>
      </c>
      <c r="C79" s="436" t="s">
        <v>302</v>
      </c>
      <c r="D79" s="436"/>
      <c r="E79" s="436"/>
      <c r="F79" s="436"/>
      <c r="G79" s="436"/>
      <c r="H79" s="436"/>
      <c r="I79" s="436"/>
      <c r="J79" s="167">
        <f t="shared" ref="J79:L79" si="5">J80+J84</f>
        <v>0</v>
      </c>
      <c r="K79" s="167">
        <f t="shared" si="5"/>
        <v>0</v>
      </c>
      <c r="L79" s="167">
        <f t="shared" si="5"/>
        <v>0</v>
      </c>
    </row>
    <row r="80" spans="1:12" ht="30" customHeight="1" x14ac:dyDescent="0.25">
      <c r="A80" s="125"/>
      <c r="B80" s="125"/>
      <c r="C80" s="164"/>
      <c r="D80" s="293" t="s">
        <v>303</v>
      </c>
      <c r="E80" s="436" t="s">
        <v>159</v>
      </c>
      <c r="F80" s="436"/>
      <c r="G80" s="436"/>
      <c r="H80" s="436"/>
      <c r="I80" s="436"/>
      <c r="J80" s="167">
        <f>'1'!G30</f>
        <v>-9544.5999999999985</v>
      </c>
      <c r="K80" s="167">
        <f>'1'!H30</f>
        <v>-10624.599999999999</v>
      </c>
      <c r="L80" s="167">
        <f>'1'!I30</f>
        <v>-10624.599999999999</v>
      </c>
    </row>
    <row r="81" spans="1:12" ht="39.75" customHeight="1" x14ac:dyDescent="0.25">
      <c r="A81" s="125"/>
      <c r="B81" s="125"/>
      <c r="C81" s="164"/>
      <c r="D81" s="164"/>
      <c r="E81" s="164"/>
      <c r="F81" s="436" t="s">
        <v>304</v>
      </c>
      <c r="G81" s="436"/>
      <c r="H81" s="436"/>
      <c r="I81" s="436"/>
      <c r="J81" s="436"/>
      <c r="K81" s="436"/>
      <c r="L81" s="436"/>
    </row>
    <row r="82" spans="1:12" ht="30" customHeight="1" x14ac:dyDescent="0.25">
      <c r="A82" s="125"/>
      <c r="B82" s="125"/>
      <c r="C82" s="164"/>
      <c r="D82" s="164"/>
      <c r="E82" s="164"/>
      <c r="F82" s="164"/>
      <c r="G82" s="436" t="s">
        <v>219</v>
      </c>
      <c r="H82" s="436"/>
      <c r="I82" s="436"/>
      <c r="J82" s="436"/>
      <c r="K82" s="436"/>
      <c r="L82" s="436"/>
    </row>
    <row r="83" spans="1:12" ht="30" customHeight="1" x14ac:dyDescent="0.25">
      <c r="A83" s="125"/>
      <c r="B83" s="125"/>
      <c r="C83" s="164"/>
      <c r="D83" s="164"/>
      <c r="E83" s="164"/>
      <c r="F83" s="164"/>
      <c r="G83" s="164"/>
      <c r="H83" s="436" t="s">
        <v>305</v>
      </c>
      <c r="I83" s="436"/>
      <c r="J83" s="436"/>
      <c r="K83" s="436"/>
      <c r="L83" s="436"/>
    </row>
    <row r="84" spans="1:12" ht="30" customHeight="1" x14ac:dyDescent="0.25">
      <c r="A84" s="125"/>
      <c r="B84" s="125"/>
      <c r="C84" s="164"/>
      <c r="D84" s="293" t="s">
        <v>303</v>
      </c>
      <c r="E84" s="436" t="s">
        <v>159</v>
      </c>
      <c r="F84" s="436"/>
      <c r="G84" s="436"/>
      <c r="H84" s="436"/>
      <c r="I84" s="436"/>
      <c r="J84" s="167">
        <f>'1'!G31</f>
        <v>9544.5999999999985</v>
      </c>
      <c r="K84" s="167">
        <f>'1'!H31</f>
        <v>10624.599999999999</v>
      </c>
      <c r="L84" s="167">
        <f>'1'!I31</f>
        <v>10624.599999999999</v>
      </c>
    </row>
    <row r="85" spans="1:12" ht="36.75" customHeight="1" x14ac:dyDescent="0.25">
      <c r="A85" s="125"/>
      <c r="B85" s="125"/>
      <c r="C85" s="164"/>
      <c r="D85" s="164"/>
      <c r="E85" s="164"/>
      <c r="F85" s="436" t="s">
        <v>304</v>
      </c>
      <c r="G85" s="436"/>
      <c r="H85" s="436"/>
      <c r="I85" s="436"/>
      <c r="J85" s="436"/>
      <c r="K85" s="436"/>
      <c r="L85" s="436"/>
    </row>
    <row r="86" spans="1:12" ht="30" customHeight="1" x14ac:dyDescent="0.25">
      <c r="A86" s="125"/>
      <c r="B86" s="125"/>
      <c r="C86" s="164"/>
      <c r="D86" s="164"/>
      <c r="E86" s="164"/>
      <c r="F86" s="164"/>
      <c r="G86" s="436" t="s">
        <v>219</v>
      </c>
      <c r="H86" s="436"/>
      <c r="I86" s="436"/>
      <c r="J86" s="436"/>
      <c r="K86" s="436"/>
      <c r="L86" s="436"/>
    </row>
    <row r="87" spans="1:12" ht="30" customHeight="1" x14ac:dyDescent="0.25">
      <c r="A87" s="125"/>
      <c r="B87" s="125"/>
      <c r="C87" s="164"/>
      <c r="D87" s="164"/>
      <c r="E87" s="164"/>
      <c r="F87" s="164"/>
      <c r="G87" s="164"/>
      <c r="H87" s="436" t="s">
        <v>305</v>
      </c>
      <c r="I87" s="436"/>
      <c r="J87" s="436"/>
      <c r="K87" s="436"/>
      <c r="L87" s="436"/>
    </row>
  </sheetData>
  <mergeCells count="81">
    <mergeCell ref="F17:L17"/>
    <mergeCell ref="G18:L18"/>
    <mergeCell ref="H19:L19"/>
    <mergeCell ref="E29:I29"/>
    <mergeCell ref="H32:L32"/>
    <mergeCell ref="E20:I20"/>
    <mergeCell ref="F21:L21"/>
    <mergeCell ref="G22:L22"/>
    <mergeCell ref="H23:L23"/>
    <mergeCell ref="G26:L26"/>
    <mergeCell ref="H27:L27"/>
    <mergeCell ref="E24:I24"/>
    <mergeCell ref="F25:L25"/>
    <mergeCell ref="F30:L30"/>
    <mergeCell ref="G31:L31"/>
    <mergeCell ref="E12:I12"/>
    <mergeCell ref="F13:L13"/>
    <mergeCell ref="G14:L14"/>
    <mergeCell ref="H15:L15"/>
    <mergeCell ref="E16:I16"/>
    <mergeCell ref="H87:L87"/>
    <mergeCell ref="A78:I78"/>
    <mergeCell ref="C79:I79"/>
    <mergeCell ref="E80:I80"/>
    <mergeCell ref="F81:L81"/>
    <mergeCell ref="G82:L82"/>
    <mergeCell ref="H83:L83"/>
    <mergeCell ref="E84:I84"/>
    <mergeCell ref="F85:L85"/>
    <mergeCell ref="G86:L86"/>
    <mergeCell ref="A1:L1"/>
    <mergeCell ref="A9:I9"/>
    <mergeCell ref="A10:I10"/>
    <mergeCell ref="C11:I11"/>
    <mergeCell ref="A3:L3"/>
    <mergeCell ref="A5:L5"/>
    <mergeCell ref="A2:L2"/>
    <mergeCell ref="A7:A8"/>
    <mergeCell ref="B7:C7"/>
    <mergeCell ref="D7:G7"/>
    <mergeCell ref="J7:L7"/>
    <mergeCell ref="H7:H8"/>
    <mergeCell ref="I7:I8"/>
    <mergeCell ref="F75:L75"/>
    <mergeCell ref="G76:L76"/>
    <mergeCell ref="H77:L77"/>
    <mergeCell ref="F60:L60"/>
    <mergeCell ref="G61:L61"/>
    <mergeCell ref="H62:L62"/>
    <mergeCell ref="E63:I63"/>
    <mergeCell ref="F64:L64"/>
    <mergeCell ref="G65:L65"/>
    <mergeCell ref="H66:L66"/>
    <mergeCell ref="E68:I68"/>
    <mergeCell ref="F69:L69"/>
    <mergeCell ref="G70:L70"/>
    <mergeCell ref="H71:L71"/>
    <mergeCell ref="C73:I73"/>
    <mergeCell ref="E74:I74"/>
    <mergeCell ref="G40:L40"/>
    <mergeCell ref="E59:I59"/>
    <mergeCell ref="C43:I43"/>
    <mergeCell ref="E44:I44"/>
    <mergeCell ref="F45:L45"/>
    <mergeCell ref="G46:L46"/>
    <mergeCell ref="H47:L47"/>
    <mergeCell ref="H41:L41"/>
    <mergeCell ref="E50:I50"/>
    <mergeCell ref="F51:L51"/>
    <mergeCell ref="G52:L52"/>
    <mergeCell ref="H53:L53"/>
    <mergeCell ref="E54:I54"/>
    <mergeCell ref="F55:L55"/>
    <mergeCell ref="G56:L56"/>
    <mergeCell ref="H57:L57"/>
    <mergeCell ref="H37:L37"/>
    <mergeCell ref="F39:L39"/>
    <mergeCell ref="E38:I38"/>
    <mergeCell ref="E34:I34"/>
    <mergeCell ref="F35:L35"/>
    <mergeCell ref="G36:L36"/>
  </mergeCells>
  <pageMargins left="0.7" right="0.7" top="0.75" bottom="0.75" header="0.3" footer="0.3"/>
  <pageSetup paperSize="9" scale="74" orientation="landscape" verticalDpi="0" r:id="rId1"/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8"/>
  <sheetViews>
    <sheetView topLeftCell="A73" workbookViewId="0">
      <selection activeCell="A44" sqref="A44:XFD44"/>
    </sheetView>
  </sheetViews>
  <sheetFormatPr defaultRowHeight="16.5" x14ac:dyDescent="0.25"/>
  <cols>
    <col min="1" max="1" width="5.7109375" style="127" customWidth="1"/>
    <col min="2" max="2" width="8.5703125" style="127" customWidth="1"/>
    <col min="3" max="3" width="8.5703125" style="85" customWidth="1"/>
    <col min="4" max="4" width="20.5703125" style="85" customWidth="1"/>
    <col min="5" max="5" width="12.28515625" style="85" customWidth="1"/>
    <col min="6" max="6" width="11.42578125" style="85" customWidth="1"/>
    <col min="7" max="7" width="9.5703125" style="85" customWidth="1"/>
    <col min="8" max="8" width="20.7109375" style="85" customWidth="1"/>
    <col min="9" max="9" width="51.42578125" style="85" customWidth="1"/>
    <col min="10" max="12" width="20.7109375" style="127" customWidth="1"/>
    <col min="13" max="16384" width="9.140625" style="127"/>
  </cols>
  <sheetData>
    <row r="1" spans="1:40" s="9" customFormat="1" ht="17.25" customHeight="1" x14ac:dyDescent="0.3">
      <c r="A1" s="401" t="s">
        <v>255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</row>
    <row r="2" spans="1:40" s="3" customFormat="1" ht="16.5" customHeight="1" x14ac:dyDescent="0.3">
      <c r="A2" s="401" t="s">
        <v>105</v>
      </c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</row>
    <row r="3" spans="1:40" s="3" customFormat="1" ht="16.5" customHeight="1" x14ac:dyDescent="0.3">
      <c r="A3" s="401" t="s">
        <v>0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</row>
    <row r="4" spans="1:40" x14ac:dyDescent="0.25">
      <c r="C4" s="127"/>
      <c r="D4" s="127"/>
      <c r="E4" s="127"/>
      <c r="F4" s="127"/>
      <c r="G4" s="127"/>
      <c r="H4" s="127"/>
      <c r="I4" s="127"/>
      <c r="L4" s="143"/>
    </row>
    <row r="5" spans="1:40" s="5" customFormat="1" ht="57.75" customHeight="1" x14ac:dyDescent="0.25">
      <c r="A5" s="442" t="s">
        <v>149</v>
      </c>
      <c r="B5" s="442"/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</row>
    <row r="6" spans="1:40" x14ac:dyDescent="0.25">
      <c r="C6" s="127"/>
      <c r="D6" s="127"/>
      <c r="E6" s="127"/>
      <c r="F6" s="127"/>
      <c r="G6" s="127"/>
      <c r="H6" s="127"/>
      <c r="I6" s="127"/>
    </row>
    <row r="7" spans="1:40" x14ac:dyDescent="0.25">
      <c r="C7" s="127"/>
      <c r="D7" s="127"/>
      <c r="E7" s="127"/>
      <c r="F7" s="127"/>
      <c r="G7" s="127"/>
      <c r="H7" s="127"/>
      <c r="I7" s="127"/>
      <c r="L7" s="144" t="s">
        <v>144</v>
      </c>
    </row>
    <row r="8" spans="1:40" ht="54" customHeight="1" x14ac:dyDescent="0.25">
      <c r="A8" s="398" t="s">
        <v>145</v>
      </c>
      <c r="B8" s="398" t="s">
        <v>121</v>
      </c>
      <c r="C8" s="398"/>
      <c r="D8" s="398" t="s">
        <v>122</v>
      </c>
      <c r="E8" s="398"/>
      <c r="F8" s="398"/>
      <c r="G8" s="398"/>
      <c r="H8" s="398" t="s">
        <v>123</v>
      </c>
      <c r="I8" s="398" t="s">
        <v>124</v>
      </c>
      <c r="J8" s="443" t="s">
        <v>47</v>
      </c>
      <c r="K8" s="444"/>
      <c r="L8" s="445"/>
    </row>
    <row r="9" spans="1:40" ht="76.5" customHeight="1" x14ac:dyDescent="0.25">
      <c r="A9" s="398"/>
      <c r="B9" s="116" t="s">
        <v>146</v>
      </c>
      <c r="C9" s="116" t="s">
        <v>147</v>
      </c>
      <c r="D9" s="116" t="s">
        <v>125</v>
      </c>
      <c r="E9" s="116" t="s">
        <v>147</v>
      </c>
      <c r="F9" s="116" t="s">
        <v>148</v>
      </c>
      <c r="G9" s="116" t="s">
        <v>128</v>
      </c>
      <c r="H9" s="398"/>
      <c r="I9" s="398"/>
      <c r="J9" s="116" t="s">
        <v>129</v>
      </c>
      <c r="K9" s="116" t="s">
        <v>130</v>
      </c>
      <c r="L9" s="116" t="s">
        <v>19</v>
      </c>
    </row>
    <row r="10" spans="1:40" ht="23.25" customHeight="1" x14ac:dyDescent="0.25">
      <c r="A10" s="446" t="s">
        <v>131</v>
      </c>
      <c r="B10" s="446"/>
      <c r="C10" s="446"/>
      <c r="D10" s="446"/>
      <c r="E10" s="446"/>
      <c r="F10" s="446"/>
      <c r="G10" s="446"/>
      <c r="H10" s="446"/>
      <c r="I10" s="446"/>
      <c r="J10" s="167">
        <f t="shared" ref="J10:L10" si="0">J11</f>
        <v>0</v>
      </c>
      <c r="K10" s="167">
        <f t="shared" si="0"/>
        <v>0</v>
      </c>
      <c r="L10" s="167">
        <f t="shared" si="0"/>
        <v>0</v>
      </c>
    </row>
    <row r="11" spans="1:40" ht="30" customHeight="1" x14ac:dyDescent="0.25">
      <c r="A11" s="446" t="s">
        <v>20</v>
      </c>
      <c r="B11" s="446"/>
      <c r="C11" s="446"/>
      <c r="D11" s="446"/>
      <c r="E11" s="446"/>
      <c r="F11" s="446"/>
      <c r="G11" s="446"/>
      <c r="H11" s="446"/>
      <c r="I11" s="446"/>
      <c r="J11" s="167">
        <f>J12+J44+J74</f>
        <v>0</v>
      </c>
      <c r="K11" s="167">
        <f>K12+K44+K74</f>
        <v>0</v>
      </c>
      <c r="L11" s="167">
        <f>L12+L44+L74</f>
        <v>0</v>
      </c>
    </row>
    <row r="12" spans="1:40" ht="30" customHeight="1" x14ac:dyDescent="0.25">
      <c r="A12" s="96"/>
      <c r="B12" s="211" t="s">
        <v>133</v>
      </c>
      <c r="C12" s="437" t="s">
        <v>134</v>
      </c>
      <c r="D12" s="437"/>
      <c r="E12" s="437"/>
      <c r="F12" s="437"/>
      <c r="G12" s="437"/>
      <c r="H12" s="437"/>
      <c r="I12" s="437"/>
      <c r="J12" s="163">
        <f>J13+J17+J30+J35+J39+J21+J25</f>
        <v>-12115.5</v>
      </c>
      <c r="K12" s="163">
        <f t="shared" ref="K12:L12" si="1">K13+K17+K30+K35+K39+K21+K25</f>
        <v>-18195.5</v>
      </c>
      <c r="L12" s="163">
        <f t="shared" si="1"/>
        <v>-18195.5</v>
      </c>
    </row>
    <row r="13" spans="1:40" ht="36.75" customHeight="1" x14ac:dyDescent="0.25">
      <c r="A13" s="96"/>
      <c r="B13" s="211"/>
      <c r="C13" s="211"/>
      <c r="D13" s="210" t="s">
        <v>244</v>
      </c>
      <c r="E13" s="436" t="s">
        <v>239</v>
      </c>
      <c r="F13" s="436"/>
      <c r="G13" s="436"/>
      <c r="H13" s="436"/>
      <c r="I13" s="436"/>
      <c r="J13" s="167">
        <f>'8'!J12</f>
        <v>-42.1</v>
      </c>
      <c r="K13" s="167">
        <f>'8'!K12</f>
        <v>-42.1</v>
      </c>
      <c r="L13" s="167">
        <f>'8'!L12</f>
        <v>-42.1</v>
      </c>
    </row>
    <row r="14" spans="1:40" ht="30" customHeight="1" x14ac:dyDescent="0.25">
      <c r="A14" s="96"/>
      <c r="B14" s="211"/>
      <c r="C14" s="211"/>
      <c r="D14" s="164"/>
      <c r="E14" s="164"/>
      <c r="F14" s="436" t="s">
        <v>245</v>
      </c>
      <c r="G14" s="436"/>
      <c r="H14" s="436"/>
      <c r="I14" s="436"/>
      <c r="J14" s="436"/>
      <c r="K14" s="436"/>
      <c r="L14" s="436"/>
    </row>
    <row r="15" spans="1:40" ht="30" customHeight="1" x14ac:dyDescent="0.25">
      <c r="A15" s="96"/>
      <c r="B15" s="211"/>
      <c r="C15" s="211"/>
      <c r="D15" s="164"/>
      <c r="E15" s="164"/>
      <c r="F15" s="164"/>
      <c r="G15" s="436" t="s">
        <v>219</v>
      </c>
      <c r="H15" s="436"/>
      <c r="I15" s="436"/>
      <c r="J15" s="436"/>
      <c r="K15" s="436"/>
      <c r="L15" s="436"/>
    </row>
    <row r="16" spans="1:40" ht="30" customHeight="1" x14ac:dyDescent="0.25">
      <c r="A16" s="96"/>
      <c r="B16" s="211"/>
      <c r="C16" s="211"/>
      <c r="D16" s="164"/>
      <c r="E16" s="164"/>
      <c r="F16" s="164"/>
      <c r="G16" s="164"/>
      <c r="H16" s="436" t="s">
        <v>225</v>
      </c>
      <c r="I16" s="436"/>
      <c r="J16" s="436"/>
      <c r="K16" s="436"/>
      <c r="L16" s="436"/>
    </row>
    <row r="17" spans="1:13" ht="39" customHeight="1" x14ac:dyDescent="0.25">
      <c r="A17" s="96"/>
      <c r="B17" s="211"/>
      <c r="C17" s="211"/>
      <c r="D17" s="210" t="s">
        <v>246</v>
      </c>
      <c r="E17" s="436" t="s">
        <v>242</v>
      </c>
      <c r="F17" s="436"/>
      <c r="G17" s="436"/>
      <c r="H17" s="436"/>
      <c r="I17" s="436"/>
      <c r="J17" s="167">
        <f>'8'!J16</f>
        <v>-2500</v>
      </c>
      <c r="K17" s="167">
        <f>'8'!K16</f>
        <v>-5043.3</v>
      </c>
      <c r="L17" s="167">
        <f>'8'!L16</f>
        <v>-7536.7000000000007</v>
      </c>
    </row>
    <row r="18" spans="1:13" ht="39" customHeight="1" x14ac:dyDescent="0.25">
      <c r="A18" s="96"/>
      <c r="B18" s="211"/>
      <c r="C18" s="211"/>
      <c r="D18" s="164"/>
      <c r="E18" s="164"/>
      <c r="F18" s="436" t="s">
        <v>247</v>
      </c>
      <c r="G18" s="436"/>
      <c r="H18" s="436"/>
      <c r="I18" s="436"/>
      <c r="J18" s="436"/>
      <c r="K18" s="436"/>
      <c r="L18" s="436"/>
    </row>
    <row r="19" spans="1:13" ht="30" customHeight="1" x14ac:dyDescent="0.25">
      <c r="A19" s="96"/>
      <c r="B19" s="211"/>
      <c r="C19" s="211"/>
      <c r="D19" s="164"/>
      <c r="E19" s="164"/>
      <c r="F19" s="164"/>
      <c r="G19" s="436" t="s">
        <v>219</v>
      </c>
      <c r="H19" s="436"/>
      <c r="I19" s="436"/>
      <c r="J19" s="436"/>
      <c r="K19" s="436"/>
      <c r="L19" s="436"/>
    </row>
    <row r="20" spans="1:13" ht="30" customHeight="1" x14ac:dyDescent="0.25">
      <c r="A20" s="96"/>
      <c r="B20" s="211"/>
      <c r="C20" s="211"/>
      <c r="D20" s="164"/>
      <c r="E20" s="164"/>
      <c r="F20" s="164"/>
      <c r="G20" s="164"/>
      <c r="H20" s="436" t="s">
        <v>225</v>
      </c>
      <c r="I20" s="436"/>
      <c r="J20" s="436"/>
      <c r="K20" s="436"/>
      <c r="L20" s="436"/>
    </row>
    <row r="21" spans="1:13" ht="51.75" customHeight="1" x14ac:dyDescent="0.25">
      <c r="A21" s="96"/>
      <c r="B21" s="309"/>
      <c r="C21" s="309"/>
      <c r="D21" s="308" t="s">
        <v>326</v>
      </c>
      <c r="E21" s="436" t="s">
        <v>325</v>
      </c>
      <c r="F21" s="436"/>
      <c r="G21" s="436"/>
      <c r="H21" s="436"/>
      <c r="I21" s="436"/>
      <c r="J21" s="167">
        <f>'8'!J20</f>
        <v>-5036.7000000000007</v>
      </c>
      <c r="K21" s="167">
        <f>'8'!K20</f>
        <v>-2493.4</v>
      </c>
      <c r="L21" s="167">
        <f>'8'!L20</f>
        <v>0</v>
      </c>
    </row>
    <row r="22" spans="1:13" ht="34.5" customHeight="1" x14ac:dyDescent="0.25">
      <c r="A22" s="96"/>
      <c r="B22" s="309"/>
      <c r="C22" s="309"/>
      <c r="D22" s="164"/>
      <c r="E22" s="88"/>
      <c r="F22" s="447" t="s">
        <v>343</v>
      </c>
      <c r="G22" s="447"/>
      <c r="H22" s="447"/>
      <c r="I22" s="447"/>
      <c r="J22" s="447"/>
      <c r="K22" s="447"/>
      <c r="L22" s="447"/>
    </row>
    <row r="23" spans="1:13" ht="30" customHeight="1" x14ac:dyDescent="0.25">
      <c r="A23" s="96"/>
      <c r="B23" s="309"/>
      <c r="C23" s="309"/>
      <c r="D23" s="164"/>
      <c r="E23" s="164"/>
      <c r="F23" s="164"/>
      <c r="G23" s="436" t="s">
        <v>219</v>
      </c>
      <c r="H23" s="436"/>
      <c r="I23" s="436"/>
      <c r="J23" s="436"/>
      <c r="K23" s="436"/>
      <c r="L23" s="436"/>
      <c r="M23" s="312"/>
    </row>
    <row r="24" spans="1:13" ht="30" customHeight="1" x14ac:dyDescent="0.25">
      <c r="A24" s="96"/>
      <c r="B24" s="309"/>
      <c r="C24" s="309"/>
      <c r="D24" s="164"/>
      <c r="E24" s="164"/>
      <c r="F24" s="164"/>
      <c r="G24" s="88"/>
      <c r="H24" s="438" t="s">
        <v>225</v>
      </c>
      <c r="I24" s="439"/>
      <c r="J24" s="439"/>
      <c r="K24" s="439"/>
      <c r="L24" s="440"/>
      <c r="M24" s="312"/>
    </row>
    <row r="25" spans="1:13" ht="39" customHeight="1" x14ac:dyDescent="0.25">
      <c r="A25" s="96"/>
      <c r="B25" s="211"/>
      <c r="C25" s="211"/>
      <c r="D25" s="210" t="s">
        <v>248</v>
      </c>
      <c r="E25" s="437" t="s">
        <v>330</v>
      </c>
      <c r="F25" s="437"/>
      <c r="G25" s="437"/>
      <c r="H25" s="437"/>
      <c r="I25" s="437"/>
      <c r="J25" s="163">
        <f>'8'!J24</f>
        <v>0</v>
      </c>
      <c r="K25" s="163">
        <f>'8'!K24</f>
        <v>0</v>
      </c>
      <c r="L25" s="163">
        <f>'8'!L24</f>
        <v>0</v>
      </c>
    </row>
    <row r="26" spans="1:13" ht="36.75" customHeight="1" x14ac:dyDescent="0.25">
      <c r="A26" s="96"/>
      <c r="B26" s="211"/>
      <c r="C26" s="211"/>
      <c r="D26" s="164"/>
      <c r="E26" s="100"/>
      <c r="F26" s="437" t="s">
        <v>342</v>
      </c>
      <c r="G26" s="437"/>
      <c r="H26" s="437"/>
      <c r="I26" s="437"/>
      <c r="J26" s="437"/>
      <c r="K26" s="437"/>
      <c r="L26" s="437"/>
    </row>
    <row r="27" spans="1:13" ht="30" customHeight="1" x14ac:dyDescent="0.25">
      <c r="A27" s="96"/>
      <c r="B27" s="211"/>
      <c r="C27" s="211"/>
      <c r="D27" s="164"/>
      <c r="E27" s="164"/>
      <c r="F27" s="164"/>
      <c r="G27" s="436" t="s">
        <v>219</v>
      </c>
      <c r="H27" s="436"/>
      <c r="I27" s="436"/>
      <c r="J27" s="436"/>
      <c r="K27" s="436"/>
      <c r="L27" s="436"/>
    </row>
    <row r="28" spans="1:13" ht="30" customHeight="1" x14ac:dyDescent="0.25">
      <c r="A28" s="96"/>
      <c r="B28" s="211"/>
      <c r="C28" s="211"/>
      <c r="D28" s="164"/>
      <c r="E28" s="164"/>
      <c r="F28" s="164"/>
      <c r="G28" s="164"/>
      <c r="H28" s="436" t="s">
        <v>220</v>
      </c>
      <c r="I28" s="436"/>
      <c r="J28" s="436"/>
      <c r="K28" s="436"/>
      <c r="L28" s="436"/>
    </row>
    <row r="29" spans="1:13" ht="37.5" customHeight="1" x14ac:dyDescent="0.25">
      <c r="A29" s="96"/>
      <c r="B29" s="211"/>
      <c r="C29" s="211"/>
      <c r="D29" s="164"/>
      <c r="E29" s="164"/>
      <c r="F29" s="164"/>
      <c r="G29" s="164"/>
      <c r="H29" s="164"/>
      <c r="I29" s="100" t="s">
        <v>264</v>
      </c>
      <c r="J29" s="165">
        <v>15</v>
      </c>
      <c r="K29" s="165"/>
      <c r="L29" s="165">
        <v>15</v>
      </c>
    </row>
    <row r="30" spans="1:13" ht="30" customHeight="1" x14ac:dyDescent="0.25">
      <c r="A30" s="125"/>
      <c r="B30" s="125"/>
      <c r="C30" s="164"/>
      <c r="D30" s="211" t="s">
        <v>165</v>
      </c>
      <c r="E30" s="437" t="s">
        <v>75</v>
      </c>
      <c r="F30" s="437"/>
      <c r="G30" s="437"/>
      <c r="H30" s="437"/>
      <c r="I30" s="437"/>
      <c r="J30" s="163">
        <f>'8'!J29</f>
        <v>0</v>
      </c>
      <c r="K30" s="163">
        <f>'8'!K29</f>
        <v>0</v>
      </c>
      <c r="L30" s="163">
        <f>'8'!L29</f>
        <v>22000</v>
      </c>
    </row>
    <row r="31" spans="1:13" ht="36.75" customHeight="1" x14ac:dyDescent="0.25">
      <c r="A31" s="125"/>
      <c r="B31" s="125"/>
      <c r="C31" s="164"/>
      <c r="D31" s="100"/>
      <c r="E31" s="100"/>
      <c r="F31" s="437" t="s">
        <v>166</v>
      </c>
      <c r="G31" s="437"/>
      <c r="H31" s="437"/>
      <c r="I31" s="437"/>
      <c r="J31" s="437"/>
      <c r="K31" s="437"/>
      <c r="L31" s="437"/>
    </row>
    <row r="32" spans="1:13" ht="30" customHeight="1" x14ac:dyDescent="0.25">
      <c r="A32" s="125"/>
      <c r="B32" s="125"/>
      <c r="C32" s="164"/>
      <c r="D32" s="100"/>
      <c r="E32" s="100"/>
      <c r="F32" s="100"/>
      <c r="G32" s="437" t="s">
        <v>167</v>
      </c>
      <c r="H32" s="437"/>
      <c r="I32" s="437"/>
      <c r="J32" s="437"/>
      <c r="K32" s="437"/>
      <c r="L32" s="437"/>
    </row>
    <row r="33" spans="1:12" ht="30" customHeight="1" x14ac:dyDescent="0.25">
      <c r="A33" s="125"/>
      <c r="B33" s="125"/>
      <c r="C33" s="164"/>
      <c r="D33" s="100"/>
      <c r="E33" s="100"/>
      <c r="F33" s="100"/>
      <c r="G33" s="100"/>
      <c r="H33" s="437" t="s">
        <v>168</v>
      </c>
      <c r="I33" s="437"/>
      <c r="J33" s="437"/>
      <c r="K33" s="437"/>
      <c r="L33" s="437"/>
    </row>
    <row r="34" spans="1:12" ht="26.25" customHeight="1" x14ac:dyDescent="0.25">
      <c r="A34" s="125"/>
      <c r="B34" s="125"/>
      <c r="C34" s="164"/>
      <c r="D34" s="100"/>
      <c r="E34" s="100"/>
      <c r="F34" s="100"/>
      <c r="G34" s="100"/>
      <c r="H34" s="100"/>
      <c r="I34" s="100" t="s">
        <v>169</v>
      </c>
      <c r="J34" s="165"/>
      <c r="K34" s="165" t="s">
        <v>135</v>
      </c>
      <c r="L34" s="165">
        <v>1</v>
      </c>
    </row>
    <row r="35" spans="1:12" ht="30" customHeight="1" x14ac:dyDescent="0.25">
      <c r="A35" s="125"/>
      <c r="B35" s="125"/>
      <c r="C35" s="164"/>
      <c r="D35" s="210" t="s">
        <v>137</v>
      </c>
      <c r="E35" s="436" t="s">
        <v>100</v>
      </c>
      <c r="F35" s="436"/>
      <c r="G35" s="436"/>
      <c r="H35" s="436"/>
      <c r="I35" s="436"/>
      <c r="J35" s="167">
        <f>'8'!J34</f>
        <v>-7536.7</v>
      </c>
      <c r="K35" s="167">
        <f>'8'!K34</f>
        <v>-31916.7</v>
      </c>
      <c r="L35" s="167">
        <f>'8'!L34</f>
        <v>0</v>
      </c>
    </row>
    <row r="36" spans="1:12" ht="30" customHeight="1" x14ac:dyDescent="0.25">
      <c r="A36" s="125"/>
      <c r="B36" s="125"/>
      <c r="C36" s="164"/>
      <c r="D36" s="164"/>
      <c r="E36" s="164"/>
      <c r="F36" s="436" t="s">
        <v>138</v>
      </c>
      <c r="G36" s="436"/>
      <c r="H36" s="436"/>
      <c r="I36" s="436"/>
      <c r="J36" s="436"/>
      <c r="K36" s="436"/>
      <c r="L36" s="436"/>
    </row>
    <row r="37" spans="1:12" ht="30" customHeight="1" x14ac:dyDescent="0.25">
      <c r="A37" s="125"/>
      <c r="B37" s="125"/>
      <c r="C37" s="164"/>
      <c r="D37" s="164"/>
      <c r="E37" s="164"/>
      <c r="F37" s="164"/>
      <c r="G37" s="436" t="s">
        <v>80</v>
      </c>
      <c r="H37" s="436"/>
      <c r="I37" s="436"/>
      <c r="J37" s="436"/>
      <c r="K37" s="436"/>
      <c r="L37" s="436"/>
    </row>
    <row r="38" spans="1:12" ht="30" customHeight="1" x14ac:dyDescent="0.25">
      <c r="A38" s="125"/>
      <c r="B38" s="125"/>
      <c r="C38" s="164"/>
      <c r="D38" s="164"/>
      <c r="E38" s="164"/>
      <c r="F38" s="164"/>
      <c r="G38" s="164"/>
      <c r="H38" s="436" t="s">
        <v>136</v>
      </c>
      <c r="I38" s="436"/>
      <c r="J38" s="436"/>
      <c r="K38" s="436"/>
      <c r="L38" s="436"/>
    </row>
    <row r="39" spans="1:12" ht="30" customHeight="1" x14ac:dyDescent="0.25">
      <c r="A39" s="125"/>
      <c r="B39" s="125"/>
      <c r="C39" s="164"/>
      <c r="D39" s="210" t="s">
        <v>139</v>
      </c>
      <c r="E39" s="436" t="s">
        <v>102</v>
      </c>
      <c r="F39" s="436"/>
      <c r="G39" s="436"/>
      <c r="H39" s="436"/>
      <c r="I39" s="436"/>
      <c r="J39" s="167">
        <f>'8'!J38</f>
        <v>3000</v>
      </c>
      <c r="K39" s="167">
        <f>'8'!K38</f>
        <v>21300</v>
      </c>
      <c r="L39" s="167">
        <f>'8'!L38</f>
        <v>-32616.699999999997</v>
      </c>
    </row>
    <row r="40" spans="1:12" ht="30" customHeight="1" x14ac:dyDescent="0.25">
      <c r="A40" s="125"/>
      <c r="B40" s="125"/>
      <c r="C40" s="164"/>
      <c r="D40" s="164"/>
      <c r="E40" s="164"/>
      <c r="F40" s="436" t="s">
        <v>140</v>
      </c>
      <c r="G40" s="436"/>
      <c r="H40" s="436"/>
      <c r="I40" s="436"/>
      <c r="J40" s="436"/>
      <c r="K40" s="436"/>
      <c r="L40" s="436"/>
    </row>
    <row r="41" spans="1:12" ht="30" customHeight="1" x14ac:dyDescent="0.25">
      <c r="A41" s="125"/>
      <c r="B41" s="125"/>
      <c r="C41" s="164"/>
      <c r="D41" s="164"/>
      <c r="E41" s="164"/>
      <c r="F41" s="164"/>
      <c r="G41" s="436" t="s">
        <v>80</v>
      </c>
      <c r="H41" s="436"/>
      <c r="I41" s="436"/>
      <c r="J41" s="436"/>
      <c r="K41" s="436"/>
      <c r="L41" s="436"/>
    </row>
    <row r="42" spans="1:12" ht="30" customHeight="1" x14ac:dyDescent="0.25">
      <c r="A42" s="125"/>
      <c r="B42" s="125"/>
      <c r="C42" s="164"/>
      <c r="D42" s="164"/>
      <c r="E42" s="164"/>
      <c r="F42" s="164"/>
      <c r="G42" s="164"/>
      <c r="H42" s="436" t="s">
        <v>136</v>
      </c>
      <c r="I42" s="436"/>
      <c r="J42" s="436"/>
      <c r="K42" s="436"/>
      <c r="L42" s="436"/>
    </row>
    <row r="43" spans="1:12" ht="30" customHeight="1" x14ac:dyDescent="0.25">
      <c r="A43" s="125"/>
      <c r="B43" s="125"/>
      <c r="C43" s="164"/>
      <c r="D43" s="164"/>
      <c r="E43" s="164"/>
      <c r="F43" s="164"/>
      <c r="G43" s="164"/>
      <c r="H43" s="297"/>
      <c r="I43" s="100" t="s">
        <v>307</v>
      </c>
      <c r="J43" s="165"/>
      <c r="K43" s="165"/>
      <c r="L43" s="165">
        <v>1</v>
      </c>
    </row>
    <row r="44" spans="1:12" ht="30" customHeight="1" x14ac:dyDescent="0.25">
      <c r="A44" s="96"/>
      <c r="B44" s="211" t="s">
        <v>141</v>
      </c>
      <c r="C44" s="437" t="s">
        <v>142</v>
      </c>
      <c r="D44" s="437"/>
      <c r="E44" s="437"/>
      <c r="F44" s="437"/>
      <c r="G44" s="437"/>
      <c r="H44" s="437"/>
      <c r="I44" s="437"/>
      <c r="J44" s="163">
        <f>J45+J51+J60+J64+J69+J55</f>
        <v>6355.5</v>
      </c>
      <c r="K44" s="163">
        <f t="shared" ref="K44:L44" si="2">K45+K51+K60+K64+K69+K55</f>
        <v>7435.5</v>
      </c>
      <c r="L44" s="163">
        <f t="shared" si="2"/>
        <v>7435.5</v>
      </c>
    </row>
    <row r="45" spans="1:12" ht="30" customHeight="1" x14ac:dyDescent="0.25">
      <c r="A45" s="125"/>
      <c r="B45" s="125"/>
      <c r="C45" s="164"/>
      <c r="D45" s="210" t="s">
        <v>217</v>
      </c>
      <c r="E45" s="436" t="s">
        <v>175</v>
      </c>
      <c r="F45" s="436"/>
      <c r="G45" s="436"/>
      <c r="H45" s="436"/>
      <c r="I45" s="436"/>
      <c r="J45" s="167">
        <f>'8'!J44</f>
        <v>-8274.5</v>
      </c>
      <c r="K45" s="167">
        <f>'8'!K44</f>
        <v>-8274.5</v>
      </c>
      <c r="L45" s="167">
        <f>'8'!L44</f>
        <v>-8274.5</v>
      </c>
    </row>
    <row r="46" spans="1:12" ht="30" customHeight="1" x14ac:dyDescent="0.25">
      <c r="A46" s="125"/>
      <c r="B46" s="125"/>
      <c r="C46" s="164"/>
      <c r="D46" s="164"/>
      <c r="E46" s="164"/>
      <c r="F46" s="436" t="s">
        <v>218</v>
      </c>
      <c r="G46" s="436"/>
      <c r="H46" s="436"/>
      <c r="I46" s="436"/>
      <c r="J46" s="436"/>
      <c r="K46" s="436"/>
      <c r="L46" s="436"/>
    </row>
    <row r="47" spans="1:12" ht="30" customHeight="1" x14ac:dyDescent="0.25">
      <c r="A47" s="125"/>
      <c r="B47" s="125"/>
      <c r="C47" s="164"/>
      <c r="D47" s="164"/>
      <c r="E47" s="164"/>
      <c r="F47" s="164"/>
      <c r="G47" s="436" t="s">
        <v>219</v>
      </c>
      <c r="H47" s="436"/>
      <c r="I47" s="436"/>
      <c r="J47" s="436"/>
      <c r="K47" s="436"/>
      <c r="L47" s="436"/>
    </row>
    <row r="48" spans="1:12" ht="30" customHeight="1" x14ac:dyDescent="0.25">
      <c r="A48" s="125"/>
      <c r="B48" s="125"/>
      <c r="C48" s="164"/>
      <c r="D48" s="164"/>
      <c r="E48" s="164"/>
      <c r="F48" s="164"/>
      <c r="G48" s="164"/>
      <c r="H48" s="436" t="s">
        <v>220</v>
      </c>
      <c r="I48" s="436"/>
      <c r="J48" s="436"/>
      <c r="K48" s="436"/>
      <c r="L48" s="436"/>
    </row>
    <row r="49" spans="1:12" ht="33" x14ac:dyDescent="0.25">
      <c r="A49" s="125"/>
      <c r="B49" s="125"/>
      <c r="C49" s="164"/>
      <c r="D49" s="164"/>
      <c r="E49" s="164"/>
      <c r="F49" s="164"/>
      <c r="G49" s="164"/>
      <c r="H49" s="164"/>
      <c r="I49" s="164" t="s">
        <v>221</v>
      </c>
      <c r="J49" s="168">
        <v>5.7</v>
      </c>
      <c r="K49" s="168" t="s">
        <v>135</v>
      </c>
      <c r="L49" s="168">
        <v>5.7</v>
      </c>
    </row>
    <row r="50" spans="1:12" ht="23.25" customHeight="1" x14ac:dyDescent="0.25">
      <c r="A50" s="125"/>
      <c r="B50" s="125"/>
      <c r="C50" s="164"/>
      <c r="D50" s="164"/>
      <c r="E50" s="164"/>
      <c r="F50" s="164"/>
      <c r="G50" s="164"/>
      <c r="H50" s="164"/>
      <c r="I50" s="164" t="s">
        <v>222</v>
      </c>
      <c r="J50" s="168">
        <v>4.5</v>
      </c>
      <c r="K50" s="168" t="s">
        <v>135</v>
      </c>
      <c r="L50" s="168">
        <v>4.5</v>
      </c>
    </row>
    <row r="51" spans="1:12" ht="36" customHeight="1" x14ac:dyDescent="0.25">
      <c r="A51" s="125"/>
      <c r="B51" s="125"/>
      <c r="C51" s="164"/>
      <c r="D51" s="210" t="s">
        <v>223</v>
      </c>
      <c r="E51" s="436" t="s">
        <v>185</v>
      </c>
      <c r="F51" s="436"/>
      <c r="G51" s="436"/>
      <c r="H51" s="436"/>
      <c r="I51" s="436"/>
      <c r="J51" s="167">
        <f>'8'!J50</f>
        <v>42.1</v>
      </c>
      <c r="K51" s="167">
        <f>'8'!K50</f>
        <v>42.1</v>
      </c>
      <c r="L51" s="167">
        <f>'8'!L50</f>
        <v>42.1</v>
      </c>
    </row>
    <row r="52" spans="1:12" ht="30" customHeight="1" x14ac:dyDescent="0.25">
      <c r="A52" s="125"/>
      <c r="B52" s="125"/>
      <c r="C52" s="164"/>
      <c r="D52" s="164"/>
      <c r="E52" s="164"/>
      <c r="F52" s="436" t="s">
        <v>224</v>
      </c>
      <c r="G52" s="436"/>
      <c r="H52" s="436"/>
      <c r="I52" s="436"/>
      <c r="J52" s="436"/>
      <c r="K52" s="436"/>
      <c r="L52" s="436"/>
    </row>
    <row r="53" spans="1:12" ht="30" customHeight="1" x14ac:dyDescent="0.25">
      <c r="A53" s="125"/>
      <c r="B53" s="125"/>
      <c r="C53" s="164"/>
      <c r="D53" s="164"/>
      <c r="E53" s="164"/>
      <c r="F53" s="164"/>
      <c r="G53" s="436" t="s">
        <v>219</v>
      </c>
      <c r="H53" s="436"/>
      <c r="I53" s="436"/>
      <c r="J53" s="436"/>
      <c r="K53" s="436"/>
      <c r="L53" s="436"/>
    </row>
    <row r="54" spans="1:12" ht="30" customHeight="1" x14ac:dyDescent="0.25">
      <c r="A54" s="125"/>
      <c r="B54" s="125"/>
      <c r="C54" s="164"/>
      <c r="D54" s="164"/>
      <c r="E54" s="164"/>
      <c r="F54" s="164"/>
      <c r="G54" s="164"/>
      <c r="H54" s="436" t="s">
        <v>225</v>
      </c>
      <c r="I54" s="436"/>
      <c r="J54" s="436"/>
      <c r="K54" s="436"/>
      <c r="L54" s="436"/>
    </row>
    <row r="55" spans="1:12" ht="37.5" customHeight="1" x14ac:dyDescent="0.25">
      <c r="A55" s="125"/>
      <c r="B55" s="125"/>
      <c r="C55" s="164"/>
      <c r="D55" s="308" t="s">
        <v>327</v>
      </c>
      <c r="E55" s="436" t="s">
        <v>320</v>
      </c>
      <c r="F55" s="436"/>
      <c r="G55" s="436"/>
      <c r="H55" s="436"/>
      <c r="I55" s="436"/>
      <c r="J55" s="163">
        <f>'8'!J54</f>
        <v>7480.2</v>
      </c>
      <c r="K55" s="163">
        <f>'8'!K54</f>
        <v>7480.2</v>
      </c>
      <c r="L55" s="163">
        <f>'8'!L54</f>
        <v>7480.2</v>
      </c>
    </row>
    <row r="56" spans="1:12" ht="40.5" customHeight="1" x14ac:dyDescent="0.25">
      <c r="A56" s="125"/>
      <c r="B56" s="125"/>
      <c r="C56" s="164"/>
      <c r="D56" s="164"/>
      <c r="E56" s="164"/>
      <c r="F56" s="436" t="s">
        <v>321</v>
      </c>
      <c r="G56" s="436"/>
      <c r="H56" s="436"/>
      <c r="I56" s="436"/>
      <c r="J56" s="436"/>
      <c r="K56" s="436"/>
      <c r="L56" s="436"/>
    </row>
    <row r="57" spans="1:12" ht="30" customHeight="1" x14ac:dyDescent="0.25">
      <c r="A57" s="125"/>
      <c r="B57" s="125"/>
      <c r="C57" s="164"/>
      <c r="D57" s="164"/>
      <c r="E57" s="164"/>
      <c r="F57" s="164"/>
      <c r="G57" s="436" t="s">
        <v>322</v>
      </c>
      <c r="H57" s="436"/>
      <c r="I57" s="436"/>
      <c r="J57" s="436"/>
      <c r="K57" s="436"/>
      <c r="L57" s="436"/>
    </row>
    <row r="58" spans="1:12" ht="30" customHeight="1" x14ac:dyDescent="0.25">
      <c r="A58" s="125"/>
      <c r="B58" s="125"/>
      <c r="C58" s="164"/>
      <c r="D58" s="164"/>
      <c r="E58" s="164"/>
      <c r="F58" s="164"/>
      <c r="G58" s="164"/>
      <c r="H58" s="438" t="s">
        <v>328</v>
      </c>
      <c r="I58" s="439"/>
      <c r="J58" s="439"/>
      <c r="K58" s="439"/>
      <c r="L58" s="440"/>
    </row>
    <row r="59" spans="1:12" ht="36" customHeight="1" x14ac:dyDescent="0.25">
      <c r="A59" s="125"/>
      <c r="B59" s="125"/>
      <c r="C59" s="164"/>
      <c r="D59" s="164"/>
      <c r="E59" s="164"/>
      <c r="F59" s="164"/>
      <c r="G59" s="164"/>
      <c r="H59" s="90"/>
      <c r="I59" s="164" t="s">
        <v>329</v>
      </c>
      <c r="J59" s="168">
        <v>1</v>
      </c>
      <c r="K59" s="165"/>
      <c r="L59" s="168">
        <v>1</v>
      </c>
    </row>
    <row r="60" spans="1:12" ht="53.25" customHeight="1" x14ac:dyDescent="0.25">
      <c r="A60" s="125"/>
      <c r="B60" s="125"/>
      <c r="C60" s="164"/>
      <c r="D60" s="210" t="s">
        <v>226</v>
      </c>
      <c r="E60" s="436" t="s">
        <v>188</v>
      </c>
      <c r="F60" s="436"/>
      <c r="G60" s="436"/>
      <c r="H60" s="436"/>
      <c r="I60" s="436"/>
      <c r="J60" s="167">
        <f>'8'!J59</f>
        <v>56.5</v>
      </c>
      <c r="K60" s="167">
        <f>'8'!K59</f>
        <v>56.5</v>
      </c>
      <c r="L60" s="167">
        <f>'8'!L59</f>
        <v>56.5</v>
      </c>
    </row>
    <row r="61" spans="1:12" ht="39" customHeight="1" x14ac:dyDescent="0.25">
      <c r="A61" s="125"/>
      <c r="B61" s="125"/>
      <c r="C61" s="164"/>
      <c r="D61" s="164"/>
      <c r="E61" s="164"/>
      <c r="F61" s="436" t="s">
        <v>344</v>
      </c>
      <c r="G61" s="436"/>
      <c r="H61" s="436"/>
      <c r="I61" s="436"/>
      <c r="J61" s="436"/>
      <c r="K61" s="436"/>
      <c r="L61" s="436"/>
    </row>
    <row r="62" spans="1:12" ht="30" customHeight="1" x14ac:dyDescent="0.25">
      <c r="A62" s="125"/>
      <c r="B62" s="125"/>
      <c r="C62" s="164"/>
      <c r="D62" s="164"/>
      <c r="E62" s="164"/>
      <c r="F62" s="164"/>
      <c r="G62" s="436" t="s">
        <v>227</v>
      </c>
      <c r="H62" s="436"/>
      <c r="I62" s="436"/>
      <c r="J62" s="436"/>
      <c r="K62" s="436"/>
      <c r="L62" s="436"/>
    </row>
    <row r="63" spans="1:12" ht="30" customHeight="1" x14ac:dyDescent="0.25">
      <c r="A63" s="125"/>
      <c r="B63" s="125"/>
      <c r="C63" s="164"/>
      <c r="D63" s="164"/>
      <c r="E63" s="164"/>
      <c r="F63" s="164"/>
      <c r="G63" s="164"/>
      <c r="H63" s="436" t="s">
        <v>228</v>
      </c>
      <c r="I63" s="436"/>
      <c r="J63" s="436"/>
      <c r="K63" s="436"/>
      <c r="L63" s="436"/>
    </row>
    <row r="64" spans="1:12" ht="47.25" customHeight="1" x14ac:dyDescent="0.25">
      <c r="A64" s="125"/>
      <c r="B64" s="125"/>
      <c r="C64" s="164"/>
      <c r="D64" s="256" t="s">
        <v>262</v>
      </c>
      <c r="E64" s="436" t="s">
        <v>261</v>
      </c>
      <c r="F64" s="436"/>
      <c r="G64" s="436"/>
      <c r="H64" s="436"/>
      <c r="I64" s="436"/>
      <c r="J64" s="167">
        <f>'8'!J63</f>
        <v>3960</v>
      </c>
      <c r="K64" s="167">
        <f>'8'!K63</f>
        <v>3960</v>
      </c>
      <c r="L64" s="167">
        <f>'8'!L63</f>
        <v>3960</v>
      </c>
    </row>
    <row r="65" spans="1:12" ht="39" customHeight="1" x14ac:dyDescent="0.25">
      <c r="A65" s="125"/>
      <c r="B65" s="125"/>
      <c r="C65" s="164"/>
      <c r="D65" s="164"/>
      <c r="E65" s="164"/>
      <c r="F65" s="436" t="s">
        <v>338</v>
      </c>
      <c r="G65" s="436"/>
      <c r="H65" s="436"/>
      <c r="I65" s="436"/>
      <c r="J65" s="436"/>
      <c r="K65" s="436"/>
      <c r="L65" s="436"/>
    </row>
    <row r="66" spans="1:12" ht="30" customHeight="1" x14ac:dyDescent="0.25">
      <c r="A66" s="125"/>
      <c r="B66" s="125"/>
      <c r="C66" s="164"/>
      <c r="D66" s="164"/>
      <c r="E66" s="164"/>
      <c r="F66" s="164"/>
      <c r="G66" s="436" t="s">
        <v>80</v>
      </c>
      <c r="H66" s="436"/>
      <c r="I66" s="436"/>
      <c r="J66" s="436"/>
      <c r="K66" s="436"/>
      <c r="L66" s="436"/>
    </row>
    <row r="67" spans="1:12" ht="30" customHeight="1" x14ac:dyDescent="0.25">
      <c r="A67" s="125"/>
      <c r="B67" s="125"/>
      <c r="C67" s="164"/>
      <c r="D67" s="164"/>
      <c r="E67" s="164"/>
      <c r="F67" s="164"/>
      <c r="G67" s="164"/>
      <c r="H67" s="436" t="s">
        <v>263</v>
      </c>
      <c r="I67" s="436"/>
      <c r="J67" s="436"/>
      <c r="K67" s="436"/>
      <c r="L67" s="436"/>
    </row>
    <row r="68" spans="1:12" ht="30" customHeight="1" x14ac:dyDescent="0.25">
      <c r="A68" s="125"/>
      <c r="B68" s="125"/>
      <c r="C68" s="164"/>
      <c r="D68" s="164"/>
      <c r="E68" s="164"/>
      <c r="F68" s="164"/>
      <c r="G68" s="164"/>
      <c r="H68" s="256"/>
      <c r="I68" s="100" t="s">
        <v>307</v>
      </c>
      <c r="J68" s="165">
        <v>1</v>
      </c>
      <c r="K68" s="165"/>
      <c r="L68" s="165">
        <v>1</v>
      </c>
    </row>
    <row r="69" spans="1:12" ht="30" customHeight="1" x14ac:dyDescent="0.25">
      <c r="A69" s="125"/>
      <c r="B69" s="125"/>
      <c r="C69" s="164"/>
      <c r="D69" s="297" t="s">
        <v>314</v>
      </c>
      <c r="E69" s="436" t="s">
        <v>315</v>
      </c>
      <c r="F69" s="436"/>
      <c r="G69" s="436"/>
      <c r="H69" s="436"/>
      <c r="I69" s="436"/>
      <c r="J69" s="167">
        <f>'8'!J68</f>
        <v>3091.2</v>
      </c>
      <c r="K69" s="167">
        <f>'8'!K68</f>
        <v>4171.2</v>
      </c>
      <c r="L69" s="167">
        <f>'8'!L68</f>
        <v>4171.2</v>
      </c>
    </row>
    <row r="70" spans="1:12" ht="30" customHeight="1" x14ac:dyDescent="0.25">
      <c r="A70" s="125"/>
      <c r="B70" s="125"/>
      <c r="C70" s="164"/>
      <c r="D70" s="164"/>
      <c r="E70" s="164"/>
      <c r="F70" s="436" t="s">
        <v>316</v>
      </c>
      <c r="G70" s="436"/>
      <c r="H70" s="436"/>
      <c r="I70" s="436"/>
      <c r="J70" s="436"/>
      <c r="K70" s="436"/>
      <c r="L70" s="436"/>
    </row>
    <row r="71" spans="1:12" ht="30" customHeight="1" x14ac:dyDescent="0.25">
      <c r="A71" s="125"/>
      <c r="B71" s="125"/>
      <c r="C71" s="164"/>
      <c r="D71" s="164"/>
      <c r="E71" s="164"/>
      <c r="F71" s="164"/>
      <c r="G71" s="436" t="s">
        <v>80</v>
      </c>
      <c r="H71" s="436"/>
      <c r="I71" s="436"/>
      <c r="J71" s="436"/>
      <c r="K71" s="436"/>
      <c r="L71" s="436"/>
    </row>
    <row r="72" spans="1:12" ht="30" customHeight="1" x14ac:dyDescent="0.25">
      <c r="A72" s="125"/>
      <c r="B72" s="125"/>
      <c r="C72" s="164"/>
      <c r="D72" s="164"/>
      <c r="E72" s="164"/>
      <c r="F72" s="164"/>
      <c r="G72" s="164"/>
      <c r="H72" s="436" t="s">
        <v>317</v>
      </c>
      <c r="I72" s="436"/>
      <c r="J72" s="436"/>
      <c r="K72" s="436"/>
      <c r="L72" s="436"/>
    </row>
    <row r="73" spans="1:12" ht="30" customHeight="1" x14ac:dyDescent="0.25">
      <c r="A73" s="125"/>
      <c r="B73" s="125"/>
      <c r="C73" s="164"/>
      <c r="D73" s="164"/>
      <c r="E73" s="164"/>
      <c r="F73" s="164"/>
      <c r="G73" s="164"/>
      <c r="H73" s="308"/>
      <c r="I73" s="100" t="s">
        <v>307</v>
      </c>
      <c r="J73" s="165">
        <v>1</v>
      </c>
      <c r="K73" s="165"/>
      <c r="L73" s="165">
        <v>1</v>
      </c>
    </row>
    <row r="74" spans="1:12" ht="27" customHeight="1" x14ac:dyDescent="0.25">
      <c r="A74" s="96"/>
      <c r="B74" s="211" t="s">
        <v>249</v>
      </c>
      <c r="C74" s="437" t="s">
        <v>250</v>
      </c>
      <c r="D74" s="437"/>
      <c r="E74" s="437"/>
      <c r="F74" s="437"/>
      <c r="G74" s="437"/>
      <c r="H74" s="437"/>
      <c r="I74" s="437"/>
      <c r="J74" s="163">
        <f t="shared" ref="J74:L74" si="3">J75+J79</f>
        <v>5760</v>
      </c>
      <c r="K74" s="163">
        <f t="shared" si="3"/>
        <v>10760</v>
      </c>
      <c r="L74" s="163">
        <f t="shared" si="3"/>
        <v>10760</v>
      </c>
    </row>
    <row r="75" spans="1:12" ht="37.5" customHeight="1" x14ac:dyDescent="0.25">
      <c r="A75" s="125"/>
      <c r="B75" s="125"/>
      <c r="C75" s="164"/>
      <c r="D75" s="210" t="s">
        <v>251</v>
      </c>
      <c r="E75" s="436" t="s">
        <v>182</v>
      </c>
      <c r="F75" s="436"/>
      <c r="G75" s="436"/>
      <c r="H75" s="436"/>
      <c r="I75" s="436"/>
      <c r="J75" s="167">
        <f>'8'!J74</f>
        <v>5760</v>
      </c>
      <c r="K75" s="167">
        <f>'8'!K74</f>
        <v>10760</v>
      </c>
      <c r="L75" s="167">
        <f>'8'!L74</f>
        <v>10760</v>
      </c>
    </row>
    <row r="76" spans="1:12" ht="34.5" customHeight="1" x14ac:dyDescent="0.25">
      <c r="A76" s="125"/>
      <c r="B76" s="125"/>
      <c r="C76" s="164"/>
      <c r="D76" s="164"/>
      <c r="E76" s="164"/>
      <c r="F76" s="436" t="s">
        <v>252</v>
      </c>
      <c r="G76" s="436"/>
      <c r="H76" s="436"/>
      <c r="I76" s="436"/>
      <c r="J76" s="436"/>
      <c r="K76" s="436"/>
      <c r="L76" s="436"/>
    </row>
    <row r="77" spans="1:12" ht="30" customHeight="1" x14ac:dyDescent="0.25">
      <c r="A77" s="125"/>
      <c r="B77" s="125"/>
      <c r="C77" s="164"/>
      <c r="D77" s="164"/>
      <c r="E77" s="164"/>
      <c r="F77" s="164"/>
      <c r="G77" s="436" t="s">
        <v>219</v>
      </c>
      <c r="H77" s="436"/>
      <c r="I77" s="436"/>
      <c r="J77" s="436"/>
      <c r="K77" s="436"/>
      <c r="L77" s="436"/>
    </row>
    <row r="78" spans="1:12" ht="27" customHeight="1" x14ac:dyDescent="0.25">
      <c r="A78" s="125"/>
      <c r="B78" s="125"/>
      <c r="C78" s="164"/>
      <c r="D78" s="164"/>
      <c r="E78" s="164"/>
      <c r="F78" s="164"/>
      <c r="G78" s="164"/>
      <c r="H78" s="436" t="s">
        <v>253</v>
      </c>
      <c r="I78" s="436"/>
      <c r="J78" s="436"/>
      <c r="K78" s="436"/>
      <c r="L78" s="436"/>
    </row>
    <row r="79" spans="1:12" ht="30" customHeight="1" x14ac:dyDescent="0.25">
      <c r="A79" s="446" t="s">
        <v>300</v>
      </c>
      <c r="B79" s="446"/>
      <c r="C79" s="446"/>
      <c r="D79" s="446"/>
      <c r="E79" s="446"/>
      <c r="F79" s="446"/>
      <c r="G79" s="446"/>
      <c r="H79" s="446"/>
      <c r="I79" s="446"/>
      <c r="J79" s="167">
        <f t="shared" ref="J79:L79" si="4">J80</f>
        <v>0</v>
      </c>
      <c r="K79" s="167">
        <f t="shared" si="4"/>
        <v>0</v>
      </c>
      <c r="L79" s="167">
        <f t="shared" si="4"/>
        <v>0</v>
      </c>
    </row>
    <row r="80" spans="1:12" ht="30" customHeight="1" x14ac:dyDescent="0.25">
      <c r="A80" s="125"/>
      <c r="B80" s="293" t="s">
        <v>301</v>
      </c>
      <c r="C80" s="436" t="s">
        <v>302</v>
      </c>
      <c r="D80" s="436"/>
      <c r="E80" s="436"/>
      <c r="F80" s="436"/>
      <c r="G80" s="436"/>
      <c r="H80" s="436"/>
      <c r="I80" s="436"/>
      <c r="J80" s="167">
        <f t="shared" ref="J80:L80" si="5">J81+J85</f>
        <v>0</v>
      </c>
      <c r="K80" s="167">
        <f t="shared" si="5"/>
        <v>0</v>
      </c>
      <c r="L80" s="167">
        <f t="shared" si="5"/>
        <v>0</v>
      </c>
    </row>
    <row r="81" spans="1:12" ht="30" customHeight="1" x14ac:dyDescent="0.25">
      <c r="A81" s="125"/>
      <c r="B81" s="125"/>
      <c r="C81" s="164"/>
      <c r="D81" s="293" t="s">
        <v>303</v>
      </c>
      <c r="E81" s="436" t="s">
        <v>159</v>
      </c>
      <c r="F81" s="436"/>
      <c r="G81" s="436"/>
      <c r="H81" s="436"/>
      <c r="I81" s="436"/>
      <c r="J81" s="167">
        <f>'8'!J80</f>
        <v>-9544.5999999999985</v>
      </c>
      <c r="K81" s="167">
        <f>'8'!K80</f>
        <v>-10624.599999999999</v>
      </c>
      <c r="L81" s="167">
        <f>'8'!L80</f>
        <v>-10624.599999999999</v>
      </c>
    </row>
    <row r="82" spans="1:12" ht="39.75" customHeight="1" x14ac:dyDescent="0.25">
      <c r="A82" s="125"/>
      <c r="B82" s="125"/>
      <c r="C82" s="164"/>
      <c r="D82" s="164"/>
      <c r="E82" s="164"/>
      <c r="F82" s="436" t="s">
        <v>304</v>
      </c>
      <c r="G82" s="436"/>
      <c r="H82" s="436"/>
      <c r="I82" s="436"/>
      <c r="J82" s="436"/>
      <c r="K82" s="436"/>
      <c r="L82" s="436"/>
    </row>
    <row r="83" spans="1:12" ht="30" customHeight="1" x14ac:dyDescent="0.25">
      <c r="A83" s="125"/>
      <c r="B83" s="125"/>
      <c r="C83" s="164"/>
      <c r="D83" s="164"/>
      <c r="E83" s="164"/>
      <c r="F83" s="164"/>
      <c r="G83" s="436" t="s">
        <v>219</v>
      </c>
      <c r="H83" s="436"/>
      <c r="I83" s="436"/>
      <c r="J83" s="436"/>
      <c r="K83" s="436"/>
      <c r="L83" s="436"/>
    </row>
    <row r="84" spans="1:12" ht="30" customHeight="1" x14ac:dyDescent="0.25">
      <c r="A84" s="125"/>
      <c r="B84" s="125"/>
      <c r="C84" s="164"/>
      <c r="D84" s="164"/>
      <c r="E84" s="164"/>
      <c r="F84" s="164"/>
      <c r="G84" s="164"/>
      <c r="H84" s="436" t="s">
        <v>305</v>
      </c>
      <c r="I84" s="436"/>
      <c r="J84" s="436"/>
      <c r="K84" s="436"/>
      <c r="L84" s="436"/>
    </row>
    <row r="85" spans="1:12" ht="30" customHeight="1" x14ac:dyDescent="0.25">
      <c r="A85" s="125"/>
      <c r="B85" s="125"/>
      <c r="C85" s="164"/>
      <c r="D85" s="293" t="s">
        <v>303</v>
      </c>
      <c r="E85" s="436" t="s">
        <v>159</v>
      </c>
      <c r="F85" s="436"/>
      <c r="G85" s="436"/>
      <c r="H85" s="436"/>
      <c r="I85" s="436"/>
      <c r="J85" s="167">
        <f>'8'!J84</f>
        <v>9544.5999999999985</v>
      </c>
      <c r="K85" s="167">
        <f>'8'!K84</f>
        <v>10624.599999999999</v>
      </c>
      <c r="L85" s="167">
        <f>'8'!L84</f>
        <v>10624.599999999999</v>
      </c>
    </row>
    <row r="86" spans="1:12" ht="36.75" customHeight="1" x14ac:dyDescent="0.25">
      <c r="A86" s="125"/>
      <c r="B86" s="125"/>
      <c r="C86" s="164"/>
      <c r="D86" s="164"/>
      <c r="E86" s="164"/>
      <c r="F86" s="436" t="s">
        <v>304</v>
      </c>
      <c r="G86" s="436"/>
      <c r="H86" s="436"/>
      <c r="I86" s="436"/>
      <c r="J86" s="436"/>
      <c r="K86" s="436"/>
      <c r="L86" s="436"/>
    </row>
    <row r="87" spans="1:12" ht="30" customHeight="1" x14ac:dyDescent="0.25">
      <c r="A87" s="125"/>
      <c r="B87" s="125"/>
      <c r="C87" s="164"/>
      <c r="D87" s="164"/>
      <c r="E87" s="164"/>
      <c r="F87" s="164"/>
      <c r="G87" s="436" t="s">
        <v>219</v>
      </c>
      <c r="H87" s="436"/>
      <c r="I87" s="436"/>
      <c r="J87" s="436"/>
      <c r="K87" s="436"/>
      <c r="L87" s="436"/>
    </row>
    <row r="88" spans="1:12" ht="30" customHeight="1" x14ac:dyDescent="0.25">
      <c r="A88" s="125"/>
      <c r="B88" s="125"/>
      <c r="C88" s="164"/>
      <c r="D88" s="164"/>
      <c r="E88" s="164"/>
      <c r="F88" s="164"/>
      <c r="G88" s="164"/>
      <c r="H88" s="436" t="s">
        <v>305</v>
      </c>
      <c r="I88" s="436"/>
      <c r="J88" s="436"/>
      <c r="K88" s="436"/>
      <c r="L88" s="436"/>
    </row>
  </sheetData>
  <mergeCells count="81">
    <mergeCell ref="E75:I75"/>
    <mergeCell ref="F76:L76"/>
    <mergeCell ref="G77:L77"/>
    <mergeCell ref="H78:L78"/>
    <mergeCell ref="F18:L18"/>
    <mergeCell ref="G19:L19"/>
    <mergeCell ref="H20:L20"/>
    <mergeCell ref="G71:L71"/>
    <mergeCell ref="H72:L72"/>
    <mergeCell ref="G32:L32"/>
    <mergeCell ref="H33:L33"/>
    <mergeCell ref="E39:I39"/>
    <mergeCell ref="F40:L40"/>
    <mergeCell ref="G41:L41"/>
    <mergeCell ref="H38:L38"/>
    <mergeCell ref="H42:L42"/>
    <mergeCell ref="E60:I60"/>
    <mergeCell ref="F61:L61"/>
    <mergeCell ref="G62:L62"/>
    <mergeCell ref="H63:L63"/>
    <mergeCell ref="C74:I74"/>
    <mergeCell ref="E64:I64"/>
    <mergeCell ref="F65:L65"/>
    <mergeCell ref="G66:L66"/>
    <mergeCell ref="H67:L67"/>
    <mergeCell ref="E69:I69"/>
    <mergeCell ref="F70:L70"/>
    <mergeCell ref="H88:L88"/>
    <mergeCell ref="A79:I79"/>
    <mergeCell ref="C80:I80"/>
    <mergeCell ref="E81:I81"/>
    <mergeCell ref="F82:L82"/>
    <mergeCell ref="G83:L83"/>
    <mergeCell ref="H84:L84"/>
    <mergeCell ref="E85:I85"/>
    <mergeCell ref="F86:L86"/>
    <mergeCell ref="G87:L87"/>
    <mergeCell ref="E17:I17"/>
    <mergeCell ref="A5:L5"/>
    <mergeCell ref="A8:A9"/>
    <mergeCell ref="B8:C8"/>
    <mergeCell ref="D8:G8"/>
    <mergeCell ref="H8:H9"/>
    <mergeCell ref="I8:I9"/>
    <mergeCell ref="J8:L8"/>
    <mergeCell ref="E13:I13"/>
    <mergeCell ref="A10:I10"/>
    <mergeCell ref="A11:I11"/>
    <mergeCell ref="C12:I12"/>
    <mergeCell ref="C44:I44"/>
    <mergeCell ref="A1:L1"/>
    <mergeCell ref="A2:L2"/>
    <mergeCell ref="A3:L3"/>
    <mergeCell ref="F36:L36"/>
    <mergeCell ref="G37:L37"/>
    <mergeCell ref="E35:I35"/>
    <mergeCell ref="E25:I25"/>
    <mergeCell ref="F26:L26"/>
    <mergeCell ref="G27:L27"/>
    <mergeCell ref="H28:L28"/>
    <mergeCell ref="E30:I30"/>
    <mergeCell ref="F31:L31"/>
    <mergeCell ref="F14:L14"/>
    <mergeCell ref="G15:L15"/>
    <mergeCell ref="H16:L16"/>
    <mergeCell ref="F56:L56"/>
    <mergeCell ref="G57:L57"/>
    <mergeCell ref="H58:L58"/>
    <mergeCell ref="E21:I21"/>
    <mergeCell ref="F22:L22"/>
    <mergeCell ref="G23:L23"/>
    <mergeCell ref="H24:L24"/>
    <mergeCell ref="E55:I55"/>
    <mergeCell ref="F52:L52"/>
    <mergeCell ref="G53:L53"/>
    <mergeCell ref="H54:L54"/>
    <mergeCell ref="E45:I45"/>
    <mergeCell ref="F46:L46"/>
    <mergeCell ref="G47:L47"/>
    <mergeCell ref="H48:L48"/>
    <mergeCell ref="E51:I5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4" zoomScaleNormal="100" workbookViewId="0">
      <selection activeCell="G14" sqref="G14"/>
    </sheetView>
  </sheetViews>
  <sheetFormatPr defaultColWidth="8" defaultRowHeight="12.75" x14ac:dyDescent="0.25"/>
  <cols>
    <col min="1" max="1" width="16.28515625" style="186" customWidth="1"/>
    <col min="2" max="2" width="46.5703125" style="186" customWidth="1"/>
    <col min="3" max="3" width="15.42578125" style="186" customWidth="1"/>
    <col min="4" max="4" width="19.28515625" style="186" customWidth="1"/>
    <col min="5" max="5" width="18.140625" style="186" customWidth="1"/>
    <col min="6" max="6" width="21.140625" style="186" customWidth="1"/>
    <col min="7" max="7" width="25.140625" style="186" customWidth="1"/>
    <col min="8" max="8" width="27.140625" style="186" customWidth="1"/>
    <col min="9" max="16384" width="8" style="186"/>
  </cols>
  <sheetData>
    <row r="1" spans="1:8" ht="17.25" x14ac:dyDescent="0.25">
      <c r="A1" s="456" t="s">
        <v>265</v>
      </c>
      <c r="B1" s="456"/>
      <c r="C1" s="456"/>
      <c r="D1" s="456"/>
      <c r="E1" s="456"/>
      <c r="F1" s="456"/>
      <c r="G1" s="456"/>
    </row>
    <row r="2" spans="1:8" ht="17.25" x14ac:dyDescent="0.25">
      <c r="A2" s="456" t="s">
        <v>105</v>
      </c>
      <c r="B2" s="456"/>
      <c r="C2" s="456"/>
      <c r="D2" s="456"/>
      <c r="E2" s="456"/>
      <c r="F2" s="456"/>
      <c r="G2" s="456"/>
    </row>
    <row r="3" spans="1:8" ht="17.25" x14ac:dyDescent="0.25">
      <c r="A3" s="456" t="s">
        <v>266</v>
      </c>
      <c r="B3" s="456"/>
      <c r="C3" s="456"/>
      <c r="D3" s="456"/>
      <c r="E3" s="456"/>
      <c r="F3" s="456"/>
      <c r="G3" s="456"/>
    </row>
    <row r="4" spans="1:8" ht="17.25" x14ac:dyDescent="0.25">
      <c r="A4" s="263"/>
      <c r="B4" s="264"/>
      <c r="C4" s="265"/>
      <c r="D4" s="265"/>
      <c r="E4" s="265"/>
      <c r="F4" s="265"/>
      <c r="G4" s="264"/>
    </row>
    <row r="5" spans="1:8" ht="17.25" x14ac:dyDescent="0.25">
      <c r="A5" s="457" t="s">
        <v>267</v>
      </c>
      <c r="B5" s="457"/>
      <c r="C5" s="457"/>
      <c r="D5" s="457"/>
      <c r="E5" s="457"/>
      <c r="F5" s="457"/>
      <c r="G5" s="457"/>
    </row>
    <row r="6" spans="1:8" ht="15.75" x14ac:dyDescent="0.25">
      <c r="A6" s="266"/>
      <c r="B6" s="266"/>
      <c r="C6" s="267"/>
      <c r="D6" s="267"/>
      <c r="E6" s="267"/>
      <c r="F6" s="267"/>
      <c r="G6" s="268"/>
    </row>
    <row r="7" spans="1:8" s="266" customFormat="1" ht="41.25" customHeight="1" x14ac:dyDescent="0.25">
      <c r="A7" s="458" t="s">
        <v>268</v>
      </c>
      <c r="B7" s="460" t="s">
        <v>269</v>
      </c>
      <c r="C7" s="462" t="s">
        <v>270</v>
      </c>
      <c r="D7" s="464" t="s">
        <v>271</v>
      </c>
      <c r="E7" s="465" t="s">
        <v>3</v>
      </c>
      <c r="F7" s="465"/>
      <c r="G7" s="465"/>
    </row>
    <row r="8" spans="1:8" s="266" customFormat="1" ht="34.5" x14ac:dyDescent="0.25">
      <c r="A8" s="459"/>
      <c r="B8" s="461"/>
      <c r="C8" s="463"/>
      <c r="D8" s="463"/>
      <c r="E8" s="269" t="s">
        <v>272</v>
      </c>
      <c r="F8" s="270" t="s">
        <v>273</v>
      </c>
      <c r="G8" s="271" t="s">
        <v>274</v>
      </c>
    </row>
    <row r="9" spans="1:8" s="272" customFormat="1" ht="22.5" customHeight="1" x14ac:dyDescent="0.25">
      <c r="A9" s="449" t="s">
        <v>275</v>
      </c>
      <c r="B9" s="450"/>
      <c r="C9" s="450"/>
      <c r="D9" s="450"/>
      <c r="E9" s="450"/>
      <c r="F9" s="451"/>
      <c r="G9" s="340">
        <f>G10+G18</f>
        <v>-15725.499999999996</v>
      </c>
    </row>
    <row r="10" spans="1:8" s="273" customFormat="1" ht="21" customHeight="1" x14ac:dyDescent="0.25">
      <c r="A10" s="315" t="s">
        <v>276</v>
      </c>
      <c r="B10" s="315" t="s">
        <v>277</v>
      </c>
      <c r="C10" s="315" t="s">
        <v>278</v>
      </c>
      <c r="D10" s="315" t="s">
        <v>279</v>
      </c>
      <c r="E10" s="315"/>
      <c r="F10" s="315"/>
      <c r="G10" s="340">
        <f>G11</f>
        <v>-32616.699999999997</v>
      </c>
    </row>
    <row r="11" spans="1:8" s="273" customFormat="1" ht="27" customHeight="1" x14ac:dyDescent="0.25">
      <c r="A11" s="338" t="s">
        <v>284</v>
      </c>
      <c r="B11" s="337" t="s">
        <v>110</v>
      </c>
      <c r="C11" s="332"/>
      <c r="D11" s="332"/>
      <c r="E11" s="332"/>
      <c r="F11" s="332"/>
      <c r="G11" s="275">
        <f>G12+G14</f>
        <v>-32616.699999999997</v>
      </c>
    </row>
    <row r="12" spans="1:8" s="273" customFormat="1" ht="19.5" customHeight="1" x14ac:dyDescent="0.25">
      <c r="A12" s="332"/>
      <c r="B12" s="276" t="s">
        <v>280</v>
      </c>
      <c r="C12" s="332"/>
      <c r="D12" s="332"/>
      <c r="E12" s="332"/>
      <c r="F12" s="332"/>
      <c r="G12" s="275">
        <f>G13</f>
        <v>-53916.7</v>
      </c>
    </row>
    <row r="13" spans="1:8" s="273" customFormat="1" ht="20.25" customHeight="1" x14ac:dyDescent="0.25">
      <c r="A13" s="336" t="s">
        <v>281</v>
      </c>
      <c r="B13" s="339" t="s">
        <v>296</v>
      </c>
      <c r="C13" s="335" t="s">
        <v>282</v>
      </c>
      <c r="D13" s="335" t="s">
        <v>283</v>
      </c>
      <c r="E13" s="333"/>
      <c r="F13" s="334"/>
      <c r="G13" s="280">
        <v>-53916.7</v>
      </c>
    </row>
    <row r="14" spans="1:8" s="273" customFormat="1" ht="20.25" customHeight="1" x14ac:dyDescent="0.25">
      <c r="A14" s="274"/>
      <c r="B14" s="276" t="s">
        <v>285</v>
      </c>
      <c r="C14" s="299"/>
      <c r="D14" s="299"/>
      <c r="E14" s="274"/>
      <c r="F14" s="274"/>
      <c r="G14" s="275">
        <f>G15+G16+G17</f>
        <v>21300</v>
      </c>
    </row>
    <row r="15" spans="1:8" s="273" customFormat="1" ht="17.25" x14ac:dyDescent="0.25">
      <c r="A15" s="287" t="s">
        <v>297</v>
      </c>
      <c r="B15" s="278" t="s">
        <v>298</v>
      </c>
      <c r="C15" s="283" t="s">
        <v>287</v>
      </c>
      <c r="D15" s="283" t="s">
        <v>283</v>
      </c>
      <c r="E15" s="282">
        <v>300000</v>
      </c>
      <c r="F15" s="283">
        <v>1</v>
      </c>
      <c r="G15" s="284">
        <v>300</v>
      </c>
    </row>
    <row r="16" spans="1:8" s="273" customFormat="1" ht="34.5" x14ac:dyDescent="0.25">
      <c r="A16" s="277" t="s">
        <v>308</v>
      </c>
      <c r="B16" s="320" t="s">
        <v>286</v>
      </c>
      <c r="C16" s="283" t="s">
        <v>287</v>
      </c>
      <c r="D16" s="283" t="s">
        <v>283</v>
      </c>
      <c r="E16" s="282">
        <v>3000000</v>
      </c>
      <c r="F16" s="283">
        <v>1</v>
      </c>
      <c r="G16" s="284">
        <f>E16*F16/1000</f>
        <v>3000</v>
      </c>
      <c r="H16" s="296"/>
    </row>
    <row r="17" spans="1:8" s="273" customFormat="1" ht="34.5" x14ac:dyDescent="0.25">
      <c r="A17" s="277" t="s">
        <v>309</v>
      </c>
      <c r="B17" s="278" t="s">
        <v>286</v>
      </c>
      <c r="C17" s="314" t="s">
        <v>287</v>
      </c>
      <c r="D17" s="314" t="s">
        <v>283</v>
      </c>
      <c r="E17" s="282">
        <v>18000000</v>
      </c>
      <c r="F17" s="283">
        <v>1</v>
      </c>
      <c r="G17" s="284">
        <f>E17*F17/1000</f>
        <v>18000</v>
      </c>
    </row>
    <row r="18" spans="1:8" s="273" customFormat="1" ht="42" customHeight="1" x14ac:dyDescent="0.25">
      <c r="A18" s="315" t="s">
        <v>288</v>
      </c>
      <c r="B18" s="315" t="s">
        <v>289</v>
      </c>
      <c r="C18" s="285" t="s">
        <v>290</v>
      </c>
      <c r="D18" s="452" t="s">
        <v>171</v>
      </c>
      <c r="E18" s="453"/>
      <c r="F18" s="283"/>
      <c r="G18" s="275">
        <f>G19+G23+G27</f>
        <v>16891.2</v>
      </c>
      <c r="H18" s="318"/>
    </row>
    <row r="19" spans="1:8" s="273" customFormat="1" ht="66.75" customHeight="1" x14ac:dyDescent="0.25">
      <c r="A19" s="286" t="s">
        <v>291</v>
      </c>
      <c r="B19" s="288" t="s">
        <v>339</v>
      </c>
      <c r="C19" s="314"/>
      <c r="D19" s="314"/>
      <c r="E19" s="282"/>
      <c r="F19" s="283"/>
      <c r="G19" s="281">
        <f>G20</f>
        <v>3960</v>
      </c>
    </row>
    <row r="20" spans="1:8" s="273" customFormat="1" ht="17.25" x14ac:dyDescent="0.25">
      <c r="A20" s="287"/>
      <c r="B20" s="288" t="s">
        <v>285</v>
      </c>
      <c r="C20" s="283"/>
      <c r="D20" s="283"/>
      <c r="E20" s="274"/>
      <c r="F20" s="274"/>
      <c r="G20" s="275">
        <f>G21+G22</f>
        <v>3960</v>
      </c>
    </row>
    <row r="21" spans="1:8" s="273" customFormat="1" ht="17.25" x14ac:dyDescent="0.25">
      <c r="A21" s="287" t="s">
        <v>297</v>
      </c>
      <c r="B21" s="278" t="s">
        <v>298</v>
      </c>
      <c r="C21" s="283" t="s">
        <v>287</v>
      </c>
      <c r="D21" s="283" t="s">
        <v>283</v>
      </c>
      <c r="E21" s="282">
        <v>360000</v>
      </c>
      <c r="F21" s="283">
        <v>1</v>
      </c>
      <c r="G21" s="284">
        <f>E21*F21/1000</f>
        <v>360</v>
      </c>
    </row>
    <row r="22" spans="1:8" s="273" customFormat="1" ht="17.25" customHeight="1" x14ac:dyDescent="0.25">
      <c r="A22" s="277" t="s">
        <v>310</v>
      </c>
      <c r="B22" s="278" t="s">
        <v>286</v>
      </c>
      <c r="C22" s="283" t="s">
        <v>287</v>
      </c>
      <c r="D22" s="314" t="s">
        <v>283</v>
      </c>
      <c r="E22" s="282">
        <v>3600000</v>
      </c>
      <c r="F22" s="283">
        <v>1</v>
      </c>
      <c r="G22" s="284">
        <f>E22*F22/1000</f>
        <v>3600</v>
      </c>
    </row>
    <row r="23" spans="1:8" s="273" customFormat="1" ht="17.25" customHeight="1" x14ac:dyDescent="0.25">
      <c r="A23" s="286" t="s">
        <v>318</v>
      </c>
      <c r="B23" s="321" t="s">
        <v>331</v>
      </c>
      <c r="C23" s="283"/>
      <c r="D23" s="283"/>
      <c r="E23" s="282"/>
      <c r="F23" s="283"/>
      <c r="G23" s="275">
        <f>G24</f>
        <v>4171.2</v>
      </c>
    </row>
    <row r="24" spans="1:8" s="273" customFormat="1" ht="17.25" customHeight="1" x14ac:dyDescent="0.25">
      <c r="A24" s="319"/>
      <c r="B24" s="316" t="s">
        <v>285</v>
      </c>
      <c r="C24" s="314"/>
      <c r="D24" s="314"/>
      <c r="E24" s="279"/>
      <c r="F24" s="314"/>
      <c r="G24" s="281">
        <f>G25+G26</f>
        <v>4171.2</v>
      </c>
    </row>
    <row r="25" spans="1:8" s="273" customFormat="1" ht="17.25" customHeight="1" x14ac:dyDescent="0.25">
      <c r="A25" s="277" t="s">
        <v>297</v>
      </c>
      <c r="B25" s="278" t="s">
        <v>298</v>
      </c>
      <c r="C25" s="313" t="s">
        <v>287</v>
      </c>
      <c r="D25" s="313" t="s">
        <v>283</v>
      </c>
      <c r="E25" s="282">
        <v>1080000</v>
      </c>
      <c r="F25" s="313">
        <v>1</v>
      </c>
      <c r="G25" s="284">
        <v>1080</v>
      </c>
      <c r="H25" s="448"/>
    </row>
    <row r="26" spans="1:8" s="273" customFormat="1" ht="17.25" customHeight="1" x14ac:dyDescent="0.25">
      <c r="A26" s="291" t="s">
        <v>332</v>
      </c>
      <c r="B26" s="278" t="s">
        <v>333</v>
      </c>
      <c r="C26" s="283" t="s">
        <v>287</v>
      </c>
      <c r="D26" s="314" t="s">
        <v>283</v>
      </c>
      <c r="E26" s="279">
        <v>3091200</v>
      </c>
      <c r="F26" s="314">
        <v>1</v>
      </c>
      <c r="G26" s="280">
        <f>E26*F26/1000</f>
        <v>3091.2</v>
      </c>
      <c r="H26" s="448"/>
    </row>
    <row r="27" spans="1:8" ht="42" customHeight="1" x14ac:dyDescent="0.25">
      <c r="A27" s="289" t="s">
        <v>299</v>
      </c>
      <c r="B27" s="454" t="s">
        <v>182</v>
      </c>
      <c r="C27" s="455"/>
      <c r="D27" s="455"/>
      <c r="E27" s="290"/>
      <c r="F27" s="290"/>
      <c r="G27" s="275">
        <f>G28</f>
        <v>8760</v>
      </c>
    </row>
    <row r="28" spans="1:8" ht="17.25" x14ac:dyDescent="0.25">
      <c r="A28" s="289"/>
      <c r="B28" s="288" t="s">
        <v>285</v>
      </c>
      <c r="C28" s="317"/>
      <c r="D28" s="317"/>
      <c r="E28" s="290"/>
      <c r="F28" s="290"/>
      <c r="G28" s="275">
        <f>G29+G30+G31</f>
        <v>8760</v>
      </c>
    </row>
    <row r="29" spans="1:8" ht="34.5" x14ac:dyDescent="0.25">
      <c r="A29" s="291" t="s">
        <v>292</v>
      </c>
      <c r="B29" s="278" t="s">
        <v>293</v>
      </c>
      <c r="C29" s="283" t="s">
        <v>287</v>
      </c>
      <c r="D29" s="314" t="s">
        <v>283</v>
      </c>
      <c r="E29" s="282">
        <v>5000000</v>
      </c>
      <c r="F29" s="282">
        <v>1</v>
      </c>
      <c r="G29" s="284">
        <f>E29*F29/1000</f>
        <v>5000</v>
      </c>
    </row>
    <row r="30" spans="1:8" ht="34.5" x14ac:dyDescent="0.25">
      <c r="A30" s="277" t="s">
        <v>294</v>
      </c>
      <c r="B30" s="278" t="s">
        <v>295</v>
      </c>
      <c r="C30" s="283" t="s">
        <v>287</v>
      </c>
      <c r="D30" s="314" t="s">
        <v>283</v>
      </c>
      <c r="E30" s="282">
        <v>1880000</v>
      </c>
      <c r="F30" s="283">
        <v>1</v>
      </c>
      <c r="G30" s="284">
        <f>E30*F30/1000</f>
        <v>1880</v>
      </c>
      <c r="H30" s="292"/>
    </row>
    <row r="31" spans="1:8" ht="34.5" x14ac:dyDescent="0.25">
      <c r="A31" s="277" t="s">
        <v>294</v>
      </c>
      <c r="B31" s="278" t="s">
        <v>295</v>
      </c>
      <c r="C31" s="283" t="s">
        <v>287</v>
      </c>
      <c r="D31" s="314" t="s">
        <v>283</v>
      </c>
      <c r="E31" s="282">
        <v>1880000</v>
      </c>
      <c r="F31" s="283">
        <v>1</v>
      </c>
      <c r="G31" s="284">
        <f>E31*F31/1000</f>
        <v>1880</v>
      </c>
    </row>
  </sheetData>
  <mergeCells count="13">
    <mergeCell ref="H25:H26"/>
    <mergeCell ref="A9:F9"/>
    <mergeCell ref="D18:E18"/>
    <mergeCell ref="B27:D27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7" right="0.7" top="0.75" bottom="0.75" header="0.3" footer="0.3"/>
  <pageSetup paperSize="9" scale="64" orientation="landscape" r:id="rId1"/>
  <colBreaks count="1" manualBreakCount="1">
    <brk id="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K66"/>
  <sheetViews>
    <sheetView tabSelected="1" topLeftCell="A43" zoomScaleNormal="100" workbookViewId="0">
      <selection activeCell="I49" sqref="I49"/>
    </sheetView>
  </sheetViews>
  <sheetFormatPr defaultColWidth="8" defaultRowHeight="16.5" x14ac:dyDescent="0.3"/>
  <cols>
    <col min="1" max="1" width="9.42578125" style="2" customWidth="1"/>
    <col min="2" max="3" width="8" style="2"/>
    <col min="4" max="4" width="10.5703125" style="2" customWidth="1"/>
    <col min="5" max="5" width="15.85546875" style="2" customWidth="1"/>
    <col min="6" max="6" width="72" style="2" customWidth="1"/>
    <col min="7" max="7" width="17.7109375" style="2" customWidth="1"/>
    <col min="8" max="8" width="19.28515625" style="2" customWidth="1"/>
    <col min="9" max="9" width="20.42578125" style="2" customWidth="1"/>
    <col min="10" max="10" width="25.140625" style="2" customWidth="1"/>
    <col min="11" max="16384" width="8" style="2"/>
  </cols>
  <sheetData>
    <row r="1" spans="1:11" s="45" customFormat="1" x14ac:dyDescent="0.25">
      <c r="A1" s="466" t="s">
        <v>254</v>
      </c>
      <c r="B1" s="466"/>
      <c r="C1" s="466"/>
      <c r="D1" s="466"/>
      <c r="E1" s="466"/>
      <c r="F1" s="466"/>
      <c r="G1" s="466"/>
      <c r="H1" s="466"/>
      <c r="I1" s="466"/>
    </row>
    <row r="2" spans="1:11" s="3" customFormat="1" x14ac:dyDescent="0.25">
      <c r="A2" s="467" t="s">
        <v>105</v>
      </c>
      <c r="B2" s="467"/>
      <c r="C2" s="467"/>
      <c r="D2" s="467"/>
      <c r="E2" s="467"/>
      <c r="F2" s="467"/>
      <c r="G2" s="467"/>
      <c r="H2" s="467"/>
      <c r="I2" s="467"/>
      <c r="J2" s="4"/>
      <c r="K2" s="4"/>
    </row>
    <row r="3" spans="1:11" s="3" customFormat="1" x14ac:dyDescent="0.25">
      <c r="A3" s="467" t="s">
        <v>0</v>
      </c>
      <c r="B3" s="467"/>
      <c r="C3" s="467"/>
      <c r="D3" s="467"/>
      <c r="E3" s="467"/>
      <c r="F3" s="467"/>
      <c r="G3" s="467"/>
      <c r="H3" s="467"/>
      <c r="I3" s="467"/>
      <c r="J3" s="4"/>
      <c r="K3" s="4"/>
    </row>
    <row r="4" spans="1:11" s="3" customFormat="1" ht="17.25" x14ac:dyDescent="0.25">
      <c r="A4" s="468" t="s">
        <v>83</v>
      </c>
      <c r="B4" s="468"/>
      <c r="C4" s="468"/>
      <c r="D4" s="468"/>
      <c r="E4" s="468"/>
      <c r="F4" s="468"/>
      <c r="G4" s="468"/>
      <c r="H4" s="468"/>
      <c r="I4" s="468"/>
    </row>
    <row r="5" spans="1:11" s="86" customFormat="1" x14ac:dyDescent="0.25">
      <c r="A5" s="85"/>
      <c r="B5" s="85"/>
      <c r="C5" s="85"/>
      <c r="D5" s="85"/>
      <c r="E5" s="85"/>
      <c r="F5" s="85"/>
      <c r="G5" s="85"/>
      <c r="H5" s="85"/>
      <c r="I5" s="85" t="s">
        <v>144</v>
      </c>
    </row>
    <row r="6" spans="1:11" s="86" customFormat="1" ht="57.75" customHeight="1" x14ac:dyDescent="0.25">
      <c r="A6" s="469" t="s">
        <v>6</v>
      </c>
      <c r="B6" s="470"/>
      <c r="C6" s="471"/>
      <c r="D6" s="469" t="s">
        <v>7</v>
      </c>
      <c r="E6" s="471"/>
      <c r="F6" s="469" t="s">
        <v>8</v>
      </c>
      <c r="G6" s="476" t="s">
        <v>84</v>
      </c>
      <c r="H6" s="477"/>
      <c r="I6" s="478"/>
    </row>
    <row r="7" spans="1:11" s="86" customFormat="1" ht="23.25" customHeight="1" x14ac:dyDescent="0.25">
      <c r="A7" s="472"/>
      <c r="B7" s="473"/>
      <c r="C7" s="474"/>
      <c r="D7" s="472"/>
      <c r="E7" s="474"/>
      <c r="F7" s="475"/>
      <c r="G7" s="398" t="s">
        <v>93</v>
      </c>
      <c r="H7" s="398" t="s">
        <v>94</v>
      </c>
      <c r="I7" s="398" t="s">
        <v>57</v>
      </c>
    </row>
    <row r="8" spans="1:11" s="86" customFormat="1" ht="24.75" customHeight="1" x14ac:dyDescent="0.25">
      <c r="A8" s="87" t="s">
        <v>9</v>
      </c>
      <c r="B8" s="87" t="s">
        <v>10</v>
      </c>
      <c r="C8" s="87" t="s">
        <v>11</v>
      </c>
      <c r="D8" s="87" t="s">
        <v>12</v>
      </c>
      <c r="E8" s="87" t="s">
        <v>13</v>
      </c>
      <c r="F8" s="472"/>
      <c r="G8" s="398"/>
      <c r="H8" s="398"/>
      <c r="I8" s="398"/>
    </row>
    <row r="9" spans="1:11" s="86" customFormat="1" x14ac:dyDescent="0.25">
      <c r="A9" s="88"/>
      <c r="B9" s="88"/>
      <c r="C9" s="88"/>
      <c r="D9" s="88"/>
      <c r="E9" s="89"/>
      <c r="F9" s="90" t="s">
        <v>14</v>
      </c>
      <c r="G9" s="91">
        <f>G11+G31</f>
        <v>0</v>
      </c>
      <c r="H9" s="91">
        <f t="shared" ref="G9:H9" si="0">H11+H31</f>
        <v>0</v>
      </c>
      <c r="I9" s="91">
        <f>I11+I31</f>
        <v>0</v>
      </c>
    </row>
    <row r="10" spans="1:11" s="86" customFormat="1" x14ac:dyDescent="0.25">
      <c r="A10" s="92"/>
      <c r="B10" s="92"/>
      <c r="C10" s="92"/>
      <c r="D10" s="92"/>
      <c r="E10" s="93"/>
      <c r="F10" s="94" t="s">
        <v>15</v>
      </c>
      <c r="G10" s="94"/>
      <c r="H10" s="94"/>
      <c r="I10" s="95"/>
    </row>
    <row r="11" spans="1:11" s="99" customFormat="1" ht="17.25" x14ac:dyDescent="0.3">
      <c r="A11" s="96"/>
      <c r="B11" s="96"/>
      <c r="C11" s="96"/>
      <c r="D11" s="96"/>
      <c r="E11" s="96"/>
      <c r="F11" s="97" t="s">
        <v>51</v>
      </c>
      <c r="G11" s="98">
        <f t="shared" ref="G11:H11" si="1">G13</f>
        <v>-9544.5999999999985</v>
      </c>
      <c r="H11" s="98">
        <f t="shared" si="1"/>
        <v>-10624.599999999999</v>
      </c>
      <c r="I11" s="98">
        <f t="shared" ref="I11" si="2">I13</f>
        <v>-10624.599999999999</v>
      </c>
    </row>
    <row r="12" spans="1:11" s="86" customFormat="1" x14ac:dyDescent="0.25">
      <c r="A12" s="92"/>
      <c r="B12" s="92"/>
      <c r="C12" s="92"/>
      <c r="D12" s="92"/>
      <c r="E12" s="93"/>
      <c r="F12" s="94" t="s">
        <v>15</v>
      </c>
      <c r="G12" s="95"/>
      <c r="H12" s="95"/>
      <c r="I12" s="95"/>
    </row>
    <row r="13" spans="1:11" s="99" customFormat="1" ht="24.75" customHeight="1" x14ac:dyDescent="0.3">
      <c r="A13" s="97" t="s">
        <v>60</v>
      </c>
      <c r="B13" s="96"/>
      <c r="C13" s="96"/>
      <c r="D13" s="96"/>
      <c r="E13" s="96"/>
      <c r="F13" s="97" t="s">
        <v>61</v>
      </c>
      <c r="G13" s="98">
        <f t="shared" ref="G13:H13" si="3">G15</f>
        <v>-9544.5999999999985</v>
      </c>
      <c r="H13" s="98">
        <f t="shared" si="3"/>
        <v>-10624.599999999999</v>
      </c>
      <c r="I13" s="98">
        <f t="shared" ref="I13" si="4">I15</f>
        <v>-10624.599999999999</v>
      </c>
    </row>
    <row r="14" spans="1:11" s="99" customFormat="1" ht="17.25" x14ac:dyDescent="0.3">
      <c r="A14" s="96"/>
      <c r="B14" s="96"/>
      <c r="C14" s="96"/>
      <c r="D14" s="96"/>
      <c r="E14" s="96"/>
      <c r="F14" s="100" t="s">
        <v>15</v>
      </c>
      <c r="G14" s="98"/>
      <c r="H14" s="98"/>
      <c r="I14" s="98"/>
    </row>
    <row r="15" spans="1:11" s="99" customFormat="1" ht="17.25" x14ac:dyDescent="0.3">
      <c r="A15" s="96"/>
      <c r="B15" s="97" t="s">
        <v>62</v>
      </c>
      <c r="C15" s="96"/>
      <c r="D15" s="96"/>
      <c r="E15" s="96"/>
      <c r="F15" s="97" t="s">
        <v>63</v>
      </c>
      <c r="G15" s="98">
        <f t="shared" ref="G15:H15" si="5">G17</f>
        <v>-9544.5999999999985</v>
      </c>
      <c r="H15" s="98">
        <f t="shared" si="5"/>
        <v>-10624.599999999999</v>
      </c>
      <c r="I15" s="98">
        <f>I17</f>
        <v>-10624.599999999999</v>
      </c>
    </row>
    <row r="16" spans="1:11" s="99" customFormat="1" ht="17.25" x14ac:dyDescent="0.3">
      <c r="A16" s="96"/>
      <c r="B16" s="96"/>
      <c r="C16" s="96"/>
      <c r="D16" s="96"/>
      <c r="E16" s="96"/>
      <c r="F16" s="100" t="s">
        <v>15</v>
      </c>
      <c r="G16" s="98"/>
      <c r="H16" s="98"/>
      <c r="I16" s="98"/>
    </row>
    <row r="17" spans="1:9" s="99" customFormat="1" ht="17.25" x14ac:dyDescent="0.3">
      <c r="A17" s="96"/>
      <c r="B17" s="96"/>
      <c r="C17" s="97" t="s">
        <v>62</v>
      </c>
      <c r="D17" s="96"/>
      <c r="E17" s="96"/>
      <c r="F17" s="97" t="s">
        <v>53</v>
      </c>
      <c r="G17" s="98">
        <f t="shared" ref="G17:H17" si="6">G19</f>
        <v>-9544.5999999999985</v>
      </c>
      <c r="H17" s="98">
        <f t="shared" si="6"/>
        <v>-10624.599999999999</v>
      </c>
      <c r="I17" s="98">
        <f>I19</f>
        <v>-10624.599999999999</v>
      </c>
    </row>
    <row r="18" spans="1:9" s="99" customFormat="1" ht="17.25" x14ac:dyDescent="0.3">
      <c r="A18" s="96"/>
      <c r="B18" s="96"/>
      <c r="C18" s="96"/>
      <c r="D18" s="96"/>
      <c r="E18" s="96"/>
      <c r="F18" s="100" t="s">
        <v>15</v>
      </c>
      <c r="G18" s="98"/>
      <c r="H18" s="98"/>
      <c r="I18" s="98"/>
    </row>
    <row r="19" spans="1:9" s="99" customFormat="1" ht="17.25" x14ac:dyDescent="0.3">
      <c r="A19" s="96"/>
      <c r="B19" s="96"/>
      <c r="C19" s="96"/>
      <c r="D19" s="96"/>
      <c r="E19" s="96"/>
      <c r="F19" s="97" t="s">
        <v>51</v>
      </c>
      <c r="G19" s="98">
        <f t="shared" ref="G19:H19" si="7">G21</f>
        <v>-9544.5999999999985</v>
      </c>
      <c r="H19" s="98">
        <f t="shared" si="7"/>
        <v>-10624.599999999999</v>
      </c>
      <c r="I19" s="98">
        <f>I21</f>
        <v>-10624.599999999999</v>
      </c>
    </row>
    <row r="20" spans="1:9" s="99" customFormat="1" ht="17.25" x14ac:dyDescent="0.3">
      <c r="A20" s="96"/>
      <c r="B20" s="96"/>
      <c r="C20" s="96"/>
      <c r="D20" s="96"/>
      <c r="E20" s="96"/>
      <c r="F20" s="100" t="s">
        <v>15</v>
      </c>
      <c r="G20" s="98"/>
      <c r="H20" s="98"/>
      <c r="I20" s="98"/>
    </row>
    <row r="21" spans="1:9" s="99" customFormat="1" ht="17.25" x14ac:dyDescent="0.3">
      <c r="A21" s="96"/>
      <c r="B21" s="96"/>
      <c r="C21" s="96"/>
      <c r="D21" s="97" t="s">
        <v>52</v>
      </c>
      <c r="E21" s="96"/>
      <c r="F21" s="100" t="s">
        <v>53</v>
      </c>
      <c r="G21" s="98">
        <f t="shared" ref="G21:H21" si="8">G23</f>
        <v>-9544.5999999999985</v>
      </c>
      <c r="H21" s="98">
        <f t="shared" si="8"/>
        <v>-10624.599999999999</v>
      </c>
      <c r="I21" s="98">
        <f t="shared" ref="I21" si="9">I23</f>
        <v>-10624.599999999999</v>
      </c>
    </row>
    <row r="22" spans="1:9" s="99" customFormat="1" ht="17.25" x14ac:dyDescent="0.3">
      <c r="A22" s="101"/>
      <c r="B22" s="101"/>
      <c r="C22" s="101"/>
      <c r="D22" s="96"/>
      <c r="E22" s="96"/>
      <c r="F22" s="100" t="s">
        <v>15</v>
      </c>
      <c r="G22" s="98"/>
      <c r="H22" s="98"/>
      <c r="I22" s="98"/>
    </row>
    <row r="23" spans="1:9" s="99" customFormat="1" ht="17.25" x14ac:dyDescent="0.3">
      <c r="A23" s="96"/>
      <c r="B23" s="96"/>
      <c r="C23" s="96"/>
      <c r="D23" s="96"/>
      <c r="E23" s="102" t="s">
        <v>54</v>
      </c>
      <c r="F23" s="100" t="s">
        <v>53</v>
      </c>
      <c r="G23" s="98">
        <f t="shared" ref="G23:H23" si="10">G25</f>
        <v>-9544.5999999999985</v>
      </c>
      <c r="H23" s="98">
        <f t="shared" si="10"/>
        <v>-10624.599999999999</v>
      </c>
      <c r="I23" s="98">
        <f>I25</f>
        <v>-10624.599999999999</v>
      </c>
    </row>
    <row r="24" spans="1:9" s="99" customFormat="1" ht="17.25" x14ac:dyDescent="0.3">
      <c r="A24" s="96"/>
      <c r="B24" s="96"/>
      <c r="C24" s="96"/>
      <c r="D24" s="103"/>
      <c r="E24" s="96"/>
      <c r="F24" s="100" t="s">
        <v>16</v>
      </c>
      <c r="G24" s="98"/>
      <c r="H24" s="98"/>
      <c r="I24" s="98"/>
    </row>
    <row r="25" spans="1:9" s="99" customFormat="1" ht="17.25" x14ac:dyDescent="0.3">
      <c r="A25" s="96"/>
      <c r="B25" s="96"/>
      <c r="C25" s="96"/>
      <c r="D25" s="103"/>
      <c r="E25" s="96"/>
      <c r="F25" s="104" t="s">
        <v>51</v>
      </c>
      <c r="G25" s="98">
        <f t="shared" ref="G25:H25" si="11">G27</f>
        <v>-9544.5999999999985</v>
      </c>
      <c r="H25" s="98">
        <f t="shared" si="11"/>
        <v>-10624.599999999999</v>
      </c>
      <c r="I25" s="98">
        <f>I27</f>
        <v>-10624.599999999999</v>
      </c>
    </row>
    <row r="26" spans="1:9" s="99" customFormat="1" ht="33" x14ac:dyDescent="0.3">
      <c r="A26" s="96"/>
      <c r="B26" s="96"/>
      <c r="C26" s="96"/>
      <c r="D26" s="103"/>
      <c r="E26" s="96"/>
      <c r="F26" s="100" t="s">
        <v>17</v>
      </c>
      <c r="G26" s="105"/>
      <c r="H26" s="105"/>
      <c r="I26" s="105"/>
    </row>
    <row r="27" spans="1:9" s="99" customFormat="1" x14ac:dyDescent="0.3">
      <c r="A27" s="96"/>
      <c r="B27" s="96"/>
      <c r="C27" s="96"/>
      <c r="D27" s="103"/>
      <c r="E27" s="96"/>
      <c r="F27" s="106" t="s">
        <v>14</v>
      </c>
      <c r="G27" s="105">
        <f t="shared" ref="G27:H29" si="12">G28</f>
        <v>-9544.5999999999985</v>
      </c>
      <c r="H27" s="105">
        <f t="shared" si="12"/>
        <v>-10624.599999999999</v>
      </c>
      <c r="I27" s="105">
        <f t="shared" ref="I27:I29" si="13">I28</f>
        <v>-10624.599999999999</v>
      </c>
    </row>
    <row r="28" spans="1:9" s="99" customFormat="1" x14ac:dyDescent="0.3">
      <c r="A28" s="96"/>
      <c r="B28" s="96"/>
      <c r="C28" s="96"/>
      <c r="D28" s="103"/>
      <c r="E28" s="96"/>
      <c r="F28" s="106" t="s">
        <v>64</v>
      </c>
      <c r="G28" s="105">
        <f t="shared" si="12"/>
        <v>-9544.5999999999985</v>
      </c>
      <c r="H28" s="105">
        <f t="shared" si="12"/>
        <v>-10624.599999999999</v>
      </c>
      <c r="I28" s="105">
        <f t="shared" si="13"/>
        <v>-10624.599999999999</v>
      </c>
    </row>
    <row r="29" spans="1:9" s="99" customFormat="1" x14ac:dyDescent="0.3">
      <c r="A29" s="96"/>
      <c r="B29" s="96"/>
      <c r="C29" s="96"/>
      <c r="D29" s="103"/>
      <c r="E29" s="96"/>
      <c r="F29" s="106" t="s">
        <v>65</v>
      </c>
      <c r="G29" s="105">
        <f t="shared" si="12"/>
        <v>-9544.5999999999985</v>
      </c>
      <c r="H29" s="105">
        <f t="shared" si="12"/>
        <v>-10624.599999999999</v>
      </c>
      <c r="I29" s="105">
        <f t="shared" si="13"/>
        <v>-10624.599999999999</v>
      </c>
    </row>
    <row r="30" spans="1:9" s="99" customFormat="1" x14ac:dyDescent="0.3">
      <c r="A30" s="96"/>
      <c r="B30" s="96"/>
      <c r="C30" s="96"/>
      <c r="D30" s="103"/>
      <c r="E30" s="96"/>
      <c r="F30" s="106" t="s">
        <v>66</v>
      </c>
      <c r="G30" s="105">
        <f>'3'!G166</f>
        <v>-9544.5999999999985</v>
      </c>
      <c r="H30" s="105">
        <f>'3'!H166</f>
        <v>-10624.599999999999</v>
      </c>
      <c r="I30" s="105">
        <f>'3'!I166</f>
        <v>-10624.599999999999</v>
      </c>
    </row>
    <row r="31" spans="1:9" s="108" customFormat="1" ht="33" x14ac:dyDescent="0.25">
      <c r="A31" s="92"/>
      <c r="B31" s="92"/>
      <c r="C31" s="92"/>
      <c r="D31" s="92"/>
      <c r="E31" s="92"/>
      <c r="F31" s="162" t="s">
        <v>5</v>
      </c>
      <c r="G31" s="107">
        <f>G33</f>
        <v>9544.5999999999985</v>
      </c>
      <c r="H31" s="107">
        <f t="shared" ref="H31:I31" si="14">H33</f>
        <v>10624.599999999999</v>
      </c>
      <c r="I31" s="107">
        <f t="shared" si="14"/>
        <v>10624.599999999999</v>
      </c>
    </row>
    <row r="32" spans="1:9" s="86" customFormat="1" x14ac:dyDescent="0.25">
      <c r="A32" s="92"/>
      <c r="B32" s="92"/>
      <c r="C32" s="92"/>
      <c r="D32" s="92"/>
      <c r="E32" s="93"/>
      <c r="F32" s="94" t="s">
        <v>15</v>
      </c>
      <c r="G32" s="95"/>
      <c r="H32" s="95"/>
      <c r="I32" s="95"/>
    </row>
    <row r="33" spans="1:9" ht="34.5" x14ac:dyDescent="0.3">
      <c r="A33" s="232" t="s">
        <v>190</v>
      </c>
      <c r="B33" s="232"/>
      <c r="C33" s="232"/>
      <c r="D33" s="232"/>
      <c r="E33" s="232"/>
      <c r="F33" s="233" t="s">
        <v>81</v>
      </c>
      <c r="G33" s="234">
        <f t="shared" ref="G33:I33" si="15">G35</f>
        <v>9544.5999999999985</v>
      </c>
      <c r="H33" s="234">
        <f t="shared" si="15"/>
        <v>10624.599999999999</v>
      </c>
      <c r="I33" s="234">
        <f t="shared" si="15"/>
        <v>10624.599999999999</v>
      </c>
    </row>
    <row r="34" spans="1:9" ht="17.25" x14ac:dyDescent="0.3">
      <c r="A34" s="232"/>
      <c r="B34" s="232"/>
      <c r="C34" s="232"/>
      <c r="D34" s="232"/>
      <c r="E34" s="232"/>
      <c r="F34" s="233" t="s">
        <v>15</v>
      </c>
      <c r="G34" s="233"/>
      <c r="H34" s="233"/>
      <c r="I34" s="233"/>
    </row>
    <row r="35" spans="1:9" ht="17.25" x14ac:dyDescent="0.3">
      <c r="A35" s="232"/>
      <c r="B35" s="232" t="s">
        <v>191</v>
      </c>
      <c r="C35" s="232"/>
      <c r="D35" s="232"/>
      <c r="E35" s="232"/>
      <c r="F35" s="233" t="s">
        <v>82</v>
      </c>
      <c r="G35" s="234">
        <f t="shared" ref="G35:I35" si="16">G37</f>
        <v>9544.5999999999985</v>
      </c>
      <c r="H35" s="234">
        <f t="shared" si="16"/>
        <v>10624.599999999999</v>
      </c>
      <c r="I35" s="234">
        <f t="shared" si="16"/>
        <v>10624.599999999999</v>
      </c>
    </row>
    <row r="36" spans="1:9" ht="17.25" x14ac:dyDescent="0.3">
      <c r="A36" s="232"/>
      <c r="B36" s="232"/>
      <c r="C36" s="232"/>
      <c r="D36" s="232"/>
      <c r="E36" s="232"/>
      <c r="F36" s="233" t="s">
        <v>15</v>
      </c>
      <c r="G36" s="233"/>
      <c r="H36" s="233"/>
      <c r="I36" s="233"/>
    </row>
    <row r="37" spans="1:9" ht="17.25" x14ac:dyDescent="0.3">
      <c r="A37" s="232"/>
      <c r="B37" s="232"/>
      <c r="C37" s="232" t="s">
        <v>62</v>
      </c>
      <c r="D37" s="232"/>
      <c r="E37" s="232"/>
      <c r="F37" s="233" t="s">
        <v>82</v>
      </c>
      <c r="G37" s="234">
        <f>G39+G82</f>
        <v>9544.5999999999985</v>
      </c>
      <c r="H37" s="234">
        <f>H39+H82</f>
        <v>10624.599999999999</v>
      </c>
      <c r="I37" s="234">
        <f>I39+I82</f>
        <v>10624.599999999999</v>
      </c>
    </row>
    <row r="38" spans="1:9" ht="17.25" x14ac:dyDescent="0.3">
      <c r="A38" s="232"/>
      <c r="B38" s="232"/>
      <c r="C38" s="232"/>
      <c r="D38" s="232"/>
      <c r="E38" s="232"/>
      <c r="F38" s="233" t="s">
        <v>15</v>
      </c>
      <c r="G38" s="233"/>
      <c r="H38" s="233"/>
      <c r="I38" s="233"/>
    </row>
    <row r="39" spans="1:9" ht="17.25" x14ac:dyDescent="0.3">
      <c r="A39" s="232"/>
      <c r="B39" s="232"/>
      <c r="C39" s="232"/>
      <c r="D39" s="235" t="s">
        <v>192</v>
      </c>
      <c r="E39" s="235"/>
      <c r="F39" s="235" t="s">
        <v>193</v>
      </c>
      <c r="G39" s="236">
        <f>G41+G49+G58</f>
        <v>9544.5999999999985</v>
      </c>
      <c r="H39" s="236">
        <f t="shared" ref="H39:I39" si="17">H41+H49+H58</f>
        <v>10624.599999999999</v>
      </c>
      <c r="I39" s="236">
        <f t="shared" si="17"/>
        <v>10624.599999999999</v>
      </c>
    </row>
    <row r="40" spans="1:9" ht="17.25" x14ac:dyDescent="0.3">
      <c r="A40" s="232"/>
      <c r="B40" s="232"/>
      <c r="C40" s="232"/>
      <c r="D40" s="235"/>
      <c r="E40" s="235"/>
      <c r="F40" s="235" t="s">
        <v>15</v>
      </c>
      <c r="G40" s="235"/>
      <c r="H40" s="235"/>
      <c r="I40" s="235"/>
    </row>
    <row r="41" spans="1:9" s="127" customFormat="1" ht="51.75" x14ac:dyDescent="0.25">
      <c r="A41" s="232"/>
      <c r="B41" s="232"/>
      <c r="C41" s="232"/>
      <c r="D41" s="235"/>
      <c r="E41" s="235">
        <v>11011</v>
      </c>
      <c r="F41" s="194" t="s">
        <v>320</v>
      </c>
      <c r="G41" s="248">
        <f>G43</f>
        <v>2493.4</v>
      </c>
      <c r="H41" s="248">
        <f t="shared" ref="H41:I41" si="18">H43</f>
        <v>2493.4</v>
      </c>
      <c r="I41" s="248">
        <f t="shared" si="18"/>
        <v>2493.4</v>
      </c>
    </row>
    <row r="42" spans="1:9" s="127" customFormat="1" ht="17.25" x14ac:dyDescent="0.25">
      <c r="A42" s="232"/>
      <c r="B42" s="232"/>
      <c r="C42" s="232"/>
      <c r="D42" s="235"/>
      <c r="E42" s="235"/>
      <c r="F42" s="182" t="s">
        <v>16</v>
      </c>
      <c r="G42" s="248"/>
      <c r="H42" s="248"/>
      <c r="I42" s="248"/>
    </row>
    <row r="43" spans="1:9" s="127" customFormat="1" ht="34.5" x14ac:dyDescent="0.25">
      <c r="A43" s="232"/>
      <c r="B43" s="232"/>
      <c r="C43" s="232"/>
      <c r="D43" s="235"/>
      <c r="E43" s="235"/>
      <c r="F43" s="205" t="s">
        <v>43</v>
      </c>
      <c r="G43" s="248">
        <f>G45</f>
        <v>2493.4</v>
      </c>
      <c r="H43" s="248">
        <f t="shared" ref="H43:I43" si="19">H45</f>
        <v>2493.4</v>
      </c>
      <c r="I43" s="248">
        <f t="shared" si="19"/>
        <v>2493.4</v>
      </c>
    </row>
    <row r="44" spans="1:9" s="127" customFormat="1" ht="34.5" x14ac:dyDescent="0.25">
      <c r="A44" s="232"/>
      <c r="B44" s="232"/>
      <c r="C44" s="232"/>
      <c r="D44" s="235"/>
      <c r="E44" s="235"/>
      <c r="F44" s="182" t="s">
        <v>17</v>
      </c>
      <c r="G44" s="248"/>
      <c r="H44" s="248"/>
      <c r="I44" s="248"/>
    </row>
    <row r="45" spans="1:9" s="127" customFormat="1" ht="17.25" x14ac:dyDescent="0.25">
      <c r="A45" s="232"/>
      <c r="B45" s="232"/>
      <c r="C45" s="232"/>
      <c r="D45" s="235"/>
      <c r="E45" s="235"/>
      <c r="F45" s="182" t="s">
        <v>14</v>
      </c>
      <c r="G45" s="248">
        <f>G46</f>
        <v>2493.4</v>
      </c>
      <c r="H45" s="248">
        <f t="shared" ref="H45:I47" si="20">H46</f>
        <v>2493.4</v>
      </c>
      <c r="I45" s="248">
        <f t="shared" si="20"/>
        <v>2493.4</v>
      </c>
    </row>
    <row r="46" spans="1:9" s="127" customFormat="1" ht="17.25" x14ac:dyDescent="0.25">
      <c r="A46" s="232"/>
      <c r="B46" s="232"/>
      <c r="C46" s="232"/>
      <c r="D46" s="235"/>
      <c r="E46" s="235"/>
      <c r="F46" s="182" t="s">
        <v>64</v>
      </c>
      <c r="G46" s="248">
        <f>G47</f>
        <v>2493.4</v>
      </c>
      <c r="H46" s="248">
        <f t="shared" si="20"/>
        <v>2493.4</v>
      </c>
      <c r="I46" s="248">
        <f t="shared" si="20"/>
        <v>2493.4</v>
      </c>
    </row>
    <row r="47" spans="1:9" s="127" customFormat="1" ht="17.25" x14ac:dyDescent="0.25">
      <c r="A47" s="232"/>
      <c r="B47" s="232"/>
      <c r="C47" s="232"/>
      <c r="D47" s="235"/>
      <c r="E47" s="235"/>
      <c r="F47" s="182" t="s">
        <v>65</v>
      </c>
      <c r="G47" s="248">
        <f>G48</f>
        <v>2493.4</v>
      </c>
      <c r="H47" s="248">
        <f t="shared" si="20"/>
        <v>2493.4</v>
      </c>
      <c r="I47" s="248">
        <f t="shared" si="20"/>
        <v>2493.4</v>
      </c>
    </row>
    <row r="48" spans="1:9" s="127" customFormat="1" ht="18" thickBot="1" x14ac:dyDescent="0.3">
      <c r="A48" s="232"/>
      <c r="B48" s="232"/>
      <c r="C48" s="232"/>
      <c r="D48" s="235"/>
      <c r="E48" s="235"/>
      <c r="F48" s="305" t="s">
        <v>232</v>
      </c>
      <c r="G48" s="248">
        <v>2493.4</v>
      </c>
      <c r="H48" s="248">
        <v>2493.4</v>
      </c>
      <c r="I48" s="248">
        <v>2493.4</v>
      </c>
    </row>
    <row r="49" spans="1:9" ht="51.75" x14ac:dyDescent="0.3">
      <c r="A49" s="260"/>
      <c r="B49" s="260"/>
      <c r="C49" s="260"/>
      <c r="D49" s="260"/>
      <c r="E49" s="235">
        <v>31009</v>
      </c>
      <c r="F49" s="235" t="s">
        <v>257</v>
      </c>
      <c r="G49" s="98">
        <f>G51</f>
        <v>3960</v>
      </c>
      <c r="H49" s="98">
        <f t="shared" ref="H49:I49" si="21">H51</f>
        <v>3960</v>
      </c>
      <c r="I49" s="98">
        <f t="shared" si="21"/>
        <v>3960</v>
      </c>
    </row>
    <row r="50" spans="1:9" ht="17.25" x14ac:dyDescent="0.3">
      <c r="A50" s="260"/>
      <c r="B50" s="260"/>
      <c r="C50" s="260"/>
      <c r="D50" s="260"/>
      <c r="E50" s="235"/>
      <c r="F50" s="235" t="s">
        <v>16</v>
      </c>
      <c r="G50" s="98"/>
      <c r="H50" s="98"/>
      <c r="I50" s="98"/>
    </row>
    <row r="51" spans="1:9" ht="34.5" x14ac:dyDescent="0.3">
      <c r="A51" s="260"/>
      <c r="B51" s="260"/>
      <c r="C51" s="260"/>
      <c r="D51" s="260"/>
      <c r="E51" s="235"/>
      <c r="F51" s="235" t="s">
        <v>43</v>
      </c>
      <c r="G51" s="98">
        <f t="shared" ref="G51:I51" si="22">G53</f>
        <v>3960</v>
      </c>
      <c r="H51" s="98">
        <f t="shared" si="22"/>
        <v>3960</v>
      </c>
      <c r="I51" s="98">
        <f t="shared" si="22"/>
        <v>3960</v>
      </c>
    </row>
    <row r="52" spans="1:9" ht="34.5" x14ac:dyDescent="0.3">
      <c r="A52" s="260"/>
      <c r="B52" s="260"/>
      <c r="C52" s="260"/>
      <c r="D52" s="260"/>
      <c r="E52" s="235"/>
      <c r="F52" s="235" t="s">
        <v>17</v>
      </c>
      <c r="G52" s="98"/>
      <c r="H52" s="98"/>
      <c r="I52" s="98"/>
    </row>
    <row r="53" spans="1:9" ht="17.25" x14ac:dyDescent="0.3">
      <c r="A53" s="260"/>
      <c r="B53" s="260"/>
      <c r="C53" s="260"/>
      <c r="D53" s="260"/>
      <c r="E53" s="235"/>
      <c r="F53" s="235" t="s">
        <v>14</v>
      </c>
      <c r="G53" s="98">
        <f t="shared" ref="G53:I56" si="23">G54</f>
        <v>3960</v>
      </c>
      <c r="H53" s="98">
        <f t="shared" si="23"/>
        <v>3960</v>
      </c>
      <c r="I53" s="98">
        <f t="shared" si="23"/>
        <v>3960</v>
      </c>
    </row>
    <row r="54" spans="1:9" ht="17.25" x14ac:dyDescent="0.3">
      <c r="A54" s="260"/>
      <c r="B54" s="260"/>
      <c r="C54" s="260"/>
      <c r="D54" s="260"/>
      <c r="E54" s="235"/>
      <c r="F54" s="235" t="s">
        <v>40</v>
      </c>
      <c r="G54" s="98">
        <f t="shared" si="23"/>
        <v>3960</v>
      </c>
      <c r="H54" s="98">
        <f t="shared" si="23"/>
        <v>3960</v>
      </c>
      <c r="I54" s="98">
        <f t="shared" si="23"/>
        <v>3960</v>
      </c>
    </row>
    <row r="55" spans="1:9" ht="17.25" x14ac:dyDescent="0.3">
      <c r="A55" s="260"/>
      <c r="B55" s="260"/>
      <c r="C55" s="260"/>
      <c r="D55" s="260"/>
      <c r="E55" s="235"/>
      <c r="F55" s="235" t="s">
        <v>41</v>
      </c>
      <c r="G55" s="98">
        <f t="shared" si="23"/>
        <v>3960</v>
      </c>
      <c r="H55" s="98">
        <f t="shared" si="23"/>
        <v>3960</v>
      </c>
      <c r="I55" s="98">
        <f t="shared" si="23"/>
        <v>3960</v>
      </c>
    </row>
    <row r="56" spans="1:9" ht="17.25" x14ac:dyDescent="0.3">
      <c r="A56" s="260"/>
      <c r="B56" s="260"/>
      <c r="C56" s="260"/>
      <c r="D56" s="260"/>
      <c r="E56" s="235"/>
      <c r="F56" s="235" t="s">
        <v>155</v>
      </c>
      <c r="G56" s="98">
        <f t="shared" si="23"/>
        <v>3960</v>
      </c>
      <c r="H56" s="98">
        <f t="shared" si="23"/>
        <v>3960</v>
      </c>
      <c r="I56" s="98">
        <f t="shared" si="23"/>
        <v>3960</v>
      </c>
    </row>
    <row r="57" spans="1:9" ht="17.25" x14ac:dyDescent="0.3">
      <c r="A57" s="260"/>
      <c r="B57" s="260"/>
      <c r="C57" s="260"/>
      <c r="D57" s="260"/>
      <c r="E57" s="235"/>
      <c r="F57" s="235" t="s">
        <v>156</v>
      </c>
      <c r="G57" s="98">
        <f>'3'!G125</f>
        <v>3960</v>
      </c>
      <c r="H57" s="98">
        <f>'3'!H125</f>
        <v>3960</v>
      </c>
      <c r="I57" s="98">
        <f>'3'!I125</f>
        <v>3960</v>
      </c>
    </row>
    <row r="58" spans="1:9" s="127" customFormat="1" ht="34.5" x14ac:dyDescent="0.25">
      <c r="A58" s="232"/>
      <c r="B58" s="232"/>
      <c r="C58" s="232"/>
      <c r="D58" s="235"/>
      <c r="E58" s="235">
        <v>31013</v>
      </c>
      <c r="F58" s="235" t="s">
        <v>312</v>
      </c>
      <c r="G58" s="248">
        <f>G60</f>
        <v>3091.2</v>
      </c>
      <c r="H58" s="248">
        <f t="shared" ref="H58:I58" si="24">H60</f>
        <v>4171.2</v>
      </c>
      <c r="I58" s="248">
        <f t="shared" si="24"/>
        <v>4171.2</v>
      </c>
    </row>
    <row r="59" spans="1:9" s="127" customFormat="1" ht="17.25" x14ac:dyDescent="0.25">
      <c r="A59" s="232"/>
      <c r="B59" s="232"/>
      <c r="C59" s="232"/>
      <c r="D59" s="235"/>
      <c r="E59" s="235"/>
      <c r="F59" s="235" t="s">
        <v>16</v>
      </c>
      <c r="G59" s="248"/>
      <c r="H59" s="248"/>
      <c r="I59" s="248"/>
    </row>
    <row r="60" spans="1:9" s="127" customFormat="1" ht="34.5" x14ac:dyDescent="0.25">
      <c r="A60" s="232"/>
      <c r="B60" s="232"/>
      <c r="C60" s="232"/>
      <c r="D60" s="235"/>
      <c r="E60" s="235"/>
      <c r="F60" s="235" t="s">
        <v>43</v>
      </c>
      <c r="G60" s="248">
        <f>G62</f>
        <v>3091.2</v>
      </c>
      <c r="H60" s="248">
        <f t="shared" ref="H60:I60" si="25">H62</f>
        <v>4171.2</v>
      </c>
      <c r="I60" s="248">
        <f t="shared" si="25"/>
        <v>4171.2</v>
      </c>
    </row>
    <row r="61" spans="1:9" s="127" customFormat="1" ht="34.5" x14ac:dyDescent="0.25">
      <c r="A61" s="232"/>
      <c r="B61" s="232"/>
      <c r="C61" s="232"/>
      <c r="D61" s="235"/>
      <c r="E61" s="235"/>
      <c r="F61" s="235" t="s">
        <v>17</v>
      </c>
      <c r="G61" s="248"/>
      <c r="H61" s="248"/>
      <c r="I61" s="248"/>
    </row>
    <row r="62" spans="1:9" s="127" customFormat="1" ht="17.25" x14ac:dyDescent="0.25">
      <c r="A62" s="232"/>
      <c r="B62" s="232"/>
      <c r="C62" s="232"/>
      <c r="D62" s="235"/>
      <c r="E62" s="235"/>
      <c r="F62" s="235" t="s">
        <v>14</v>
      </c>
      <c r="G62" s="248">
        <f>G63</f>
        <v>3091.2</v>
      </c>
      <c r="H62" s="248">
        <f t="shared" ref="H62:I65" si="26">H63</f>
        <v>4171.2</v>
      </c>
      <c r="I62" s="248">
        <f t="shared" si="26"/>
        <v>4171.2</v>
      </c>
    </row>
    <row r="63" spans="1:9" s="127" customFormat="1" ht="17.25" x14ac:dyDescent="0.25">
      <c r="A63" s="232"/>
      <c r="B63" s="232"/>
      <c r="C63" s="232"/>
      <c r="D63" s="235"/>
      <c r="E63" s="235"/>
      <c r="F63" s="235" t="s">
        <v>40</v>
      </c>
      <c r="G63" s="248">
        <f>G64</f>
        <v>3091.2</v>
      </c>
      <c r="H63" s="248">
        <f t="shared" si="26"/>
        <v>4171.2</v>
      </c>
      <c r="I63" s="248">
        <f t="shared" si="26"/>
        <v>4171.2</v>
      </c>
    </row>
    <row r="64" spans="1:9" s="127" customFormat="1" ht="17.25" x14ac:dyDescent="0.25">
      <c r="A64" s="232"/>
      <c r="B64" s="232"/>
      <c r="C64" s="232"/>
      <c r="D64" s="235"/>
      <c r="E64" s="235"/>
      <c r="F64" s="235" t="s">
        <v>41</v>
      </c>
      <c r="G64" s="248">
        <f>G65</f>
        <v>3091.2</v>
      </c>
      <c r="H64" s="248">
        <f t="shared" si="26"/>
        <v>4171.2</v>
      </c>
      <c r="I64" s="248">
        <f t="shared" si="26"/>
        <v>4171.2</v>
      </c>
    </row>
    <row r="65" spans="1:9" s="127" customFormat="1" ht="17.25" x14ac:dyDescent="0.25">
      <c r="A65" s="232"/>
      <c r="B65" s="232"/>
      <c r="C65" s="232"/>
      <c r="D65" s="235"/>
      <c r="E65" s="235"/>
      <c r="F65" s="235" t="s">
        <v>155</v>
      </c>
      <c r="G65" s="248">
        <f>G66</f>
        <v>3091.2</v>
      </c>
      <c r="H65" s="248">
        <f t="shared" si="26"/>
        <v>4171.2</v>
      </c>
      <c r="I65" s="248">
        <f t="shared" si="26"/>
        <v>4171.2</v>
      </c>
    </row>
    <row r="66" spans="1:9" s="127" customFormat="1" ht="17.25" x14ac:dyDescent="0.25">
      <c r="A66" s="232"/>
      <c r="B66" s="232"/>
      <c r="C66" s="232"/>
      <c r="D66" s="235"/>
      <c r="E66" s="235"/>
      <c r="F66" s="235" t="s">
        <v>156</v>
      </c>
      <c r="G66" s="248">
        <v>3091.2</v>
      </c>
      <c r="H66" s="248">
        <v>4171.2</v>
      </c>
      <c r="I66" s="248">
        <v>4171.2</v>
      </c>
    </row>
  </sheetData>
  <mergeCells count="11">
    <mergeCell ref="A1:I1"/>
    <mergeCell ref="I7:I8"/>
    <mergeCell ref="A2:I2"/>
    <mergeCell ref="A3:I3"/>
    <mergeCell ref="A4:I4"/>
    <mergeCell ref="A6:C7"/>
    <mergeCell ref="D6:E7"/>
    <mergeCell ref="F6:F8"/>
    <mergeCell ref="G7:G8"/>
    <mergeCell ref="H7:H8"/>
    <mergeCell ref="G6:I6"/>
  </mergeCells>
  <pageMargins left="0.7" right="0.7" top="0.75" bottom="0.75" header="0.3" footer="0.3"/>
  <pageSetup paperSize="9" scale="55" orientation="portrait" verticalDpi="0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8</vt:i4>
      </vt:variant>
    </vt:vector>
  </HeadingPairs>
  <TitlesOfParts>
    <vt:vector size="19" baseType="lpstr">
      <vt:lpstr>1</vt:lpstr>
      <vt:lpstr>2 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'10'!Print_Area</vt:lpstr>
      <vt:lpstr>'11'!Print_Area</vt:lpstr>
      <vt:lpstr>'2 '!Print_Area</vt:lpstr>
      <vt:lpstr>'4'!Print_Area</vt:lpstr>
      <vt:lpstr>'5'!Print_Area</vt:lpstr>
      <vt:lpstr>'6'!Print_Area</vt:lpstr>
      <vt:lpstr>'7'!Print_Area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https://mul2-mta.gov.am/tasks/1633684/oneclick/Havelvacner.xlsx?token=c85419866d7af8ea6fcf986156796239</cp:keywords>
  <cp:lastModifiedBy>User</cp:lastModifiedBy>
  <cp:lastPrinted>2025-04-25T06:07:08Z</cp:lastPrinted>
  <dcterms:created xsi:type="dcterms:W3CDTF">2021-01-22T11:42:14Z</dcterms:created>
  <dcterms:modified xsi:type="dcterms:W3CDTF">2025-04-29T14:21:46Z</dcterms:modified>
</cp:coreProperties>
</file>