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 firstSheet="1" activeTab="1"/>
  </bookViews>
  <sheets>
    <sheet name="2 (2)" sheetId="12" state="hidden" r:id="rId1"/>
    <sheet name="1" sheetId="2" r:id="rId2"/>
    <sheet name="2 " sheetId="13" r:id="rId3"/>
    <sheet name="3" sheetId="8" r:id="rId4"/>
    <sheet name="4" sheetId="14" r:id="rId5"/>
    <sheet name="5" sheetId="5" r:id="rId6"/>
    <sheet name="6" sheetId="6" r:id="rId7"/>
    <sheet name="7" sheetId="11" r:id="rId8"/>
  </sheets>
  <definedNames>
    <definedName name="_xlnm.Print_Area" localSheetId="6">'6'!#REF!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0" i="8" l="1"/>
  <c r="G10" i="11"/>
  <c r="G16" i="11"/>
  <c r="G11" i="11"/>
  <c r="I37" i="8" l="1"/>
  <c r="I28" i="8"/>
  <c r="I15" i="8"/>
  <c r="I13" i="8"/>
  <c r="I11" i="8"/>
  <c r="I9" i="8"/>
  <c r="I7" i="8"/>
  <c r="H15" i="8"/>
  <c r="I6" i="8"/>
  <c r="G15" i="8"/>
  <c r="I17" i="8"/>
  <c r="G13" i="8"/>
  <c r="G11" i="8" s="1"/>
  <c r="G9" i="8" s="1"/>
  <c r="G7" i="8" s="1"/>
  <c r="G6" i="8" s="1"/>
  <c r="G37" i="8"/>
  <c r="E19" i="14" l="1"/>
  <c r="E17" i="14" s="1"/>
  <c r="D19" i="14"/>
  <c r="D17" i="14" s="1"/>
  <c r="H9" i="2" l="1"/>
  <c r="G9" i="2"/>
  <c r="G70" i="8" l="1"/>
  <c r="H70" i="8"/>
  <c r="I70" i="8"/>
  <c r="G79" i="8"/>
  <c r="H79" i="8"/>
  <c r="I79" i="8"/>
  <c r="G15" i="13"/>
  <c r="I9" i="2"/>
  <c r="G8" i="2"/>
  <c r="H13" i="13"/>
  <c r="H11" i="13" s="1"/>
  <c r="H9" i="13" s="1"/>
  <c r="F13" i="13"/>
  <c r="F11" i="13" s="1"/>
  <c r="F9" i="13" s="1"/>
  <c r="E13" i="13"/>
  <c r="G13" i="13" l="1"/>
  <c r="D15" i="13"/>
  <c r="E11" i="13"/>
  <c r="E9" i="13" s="1"/>
  <c r="D13" i="13"/>
  <c r="G11" i="13"/>
  <c r="G9" i="13" s="1"/>
  <c r="D11" i="13" l="1"/>
  <c r="D9" i="13" s="1"/>
  <c r="G18" i="11" l="1"/>
  <c r="G17" i="11" s="1"/>
  <c r="G15" i="11"/>
  <c r="G78" i="8" l="1"/>
  <c r="G77" i="8" s="1"/>
  <c r="G76" i="8" s="1"/>
  <c r="G26" i="8"/>
  <c r="G14" i="11"/>
  <c r="G13" i="11" s="1"/>
  <c r="I78" i="8"/>
  <c r="I77" i="8" s="1"/>
  <c r="I76" i="8" s="1"/>
  <c r="I74" i="8" s="1"/>
  <c r="I73" i="8" s="1"/>
  <c r="I71" i="8" s="1"/>
  <c r="H78" i="8"/>
  <c r="H77" i="8" s="1"/>
  <c r="H76" i="8" s="1"/>
  <c r="L31" i="5" l="1"/>
  <c r="H74" i="8"/>
  <c r="H73" i="8" s="1"/>
  <c r="G74" i="8"/>
  <c r="G73" i="8" s="1"/>
  <c r="G71" i="8" s="1"/>
  <c r="G13" i="2"/>
  <c r="G12" i="2" s="1"/>
  <c r="H13" i="2"/>
  <c r="H12" i="2" s="1"/>
  <c r="I13" i="2"/>
  <c r="I8" i="2"/>
  <c r="I7" i="2" s="1"/>
  <c r="H8" i="2"/>
  <c r="H7" i="2" s="1"/>
  <c r="G7" i="2"/>
  <c r="G55" i="8"/>
  <c r="H55" i="8"/>
  <c r="I55" i="8"/>
  <c r="I36" i="8"/>
  <c r="H35" i="8"/>
  <c r="H34" i="8" s="1"/>
  <c r="H33" i="8" s="1"/>
  <c r="H32" i="8" s="1"/>
  <c r="H30" i="8" s="1"/>
  <c r="H28" i="8" s="1"/>
  <c r="G35" i="8"/>
  <c r="G34" i="8" s="1"/>
  <c r="G33" i="8" s="1"/>
  <c r="G32" i="8" s="1"/>
  <c r="G30" i="8" s="1"/>
  <c r="G28" i="8" s="1"/>
  <c r="G12" i="11"/>
  <c r="K31" i="5" l="1"/>
  <c r="K30" i="6" s="1"/>
  <c r="H71" i="8"/>
  <c r="F19" i="14"/>
  <c r="F17" i="14" s="1"/>
  <c r="I35" i="8"/>
  <c r="L30" i="6"/>
  <c r="H6" i="2"/>
  <c r="G6" i="2"/>
  <c r="J31" i="5"/>
  <c r="J30" i="6" s="1"/>
  <c r="K21" i="5"/>
  <c r="K20" i="6" s="1"/>
  <c r="J21" i="5"/>
  <c r="J20" i="6" s="1"/>
  <c r="I26" i="8" l="1"/>
  <c r="H26" i="8"/>
  <c r="G19" i="12"/>
  <c r="G16" i="12" s="1"/>
  <c r="D18" i="12"/>
  <c r="D22" i="12"/>
  <c r="D21" i="12"/>
  <c r="H20" i="12"/>
  <c r="G20" i="12"/>
  <c r="F20" i="12"/>
  <c r="E20" i="12"/>
  <c r="D20" i="12" s="1"/>
  <c r="H16" i="12"/>
  <c r="H14" i="12" s="1"/>
  <c r="H12" i="12" s="1"/>
  <c r="F16" i="12"/>
  <c r="F14" i="12" s="1"/>
  <c r="E16" i="12"/>
  <c r="E14" i="12"/>
  <c r="E12" i="12" s="1"/>
  <c r="G14" i="12" l="1"/>
  <c r="G12" i="12" s="1"/>
  <c r="D16" i="12"/>
  <c r="D19" i="12"/>
  <c r="F12" i="12"/>
  <c r="D14" i="12" l="1"/>
  <c r="D12" i="12" s="1"/>
  <c r="I12" i="2" l="1"/>
  <c r="I6" i="2" s="1"/>
  <c r="H54" i="8" l="1"/>
  <c r="H53" i="8" s="1"/>
  <c r="H52" i="8" s="1"/>
  <c r="H51" i="8" s="1"/>
  <c r="H49" i="8" s="1"/>
  <c r="H47" i="8" s="1"/>
  <c r="I54" i="8"/>
  <c r="I53" i="8" s="1"/>
  <c r="I52" i="8" s="1"/>
  <c r="I51" i="8" s="1"/>
  <c r="I49" i="8" s="1"/>
  <c r="I47" i="8" s="1"/>
  <c r="G54" i="8"/>
  <c r="G53" i="8" s="1"/>
  <c r="G52" i="8" s="1"/>
  <c r="G51" i="8" s="1"/>
  <c r="G49" i="8" s="1"/>
  <c r="G47" i="8" s="1"/>
  <c r="I24" i="8"/>
  <c r="I23" i="8" s="1"/>
  <c r="I41" i="8" l="1"/>
  <c r="I39" i="8" s="1"/>
  <c r="I45" i="8"/>
  <c r="I43" i="8" s="1"/>
  <c r="G41" i="8"/>
  <c r="G39" i="8" s="1"/>
  <c r="H41" i="8"/>
  <c r="H39" i="8" s="1"/>
  <c r="H37" i="8" s="1"/>
  <c r="F16" i="14"/>
  <c r="F14" i="14" s="1"/>
  <c r="F12" i="14" s="1"/>
  <c r="F10" i="14" s="1"/>
  <c r="F9" i="14" s="1"/>
  <c r="D16" i="14"/>
  <c r="D14" i="14" s="1"/>
  <c r="D12" i="14" s="1"/>
  <c r="D10" i="14" s="1"/>
  <c r="D9" i="14" s="1"/>
  <c r="L16" i="6"/>
  <c r="L17" i="5"/>
  <c r="J16" i="6"/>
  <c r="J17" i="5"/>
  <c r="G24" i="8"/>
  <c r="G23" i="8" s="1"/>
  <c r="G22" i="8" s="1"/>
  <c r="G21" i="8" s="1"/>
  <c r="G19" i="8" s="1"/>
  <c r="G17" i="8" s="1"/>
  <c r="J13" i="5" s="1"/>
  <c r="J12" i="6" s="1"/>
  <c r="G69" i="8"/>
  <c r="G68" i="8" s="1"/>
  <c r="J11" i="6" l="1"/>
  <c r="J10" i="6" s="1"/>
  <c r="E16" i="14"/>
  <c r="E14" i="14" s="1"/>
  <c r="E12" i="14" s="1"/>
  <c r="E10" i="14" s="1"/>
  <c r="E9" i="14" s="1"/>
  <c r="G67" i="8"/>
  <c r="G65" i="8" s="1"/>
  <c r="G64" i="8" s="1"/>
  <c r="G62" i="8" s="1"/>
  <c r="J12" i="5"/>
  <c r="K17" i="5"/>
  <c r="K16" i="6"/>
  <c r="G60" i="8" l="1"/>
  <c r="I34" i="8"/>
  <c r="I33" i="8" s="1"/>
  <c r="I32" i="8" s="1"/>
  <c r="J27" i="5"/>
  <c r="G58" i="8"/>
  <c r="G56" i="8" l="1"/>
  <c r="G45" i="8"/>
  <c r="G43" i="8" s="1"/>
  <c r="I30" i="8"/>
  <c r="J26" i="6"/>
  <c r="J26" i="5"/>
  <c r="J25" i="5" s="1"/>
  <c r="J11" i="5"/>
  <c r="H24" i="8"/>
  <c r="H23" i="8" s="1"/>
  <c r="H69" i="8"/>
  <c r="H68" i="8" s="1"/>
  <c r="I69" i="8"/>
  <c r="I68" i="8" s="1"/>
  <c r="I67" i="8" s="1"/>
  <c r="I65" i="8" s="1"/>
  <c r="I64" i="8" s="1"/>
  <c r="I62" i="8" s="1"/>
  <c r="L21" i="5" l="1"/>
  <c r="L20" i="6" s="1"/>
  <c r="J10" i="5"/>
  <c r="J25" i="6"/>
  <c r="J24" i="6" s="1"/>
  <c r="J9" i="6" s="1"/>
  <c r="H67" i="8"/>
  <c r="H65" i="8" s="1"/>
  <c r="H64" i="8" s="1"/>
  <c r="H62" i="8" s="1"/>
  <c r="I58" i="8"/>
  <c r="L27" i="5"/>
  <c r="H22" i="8"/>
  <c r="H21" i="8" s="1"/>
  <c r="H19" i="8" s="1"/>
  <c r="H17" i="8" s="1"/>
  <c r="I22" i="8"/>
  <c r="I21" i="8" s="1"/>
  <c r="I19" i="8" s="1"/>
  <c r="I56" i="8" l="1"/>
  <c r="L26" i="6"/>
  <c r="L25" i="6" s="1"/>
  <c r="L24" i="6" s="1"/>
  <c r="L26" i="5"/>
  <c r="L25" i="5" s="1"/>
  <c r="H60" i="8"/>
  <c r="H58" i="8" s="1"/>
  <c r="K27" i="5"/>
  <c r="L13" i="5"/>
  <c r="K13" i="5"/>
  <c r="K12" i="5" s="1"/>
  <c r="K11" i="5" s="1"/>
  <c r="H13" i="8"/>
  <c r="H11" i="8" s="1"/>
  <c r="H9" i="8" s="1"/>
  <c r="H7" i="8" s="1"/>
  <c r="H6" i="8" s="1"/>
  <c r="H56" i="8" l="1"/>
  <c r="H45" i="8"/>
  <c r="H43" i="8" s="1"/>
  <c r="K12" i="6"/>
  <c r="K11" i="6" s="1"/>
  <c r="K10" i="6" s="1"/>
  <c r="K26" i="5"/>
  <c r="K25" i="5" s="1"/>
  <c r="K10" i="5" s="1"/>
  <c r="K26" i="6"/>
  <c r="K25" i="6" s="1"/>
  <c r="K24" i="6" s="1"/>
  <c r="L12" i="6"/>
  <c r="L12" i="5"/>
  <c r="L11" i="5" s="1"/>
  <c r="L10" i="5" s="1"/>
  <c r="L11" i="6" l="1"/>
  <c r="L10" i="6" s="1"/>
  <c r="L9" i="6" s="1"/>
  <c r="K9" i="6"/>
</calcChain>
</file>

<file path=xl/sharedStrings.xml><?xml version="1.0" encoding="utf-8"?>
<sst xmlns="http://schemas.openxmlformats.org/spreadsheetml/2006/main" count="373" uniqueCount="200">
  <si>
    <t xml:space="preserve"> Ծրագրային դասիչը</t>
  </si>
  <si>
    <t xml:space="preserve"> այդ թվում`</t>
  </si>
  <si>
    <t xml:space="preserve"> 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</si>
  <si>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</si>
  <si>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</si>
  <si>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11001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</si>
  <si>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</si>
  <si>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</si>
  <si>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</si>
  <si>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</si>
  <si>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</si>
  <si>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Միջոցառում</t>
  </si>
  <si>
    <t xml:space="preserve"> ՀՀ քաղաքաշինության կոմիտե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</si>
  <si>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</si>
  <si>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</si>
  <si>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 </t>
  </si>
  <si>
    <t xml:space="preserve"> Ծառայությունների մատուցում </t>
  </si>
  <si>
    <t xml:space="preserve"> Բնակարանային շինարարության և կոմունալ ծառայություններ  (այլ դասերին չպատկանող)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</si>
  <si>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</si>
  <si>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</si>
  <si>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</si>
  <si>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</si>
  <si>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</si>
  <si>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01</t>
  </si>
  <si>
    <t xml:space="preserve"> ԲՆԱԿԱՐԱՆԱՅԻՆ ՇԻՆԱՐԱՐՈՒԹՅՈՒՆ ԵՎ ԿՈՄՈՒՆԱԼ ԾԱՌԱՅՈՒԹՅՈՒՆՆԵՐ</t>
  </si>
  <si>
    <t>Ցուցանիշների փոփոխությունը (ավելացումները նշված են դրական նշանով, իսկ նվազեցումները՝ փակագծերում)</t>
  </si>
  <si>
    <t>Ծրագիր</t>
  </si>
  <si>
    <t xml:space="preserve"> Ինն ամիս</t>
  </si>
  <si>
    <t xml:space="preserve"> 1139 </t>
  </si>
  <si>
    <t xml:space="preserve"> ՀՀ կառավարության պահուստային ֆոնդ </t>
  </si>
  <si>
    <t xml:space="preserve"> ՀՀ կառավարություն</t>
  </si>
  <si>
    <t xml:space="preserve"> 1139</t>
  </si>
  <si>
    <t xml:space="preserve"> ՀՀ կառավարության պահուստային ֆոնդ</t>
  </si>
  <si>
    <t>11</t>
  </si>
  <si>
    <t>01</t>
  </si>
  <si>
    <t>ՀՀ կառավարության և համայնքների պահուստային ֆոնդ</t>
  </si>
  <si>
    <t xml:space="preserve">ՀՀ կառավարության պահուստային ֆոնդ </t>
  </si>
  <si>
    <t>Ծառայությունների մատուցում</t>
  </si>
  <si>
    <t>այդ թվում` բյուջետային ծախսերի տնտեսագիտական դասակարգման
հոդվածներ</t>
  </si>
  <si>
    <t>ԸՆԹԱՑԻԿ ԾԱԽՍԵՐ</t>
  </si>
  <si>
    <t>ԱՅԼ ԾԱԽՍԵՐ</t>
  </si>
  <si>
    <t>Պահուստային միջոցներ</t>
  </si>
  <si>
    <t>ՀՀ քաղաքաշինության կոմիտե</t>
  </si>
  <si>
    <t>այդ թվում՝</t>
  </si>
  <si>
    <t>Հավելված  № 1
ՀՀ կառավարության 2025 թվականի
№ ------------ -Ն որոշման</t>
  </si>
  <si>
    <t xml:space="preserve"> Առաջին կիսամյակ</t>
  </si>
  <si>
    <t xml:space="preserve"> Տարի</t>
  </si>
  <si>
    <t xml:space="preserve">ՀԻՄՆԱԿԱՆ ԲԱԺԻՆՆԵՐԻՆ ՉԴԱՍՎՈՂ ՊԱՀՈՒՍՏԱՅԻՆ ՖՈՆԴԵՐ </t>
  </si>
  <si>
    <t>Նորմատիվատեխնիկական փաստաթղթերի մշակում  և տեղայնացում</t>
  </si>
  <si>
    <t>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</si>
  <si>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</si>
  <si>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</si>
  <si>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</si>
  <si>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11002</t>
  </si>
  <si>
    <t xml:space="preserve"> Նորմատիվատեխնիկական փաստաթղթերի մշակում  և տեղայնացում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</si>
  <si>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</si>
  <si>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</si>
  <si>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</si>
  <si>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</si>
  <si>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</si>
  <si>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</si>
  <si>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</si>
  <si>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</si>
  <si>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</si>
  <si>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Միջոցառում</t>
  </si>
  <si>
    <t>ԸՆԴԱՄԵՆԸ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</si>
  <si>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</si>
  <si>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</si>
  <si>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</si>
  <si>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</si>
  <si>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</si>
  <si>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</si>
  <si>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</si>
  <si>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</si>
  <si>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</si>
  <si>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</si>
  <si>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1103 - 11001</t>
  </si>
  <si>
    <t>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</si>
  <si>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>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</t>
  </si>
  <si>
    <t>1103 - 11002</t>
  </si>
  <si>
    <t>Հավելված  №  2</t>
  </si>
  <si>
    <t>ՀՀ կառավարության 2025 թվականի ----------</t>
  </si>
  <si>
    <t>№ ---------- որոշման</t>
  </si>
  <si>
    <t>ՀԱՅԱՍՏԱՆԻ ՀԱՆՐԱՊԵՏՈՒԹՅԱՆ 2025 ԹՎԱԿԱՆԻ ՊԵՏԱԿԱՆ ԲՅՈՒՋԵԻ ՄԱՍԻՆ ՕՐԵՆՔԻ N 1 ՀԱՎԵԼՎԱԾԻ N 3 ԱՂՅՈՒՍԱԿՈՒՄ ԿԱՏԱՐՎՈՂ  ՓՈՓՈԽՈՒԹՅՈՒՆԸ ԵՎ ԼՐԱՑՈՒՄԸ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</si>
  <si>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</si>
  <si>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</si>
  <si>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</si>
  <si>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</si>
  <si>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</si>
  <si>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</si>
  <si>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</si>
  <si>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</si>
  <si>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</si>
  <si>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</si>
  <si>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այդ թվում՝ </t>
  </si>
  <si>
    <t xml:space="preserve"> այդ թվում՛</t>
  </si>
  <si>
    <t xml:space="preserve">Ավտոմոբիլային ճանապարհներ.Շինարարություն 
(ՀՀ շինարարական նորմերի մշակում, տեղայնացում)                           </t>
  </si>
  <si>
    <t xml:space="preserve"> Այլ մասնագիտական ծառայությունների ձեռքբերում</t>
  </si>
  <si>
    <t xml:space="preserve"> - Մասնագիտական ծառայություններ</t>
  </si>
  <si>
    <t>Հավելված N  5</t>
  </si>
  <si>
    <t xml:space="preserve">ՀՀ կառավարության 2025թվականի </t>
  </si>
  <si>
    <t>___________  ___-ի N _______     որոշման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</si>
  <si>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</si>
  <si>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</si>
  <si>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</si>
  <si>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</si>
  <si>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</si>
  <si>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</si>
  <si>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</si>
  <si>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</si>
  <si>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</si>
  <si>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</si>
  <si>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</si>
  <si>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</si>
  <si>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</si>
  <si>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</si>
  <si>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կառավարություն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</si>
  <si>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</si>
  <si>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</si>
  <si>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</si>
  <si>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1103 - 11001 </t>
  </si>
  <si>
    <t xml:space="preserve"> Ծառայությունը մատուցողի անվանումը` ՀՀ քաղաքաշինության կոմիտե </t>
  </si>
  <si>
    <t xml:space="preserve"> 1103 - 11002 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</si>
  <si>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 </t>
  </si>
  <si>
    <t xml:space="preserve"> Ծառայությունը մատուցողի անվանումը` Մասնագիտացված կազմակերպություն </t>
  </si>
  <si>
    <t xml:space="preserve"> Անվանումը </t>
  </si>
  <si>
    <t>Հավելված  №  7</t>
  </si>
  <si>
    <t xml:space="preserve">ՀՀ կառավարության </t>
  </si>
  <si>
    <t xml:space="preserve">2025 թվականի __________  N    -Ն որոշման    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</si>
  <si>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</si>
  <si>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</si>
  <si>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</si>
  <si>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</si>
  <si>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</si>
  <si>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</si>
  <si>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</si>
  <si>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  ՀՀ  քաղաքաշինության կոմիտե</t>
  </si>
  <si>
    <t xml:space="preserve">Բաժին N 06  </t>
  </si>
  <si>
    <t xml:space="preserve">Դաս N 01 </t>
  </si>
  <si>
    <t xml:space="preserve"> </t>
  </si>
  <si>
    <t xml:space="preserve"> ՄԱՍ III. ԾԱՌԱՅՈՒԹՅՈՒՆՆԵՐ</t>
  </si>
  <si>
    <t xml:space="preserve"> դրամ</t>
  </si>
  <si>
    <t xml:space="preserve"> 31001</t>
  </si>
  <si>
    <t xml:space="preserve"> Քաղաքաշինության  կոմիտեի կարողությունների զարգացում և տեխնիկական հագեցվածության ապահովում</t>
  </si>
  <si>
    <t xml:space="preserve"> ՄԵՔԵՆԱՆԵՐ  ԵՎ  ՍԱՐՔԱՎՈՐՈՒՄՆԵՐ</t>
  </si>
  <si>
    <t xml:space="preserve"> - Վարչական սարքավորումներ</t>
  </si>
  <si>
    <t xml:space="preserve"> 1103 - 31001 </t>
  </si>
  <si>
    <t>Քաղաքաշինության  կոմիտեի կարողությունների զարգացում և տեխնիկական հագեցվածության ապահովում</t>
  </si>
  <si>
    <t xml:space="preserve"> Քաղաքաշինության  կոմիտեի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</si>
  <si>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</si>
  <si>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քաղաքաշինության կոմիտե </t>
  </si>
  <si>
    <t xml:space="preserve"> ԲՍԿ </t>
  </si>
  <si>
    <t xml:space="preserve"> 1103  11001</t>
  </si>
  <si>
    <t xml:space="preserve"> համացանցային (www) էջի ձևավորման ծառայություններ</t>
  </si>
  <si>
    <t>ԳՀ</t>
  </si>
  <si>
    <t xml:space="preserve"> Բաժին N 04</t>
  </si>
  <si>
    <t xml:space="preserve"> Խումբ N 04</t>
  </si>
  <si>
    <t xml:space="preserve"> Դաս N 03</t>
  </si>
  <si>
    <t xml:space="preserve"> Շինարարություն</t>
  </si>
  <si>
    <t xml:space="preserve"> 1103  11002</t>
  </si>
  <si>
    <t xml:space="preserve"> 71241200-11</t>
  </si>
  <si>
    <t>1103 - 31001</t>
  </si>
  <si>
    <t>Քաղաքաշինության  կոմիտեի աշխատանքային պայմանների բարելավման համար վարչական սարքավորումների ձեռք բերում</t>
  </si>
  <si>
    <t>Պետական մարմինների կողմից օգտագործվող ոչ ֆինանսական ակտիվների հետ գործառնություններ</t>
  </si>
  <si>
    <t xml:space="preserve">Տրանսպորտային միջոցների սպասարկման կազմակերպություններ 
(ՀՀ շինարարական նորմերի մշակում, տեղայնացում)   </t>
  </si>
  <si>
    <t>Հավելված  № 3
ՀՀ կառավարության 2025 թվականի
№ ------------ -Ն որոշման</t>
  </si>
  <si>
    <t>Հավելված № 4</t>
  </si>
  <si>
    <t xml:space="preserve">ՀՀ կառավարության  2025 թվականի </t>
  </si>
  <si>
    <t>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</si>
  <si>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</si>
  <si>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</si>
  <si>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 նշված են դրական նշանով,իսկ նվազեցումները՝ փակագծերում)</t>
  </si>
  <si>
    <t xml:space="preserve">ԸՆԴԱՄԵՆԸ </t>
  </si>
  <si>
    <t>ՀՀ ՔԱՂԱՔԱՇԻՆՈՒԹՅԱՆ ԿՈՄԻՏԵ</t>
  </si>
  <si>
    <t>այդ թվում` ըստ ուղղությունների</t>
  </si>
  <si>
    <t>իրավական խորհրդատվական ծառայություններ</t>
  </si>
  <si>
    <t xml:space="preserve">  նախագծերի պատրաստում, ծախսերի գնահատում</t>
  </si>
  <si>
    <t>Հավելված N  6</t>
  </si>
  <si>
    <t xml:space="preserve">«ՀԱՅԱՍՏԱՆԻ ՀԱՆՐԱՊԵՏՈՒԹՅԱՆ 2025 ԹՎԱԿԱՆԻ ՊԵՏԱԿԱՆ ԲՅՈՒՋԵԻ ՄԱՍԻՆ» ՀՀ ՕՐԵՆՔԻ N 1 ՀԱՎԵԼՎԱԾԻ  N 2 ԱՂՅՈՒՍԱԿՈՒՄ  ԿԱՏԱՐՎՈՂ ՎԵՐԱԲԱՇԽՈՒՄԸ ԵՎ ՀԱՅԱՍՏԱՆԻ ՀԱՆՐԱՊԵՏՈՒԹՅԱՆ ԿԱՌԱՎԱՐՈՒԹՅԱՆ 2024 ԹՎԱԿԱՆԻ ԴԵԿՏԵՄԲԵՐԻ 27-Ի N 2060-Ն ՈՐՈՇՄԱՆ N 5 ՀԱՎԵԼՎԱԾԻ N1 ԱՂՅՈՒՍԱԿՈՒՄ  ԿԱՏԱՐՎՈՂ ՓՈՓՈԽՈՒԹՅՈՒՆՆԵՐԸ </t>
  </si>
  <si>
    <t>Տրանսպորտային միջոցների սպասարկման կազմակերպություններ 
(ՀՀ շինարարական նորմերի մշակում, տեղայնացում)</t>
  </si>
  <si>
    <t xml:space="preserve">ՀԱՅԱՍՏԱՆԻ ՀԱՆՐԱՊԵՏՈՒԹՅԱՆ ԿԱՌԱՎԱՐՈՒԹՅԱՆ 2024 ԹՎԱԿԱՆԻ ԴԵԿՏԵՄԲԵՐԻ 27-Ի N 2060-Ն ՈՐՈՇՄԱՆ N5 ՀԱՎԵԼՎԱԾԻ N2 ԱՂՅՈՒՍԱԿՈՒՄ ԿԱՏԱՐՎՈՂ ՓՈՓՈԽՈՒԹՅՈՒՆԸ </t>
  </si>
  <si>
    <t>Ցուցանիշների փոփոխությունը(ավելացումները նշված են դրական նշանով, իսկ նվազեցումները՝ փակագծերում)</t>
  </si>
  <si>
    <t>Իրականացնողը/ակտիվն օգտագործողը/շահառուի ընտրության չափորոշիչը</t>
  </si>
  <si>
    <t>ՀԱՅԱՍՏԱՆԻ ՀԱՆՐԱՊԵՏՈՒԹՅԱՆ ԿԱՌԱՎԱՐՈՒԹՅԱՆ 2024 ԹՎԱԿԱՆԻ ԴԵԿՏԵՄԲԵՐԻ 27-Ի ԹԻՎ 2060-Ն ՈՐՈՇՄԱՆ N 9.1 ՀԱՎԵԼՎԱԾՈՒՄ ԿԱՏԱՐՎՈՂ ՓՈՓՈԽՈՒԹՅՈՒՆԸ</t>
  </si>
  <si>
    <t xml:space="preserve">ՀԱՅԱՍՏԱՆԻ ՀԱՆՐԱՊԵՏՈՒԹՅԱՆ ԿԱՌԱՎԱՐՈՒԹՅԱՆ 2024 ԹՎԱԿԱՆԻ ԴԵԿՏԵՄԲԵՐԻ 27-Ի ԹԻՎ 2060-Ն ՈՐՈՇՄԱՆ N 9 ՀԱՎԵԼՎԱԾՈՒՄ ԿԱՏԱՐՎՈՂ ՓՈՓՈԽՈՒԹՅՈՒՆԸ </t>
  </si>
  <si>
    <t>ՀԱՅԱՍՏԱՆԻ ՀԱՆՐԱՊԵՏՈՒԹՅԱՆ ԿԱՌԱՎԱՐՈՒԹՅԱՆ 2024 ԹՎԱԿԱՆԻ ԴԵԿՏԵՄԲԵՐԻ 27-Ի № 2060-Ն ՈՐՈՇՄԱՆ
 NN 3 և 4 ՀԱՎԵԼՎԱԾՆԵՐՈՒՄ ԿԱՏԱՐՎՈՂ ՓՈՓՈԽՈՒԹՅՈՒՆՆԵՐԸ ԵՎ ԼՐԱՑՈՒՄԸ</t>
  </si>
  <si>
    <t xml:space="preserve"> ՏՆՏԵՍԱԿԱՆ ՀԱՐԱԲԵՐՈՒԹՅՈՒՆՆԵՐ</t>
  </si>
  <si>
    <t xml:space="preserve"> Լեռնաարդյունահանում, արդյունաբերություն և շինարարություն</t>
  </si>
  <si>
    <t xml:space="preserve"> 03</t>
  </si>
  <si>
    <t>04</t>
  </si>
  <si>
    <t>ԷԱՃ</t>
  </si>
  <si>
    <t>06</t>
  </si>
  <si>
    <t>ՀԱՅԱՍՏԱՆԻ ՀԱՆՐԱՊԵՏՈՒԹՅԱՆ ԿԱՌԱՎԱՐՈՒԹՅԱՆ 2024 ԹՎԱԿԱՆԻ ԴԵԿՏԵՄԲԵՐԻ 27-Ի N 2060-Ն ՈՐՈՇՄԱՆ N 10 ՀԱՎԵԼՎԱԾՈՒՄ ԿԱՏԱՐՎՈՂ ՓՈՓՈԽՈՒԹՅՈՒՆՆԵՐԸ ԵՎ ԼՐԱՑՈՒՄՆԵՐԸ</t>
  </si>
  <si>
    <t>«ՀԱՅԱՍՏԱՆԻ ՀԱՆՐԱՊԵՏՈՒԹՅԱՆ 2025 ԹՎԱԿԱՆԻ ՊԵՏԱԿԱՆ ԲՅՈՒՋԵԻ ՄԱՍԻՆ» ՕՐԵՆՔԻ N 1 ՀԱՎԵԼՎԱԾԻ N 3 ԱՂՅՈՒՍԱԿՈՒՄ ԿԱՏԱՐՎՈՂ  ՓՈՓՈԽՈՒԹՅՈՒՆԸ</t>
  </si>
  <si>
    <t>Ցուցանիշների փոփոխությունը (  նվազեցումները նշված են փակագծերում)</t>
  </si>
  <si>
    <t>Խումբ N 06</t>
  </si>
  <si>
    <t>Ցուցանիշների փոփոխությունը (նվազեցումները նշված են փակագծերում)</t>
  </si>
  <si>
    <t>ՀՀ կառավարության 2025 թվականի</t>
  </si>
  <si>
    <t xml:space="preserve"> ----------№ ---------- որոշման</t>
  </si>
  <si>
    <t>այդ թվում` բյուջետային ծախսերի տնտեսագիտական դասակարգման հոդվածներ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</si>
</sst>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_);\(#,##0.0\)"/>
    <numFmt numFmtId="167" formatCode="_-* #,##0.00\ _ _-;\-* #,##0.00\ _ _-;_-* &quot;-&quot;??\ _ _-;_-@_-"/>
    <numFmt numFmtId="168" formatCode="_-* #,##0.0\ _ _-;\-* #,##0.0\ _ _-;_-* &quot;-&quot;??\ _ _-;_-@_-"/>
    <numFmt numFmtId="169" formatCode="#,##0.0\ _₽;\-#,##0.0\ _₽"/>
    <numFmt numFmtId="170" formatCode="#,##0.0_ ;\-#,##0.0\ "/>
    <numFmt numFmtId="171" formatCode="#,##0.0"/>
  </numFmts>
  <fonts count="33">
    <font>
      <sz val="11"/>
      <color theme="1"/>
      <name val="Calibri"/>
      <family val="2"/>
      <scheme val="minor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name val="GHEA Grapalat"/>
      <family val="2"/>
    </font>
    <font>
      <sz val="10"/>
      <name val="Arial"/>
      <family val="2"/>
      <charset val="204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i/>
      <sz val="10"/>
      <name val="GHEA Grapalat"/>
      <family val="3"/>
    </font>
    <font>
      <sz val="10"/>
      <color rgb="FF000000"/>
      <name val="Times New Roman"/>
      <family val="1"/>
    </font>
    <font>
      <b/>
      <sz val="10"/>
      <name val="GHEA Grapalat"/>
      <family val="3"/>
    </font>
    <font>
      <b/>
      <u/>
      <sz val="10"/>
      <name val="GHEA Grapalat"/>
      <family val="3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1" fillId="0" borderId="0" applyFill="0" applyBorder="0" applyProtection="0">
      <alignment horizontal="right" vertical="top"/>
    </xf>
    <xf numFmtId="164" fontId="2" fillId="0" borderId="0" applyFill="0" applyBorder="0" applyProtection="0">
      <alignment horizontal="right" vertical="top"/>
    </xf>
    <xf numFmtId="164" fontId="3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15" fillId="0" borderId="0"/>
    <xf numFmtId="0" fontId="2" fillId="0" borderId="0">
      <alignment horizontal="left" vertical="top" wrapText="1"/>
    </xf>
    <xf numFmtId="167" fontId="19" fillId="0" borderId="0" applyFont="0" applyFill="0" applyBorder="0" applyAlignment="0" applyProtection="0"/>
    <xf numFmtId="0" fontId="22" fillId="0" borderId="0"/>
    <xf numFmtId="0" fontId="6" fillId="0" borderId="0"/>
  </cellStyleXfs>
  <cellXfs count="254">
    <xf numFmtId="0" fontId="0" fillId="0" borderId="0" xfId="0"/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/>
    <xf numFmtId="165" fontId="4" fillId="0" borderId="1" xfId="0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164" fontId="11" fillId="0" borderId="1" xfId="1" applyNumberFormat="1" applyFont="1" applyFill="1" applyBorder="1" applyAlignment="1">
      <alignment horizontal="right" vertical="top"/>
    </xf>
    <xf numFmtId="0" fontId="13" fillId="0" borderId="0" xfId="0" applyFont="1" applyFill="1" applyAlignment="1">
      <alignment horizontal="left" vertical="top" wrapText="1"/>
    </xf>
    <xf numFmtId="49" fontId="4" fillId="0" borderId="1" xfId="7" applyNumberFormat="1" applyFont="1" applyFill="1" applyBorder="1" applyAlignment="1">
      <alignment vertical="top"/>
    </xf>
    <xf numFmtId="0" fontId="4" fillId="0" borderId="1" xfId="7" applyFont="1" applyFill="1" applyBorder="1" applyAlignment="1">
      <alignment vertical="top"/>
    </xf>
    <xf numFmtId="165" fontId="5" fillId="0" borderId="1" xfId="5" applyNumberFormat="1" applyFont="1" applyFill="1" applyBorder="1" applyAlignment="1">
      <alignment vertical="center" wrapText="1"/>
    </xf>
    <xf numFmtId="165" fontId="4" fillId="0" borderId="1" xfId="5" applyNumberFormat="1" applyFont="1" applyFill="1" applyBorder="1" applyAlignment="1">
      <alignment vertical="center" wrapText="1"/>
    </xf>
    <xf numFmtId="165" fontId="4" fillId="0" borderId="1" xfId="7" applyNumberFormat="1" applyFont="1" applyFill="1" applyBorder="1" applyAlignment="1">
      <alignment vertical="center" wrapText="1"/>
    </xf>
    <xf numFmtId="0" fontId="0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6" fillId="0" borderId="0" xfId="0" applyFont="1" applyFill="1" applyAlignment="1">
      <alignment horizontal="center" wrapText="1"/>
    </xf>
    <xf numFmtId="0" fontId="17" fillId="0" borderId="0" xfId="0" applyFont="1"/>
    <xf numFmtId="0" fontId="17" fillId="0" borderId="0" xfId="0" applyFont="1" applyFill="1"/>
    <xf numFmtId="0" fontId="17" fillId="0" borderId="0" xfId="0" applyFont="1" applyFill="1" applyAlignment="1"/>
    <xf numFmtId="0" fontId="8" fillId="0" borderId="0" xfId="7" applyFont="1" applyAlignment="1">
      <alignment horizontal="right"/>
    </xf>
    <xf numFmtId="0" fontId="17" fillId="0" borderId="0" xfId="0" applyFont="1" applyFill="1" applyAlignment="1">
      <alignment horizontal="right"/>
    </xf>
    <xf numFmtId="0" fontId="17" fillId="0" borderId="0" xfId="0" applyFont="1" applyBorder="1"/>
    <xf numFmtId="0" fontId="8" fillId="0" borderId="0" xfId="7" applyFont="1" applyFill="1" applyBorder="1" applyAlignment="1">
      <alignment horizontal="right"/>
    </xf>
    <xf numFmtId="0" fontId="17" fillId="0" borderId="0" xfId="0" applyFont="1" applyFill="1" applyAlignment="1">
      <alignment horizontal="right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7" xfId="0" applyFont="1" applyBorder="1" applyAlignment="1">
      <alignment vertical="center"/>
    </xf>
    <xf numFmtId="0" fontId="16" fillId="0" borderId="4" xfId="0" applyFont="1" applyBorder="1" applyAlignment="1">
      <alignment horizontal="center" vertical="center" wrapText="1"/>
    </xf>
    <xf numFmtId="164" fontId="8" fillId="0" borderId="1" xfId="2" applyFont="1" applyBorder="1" applyAlignment="1">
      <alignment horizontal="right" vertical="center"/>
    </xf>
    <xf numFmtId="164" fontId="20" fillId="0" borderId="1" xfId="2" applyFont="1" applyBorder="1" applyAlignment="1">
      <alignment horizontal="right" vertical="center"/>
    </xf>
    <xf numFmtId="0" fontId="17" fillId="2" borderId="1" xfId="0" applyFont="1" applyFill="1" applyBorder="1" applyAlignment="1">
      <alignment horizontal="center" vertical="center" wrapText="1"/>
    </xf>
    <xf numFmtId="0" fontId="8" fillId="2" borderId="1" xfId="8" applyFont="1" applyFill="1" applyBorder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8" fillId="0" borderId="0" xfId="0" applyFont="1" applyAlignment="1">
      <alignment wrapText="1"/>
    </xf>
    <xf numFmtId="0" fontId="8" fillId="2" borderId="5" xfId="8" applyFont="1" applyFill="1" applyBorder="1" applyAlignment="1">
      <alignment horizontal="left" vertical="top" wrapText="1"/>
    </xf>
    <xf numFmtId="0" fontId="20" fillId="0" borderId="1" xfId="8" applyFont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 wrapText="1"/>
    </xf>
    <xf numFmtId="0" fontId="8" fillId="2" borderId="0" xfId="0" applyFont="1" applyFill="1" applyAlignment="1">
      <alignment wrapText="1"/>
    </xf>
    <xf numFmtId="0" fontId="8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165" fontId="8" fillId="0" borderId="0" xfId="9" applyNumberFormat="1" applyFont="1" applyAlignment="1">
      <alignment horizontal="right" vertical="center"/>
    </xf>
    <xf numFmtId="165" fontId="17" fillId="0" borderId="0" xfId="0" applyNumberFormat="1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17" fillId="0" borderId="0" xfId="0" applyFont="1" applyAlignment="1">
      <alignment horizontal="right"/>
    </xf>
    <xf numFmtId="0" fontId="1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164" fontId="20" fillId="0" borderId="0" xfId="1" applyNumberFormat="1" applyFont="1" applyAlignment="1">
      <alignment horizontal="right" vertical="top"/>
    </xf>
    <xf numFmtId="0" fontId="23" fillId="0" borderId="0" xfId="10" applyFont="1"/>
    <xf numFmtId="0" fontId="23" fillId="0" borderId="0" xfId="10" applyFont="1" applyAlignment="1" applyProtection="1">
      <alignment horizontal="left" wrapText="1"/>
      <protection locked="0"/>
    </xf>
    <xf numFmtId="0" fontId="24" fillId="0" borderId="0" xfId="10" applyFont="1" applyAlignment="1" applyProtection="1">
      <protection locked="0"/>
    </xf>
    <xf numFmtId="0" fontId="24" fillId="0" borderId="0" xfId="10" applyFont="1" applyAlignment="1" applyProtection="1">
      <alignment horizontal="right"/>
      <protection locked="0"/>
    </xf>
    <xf numFmtId="0" fontId="23" fillId="0" borderId="0" xfId="10" applyFont="1" applyProtection="1">
      <protection locked="0"/>
    </xf>
    <xf numFmtId="0" fontId="23" fillId="0" borderId="0" xfId="10" applyFont="1" applyAlignment="1" applyProtection="1">
      <alignment horizontal="center"/>
      <protection locked="0"/>
    </xf>
    <xf numFmtId="0" fontId="8" fillId="0" borderId="0" xfId="10" applyFont="1" applyBorder="1" applyAlignment="1" applyProtection="1">
      <alignment vertical="center" wrapText="1"/>
      <protection locked="0"/>
    </xf>
    <xf numFmtId="0" fontId="8" fillId="0" borderId="1" xfId="10" applyFont="1" applyBorder="1" applyAlignment="1" applyProtection="1">
      <alignment horizontal="center" vertical="center" wrapText="1"/>
      <protection locked="0"/>
    </xf>
    <xf numFmtId="0" fontId="23" fillId="0" borderId="1" xfId="10" applyFont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168" fontId="16" fillId="0" borderId="1" xfId="0" applyNumberFormat="1" applyFont="1" applyBorder="1" applyAlignment="1">
      <alignment horizontal="right" vertical="top" wrapText="1"/>
    </xf>
    <xf numFmtId="0" fontId="20" fillId="2" borderId="1" xfId="10" applyFont="1" applyFill="1" applyBorder="1" applyAlignment="1" applyProtection="1">
      <alignment vertical="center" wrapText="1"/>
      <protection locked="0"/>
    </xf>
    <xf numFmtId="165" fontId="16" fillId="0" borderId="1" xfId="9" applyNumberFormat="1" applyFont="1" applyBorder="1"/>
    <xf numFmtId="43" fontId="23" fillId="0" borderId="0" xfId="10" applyNumberFormat="1" applyFont="1"/>
    <xf numFmtId="0" fontId="17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vertical="top" wrapText="1"/>
    </xf>
    <xf numFmtId="0" fontId="8" fillId="2" borderId="1" xfId="10" applyFont="1" applyFill="1" applyBorder="1" applyAlignment="1" applyProtection="1">
      <alignment horizontal="center" vertical="center" wrapText="1"/>
      <protection locked="0"/>
    </xf>
    <xf numFmtId="1" fontId="8" fillId="2" borderId="1" xfId="10" applyNumberFormat="1" applyFont="1" applyFill="1" applyBorder="1" applyAlignment="1" applyProtection="1">
      <alignment horizontal="right" vertical="center" wrapText="1"/>
      <protection locked="0"/>
    </xf>
    <xf numFmtId="1" fontId="8" fillId="2" borderId="1" xfId="1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top" wrapText="1"/>
    </xf>
    <xf numFmtId="164" fontId="8" fillId="2" borderId="1" xfId="2" applyNumberFormat="1" applyFont="1" applyFill="1" applyBorder="1" applyAlignment="1">
      <alignment horizontal="right" vertical="top"/>
    </xf>
    <xf numFmtId="170" fontId="23" fillId="0" borderId="0" xfId="10" applyNumberFormat="1" applyFont="1"/>
    <xf numFmtId="165" fontId="8" fillId="2" borderId="1" xfId="10" applyNumberFormat="1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Border="1" applyAlignment="1">
      <alignment vertical="center" wrapText="1"/>
    </xf>
    <xf numFmtId="167" fontId="8" fillId="0" borderId="0" xfId="9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7" fontId="8" fillId="0" borderId="0" xfId="9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/>
    <xf numFmtId="164" fontId="20" fillId="0" borderId="1" xfId="1" applyNumberFormat="1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 wrapText="1"/>
    </xf>
    <xf numFmtId="164" fontId="11" fillId="0" borderId="1" xfId="1" applyNumberFormat="1" applyFont="1" applyBorder="1" applyAlignment="1">
      <alignment horizontal="right" vertical="top"/>
    </xf>
    <xf numFmtId="164" fontId="20" fillId="4" borderId="1" xfId="1" applyNumberFormat="1" applyFont="1" applyFill="1" applyBorder="1" applyAlignment="1">
      <alignment horizontal="right" vertical="top"/>
    </xf>
    <xf numFmtId="164" fontId="20" fillId="5" borderId="1" xfId="1" applyNumberFormat="1" applyFont="1" applyFill="1" applyBorder="1" applyAlignment="1">
      <alignment horizontal="right" vertical="top"/>
    </xf>
    <xf numFmtId="49" fontId="4" fillId="0" borderId="7" xfId="7" applyNumberFormat="1" applyFont="1" applyFill="1" applyBorder="1" applyAlignment="1">
      <alignment vertical="top"/>
    </xf>
    <xf numFmtId="0" fontId="4" fillId="0" borderId="7" xfId="7" applyFont="1" applyFill="1" applyBorder="1" applyAlignment="1">
      <alignment vertical="top"/>
    </xf>
    <xf numFmtId="0" fontId="17" fillId="0" borderId="0" xfId="0" applyFont="1" applyFill="1" applyAlignment="1">
      <alignment horizontal="right"/>
    </xf>
    <xf numFmtId="0" fontId="16" fillId="0" borderId="0" xfId="0" applyFont="1" applyFill="1" applyAlignment="1">
      <alignment horizontal="center" wrapText="1"/>
    </xf>
    <xf numFmtId="169" fontId="24" fillId="2" borderId="1" xfId="9" applyNumberFormat="1" applyFont="1" applyFill="1" applyBorder="1" applyProtection="1">
      <protection locked="0"/>
    </xf>
    <xf numFmtId="165" fontId="20" fillId="2" borderId="1" xfId="10" applyNumberFormat="1" applyFont="1" applyFill="1" applyBorder="1" applyAlignment="1" applyProtection="1">
      <alignment vertical="center" wrapText="1"/>
      <protection locked="0"/>
    </xf>
    <xf numFmtId="0" fontId="17" fillId="0" borderId="0" xfId="0" applyFont="1" applyFill="1" applyAlignment="1">
      <alignment horizontal="right"/>
    </xf>
    <xf numFmtId="0" fontId="16" fillId="0" borderId="0" xfId="0" applyFont="1" applyFill="1" applyAlignment="1">
      <alignment horizontal="center" wrapText="1"/>
    </xf>
    <xf numFmtId="0" fontId="17" fillId="0" borderId="0" xfId="0" applyFont="1" applyFill="1" applyBorder="1" applyAlignment="1">
      <alignment horizontal="right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 wrapText="1"/>
    </xf>
    <xf numFmtId="49" fontId="4" fillId="0" borderId="3" xfId="7" applyNumberFormat="1" applyFont="1" applyFill="1" applyBorder="1" applyAlignment="1">
      <alignment horizontal="center" vertical="top"/>
    </xf>
    <xf numFmtId="49" fontId="4" fillId="0" borderId="8" xfId="7" applyNumberFormat="1" applyFont="1" applyFill="1" applyBorder="1" applyAlignment="1">
      <alignment horizontal="center" vertical="top"/>
    </xf>
    <xf numFmtId="49" fontId="4" fillId="0" borderId="4" xfId="7" applyNumberFormat="1" applyFont="1" applyFill="1" applyBorder="1" applyAlignment="1">
      <alignment horizontal="center" vertical="top"/>
    </xf>
    <xf numFmtId="49" fontId="5" fillId="0" borderId="3" xfId="7" applyNumberFormat="1" applyFont="1" applyFill="1" applyBorder="1" applyAlignment="1">
      <alignment horizontal="center" vertical="top"/>
    </xf>
    <xf numFmtId="49" fontId="5" fillId="0" borderId="8" xfId="7" applyNumberFormat="1" applyFont="1" applyFill="1" applyBorder="1" applyAlignment="1">
      <alignment horizontal="center" vertical="top"/>
    </xf>
    <xf numFmtId="49" fontId="5" fillId="0" borderId="4" xfId="7" applyNumberFormat="1" applyFont="1" applyFill="1" applyBorder="1" applyAlignment="1">
      <alignment horizontal="center" vertical="top"/>
    </xf>
    <xf numFmtId="49" fontId="4" fillId="0" borderId="11" xfId="7" applyNumberFormat="1" applyFont="1" applyFill="1" applyBorder="1" applyAlignment="1">
      <alignment horizontal="center" vertical="top"/>
    </xf>
    <xf numFmtId="49" fontId="4" fillId="0" borderId="10" xfId="7" applyNumberFormat="1" applyFont="1" applyFill="1" applyBorder="1" applyAlignment="1">
      <alignment horizontal="center" vertical="top"/>
    </xf>
    <xf numFmtId="0" fontId="4" fillId="0" borderId="1" xfId="7" applyFont="1" applyFill="1" applyBorder="1" applyAlignment="1">
      <alignment horizontal="center" vertical="top"/>
    </xf>
    <xf numFmtId="0" fontId="4" fillId="0" borderId="11" xfId="7" applyFont="1" applyFill="1" applyBorder="1" applyAlignment="1">
      <alignment horizontal="center" vertical="top"/>
    </xf>
    <xf numFmtId="0" fontId="4" fillId="0" borderId="9" xfId="7" applyFont="1" applyFill="1" applyBorder="1" applyAlignment="1">
      <alignment horizontal="center" vertical="top"/>
    </xf>
    <xf numFmtId="0" fontId="4" fillId="0" borderId="10" xfId="7" applyFont="1" applyFill="1" applyBorder="1" applyAlignment="1">
      <alignment horizontal="center" vertical="top"/>
    </xf>
    <xf numFmtId="0" fontId="17" fillId="0" borderId="0" xfId="0" applyFont="1" applyAlignment="1">
      <alignment horizontal="right"/>
    </xf>
    <xf numFmtId="0" fontId="11" fillId="0" borderId="1" xfId="0" applyFont="1" applyBorder="1" applyAlignment="1">
      <alignment horizontal="left" vertical="top" wrapText="1"/>
    </xf>
    <xf numFmtId="0" fontId="5" fillId="5" borderId="5" xfId="0" applyFont="1" applyFill="1" applyBorder="1" applyAlignment="1">
      <alignment horizontal="left" vertical="top" wrapText="1"/>
    </xf>
    <xf numFmtId="0" fontId="5" fillId="5" borderId="6" xfId="0" applyFont="1" applyFill="1" applyBorder="1" applyAlignment="1">
      <alignment horizontal="left" vertical="top" wrapText="1"/>
    </xf>
    <xf numFmtId="0" fontId="5" fillId="5" borderId="7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horizont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horizontal="center" vertical="center" wrapText="1"/>
    </xf>
    <xf numFmtId="0" fontId="20" fillId="2" borderId="1" xfId="10" applyFont="1" applyFill="1" applyBorder="1" applyAlignment="1" applyProtection="1">
      <alignment horizontal="left" vertical="center" wrapText="1"/>
      <protection locked="0"/>
    </xf>
    <xf numFmtId="0" fontId="8" fillId="2" borderId="5" xfId="10" applyFont="1" applyFill="1" applyBorder="1" applyAlignment="1" applyProtection="1">
      <alignment horizontal="left" vertical="center" wrapText="1"/>
      <protection locked="0"/>
    </xf>
    <xf numFmtId="0" fontId="8" fillId="2" borderId="6" xfId="10" applyFont="1" applyFill="1" applyBorder="1" applyAlignment="1" applyProtection="1">
      <alignment horizontal="left" vertical="center" wrapText="1"/>
      <protection locked="0"/>
    </xf>
    <xf numFmtId="0" fontId="8" fillId="2" borderId="7" xfId="10" applyFont="1" applyFill="1" applyBorder="1" applyAlignment="1" applyProtection="1">
      <alignment horizontal="left" vertical="center" wrapText="1"/>
      <protection locked="0"/>
    </xf>
    <xf numFmtId="0" fontId="23" fillId="0" borderId="0" xfId="10" applyFont="1" applyAlignment="1" applyProtection="1">
      <alignment horizontal="right"/>
      <protection locked="0"/>
    </xf>
    <xf numFmtId="0" fontId="8" fillId="0" borderId="0" xfId="0" applyFont="1" applyFill="1" applyAlignment="1">
      <alignment horizontal="right"/>
    </xf>
    <xf numFmtId="0" fontId="24" fillId="3" borderId="0" xfId="10" applyFont="1" applyFill="1" applyAlignment="1" applyProtection="1">
      <alignment horizontal="center" vertical="center" wrapText="1"/>
      <protection locked="0"/>
    </xf>
    <xf numFmtId="0" fontId="8" fillId="0" borderId="5" xfId="10" applyFont="1" applyBorder="1" applyAlignment="1" applyProtection="1">
      <alignment horizontal="center" vertical="center" wrapText="1"/>
      <protection locked="0"/>
    </xf>
    <xf numFmtId="0" fontId="8" fillId="0" borderId="7" xfId="10" applyFont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0" fontId="16" fillId="0" borderId="7" xfId="0" applyFont="1" applyBorder="1" applyAlignment="1">
      <alignment horizontal="left" vertical="top" wrapText="1"/>
    </xf>
    <xf numFmtId="0" fontId="23" fillId="0" borderId="3" xfId="10" applyFont="1" applyBorder="1" applyAlignment="1">
      <alignment horizontal="center" vertical="center" wrapText="1"/>
    </xf>
    <xf numFmtId="0" fontId="23" fillId="0" borderId="4" xfId="10" applyFont="1" applyBorder="1" applyAlignment="1">
      <alignment horizontal="center" vertical="center" wrapText="1"/>
    </xf>
    <xf numFmtId="0" fontId="8" fillId="0" borderId="3" xfId="10" applyFont="1" applyBorder="1" applyAlignment="1" applyProtection="1">
      <alignment horizontal="center" vertical="center" wrapText="1"/>
      <protection locked="0"/>
    </xf>
    <xf numFmtId="0" fontId="8" fillId="0" borderId="4" xfId="10" applyFont="1" applyBorder="1" applyAlignment="1" applyProtection="1">
      <alignment horizontal="center" vertical="center" wrapText="1"/>
      <protection locked="0"/>
    </xf>
    <xf numFmtId="0" fontId="8" fillId="2" borderId="5" xfId="10" applyFont="1" applyFill="1" applyBorder="1" applyAlignment="1" applyProtection="1">
      <alignment horizontal="center" vertical="center" wrapText="1"/>
      <protection locked="0"/>
    </xf>
    <xf numFmtId="0" fontId="8" fillId="2" borderId="6" xfId="10" applyFont="1" applyFill="1" applyBorder="1" applyAlignment="1" applyProtection="1">
      <alignment horizontal="center" vertical="center" wrapText="1"/>
      <protection locked="0"/>
    </xf>
    <xf numFmtId="0" fontId="8" fillId="2" borderId="7" xfId="1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Alignment="1">
      <alignment horizontal="right" wrapText="1"/>
    </xf>
    <xf numFmtId="0" fontId="26" fillId="0" borderId="0" xfId="0" applyFont="1" applyFill="1" applyAlignment="1">
      <alignment horizontal="center" wrapText="1"/>
    </xf>
    <xf numFmtId="0" fontId="27" fillId="0" borderId="0" xfId="0" applyFont="1" applyFill="1" applyBorder="1" applyAlignment="1">
      <alignment horizontal="left" vertical="top"/>
    </xf>
    <xf numFmtId="0" fontId="28" fillId="0" borderId="0" xfId="0" applyFont="1" applyFill="1" applyBorder="1" applyAlignment="1">
      <alignment horizontal="right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166" fontId="5" fillId="0" borderId="1" xfId="1" applyNumberFormat="1" applyFont="1" applyBorder="1" applyAlignment="1">
      <alignment horizontal="right" vertical="top"/>
    </xf>
    <xf numFmtId="0" fontId="27" fillId="0" borderId="0" xfId="0" applyFont="1" applyAlignment="1">
      <alignment horizontal="left" vertical="top" wrapText="1"/>
    </xf>
    <xf numFmtId="164" fontId="5" fillId="0" borderId="1" xfId="1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164" fontId="4" fillId="0" borderId="1" xfId="2" applyNumberFormat="1" applyFont="1" applyBorder="1" applyAlignment="1">
      <alignment horizontal="right" vertical="top"/>
    </xf>
    <xf numFmtId="0" fontId="28" fillId="0" borderId="0" xfId="0" applyFont="1"/>
    <xf numFmtId="0" fontId="26" fillId="0" borderId="0" xfId="0" applyFont="1" applyFill="1" applyAlignment="1">
      <alignment horizontal="center" wrapText="1"/>
    </xf>
    <xf numFmtId="0" fontId="28" fillId="0" borderId="0" xfId="0" applyFont="1" applyFill="1" applyBorder="1" applyAlignment="1">
      <alignment horizontal="right" wrapText="1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7" xfId="0" applyFont="1" applyBorder="1" applyAlignment="1">
      <alignment vertical="center"/>
    </xf>
    <xf numFmtId="0" fontId="26" fillId="0" borderId="4" xfId="0" applyFont="1" applyBorder="1" applyAlignment="1">
      <alignment horizontal="center" vertical="center" wrapText="1"/>
    </xf>
    <xf numFmtId="164" fontId="5" fillId="0" borderId="1" xfId="2" applyFont="1" applyBorder="1" applyAlignment="1">
      <alignment horizontal="right" vertical="center"/>
    </xf>
    <xf numFmtId="0" fontId="28" fillId="2" borderId="1" xfId="0" applyFont="1" applyFill="1" applyBorder="1" applyAlignment="1">
      <alignment horizontal="center" vertical="center" wrapText="1"/>
    </xf>
    <xf numFmtId="164" fontId="4" fillId="0" borderId="1" xfId="2" applyFont="1" applyBorder="1" applyAlignment="1">
      <alignment horizontal="right" vertical="center"/>
    </xf>
    <xf numFmtId="0" fontId="4" fillId="2" borderId="1" xfId="8" applyFont="1" applyFill="1" applyBorder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2" borderId="5" xfId="8" applyFont="1" applyFill="1" applyBorder="1" applyAlignment="1">
      <alignment horizontal="left" vertical="top" wrapText="1"/>
    </xf>
    <xf numFmtId="0" fontId="5" fillId="0" borderId="1" xfId="8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right" vertical="top"/>
    </xf>
    <xf numFmtId="0" fontId="4" fillId="0" borderId="3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top" wrapText="1"/>
    </xf>
    <xf numFmtId="164" fontId="4" fillId="0" borderId="1" xfId="2" applyNumberFormat="1" applyFont="1" applyFill="1" applyBorder="1" applyAlignment="1">
      <alignment horizontal="right" vertical="top"/>
    </xf>
    <xf numFmtId="0" fontId="28" fillId="0" borderId="3" xfId="0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left" vertical="top" wrapText="1"/>
    </xf>
    <xf numFmtId="0" fontId="28" fillId="0" borderId="8" xfId="0" applyFont="1" applyFill="1" applyBorder="1" applyAlignment="1">
      <alignment horizontal="center" vertical="top" wrapText="1"/>
    </xf>
    <xf numFmtId="0" fontId="28" fillId="0" borderId="4" xfId="0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horizontal="left" vertical="top" wrapText="1"/>
    </xf>
    <xf numFmtId="164" fontId="5" fillId="0" borderId="1" xfId="2" applyNumberFormat="1" applyFont="1" applyFill="1" applyBorder="1" applyAlignment="1">
      <alignment horizontal="right" vertical="top"/>
    </xf>
    <xf numFmtId="0" fontId="29" fillId="0" borderId="1" xfId="0" applyFont="1" applyFill="1" applyBorder="1" applyAlignment="1">
      <alignment horizontal="left" vertical="top" wrapText="1"/>
    </xf>
    <xf numFmtId="164" fontId="25" fillId="0" borderId="1" xfId="3" applyNumberFormat="1" applyFont="1" applyFill="1" applyBorder="1" applyAlignment="1">
      <alignment horizontal="right" vertical="top"/>
    </xf>
    <xf numFmtId="0" fontId="28" fillId="0" borderId="8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vertical="top" wrapText="1"/>
    </xf>
    <xf numFmtId="0" fontId="5" fillId="0" borderId="9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/>
    </xf>
    <xf numFmtId="0" fontId="26" fillId="0" borderId="0" xfId="0" applyFont="1" applyAlignment="1">
      <alignment horizontal="center" vertical="center" wrapText="1"/>
    </xf>
    <xf numFmtId="49" fontId="30" fillId="0" borderId="1" xfId="0" applyNumberFormat="1" applyFont="1" applyFill="1" applyBorder="1" applyAlignment="1">
      <alignment horizontal="center" vertical="center" wrapText="1"/>
    </xf>
    <xf numFmtId="0" fontId="30" fillId="0" borderId="1" xfId="0" applyNumberFormat="1" applyFont="1" applyFill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49" fontId="30" fillId="0" borderId="1" xfId="0" applyNumberFormat="1" applyFont="1" applyFill="1" applyBorder="1" applyAlignment="1">
      <alignment horizontal="center" vertical="center" textRotation="90" wrapText="1"/>
    </xf>
    <xf numFmtId="0" fontId="30" fillId="0" borderId="1" xfId="0" applyNumberFormat="1" applyFont="1" applyFill="1" applyBorder="1" applyAlignment="1">
      <alignment horizontal="center" vertical="center" wrapText="1"/>
    </xf>
    <xf numFmtId="171" fontId="30" fillId="2" borderId="1" xfId="0" applyNumberFormat="1" applyFont="1" applyFill="1" applyBorder="1" applyAlignment="1">
      <alignment horizontal="center" vertical="center" wrapText="1"/>
    </xf>
    <xf numFmtId="49" fontId="31" fillId="0" borderId="1" xfId="0" applyNumberFormat="1" applyFont="1" applyFill="1" applyBorder="1" applyAlignment="1">
      <alignment horizontal="center" vertical="center" textRotation="90" wrapText="1"/>
    </xf>
    <xf numFmtId="0" fontId="31" fillId="0" borderId="1" xfId="0" applyNumberFormat="1" applyFont="1" applyFill="1" applyBorder="1" applyAlignment="1">
      <alignment horizontal="center" vertical="center" wrapText="1"/>
    </xf>
    <xf numFmtId="165" fontId="28" fillId="0" borderId="1" xfId="9" applyNumberFormat="1" applyFont="1" applyBorder="1" applyAlignment="1">
      <alignment horizontal="right"/>
    </xf>
    <xf numFmtId="0" fontId="32" fillId="0" borderId="1" xfId="0" applyFont="1" applyBorder="1" applyAlignment="1">
      <alignment horizontal="center" vertical="center" wrapText="1"/>
    </xf>
    <xf numFmtId="0" fontId="5" fillId="0" borderId="1" xfId="11" applyFont="1" applyBorder="1" applyAlignment="1">
      <alignment horizontal="left" vertic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center" wrapText="1"/>
    </xf>
    <xf numFmtId="0" fontId="29" fillId="2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2" borderId="1" xfId="0" applyFont="1" applyFill="1" applyBorder="1" applyAlignment="1">
      <alignment horizontal="left" vertical="center" wrapText="1"/>
    </xf>
    <xf numFmtId="165" fontId="28" fillId="0" borderId="1" xfId="9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1" applyFont="1" applyFill="1" applyBorder="1" applyAlignment="1">
      <alignment horizontal="left" vertical="center" wrapText="1"/>
    </xf>
    <xf numFmtId="0" fontId="28" fillId="0" borderId="0" xfId="0" applyFont="1" applyAlignment="1">
      <alignment horizontal="right"/>
    </xf>
  </cellXfs>
  <cellStyles count="12">
    <cellStyle name="Comma" xfId="5" builtinId="3"/>
    <cellStyle name="Comma 15" xfId="4"/>
    <cellStyle name="Comma 3" xfId="9"/>
    <cellStyle name="Normal" xfId="0" builtinId="0"/>
    <cellStyle name="Normal 12" xfId="11"/>
    <cellStyle name="Normal 2 4" xfId="6"/>
    <cellStyle name="Normal 5 2" xfId="7"/>
    <cellStyle name="Normal 8" xfId="8"/>
    <cellStyle name="Normal_MVD artabyug" xfId="10"/>
    <cellStyle name="SN_241" xfId="2"/>
    <cellStyle name="SN_b" xfId="1"/>
    <cellStyle name="SN_i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R23"/>
  <sheetViews>
    <sheetView zoomScale="90" zoomScaleNormal="90" zoomScaleSheetLayoutView="90" workbookViewId="0">
      <selection activeCell="C21" sqref="C21"/>
    </sheetView>
  </sheetViews>
  <sheetFormatPr defaultRowHeight="16.5"/>
  <cols>
    <col min="1" max="1" width="8.140625" style="9" customWidth="1"/>
    <col min="2" max="2" width="7.7109375" style="9" customWidth="1"/>
    <col min="3" max="3" width="41.28515625" style="9" customWidth="1"/>
    <col min="4" max="4" width="10.28515625" style="9" bestFit="1" customWidth="1"/>
    <col min="5" max="5" width="13" style="9" customWidth="1"/>
    <col min="6" max="6" width="28" style="9" customWidth="1"/>
    <col min="7" max="7" width="19.85546875" style="9" customWidth="1"/>
    <col min="8" max="10" width="16.42578125" style="9" customWidth="1"/>
    <col min="11" max="13" width="9.140625" style="9"/>
    <col min="14" max="14" width="23.140625" style="9" customWidth="1"/>
    <col min="15" max="16384" width="9.140625" style="9"/>
  </cols>
  <sheetData>
    <row r="2" spans="1:44" s="28" customFormat="1" ht="13.5">
      <c r="D2" s="29"/>
      <c r="E2" s="29"/>
      <c r="F2" s="30"/>
      <c r="G2" s="30"/>
      <c r="H2" s="31" t="s">
        <v>80</v>
      </c>
      <c r="I2" s="32"/>
    </row>
    <row r="3" spans="1:44" s="28" customFormat="1" ht="13.5">
      <c r="D3" s="30"/>
      <c r="E3" s="30"/>
      <c r="F3" s="30"/>
      <c r="G3" s="30"/>
      <c r="H3" s="31" t="s">
        <v>81</v>
      </c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</row>
    <row r="4" spans="1:44" s="28" customFormat="1" ht="13.5">
      <c r="D4" s="30"/>
      <c r="E4" s="30"/>
      <c r="F4" s="30"/>
      <c r="G4" s="30"/>
      <c r="H4" s="34" t="s">
        <v>82</v>
      </c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</row>
    <row r="5" spans="1:44" s="28" customFormat="1" ht="13.5">
      <c r="D5" s="102"/>
      <c r="E5" s="102"/>
      <c r="F5" s="102"/>
      <c r="G5" s="32"/>
      <c r="H5" s="32"/>
      <c r="I5" s="32"/>
    </row>
    <row r="6" spans="1:44" s="28" customFormat="1" ht="13.5">
      <c r="D6" s="102"/>
      <c r="E6" s="102"/>
      <c r="F6" s="102"/>
      <c r="G6" s="32"/>
      <c r="H6" s="32"/>
      <c r="I6" s="32"/>
    </row>
    <row r="7" spans="1:44" s="28" customFormat="1" ht="40.5" customHeight="1">
      <c r="A7" s="103" t="s">
        <v>83</v>
      </c>
      <c r="B7" s="103"/>
      <c r="C7" s="103"/>
      <c r="D7" s="103"/>
      <c r="E7" s="103"/>
      <c r="F7" s="103"/>
      <c r="G7" s="103"/>
      <c r="H7" s="103"/>
      <c r="I7" s="27"/>
    </row>
    <row r="8" spans="1:44" s="28" customFormat="1" ht="14.25">
      <c r="B8" s="27"/>
      <c r="C8" s="27"/>
      <c r="D8" s="27"/>
      <c r="E8" s="27"/>
      <c r="F8" s="27"/>
      <c r="G8" s="104" t="s">
        <v>84</v>
      </c>
      <c r="H8" s="104"/>
      <c r="I8" s="27"/>
    </row>
    <row r="9" spans="1:44" s="28" customFormat="1" ht="34.5" customHeight="1">
      <c r="A9" s="106" t="s">
        <v>85</v>
      </c>
      <c r="B9" s="106"/>
      <c r="C9" s="105" t="s">
        <v>86</v>
      </c>
      <c r="D9" s="105" t="s">
        <v>87</v>
      </c>
      <c r="E9" s="107" t="s">
        <v>25</v>
      </c>
      <c r="F9" s="108"/>
      <c r="G9" s="108"/>
      <c r="H9" s="109"/>
      <c r="I9" s="27"/>
    </row>
    <row r="10" spans="1:44" s="28" customFormat="1" ht="13.5">
      <c r="A10" s="106"/>
      <c r="B10" s="106"/>
      <c r="C10" s="105"/>
      <c r="D10" s="105"/>
      <c r="E10" s="105" t="s">
        <v>88</v>
      </c>
      <c r="F10" s="105"/>
      <c r="G10" s="105"/>
      <c r="H10" s="105"/>
    </row>
    <row r="11" spans="1:44" s="28" customFormat="1" ht="81">
      <c r="A11" s="36" t="s">
        <v>26</v>
      </c>
      <c r="B11" s="36" t="s">
        <v>64</v>
      </c>
      <c r="C11" s="105"/>
      <c r="D11" s="105"/>
      <c r="E11" s="37" t="s">
        <v>89</v>
      </c>
      <c r="F11" s="37" t="s">
        <v>90</v>
      </c>
      <c r="G11" s="37" t="s">
        <v>91</v>
      </c>
      <c r="H11" s="38" t="s">
        <v>92</v>
      </c>
    </row>
    <row r="12" spans="1:44" s="28" customFormat="1" ht="14.25">
      <c r="A12" s="39"/>
      <c r="B12" s="39"/>
      <c r="C12" s="40" t="s">
        <v>87</v>
      </c>
      <c r="D12" s="41">
        <f>D14+D20</f>
        <v>-23500</v>
      </c>
      <c r="E12" s="41">
        <f>+E14+E20</f>
        <v>0</v>
      </c>
      <c r="F12" s="42">
        <f>+F14+F20</f>
        <v>-23500</v>
      </c>
      <c r="G12" s="42">
        <f>G14+G20</f>
        <v>0</v>
      </c>
      <c r="H12" s="41">
        <f>+H14+H20</f>
        <v>0</v>
      </c>
    </row>
    <row r="13" spans="1:44" s="28" customFormat="1" ht="13.5">
      <c r="A13" s="39"/>
      <c r="B13" s="39"/>
      <c r="C13" s="43" t="s">
        <v>93</v>
      </c>
      <c r="D13" s="41"/>
      <c r="E13" s="41"/>
      <c r="F13" s="41"/>
      <c r="G13" s="41"/>
      <c r="H13" s="41"/>
    </row>
    <row r="14" spans="1:44" s="46" customFormat="1" ht="14.25">
      <c r="A14" s="44"/>
      <c r="B14" s="44"/>
      <c r="C14" s="45" t="s">
        <v>42</v>
      </c>
      <c r="D14" s="42">
        <f>SUM(E14:H14)</f>
        <v>0</v>
      </c>
      <c r="E14" s="42">
        <f>+E16</f>
        <v>0</v>
      </c>
      <c r="F14" s="42">
        <f>+F16</f>
        <v>0</v>
      </c>
      <c r="G14" s="42">
        <f>+G16</f>
        <v>0</v>
      </c>
      <c r="H14" s="41">
        <f>H16</f>
        <v>0</v>
      </c>
    </row>
    <row r="15" spans="1:44" s="46" customFormat="1" ht="13.5">
      <c r="A15" s="44"/>
      <c r="B15" s="44"/>
      <c r="C15" s="47" t="s">
        <v>93</v>
      </c>
      <c r="D15" s="41"/>
      <c r="E15" s="41"/>
      <c r="F15" s="41"/>
      <c r="G15" s="41"/>
      <c r="H15" s="41"/>
    </row>
    <row r="16" spans="1:44" s="50" customFormat="1" ht="44.25" customHeight="1">
      <c r="A16" s="48" t="s">
        <v>3</v>
      </c>
      <c r="B16" s="48" t="s">
        <v>53</v>
      </c>
      <c r="C16" s="49" t="s">
        <v>54</v>
      </c>
      <c r="D16" s="41">
        <f>SUM(E16:H16)</f>
        <v>0</v>
      </c>
      <c r="E16" s="41">
        <f>+E19</f>
        <v>0</v>
      </c>
      <c r="F16" s="41">
        <f>+F19</f>
        <v>0</v>
      </c>
      <c r="G16" s="41">
        <f t="shared" ref="G16:H16" si="0">+G19</f>
        <v>0</v>
      </c>
      <c r="H16" s="41">
        <f t="shared" si="0"/>
        <v>0</v>
      </c>
    </row>
    <row r="17" spans="1:8" s="50" customFormat="1" ht="14.25">
      <c r="A17" s="48"/>
      <c r="B17" s="48"/>
      <c r="C17" s="51" t="s">
        <v>94</v>
      </c>
      <c r="D17" s="41"/>
      <c r="E17" s="41"/>
      <c r="F17" s="41"/>
      <c r="G17" s="41"/>
      <c r="H17" s="41"/>
    </row>
    <row r="18" spans="1:8" s="46" customFormat="1" ht="90" customHeight="1">
      <c r="A18" s="48"/>
      <c r="B18" s="48"/>
      <c r="C18" s="23" t="s">
        <v>96</v>
      </c>
      <c r="D18" s="41">
        <f>SUM(E18:H18)</f>
        <v>0</v>
      </c>
      <c r="E18" s="41">
        <v>0</v>
      </c>
      <c r="F18" s="41"/>
      <c r="G18" s="41"/>
      <c r="H18" s="41"/>
    </row>
    <row r="19" spans="1:8" s="46" customFormat="1" ht="90" customHeight="1">
      <c r="A19" s="48"/>
      <c r="B19" s="48"/>
      <c r="C19" s="23" t="s">
        <v>96</v>
      </c>
      <c r="D19" s="41">
        <f>SUM(E19:H19)</f>
        <v>0</v>
      </c>
      <c r="E19" s="41">
        <v>0</v>
      </c>
      <c r="F19" s="41"/>
      <c r="G19" s="41">
        <f>+'1'!G10</f>
        <v>0</v>
      </c>
      <c r="H19" s="41"/>
    </row>
    <row r="20" spans="1:8" s="28" customFormat="1" ht="14.25">
      <c r="A20" s="25"/>
      <c r="B20" s="25"/>
      <c r="C20" s="52" t="s">
        <v>30</v>
      </c>
      <c r="D20" s="42">
        <f t="shared" ref="D20:D22" si="1">SUM(E20:H20)</f>
        <v>-23500</v>
      </c>
      <c r="E20" s="42">
        <f>+E22</f>
        <v>0</v>
      </c>
      <c r="F20" s="42">
        <f t="shared" ref="F20:H20" si="2">+F22</f>
        <v>-23500</v>
      </c>
      <c r="G20" s="42">
        <f t="shared" si="2"/>
        <v>0</v>
      </c>
      <c r="H20" s="42">
        <f t="shared" si="2"/>
        <v>0</v>
      </c>
    </row>
    <row r="21" spans="1:8" s="28" customFormat="1" ht="13.5">
      <c r="A21" s="25"/>
      <c r="B21" s="25"/>
      <c r="C21" s="53" t="s">
        <v>95</v>
      </c>
      <c r="D21" s="41">
        <f t="shared" si="1"/>
        <v>0</v>
      </c>
      <c r="E21" s="41"/>
      <c r="F21" s="41"/>
      <c r="G21" s="41"/>
      <c r="H21" s="41"/>
    </row>
    <row r="22" spans="1:8" s="28" customFormat="1" ht="13.5">
      <c r="A22" s="26" t="s">
        <v>31</v>
      </c>
      <c r="B22" s="26" t="s">
        <v>5</v>
      </c>
      <c r="C22" s="51" t="s">
        <v>32</v>
      </c>
      <c r="D22" s="41">
        <f t="shared" si="1"/>
        <v>-23500</v>
      </c>
      <c r="E22" s="41"/>
      <c r="F22" s="41">
        <v>-23500</v>
      </c>
      <c r="G22" s="41">
        <v>0</v>
      </c>
      <c r="H22" s="41">
        <v>0</v>
      </c>
    </row>
    <row r="23" spans="1:8" s="28" customFormat="1" ht="13.5"/>
  </sheetData>
  <mergeCells count="9">
    <mergeCell ref="D5:F5"/>
    <mergeCell ref="D6:F6"/>
    <mergeCell ref="A7:H7"/>
    <mergeCell ref="G8:H8"/>
    <mergeCell ref="C9:C11"/>
    <mergeCell ref="D9:D11"/>
    <mergeCell ref="E10:H10"/>
    <mergeCell ref="A9:B10"/>
    <mergeCell ref="E9:H9"/>
  </mergeCells>
  <pageMargins left="0.7" right="0.7" top="0.75" bottom="0.75" header="0.3" footer="0.3"/>
  <pageSetup paperSize="9" scale="79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zoomScale="90" zoomScaleNormal="90" zoomScaleSheetLayoutView="90" workbookViewId="0">
      <selection activeCell="H3" sqref="H3:I3"/>
    </sheetView>
  </sheetViews>
  <sheetFormatPr defaultRowHeight="17.25"/>
  <cols>
    <col min="1" max="1" width="7" style="6" bestFit="1" customWidth="1"/>
    <col min="2" max="2" width="10.28515625" style="6" bestFit="1" customWidth="1"/>
    <col min="3" max="3" width="15" style="6" bestFit="1" customWidth="1"/>
    <col min="4" max="4" width="59.7109375" style="6" customWidth="1"/>
    <col min="5" max="5" width="62.7109375" style="6" customWidth="1"/>
    <col min="6" max="6" width="63.85546875" style="6" customWidth="1"/>
    <col min="7" max="9" width="15.140625" style="6" customWidth="1"/>
    <col min="10" max="16384" width="9.140625" style="6"/>
  </cols>
  <sheetData>
    <row r="1" spans="1:9" s="4" customFormat="1" ht="59.25" customHeight="1">
      <c r="A1" s="156" t="s">
        <v>44</v>
      </c>
      <c r="B1" s="156"/>
      <c r="C1" s="156"/>
      <c r="D1" s="156"/>
      <c r="E1" s="156"/>
      <c r="F1" s="156"/>
      <c r="G1" s="156"/>
      <c r="H1" s="156"/>
      <c r="I1" s="156"/>
    </row>
    <row r="2" spans="1:9" s="158" customFormat="1" ht="35.25" customHeight="1">
      <c r="A2" s="157" t="s">
        <v>178</v>
      </c>
      <c r="B2" s="157"/>
      <c r="C2" s="157"/>
      <c r="D2" s="157"/>
      <c r="E2" s="157"/>
      <c r="F2" s="157"/>
      <c r="G2" s="157"/>
      <c r="H2" s="157"/>
      <c r="I2" s="157"/>
    </row>
    <row r="3" spans="1:9" s="158" customFormat="1">
      <c r="G3" s="159"/>
      <c r="H3" s="199" t="s">
        <v>59</v>
      </c>
      <c r="I3" s="199"/>
    </row>
    <row r="4" spans="1:9" s="163" customFormat="1" ht="76.5" customHeight="1">
      <c r="A4" s="160" t="s">
        <v>60</v>
      </c>
      <c r="B4" s="160" t="s">
        <v>0</v>
      </c>
      <c r="C4" s="160"/>
      <c r="D4" s="160" t="s">
        <v>61</v>
      </c>
      <c r="E4" s="160" t="s">
        <v>62</v>
      </c>
      <c r="F4" s="160" t="s">
        <v>63</v>
      </c>
      <c r="G4" s="161" t="s">
        <v>25</v>
      </c>
      <c r="H4" s="161"/>
      <c r="I4" s="162"/>
    </row>
    <row r="5" spans="1:9" s="163" customFormat="1" ht="40.5" customHeight="1">
      <c r="A5" s="160"/>
      <c r="B5" s="164" t="s">
        <v>26</v>
      </c>
      <c r="C5" s="164" t="s">
        <v>64</v>
      </c>
      <c r="D5" s="160"/>
      <c r="E5" s="160"/>
      <c r="F5" s="160"/>
      <c r="G5" s="165" t="s">
        <v>45</v>
      </c>
      <c r="H5" s="165" t="s">
        <v>27</v>
      </c>
      <c r="I5" s="165" t="s">
        <v>46</v>
      </c>
    </row>
    <row r="6" spans="1:9" s="168" customFormat="1" ht="26.25" customHeight="1">
      <c r="A6" s="166" t="s">
        <v>65</v>
      </c>
      <c r="B6" s="166"/>
      <c r="C6" s="166"/>
      <c r="D6" s="166"/>
      <c r="E6" s="166"/>
      <c r="F6" s="166"/>
      <c r="G6" s="167">
        <f t="shared" ref="G6:H6" si="0">+G8+G12</f>
        <v>0</v>
      </c>
      <c r="H6" s="167">
        <f t="shared" si="0"/>
        <v>0</v>
      </c>
      <c r="I6" s="167">
        <f>+I8+I12</f>
        <v>0</v>
      </c>
    </row>
    <row r="7" spans="1:9" s="168" customFormat="1" ht="30" customHeight="1">
      <c r="A7" s="166" t="s">
        <v>42</v>
      </c>
      <c r="B7" s="166"/>
      <c r="C7" s="166"/>
      <c r="D7" s="166"/>
      <c r="E7" s="166"/>
      <c r="F7" s="166"/>
      <c r="G7" s="169">
        <f>+G8</f>
        <v>0</v>
      </c>
      <c r="H7" s="169">
        <f>+H8</f>
        <v>0</v>
      </c>
      <c r="I7" s="169">
        <f>+I8</f>
        <v>0</v>
      </c>
    </row>
    <row r="8" spans="1:9" s="168" customFormat="1" ht="90.75" customHeight="1">
      <c r="A8" s="170"/>
      <c r="B8" s="164">
        <v>1103</v>
      </c>
      <c r="C8" s="171"/>
      <c r="D8" s="172" t="s">
        <v>66</v>
      </c>
      <c r="E8" s="172" t="s">
        <v>67</v>
      </c>
      <c r="F8" s="172" t="s">
        <v>68</v>
      </c>
      <c r="G8" s="167">
        <f>+G9+G10+G11</f>
        <v>0</v>
      </c>
      <c r="H8" s="167">
        <f>+H9+H10+H11</f>
        <v>0</v>
      </c>
      <c r="I8" s="167">
        <f>+I9+I10+I11</f>
        <v>0</v>
      </c>
    </row>
    <row r="9" spans="1:9" s="163" customFormat="1" ht="143.25" customHeight="1">
      <c r="A9" s="171"/>
      <c r="B9" s="171"/>
      <c r="C9" s="173" t="s">
        <v>76</v>
      </c>
      <c r="D9" s="171" t="s">
        <v>77</v>
      </c>
      <c r="E9" s="171" t="s">
        <v>78</v>
      </c>
      <c r="F9" s="171" t="s">
        <v>37</v>
      </c>
      <c r="G9" s="174">
        <f>5757+600</f>
        <v>6357</v>
      </c>
      <c r="H9" s="174">
        <f>5757+600</f>
        <v>6357</v>
      </c>
      <c r="I9" s="174">
        <f>5757+1000</f>
        <v>6757</v>
      </c>
    </row>
    <row r="10" spans="1:9" s="163" customFormat="1" ht="120" customHeight="1">
      <c r="A10" s="171"/>
      <c r="B10" s="171"/>
      <c r="C10" s="173" t="s">
        <v>79</v>
      </c>
      <c r="D10" s="171" t="s">
        <v>48</v>
      </c>
      <c r="E10" s="171" t="s">
        <v>49</v>
      </c>
      <c r="F10" s="171" t="s">
        <v>37</v>
      </c>
      <c r="G10" s="174">
        <v>0</v>
      </c>
      <c r="H10" s="174">
        <v>0</v>
      </c>
      <c r="I10" s="174">
        <v>-6757</v>
      </c>
    </row>
    <row r="11" spans="1:9" s="163" customFormat="1" ht="72" customHeight="1">
      <c r="A11" s="171"/>
      <c r="B11" s="171"/>
      <c r="C11" s="173" t="s">
        <v>161</v>
      </c>
      <c r="D11" s="171" t="s">
        <v>147</v>
      </c>
      <c r="E11" s="171" t="s">
        <v>162</v>
      </c>
      <c r="F11" s="171" t="s">
        <v>163</v>
      </c>
      <c r="G11" s="174">
        <v>-6357</v>
      </c>
      <c r="H11" s="174">
        <v>-6357</v>
      </c>
      <c r="I11" s="174">
        <v>0</v>
      </c>
    </row>
    <row r="12" spans="1:9" s="168" customFormat="1" ht="25.5" customHeight="1">
      <c r="A12" s="166" t="s">
        <v>69</v>
      </c>
      <c r="B12" s="166"/>
      <c r="C12" s="166"/>
      <c r="D12" s="166"/>
      <c r="E12" s="166"/>
      <c r="F12" s="166"/>
      <c r="G12" s="169">
        <f>G13</f>
        <v>0</v>
      </c>
      <c r="H12" s="169">
        <f>H13</f>
        <v>0</v>
      </c>
      <c r="I12" s="169">
        <f t="shared" ref="I12" si="1">I13</f>
        <v>0</v>
      </c>
    </row>
    <row r="13" spans="1:9" s="168" customFormat="1" ht="103.5">
      <c r="A13" s="170"/>
      <c r="B13" s="175" t="s">
        <v>70</v>
      </c>
      <c r="C13" s="170"/>
      <c r="D13" s="176" t="s">
        <v>71</v>
      </c>
      <c r="E13" s="176" t="s">
        <v>72</v>
      </c>
      <c r="F13" s="176" t="s">
        <v>73</v>
      </c>
      <c r="G13" s="169">
        <f t="shared" ref="G13:I13" si="2">+G14+G15</f>
        <v>0</v>
      </c>
      <c r="H13" s="169">
        <f t="shared" si="2"/>
        <v>0</v>
      </c>
      <c r="I13" s="169">
        <f t="shared" si="2"/>
        <v>0</v>
      </c>
    </row>
    <row r="14" spans="1:9" s="168" customFormat="1" ht="81" customHeight="1">
      <c r="A14" s="170"/>
      <c r="B14" s="170"/>
      <c r="C14" s="177" t="s">
        <v>74</v>
      </c>
      <c r="D14" s="170" t="s">
        <v>71</v>
      </c>
      <c r="E14" s="170" t="s">
        <v>75</v>
      </c>
      <c r="F14" s="170" t="s">
        <v>37</v>
      </c>
      <c r="G14" s="178">
        <v>0</v>
      </c>
      <c r="H14" s="178">
        <v>0</v>
      </c>
      <c r="I14" s="178">
        <v>-6757</v>
      </c>
    </row>
    <row r="15" spans="1:9" s="168" customFormat="1" ht="84.75" customHeight="1">
      <c r="A15" s="170"/>
      <c r="B15" s="170"/>
      <c r="C15" s="177" t="s">
        <v>74</v>
      </c>
      <c r="D15" s="170" t="s">
        <v>71</v>
      </c>
      <c r="E15" s="170" t="s">
        <v>75</v>
      </c>
      <c r="F15" s="170" t="s">
        <v>37</v>
      </c>
      <c r="G15" s="178">
        <v>0</v>
      </c>
      <c r="H15" s="178">
        <v>0</v>
      </c>
      <c r="I15" s="178">
        <v>6757</v>
      </c>
    </row>
  </sheetData>
  <mergeCells count="12">
    <mergeCell ref="A2:I2"/>
    <mergeCell ref="A6:F6"/>
    <mergeCell ref="A7:F7"/>
    <mergeCell ref="A1:I1"/>
    <mergeCell ref="A12:F12"/>
    <mergeCell ref="H3:I3"/>
    <mergeCell ref="A4:A5"/>
    <mergeCell ref="B4:C4"/>
    <mergeCell ref="D4:D5"/>
    <mergeCell ref="E4:E5"/>
    <mergeCell ref="F4:F5"/>
    <mergeCell ref="G4:I4"/>
  </mergeCells>
  <pageMargins left="0.45" right="0.45" top="0.5" bottom="0.5" header="0.3" footer="0.3"/>
  <pageSetup paperSize="9" scale="57" fitToHeight="10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zoomScaleNormal="100" zoomScaleSheetLayoutView="90" workbookViewId="0">
      <selection activeCell="I8" sqref="I8"/>
    </sheetView>
  </sheetViews>
  <sheetFormatPr defaultRowHeight="16.5"/>
  <cols>
    <col min="1" max="1" width="10.140625" style="9" bestFit="1" customWidth="1"/>
    <col min="2" max="2" width="14.7109375" style="9" bestFit="1" customWidth="1"/>
    <col min="3" max="3" width="60" style="9" customWidth="1"/>
    <col min="4" max="4" width="12.7109375" style="9" bestFit="1" customWidth="1"/>
    <col min="5" max="5" width="14.28515625" style="9" bestFit="1" customWidth="1"/>
    <col min="6" max="6" width="20.5703125" style="9" customWidth="1"/>
    <col min="7" max="7" width="17.7109375" style="9" bestFit="1" customWidth="1"/>
    <col min="8" max="10" width="16.42578125" style="9" customWidth="1"/>
    <col min="11" max="13" width="9.140625" style="9"/>
    <col min="14" max="14" width="23.140625" style="9" customWidth="1"/>
    <col min="15" max="16384" width="9.140625" style="9"/>
  </cols>
  <sheetData>
    <row r="1" spans="1:44" s="28" customFormat="1" ht="13.5">
      <c r="D1" s="29"/>
      <c r="E1" s="29"/>
      <c r="F1" s="30"/>
      <c r="G1" s="30"/>
      <c r="H1" s="31" t="s">
        <v>80</v>
      </c>
      <c r="I1" s="98"/>
    </row>
    <row r="2" spans="1:44" s="28" customFormat="1" ht="13.5">
      <c r="D2" s="30"/>
      <c r="E2" s="30"/>
      <c r="F2" s="30"/>
      <c r="G2" s="30"/>
      <c r="H2" s="31" t="s">
        <v>197</v>
      </c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</row>
    <row r="3" spans="1:44" s="28" customFormat="1" ht="13.5">
      <c r="D3" s="30"/>
      <c r="E3" s="30"/>
      <c r="F3" s="30"/>
      <c r="G3" s="30"/>
      <c r="H3" s="34" t="s">
        <v>198</v>
      </c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</row>
    <row r="4" spans="1:44" s="28" customFormat="1" ht="40.5" customHeight="1">
      <c r="A4" s="157" t="s">
        <v>193</v>
      </c>
      <c r="B4" s="157"/>
      <c r="C4" s="157"/>
      <c r="D4" s="157"/>
      <c r="E4" s="157"/>
      <c r="F4" s="157"/>
      <c r="G4" s="157"/>
      <c r="H4" s="157"/>
      <c r="I4" s="99"/>
    </row>
    <row r="5" spans="1:44" s="28" customFormat="1" ht="17.25">
      <c r="A5" s="179"/>
      <c r="B5" s="180"/>
      <c r="C5" s="180"/>
      <c r="D5" s="180"/>
      <c r="E5" s="180"/>
      <c r="F5" s="180"/>
      <c r="G5" s="181" t="s">
        <v>59</v>
      </c>
      <c r="H5" s="181"/>
      <c r="I5" s="99"/>
    </row>
    <row r="6" spans="1:44" s="28" customFormat="1" ht="34.5" customHeight="1">
      <c r="A6" s="182" t="s">
        <v>85</v>
      </c>
      <c r="B6" s="182"/>
      <c r="C6" s="183" t="s">
        <v>86</v>
      </c>
      <c r="D6" s="183" t="s">
        <v>87</v>
      </c>
      <c r="E6" s="184" t="s">
        <v>194</v>
      </c>
      <c r="F6" s="185"/>
      <c r="G6" s="185"/>
      <c r="H6" s="186"/>
      <c r="I6" s="99"/>
    </row>
    <row r="7" spans="1:44" s="28" customFormat="1" ht="17.25">
      <c r="A7" s="182"/>
      <c r="B7" s="182"/>
      <c r="C7" s="183"/>
      <c r="D7" s="183"/>
      <c r="E7" s="183" t="s">
        <v>88</v>
      </c>
      <c r="F7" s="183"/>
      <c r="G7" s="183"/>
      <c r="H7" s="183"/>
    </row>
    <row r="8" spans="1:44" s="28" customFormat="1" ht="111.75" customHeight="1">
      <c r="A8" s="187" t="s">
        <v>26</v>
      </c>
      <c r="B8" s="187" t="s">
        <v>64</v>
      </c>
      <c r="C8" s="183"/>
      <c r="D8" s="183"/>
      <c r="E8" s="188" t="s">
        <v>89</v>
      </c>
      <c r="F8" s="188" t="s">
        <v>90</v>
      </c>
      <c r="G8" s="188" t="s">
        <v>91</v>
      </c>
      <c r="H8" s="188" t="s">
        <v>92</v>
      </c>
    </row>
    <row r="9" spans="1:44" s="28" customFormat="1" ht="24.75" customHeight="1">
      <c r="A9" s="189"/>
      <c r="B9" s="189"/>
      <c r="C9" s="190" t="s">
        <v>87</v>
      </c>
      <c r="D9" s="191">
        <f>D11</f>
        <v>-6757</v>
      </c>
      <c r="E9" s="191">
        <f t="shared" ref="E9:H9" si="0">E11</f>
        <v>0</v>
      </c>
      <c r="F9" s="191">
        <f t="shared" si="0"/>
        <v>0</v>
      </c>
      <c r="G9" s="191">
        <f t="shared" si="0"/>
        <v>-6757</v>
      </c>
      <c r="H9" s="191">
        <f t="shared" si="0"/>
        <v>0</v>
      </c>
    </row>
    <row r="10" spans="1:44" s="28" customFormat="1" ht="17.25">
      <c r="A10" s="189"/>
      <c r="B10" s="189"/>
      <c r="C10" s="192" t="s">
        <v>93</v>
      </c>
      <c r="D10" s="193"/>
      <c r="E10" s="193"/>
      <c r="F10" s="193"/>
      <c r="G10" s="193"/>
      <c r="H10" s="193"/>
    </row>
    <row r="11" spans="1:44" s="46" customFormat="1" ht="24.75" customHeight="1">
      <c r="A11" s="194"/>
      <c r="B11" s="194"/>
      <c r="C11" s="195" t="s">
        <v>42</v>
      </c>
      <c r="D11" s="191">
        <f>SUM(E11:H11)</f>
        <v>-6757</v>
      </c>
      <c r="E11" s="191">
        <f>+E13</f>
        <v>0</v>
      </c>
      <c r="F11" s="191">
        <f>+F13</f>
        <v>0</v>
      </c>
      <c r="G11" s="191">
        <f>+G13</f>
        <v>-6757</v>
      </c>
      <c r="H11" s="193">
        <f>H13</f>
        <v>0</v>
      </c>
    </row>
    <row r="12" spans="1:44" s="46" customFormat="1" ht="17.25">
      <c r="A12" s="194"/>
      <c r="B12" s="194"/>
      <c r="C12" s="196" t="s">
        <v>93</v>
      </c>
      <c r="D12" s="193"/>
      <c r="E12" s="193"/>
      <c r="F12" s="193"/>
      <c r="G12" s="193"/>
      <c r="H12" s="193"/>
    </row>
    <row r="13" spans="1:44" s="50" customFormat="1" ht="41.25" customHeight="1">
      <c r="A13" s="197" t="s">
        <v>3</v>
      </c>
      <c r="B13" s="197" t="s">
        <v>53</v>
      </c>
      <c r="C13" s="176" t="s">
        <v>54</v>
      </c>
      <c r="D13" s="193">
        <f>SUM(E13:H13)</f>
        <v>-6757</v>
      </c>
      <c r="E13" s="193">
        <f>+E15</f>
        <v>0</v>
      </c>
      <c r="F13" s="193">
        <f>+F15</f>
        <v>0</v>
      </c>
      <c r="G13" s="193">
        <f t="shared" ref="G13:H13" si="1">+G15</f>
        <v>-6757</v>
      </c>
      <c r="H13" s="193">
        <f t="shared" si="1"/>
        <v>0</v>
      </c>
    </row>
    <row r="14" spans="1:44" s="50" customFormat="1" ht="17.25">
      <c r="A14" s="197"/>
      <c r="B14" s="197"/>
      <c r="C14" s="170" t="s">
        <v>94</v>
      </c>
      <c r="D14" s="193"/>
      <c r="E14" s="193"/>
      <c r="F14" s="193"/>
      <c r="G14" s="193"/>
      <c r="H14" s="193"/>
    </row>
    <row r="15" spans="1:44" s="46" customFormat="1" ht="72.75" customHeight="1">
      <c r="A15" s="197"/>
      <c r="B15" s="197"/>
      <c r="C15" s="198" t="s">
        <v>179</v>
      </c>
      <c r="D15" s="193">
        <f>SUM(E15:H15)</f>
        <v>-6757</v>
      </c>
      <c r="E15" s="193">
        <v>0</v>
      </c>
      <c r="F15" s="193"/>
      <c r="G15" s="193">
        <f>'1'!I10</f>
        <v>-6757</v>
      </c>
      <c r="H15" s="193"/>
    </row>
  </sheetData>
  <mergeCells count="7"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  <pageSetup paperSize="9" scale="79" fitToHeight="1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zoomScaleNormal="100" zoomScaleSheetLayoutView="90" workbookViewId="0">
      <selection activeCell="I3" sqref="I3"/>
    </sheetView>
  </sheetViews>
  <sheetFormatPr defaultRowHeight="16.5"/>
  <cols>
    <col min="1" max="1" width="8.7109375" style="9" customWidth="1"/>
    <col min="2" max="2" width="7.7109375" style="9" customWidth="1"/>
    <col min="3" max="3" width="6.140625" style="9" customWidth="1"/>
    <col min="4" max="4" width="11.140625" style="9" customWidth="1"/>
    <col min="5" max="5" width="15.140625" style="9" customWidth="1"/>
    <col min="6" max="6" width="59" style="9" customWidth="1"/>
    <col min="7" max="9" width="16.42578125" style="9" customWidth="1"/>
    <col min="10" max="12" width="9.140625" style="9"/>
    <col min="13" max="13" width="23.140625" style="9" customWidth="1"/>
    <col min="14" max="16384" width="9.140625" style="9"/>
  </cols>
  <sheetData>
    <row r="1" spans="1:9" ht="51" customHeight="1">
      <c r="A1" s="7"/>
      <c r="B1" s="7"/>
      <c r="C1" s="7"/>
      <c r="D1" s="7"/>
      <c r="E1" s="7"/>
      <c r="F1" s="110" t="s">
        <v>165</v>
      </c>
      <c r="G1" s="110"/>
      <c r="H1" s="110"/>
      <c r="I1" s="110"/>
    </row>
    <row r="2" spans="1:9" ht="39" customHeight="1">
      <c r="A2" s="200" t="s">
        <v>185</v>
      </c>
      <c r="B2" s="200"/>
      <c r="C2" s="200"/>
      <c r="D2" s="200"/>
      <c r="E2" s="200"/>
      <c r="F2" s="200"/>
      <c r="G2" s="200"/>
      <c r="H2" s="200"/>
      <c r="I2" s="200"/>
    </row>
    <row r="3" spans="1:9" ht="12.75" customHeight="1">
      <c r="A3" s="201"/>
      <c r="B3" s="201"/>
      <c r="C3" s="201"/>
      <c r="D3" s="201"/>
      <c r="E3" s="201"/>
      <c r="F3" s="201"/>
      <c r="G3" s="201"/>
      <c r="H3" s="201"/>
      <c r="I3" s="231" t="s">
        <v>59</v>
      </c>
    </row>
    <row r="4" spans="1:9" ht="71.25" customHeight="1">
      <c r="A4" s="202" t="s">
        <v>18</v>
      </c>
      <c r="B4" s="203"/>
      <c r="C4" s="204"/>
      <c r="D4" s="202" t="s">
        <v>0</v>
      </c>
      <c r="E4" s="204"/>
      <c r="F4" s="205" t="s">
        <v>19</v>
      </c>
      <c r="G4" s="203" t="s">
        <v>25</v>
      </c>
      <c r="H4" s="203"/>
      <c r="I4" s="204"/>
    </row>
    <row r="5" spans="1:9" ht="39.75" customHeight="1">
      <c r="A5" s="206" t="s">
        <v>20</v>
      </c>
      <c r="B5" s="206" t="s">
        <v>21</v>
      </c>
      <c r="C5" s="206" t="s">
        <v>22</v>
      </c>
      <c r="D5" s="206" t="s">
        <v>26</v>
      </c>
      <c r="E5" s="206" t="s">
        <v>11</v>
      </c>
      <c r="F5" s="205"/>
      <c r="G5" s="207" t="s">
        <v>45</v>
      </c>
      <c r="H5" s="207" t="s">
        <v>27</v>
      </c>
      <c r="I5" s="207" t="s">
        <v>46</v>
      </c>
    </row>
    <row r="6" spans="1:9" ht="17.25">
      <c r="A6" s="1"/>
      <c r="B6" s="1"/>
      <c r="C6" s="1"/>
      <c r="D6" s="1"/>
      <c r="E6" s="1"/>
      <c r="F6" s="2" t="s">
        <v>9</v>
      </c>
      <c r="G6" s="208">
        <f>G7+G37</f>
        <v>0</v>
      </c>
      <c r="H6" s="208">
        <f t="shared" ref="H6" si="0">H7+H37</f>
        <v>0</v>
      </c>
      <c r="I6" s="208">
        <f>I7+I37</f>
        <v>0</v>
      </c>
    </row>
    <row r="7" spans="1:9" ht="34.5">
      <c r="A7" s="114" t="s">
        <v>191</v>
      </c>
      <c r="B7" s="209"/>
      <c r="C7" s="210"/>
      <c r="D7" s="210"/>
      <c r="E7" s="210"/>
      <c r="F7" s="2" t="s">
        <v>24</v>
      </c>
      <c r="G7" s="208">
        <f>G9</f>
        <v>0</v>
      </c>
      <c r="H7" s="208">
        <f t="shared" ref="H7" si="1">H9</f>
        <v>0</v>
      </c>
      <c r="I7" s="208">
        <f>I9</f>
        <v>6757</v>
      </c>
    </row>
    <row r="8" spans="1:9" ht="16.5" customHeight="1">
      <c r="A8" s="115"/>
      <c r="B8" s="211"/>
      <c r="C8" s="212"/>
      <c r="D8" s="212"/>
      <c r="E8" s="212"/>
      <c r="F8" s="1" t="s">
        <v>1</v>
      </c>
      <c r="G8" s="1"/>
      <c r="H8" s="1"/>
      <c r="I8" s="1"/>
    </row>
    <row r="9" spans="1:9" ht="34.5">
      <c r="A9" s="115"/>
      <c r="B9" s="114" t="s">
        <v>191</v>
      </c>
      <c r="C9" s="210"/>
      <c r="D9" s="210"/>
      <c r="E9" s="210"/>
      <c r="F9" s="2" t="s">
        <v>17</v>
      </c>
      <c r="G9" s="208">
        <f>G11</f>
        <v>0</v>
      </c>
      <c r="H9" s="208">
        <f t="shared" ref="H9" si="2">H11</f>
        <v>0</v>
      </c>
      <c r="I9" s="208">
        <f>I11</f>
        <v>6757</v>
      </c>
    </row>
    <row r="10" spans="1:9" ht="16.5" customHeight="1">
      <c r="A10" s="115"/>
      <c r="B10" s="115"/>
      <c r="C10" s="212"/>
      <c r="D10" s="212"/>
      <c r="E10" s="212"/>
      <c r="F10" s="1" t="s">
        <v>1</v>
      </c>
      <c r="G10" s="1"/>
      <c r="H10" s="1"/>
      <c r="I10" s="1"/>
    </row>
    <row r="11" spans="1:9" ht="34.5">
      <c r="A11" s="115"/>
      <c r="B11" s="115"/>
      <c r="C11" s="213" t="s">
        <v>23</v>
      </c>
      <c r="D11" s="210"/>
      <c r="E11" s="210"/>
      <c r="F11" s="2" t="s">
        <v>17</v>
      </c>
      <c r="G11" s="208">
        <f>+G13</f>
        <v>0</v>
      </c>
      <c r="H11" s="208">
        <f>+H13</f>
        <v>0</v>
      </c>
      <c r="I11" s="208">
        <f>+I13</f>
        <v>6757</v>
      </c>
    </row>
    <row r="12" spans="1:9" ht="16.5" customHeight="1">
      <c r="A12" s="115"/>
      <c r="B12" s="115"/>
      <c r="C12" s="214"/>
      <c r="D12" s="212"/>
      <c r="E12" s="212"/>
      <c r="F12" s="1" t="s">
        <v>1</v>
      </c>
      <c r="G12" s="1"/>
      <c r="H12" s="1"/>
      <c r="I12" s="1"/>
    </row>
    <row r="13" spans="1:9" ht="16.5" customHeight="1">
      <c r="A13" s="115"/>
      <c r="B13" s="115"/>
      <c r="C13" s="214"/>
      <c r="D13" s="210"/>
      <c r="E13" s="210"/>
      <c r="F13" s="2" t="s">
        <v>42</v>
      </c>
      <c r="G13" s="215">
        <f>+G15</f>
        <v>0</v>
      </c>
      <c r="H13" s="215">
        <f t="shared" ref="H13" si="3">+H15</f>
        <v>0</v>
      </c>
      <c r="I13" s="215">
        <f>+I15</f>
        <v>6757</v>
      </c>
    </row>
    <row r="14" spans="1:9" ht="16.5" customHeight="1">
      <c r="A14" s="115"/>
      <c r="B14" s="115"/>
      <c r="C14" s="214"/>
      <c r="D14" s="212"/>
      <c r="E14" s="212"/>
      <c r="F14" s="1" t="s">
        <v>43</v>
      </c>
      <c r="G14" s="1"/>
      <c r="H14" s="1"/>
      <c r="I14" s="1"/>
    </row>
    <row r="15" spans="1:9" ht="51.75">
      <c r="A15" s="115"/>
      <c r="B15" s="115"/>
      <c r="C15" s="214"/>
      <c r="D15" s="216">
        <v>1103</v>
      </c>
      <c r="E15" s="216"/>
      <c r="F15" s="217" t="s">
        <v>4</v>
      </c>
      <c r="G15" s="215">
        <f>G17+G28</f>
        <v>0</v>
      </c>
      <c r="H15" s="215">
        <f t="shared" ref="H15" si="4">H17+H28</f>
        <v>0</v>
      </c>
      <c r="I15" s="215">
        <f>I17+I28</f>
        <v>6757</v>
      </c>
    </row>
    <row r="16" spans="1:9" ht="17.25" customHeight="1">
      <c r="A16" s="115"/>
      <c r="B16" s="115"/>
      <c r="C16" s="214"/>
      <c r="D16" s="218"/>
      <c r="E16" s="219"/>
      <c r="F16" s="217" t="s">
        <v>1</v>
      </c>
      <c r="G16" s="217"/>
      <c r="H16" s="217"/>
      <c r="I16" s="217"/>
    </row>
    <row r="17" spans="1:9" s="12" customFormat="1" ht="103.5">
      <c r="A17" s="115"/>
      <c r="B17" s="115"/>
      <c r="C17" s="214"/>
      <c r="D17" s="218"/>
      <c r="E17" s="216">
        <v>11001</v>
      </c>
      <c r="F17" s="220" t="s">
        <v>6</v>
      </c>
      <c r="G17" s="221">
        <f>+G19</f>
        <v>6357</v>
      </c>
      <c r="H17" s="221">
        <f>+H19</f>
        <v>6357</v>
      </c>
      <c r="I17" s="221">
        <f>+I19</f>
        <v>6757</v>
      </c>
    </row>
    <row r="18" spans="1:9" ht="17.25" customHeight="1">
      <c r="A18" s="115"/>
      <c r="B18" s="115"/>
      <c r="C18" s="214"/>
      <c r="D18" s="218"/>
      <c r="E18" s="218"/>
      <c r="F18" s="217" t="s">
        <v>7</v>
      </c>
      <c r="G18" s="217"/>
      <c r="H18" s="217"/>
      <c r="I18" s="217"/>
    </row>
    <row r="19" spans="1:9" ht="16.5" customHeight="1">
      <c r="A19" s="115"/>
      <c r="B19" s="115"/>
      <c r="C19" s="214"/>
      <c r="D19" s="218"/>
      <c r="E19" s="218"/>
      <c r="F19" s="222" t="s">
        <v>2</v>
      </c>
      <c r="G19" s="223">
        <f>+G21</f>
        <v>6357</v>
      </c>
      <c r="H19" s="223">
        <f t="shared" ref="H19:I19" si="5">+H21</f>
        <v>6357</v>
      </c>
      <c r="I19" s="223">
        <f t="shared" si="5"/>
        <v>6757</v>
      </c>
    </row>
    <row r="20" spans="1:9" ht="34.5">
      <c r="A20" s="115"/>
      <c r="B20" s="115"/>
      <c r="C20" s="214"/>
      <c r="D20" s="218"/>
      <c r="E20" s="218"/>
      <c r="F20" s="217" t="s">
        <v>8</v>
      </c>
      <c r="G20" s="217"/>
      <c r="H20" s="217"/>
      <c r="I20" s="217"/>
    </row>
    <row r="21" spans="1:9" ht="16.5" customHeight="1">
      <c r="A21" s="115"/>
      <c r="B21" s="115"/>
      <c r="C21" s="214"/>
      <c r="D21" s="218"/>
      <c r="E21" s="218"/>
      <c r="F21" s="170" t="s">
        <v>9</v>
      </c>
      <c r="G21" s="215">
        <f>G22</f>
        <v>6357</v>
      </c>
      <c r="H21" s="215">
        <f t="shared" ref="H21:I21" si="6">H22</f>
        <v>6357</v>
      </c>
      <c r="I21" s="215">
        <f t="shared" si="6"/>
        <v>6757</v>
      </c>
    </row>
    <row r="22" spans="1:9" ht="16.5" customHeight="1">
      <c r="A22" s="115"/>
      <c r="B22" s="115"/>
      <c r="C22" s="214"/>
      <c r="D22" s="218"/>
      <c r="E22" s="218"/>
      <c r="F22" s="170" t="s">
        <v>10</v>
      </c>
      <c r="G22" s="215">
        <f>G23</f>
        <v>6357</v>
      </c>
      <c r="H22" s="215">
        <f t="shared" ref="H22" si="7">H23</f>
        <v>6357</v>
      </c>
      <c r="I22" s="215">
        <f>I23</f>
        <v>6757</v>
      </c>
    </row>
    <row r="23" spans="1:9" ht="34.5">
      <c r="A23" s="115"/>
      <c r="B23" s="115"/>
      <c r="C23" s="214"/>
      <c r="D23" s="218"/>
      <c r="E23" s="218"/>
      <c r="F23" s="170" t="s">
        <v>50</v>
      </c>
      <c r="G23" s="215">
        <f>G24+G26</f>
        <v>6357</v>
      </c>
      <c r="H23" s="215">
        <f>H24+H26</f>
        <v>6357</v>
      </c>
      <c r="I23" s="215">
        <f t="shared" ref="I23" si="8">I24+I26</f>
        <v>6757</v>
      </c>
    </row>
    <row r="24" spans="1:9" ht="16.5" customHeight="1">
      <c r="A24" s="115"/>
      <c r="B24" s="115"/>
      <c r="C24" s="214"/>
      <c r="D24" s="218"/>
      <c r="E24" s="218"/>
      <c r="F24" s="170" t="s">
        <v>51</v>
      </c>
      <c r="G24" s="215">
        <f t="shared" ref="G24:H26" si="9">+G25</f>
        <v>600</v>
      </c>
      <c r="H24" s="215">
        <f t="shared" si="9"/>
        <v>600</v>
      </c>
      <c r="I24" s="215">
        <f>+I25</f>
        <v>1000</v>
      </c>
    </row>
    <row r="25" spans="1:9" ht="16.5" customHeight="1">
      <c r="A25" s="115"/>
      <c r="B25" s="115"/>
      <c r="C25" s="214"/>
      <c r="D25" s="218"/>
      <c r="E25" s="218"/>
      <c r="F25" s="170" t="s">
        <v>52</v>
      </c>
      <c r="G25" s="215">
        <v>600</v>
      </c>
      <c r="H25" s="215">
        <v>600</v>
      </c>
      <c r="I25" s="215">
        <v>1000</v>
      </c>
    </row>
    <row r="26" spans="1:9" ht="21" customHeight="1">
      <c r="A26" s="115"/>
      <c r="B26" s="115"/>
      <c r="C26" s="214"/>
      <c r="D26" s="224"/>
      <c r="E26" s="224"/>
      <c r="F26" s="170" t="s">
        <v>97</v>
      </c>
      <c r="G26" s="215">
        <f>+G27</f>
        <v>5757</v>
      </c>
      <c r="H26" s="215">
        <f t="shared" si="9"/>
        <v>5757</v>
      </c>
      <c r="I26" s="215">
        <f>+I27</f>
        <v>5757</v>
      </c>
    </row>
    <row r="27" spans="1:9" ht="17.25">
      <c r="A27" s="115"/>
      <c r="B27" s="115"/>
      <c r="C27" s="214"/>
      <c r="D27" s="224"/>
      <c r="E27" s="224"/>
      <c r="F27" s="170" t="s">
        <v>98</v>
      </c>
      <c r="G27" s="215">
        <v>5757</v>
      </c>
      <c r="H27" s="215">
        <v>5757</v>
      </c>
      <c r="I27" s="215">
        <v>5757</v>
      </c>
    </row>
    <row r="28" spans="1:9" s="12" customFormat="1" ht="51.75">
      <c r="A28" s="115"/>
      <c r="B28" s="225"/>
      <c r="C28" s="226"/>
      <c r="D28" s="224"/>
      <c r="E28" s="170" t="s">
        <v>142</v>
      </c>
      <c r="F28" s="220" t="s">
        <v>143</v>
      </c>
      <c r="G28" s="221">
        <f t="shared" ref="G28:H28" si="10">+G30</f>
        <v>-6357</v>
      </c>
      <c r="H28" s="221">
        <f t="shared" si="10"/>
        <v>-6357</v>
      </c>
      <c r="I28" s="221">
        <f>+I30</f>
        <v>0</v>
      </c>
    </row>
    <row r="29" spans="1:9" ht="17.25" customHeight="1">
      <c r="A29" s="115"/>
      <c r="B29" s="225"/>
      <c r="C29" s="226"/>
      <c r="D29" s="224"/>
      <c r="E29" s="170"/>
      <c r="F29" s="170" t="s">
        <v>7</v>
      </c>
      <c r="G29" s="217"/>
      <c r="H29" s="217"/>
      <c r="I29" s="217"/>
    </row>
    <row r="30" spans="1:9" ht="17.25">
      <c r="A30" s="115"/>
      <c r="B30" s="225"/>
      <c r="C30" s="226"/>
      <c r="D30" s="224"/>
      <c r="E30" s="170"/>
      <c r="F30" s="222" t="s">
        <v>2</v>
      </c>
      <c r="G30" s="223">
        <f t="shared" ref="G30:H30" si="11">+G32</f>
        <v>-6357</v>
      </c>
      <c r="H30" s="223">
        <f t="shared" si="11"/>
        <v>-6357</v>
      </c>
      <c r="I30" s="223">
        <f>+I32</f>
        <v>0</v>
      </c>
    </row>
    <row r="31" spans="1:9" ht="34.5">
      <c r="A31" s="115"/>
      <c r="B31" s="225"/>
      <c r="C31" s="226"/>
      <c r="D31" s="224"/>
      <c r="E31" s="170"/>
      <c r="F31" s="170" t="s">
        <v>8</v>
      </c>
      <c r="G31" s="217"/>
      <c r="H31" s="217"/>
      <c r="I31" s="217"/>
    </row>
    <row r="32" spans="1:9" ht="17.25">
      <c r="A32" s="115"/>
      <c r="B32" s="225"/>
      <c r="C32" s="226"/>
      <c r="D32" s="224"/>
      <c r="E32" s="170"/>
      <c r="F32" s="170" t="s">
        <v>9</v>
      </c>
      <c r="G32" s="215">
        <f t="shared" ref="G32:I34" si="12">G33</f>
        <v>-6357</v>
      </c>
      <c r="H32" s="215">
        <f t="shared" si="12"/>
        <v>-6357</v>
      </c>
      <c r="I32" s="215">
        <f t="shared" si="12"/>
        <v>0</v>
      </c>
    </row>
    <row r="33" spans="1:9" ht="34.5">
      <c r="A33" s="115"/>
      <c r="B33" s="225"/>
      <c r="C33" s="226"/>
      <c r="D33" s="224"/>
      <c r="E33" s="170"/>
      <c r="F33" s="170" t="s">
        <v>55</v>
      </c>
      <c r="G33" s="215">
        <f t="shared" si="12"/>
        <v>-6357</v>
      </c>
      <c r="H33" s="215">
        <f t="shared" si="12"/>
        <v>-6357</v>
      </c>
      <c r="I33" s="215">
        <f>I34</f>
        <v>0</v>
      </c>
    </row>
    <row r="34" spans="1:9" ht="17.25">
      <c r="A34" s="115"/>
      <c r="B34" s="225"/>
      <c r="C34" s="226"/>
      <c r="D34" s="224"/>
      <c r="E34" s="170"/>
      <c r="F34" s="170" t="s">
        <v>56</v>
      </c>
      <c r="G34" s="215">
        <f t="shared" si="12"/>
        <v>-6357</v>
      </c>
      <c r="H34" s="215">
        <f t="shared" si="12"/>
        <v>-6357</v>
      </c>
      <c r="I34" s="215">
        <f>I35</f>
        <v>0</v>
      </c>
    </row>
    <row r="35" spans="1:9" ht="17.25">
      <c r="A35" s="115"/>
      <c r="B35" s="225"/>
      <c r="C35" s="226"/>
      <c r="D35" s="224"/>
      <c r="E35" s="170"/>
      <c r="F35" s="170" t="s">
        <v>144</v>
      </c>
      <c r="G35" s="215">
        <f t="shared" ref="G35:H35" si="13">+G36</f>
        <v>-6357</v>
      </c>
      <c r="H35" s="215">
        <f t="shared" si="13"/>
        <v>-6357</v>
      </c>
      <c r="I35" s="215">
        <f>+I36</f>
        <v>0</v>
      </c>
    </row>
    <row r="36" spans="1:9" ht="17.25" customHeight="1">
      <c r="A36" s="116"/>
      <c r="B36" s="225"/>
      <c r="C36" s="226"/>
      <c r="D36" s="224"/>
      <c r="E36" s="170"/>
      <c r="F36" s="170" t="s">
        <v>145</v>
      </c>
      <c r="G36" s="215">
        <v>-6357</v>
      </c>
      <c r="H36" s="215">
        <v>-6357</v>
      </c>
      <c r="I36" s="215">
        <f>+'1'!H21</f>
        <v>0</v>
      </c>
    </row>
    <row r="37" spans="1:9" ht="16.5" customHeight="1">
      <c r="A37" s="114" t="s">
        <v>189</v>
      </c>
      <c r="B37" s="213"/>
      <c r="C37" s="213"/>
      <c r="D37" s="210"/>
      <c r="E37" s="210"/>
      <c r="F37" s="2" t="s">
        <v>186</v>
      </c>
      <c r="G37" s="208">
        <f>G39</f>
        <v>0</v>
      </c>
      <c r="H37" s="208">
        <f t="shared" ref="H37" si="14">H39</f>
        <v>0</v>
      </c>
      <c r="I37" s="208">
        <f>I39</f>
        <v>-6757</v>
      </c>
    </row>
    <row r="38" spans="1:9" ht="16.5" customHeight="1">
      <c r="A38" s="115"/>
      <c r="B38" s="227"/>
      <c r="C38" s="227"/>
      <c r="D38" s="212"/>
      <c r="E38" s="212"/>
      <c r="F38" s="1" t="s">
        <v>1</v>
      </c>
      <c r="G38" s="1"/>
      <c r="H38" s="1"/>
      <c r="I38" s="1"/>
    </row>
    <row r="39" spans="1:9" ht="34.5">
      <c r="A39" s="115"/>
      <c r="B39" s="114" t="s">
        <v>189</v>
      </c>
      <c r="C39" s="213"/>
      <c r="D39" s="210"/>
      <c r="E39" s="210"/>
      <c r="F39" s="2" t="s">
        <v>187</v>
      </c>
      <c r="G39" s="208">
        <f>G41</f>
        <v>0</v>
      </c>
      <c r="H39" s="208">
        <f t="shared" ref="H39" si="15">H41</f>
        <v>0</v>
      </c>
      <c r="I39" s="208">
        <f>I41</f>
        <v>-6757</v>
      </c>
    </row>
    <row r="40" spans="1:9" ht="16.5" customHeight="1">
      <c r="A40" s="115"/>
      <c r="B40" s="115"/>
      <c r="C40" s="227"/>
      <c r="D40" s="212"/>
      <c r="E40" s="212"/>
      <c r="F40" s="1" t="s">
        <v>1</v>
      </c>
      <c r="G40" s="1"/>
      <c r="H40" s="1"/>
      <c r="I40" s="1"/>
    </row>
    <row r="41" spans="1:9" ht="16.5" customHeight="1">
      <c r="A41" s="115"/>
      <c r="B41" s="115"/>
      <c r="C41" s="114" t="s">
        <v>188</v>
      </c>
      <c r="D41" s="210"/>
      <c r="E41" s="210"/>
      <c r="F41" s="2" t="s">
        <v>158</v>
      </c>
      <c r="G41" s="208">
        <f>+G47</f>
        <v>0</v>
      </c>
      <c r="H41" s="208">
        <f t="shared" ref="H41" si="16">+H47</f>
        <v>0</v>
      </c>
      <c r="I41" s="208">
        <f>+I47</f>
        <v>-6757</v>
      </c>
    </row>
    <row r="42" spans="1:9" ht="16.5" customHeight="1">
      <c r="A42" s="115"/>
      <c r="B42" s="115"/>
      <c r="C42" s="115"/>
      <c r="D42" s="212"/>
      <c r="E42" s="212"/>
      <c r="F42" s="1" t="s">
        <v>1</v>
      </c>
      <c r="G42" s="1"/>
      <c r="H42" s="1"/>
      <c r="I42" s="1"/>
    </row>
    <row r="43" spans="1:9" ht="16.5" customHeight="1">
      <c r="A43" s="115"/>
      <c r="B43" s="115"/>
      <c r="C43" s="115"/>
      <c r="D43" s="210"/>
      <c r="E43" s="210"/>
      <c r="F43" s="2" t="s">
        <v>42</v>
      </c>
      <c r="G43" s="215">
        <f>+G45</f>
        <v>0</v>
      </c>
      <c r="H43" s="215">
        <f t="shared" ref="H43" si="17">+H45</f>
        <v>0</v>
      </c>
      <c r="I43" s="221">
        <f>+I45</f>
        <v>-6757</v>
      </c>
    </row>
    <row r="44" spans="1:9" ht="16.5" customHeight="1">
      <c r="A44" s="115"/>
      <c r="B44" s="115"/>
      <c r="C44" s="115"/>
      <c r="D44" s="212"/>
      <c r="E44" s="212"/>
      <c r="F44" s="1" t="s">
        <v>43</v>
      </c>
      <c r="G44" s="1"/>
      <c r="H44" s="1"/>
      <c r="I44" s="2"/>
    </row>
    <row r="45" spans="1:9" ht="51.75">
      <c r="A45" s="115"/>
      <c r="B45" s="115"/>
      <c r="C45" s="115"/>
      <c r="D45" s="210">
        <v>1103</v>
      </c>
      <c r="E45" s="216"/>
      <c r="F45" s="217" t="s">
        <v>4</v>
      </c>
      <c r="G45" s="215">
        <f>G47+G80+G58</f>
        <v>0</v>
      </c>
      <c r="H45" s="215">
        <f>H47+H80+H58</f>
        <v>0</v>
      </c>
      <c r="I45" s="221">
        <f>I47</f>
        <v>-6757</v>
      </c>
    </row>
    <row r="46" spans="1:9" ht="17.25" customHeight="1">
      <c r="A46" s="115"/>
      <c r="B46" s="115"/>
      <c r="C46" s="115"/>
      <c r="D46" s="228"/>
      <c r="E46" s="219"/>
      <c r="F46" s="217" t="s">
        <v>1</v>
      </c>
      <c r="G46" s="217"/>
      <c r="H46" s="217"/>
      <c r="I46" s="217"/>
    </row>
    <row r="47" spans="1:9" s="12" customFormat="1" ht="34.5">
      <c r="A47" s="115"/>
      <c r="B47" s="115"/>
      <c r="C47" s="115"/>
      <c r="D47" s="228"/>
      <c r="E47" s="170" t="s">
        <v>53</v>
      </c>
      <c r="F47" s="220" t="s">
        <v>54</v>
      </c>
      <c r="G47" s="221">
        <f>+G49</f>
        <v>0</v>
      </c>
      <c r="H47" s="221">
        <f t="shared" ref="H47" si="18">+H49</f>
        <v>0</v>
      </c>
      <c r="I47" s="221">
        <f>+I49</f>
        <v>-6757</v>
      </c>
    </row>
    <row r="48" spans="1:9" ht="17.25" customHeight="1">
      <c r="A48" s="115"/>
      <c r="B48" s="115"/>
      <c r="C48" s="115"/>
      <c r="D48" s="228"/>
      <c r="E48" s="170"/>
      <c r="F48" s="170" t="s">
        <v>7</v>
      </c>
      <c r="G48" s="217"/>
      <c r="H48" s="217"/>
      <c r="I48" s="217"/>
    </row>
    <row r="49" spans="1:9" ht="16.5" customHeight="1">
      <c r="A49" s="115"/>
      <c r="B49" s="115"/>
      <c r="C49" s="115"/>
      <c r="D49" s="228"/>
      <c r="E49" s="170"/>
      <c r="F49" s="222" t="s">
        <v>2</v>
      </c>
      <c r="G49" s="223">
        <f>+G51</f>
        <v>0</v>
      </c>
      <c r="H49" s="223">
        <f>+H51</f>
        <v>0</v>
      </c>
      <c r="I49" s="223">
        <f t="shared" ref="I49" si="19">+I51</f>
        <v>-6757</v>
      </c>
    </row>
    <row r="50" spans="1:9" ht="34.5">
      <c r="A50" s="115"/>
      <c r="B50" s="115"/>
      <c r="C50" s="115"/>
      <c r="D50" s="228"/>
      <c r="E50" s="170"/>
      <c r="F50" s="170" t="s">
        <v>8</v>
      </c>
      <c r="G50" s="217"/>
      <c r="H50" s="217"/>
      <c r="I50" s="217"/>
    </row>
    <row r="51" spans="1:9" ht="16.5" customHeight="1">
      <c r="A51" s="115"/>
      <c r="B51" s="115"/>
      <c r="C51" s="115"/>
      <c r="D51" s="228"/>
      <c r="E51" s="170"/>
      <c r="F51" s="170" t="s">
        <v>9</v>
      </c>
      <c r="G51" s="215">
        <f t="shared" ref="G51:I53" si="20">G52</f>
        <v>0</v>
      </c>
      <c r="H51" s="215">
        <f t="shared" si="20"/>
        <v>0</v>
      </c>
      <c r="I51" s="215">
        <f t="shared" si="20"/>
        <v>-6757</v>
      </c>
    </row>
    <row r="52" spans="1:9" ht="16.5" customHeight="1">
      <c r="A52" s="115"/>
      <c r="B52" s="115"/>
      <c r="C52" s="115"/>
      <c r="D52" s="228"/>
      <c r="E52" s="170"/>
      <c r="F52" s="170" t="s">
        <v>55</v>
      </c>
      <c r="G52" s="215">
        <f t="shared" si="20"/>
        <v>0</v>
      </c>
      <c r="H52" s="215">
        <f t="shared" si="20"/>
        <v>0</v>
      </c>
      <c r="I52" s="215">
        <f>I53</f>
        <v>-6757</v>
      </c>
    </row>
    <row r="53" spans="1:9" ht="16.5" customHeight="1">
      <c r="A53" s="115"/>
      <c r="B53" s="115"/>
      <c r="C53" s="115"/>
      <c r="D53" s="228"/>
      <c r="E53" s="170"/>
      <c r="F53" s="170" t="s">
        <v>56</v>
      </c>
      <c r="G53" s="215">
        <f t="shared" si="20"/>
        <v>0</v>
      </c>
      <c r="H53" s="215">
        <f t="shared" si="20"/>
        <v>0</v>
      </c>
      <c r="I53" s="215">
        <f>I54</f>
        <v>-6757</v>
      </c>
    </row>
    <row r="54" spans="1:9" ht="16.5" customHeight="1">
      <c r="A54" s="115"/>
      <c r="B54" s="115"/>
      <c r="C54" s="115"/>
      <c r="D54" s="228"/>
      <c r="E54" s="170"/>
      <c r="F54" s="170" t="s">
        <v>57</v>
      </c>
      <c r="G54" s="215">
        <f t="shared" ref="G54:H54" si="21">+G55</f>
        <v>0</v>
      </c>
      <c r="H54" s="215">
        <f t="shared" si="21"/>
        <v>0</v>
      </c>
      <c r="I54" s="215">
        <f>+I55</f>
        <v>-6757</v>
      </c>
    </row>
    <row r="55" spans="1:9" ht="16.5" customHeight="1">
      <c r="A55" s="116"/>
      <c r="B55" s="116"/>
      <c r="C55" s="115"/>
      <c r="D55" s="212"/>
      <c r="E55" s="170"/>
      <c r="F55" s="170" t="s">
        <v>58</v>
      </c>
      <c r="G55" s="215">
        <f>+'1'!G10</f>
        <v>0</v>
      </c>
      <c r="H55" s="215">
        <f>+'1'!H10</f>
        <v>0</v>
      </c>
      <c r="I55" s="215">
        <f>+'1'!I10</f>
        <v>-6757</v>
      </c>
    </row>
    <row r="56" spans="1:9" s="4" customFormat="1" ht="34.5">
      <c r="A56" s="111" t="s">
        <v>33</v>
      </c>
      <c r="B56" s="117"/>
      <c r="C56" s="13"/>
      <c r="D56" s="14"/>
      <c r="E56" s="14"/>
      <c r="F56" s="3" t="s">
        <v>47</v>
      </c>
      <c r="G56" s="15">
        <f>+G58</f>
        <v>0</v>
      </c>
      <c r="H56" s="15">
        <f t="shared" ref="H56:I56" si="22">+H58</f>
        <v>0</v>
      </c>
      <c r="I56" s="15">
        <f t="shared" si="22"/>
        <v>0</v>
      </c>
    </row>
    <row r="57" spans="1:9" s="4" customFormat="1" ht="17.25">
      <c r="A57" s="112"/>
      <c r="B57" s="118"/>
      <c r="C57" s="13"/>
      <c r="D57" s="14"/>
      <c r="E57" s="14"/>
      <c r="F57" s="1" t="s">
        <v>1</v>
      </c>
      <c r="G57" s="1"/>
      <c r="H57" s="16"/>
      <c r="I57" s="17"/>
    </row>
    <row r="58" spans="1:9" s="4" customFormat="1" ht="34.5">
      <c r="A58" s="112"/>
      <c r="B58" s="111" t="s">
        <v>34</v>
      </c>
      <c r="C58" s="96"/>
      <c r="D58" s="14"/>
      <c r="E58" s="14"/>
      <c r="F58" s="3" t="s">
        <v>35</v>
      </c>
      <c r="G58" s="16">
        <f t="shared" ref="G58:H58" si="23">+G60</f>
        <v>0</v>
      </c>
      <c r="H58" s="16">
        <f t="shared" si="23"/>
        <v>0</v>
      </c>
      <c r="I58" s="16">
        <f>+I60</f>
        <v>0</v>
      </c>
    </row>
    <row r="59" spans="1:9" s="4" customFormat="1" ht="17.25">
      <c r="A59" s="112"/>
      <c r="B59" s="112"/>
      <c r="C59" s="96"/>
      <c r="D59" s="14"/>
      <c r="E59" s="14"/>
      <c r="F59" s="1" t="s">
        <v>1</v>
      </c>
      <c r="G59" s="1"/>
      <c r="H59" s="16"/>
      <c r="I59" s="17"/>
    </row>
    <row r="60" spans="1:9" s="4" customFormat="1" ht="17.25">
      <c r="A60" s="112"/>
      <c r="B60" s="112"/>
      <c r="C60" s="111" t="s">
        <v>34</v>
      </c>
      <c r="D60" s="97"/>
      <c r="E60" s="14"/>
      <c r="F60" s="3" t="s">
        <v>36</v>
      </c>
      <c r="G60" s="16">
        <f>+G64+G73</f>
        <v>0</v>
      </c>
      <c r="H60" s="16">
        <f t="shared" ref="H60" si="24">+H64+H73</f>
        <v>0</v>
      </c>
      <c r="I60" s="16">
        <f>+I64+I73</f>
        <v>0</v>
      </c>
    </row>
    <row r="61" spans="1:9" s="4" customFormat="1" ht="17.25">
      <c r="A61" s="112"/>
      <c r="B61" s="112"/>
      <c r="C61" s="112"/>
      <c r="D61" s="97"/>
      <c r="E61" s="14"/>
      <c r="F61" s="1" t="s">
        <v>1</v>
      </c>
      <c r="G61" s="1"/>
      <c r="H61" s="16"/>
      <c r="I61" s="17"/>
    </row>
    <row r="62" spans="1:9" ht="17.25">
      <c r="A62" s="112"/>
      <c r="B62" s="112"/>
      <c r="C62" s="112"/>
      <c r="D62" s="119">
        <v>1139</v>
      </c>
      <c r="E62" s="229"/>
      <c r="F62" s="217" t="s">
        <v>32</v>
      </c>
      <c r="G62" s="215">
        <f>G64+G97+G77</f>
        <v>0</v>
      </c>
      <c r="H62" s="215">
        <f>H64+H97+H77</f>
        <v>0</v>
      </c>
      <c r="I62" s="221">
        <f>I64</f>
        <v>-6757</v>
      </c>
    </row>
    <row r="63" spans="1:9" ht="17.25" customHeight="1">
      <c r="A63" s="112"/>
      <c r="B63" s="112"/>
      <c r="C63" s="112"/>
      <c r="D63" s="119"/>
      <c r="E63" s="230"/>
      <c r="F63" s="217" t="s">
        <v>1</v>
      </c>
      <c r="G63" s="217"/>
      <c r="H63" s="217"/>
      <c r="I63" s="217"/>
    </row>
    <row r="64" spans="1:9" s="6" customFormat="1" ht="17.25">
      <c r="A64" s="112"/>
      <c r="B64" s="112"/>
      <c r="C64" s="112"/>
      <c r="D64" s="119" t="s">
        <v>139</v>
      </c>
      <c r="E64" s="120">
        <v>11001</v>
      </c>
      <c r="F64" s="2" t="s">
        <v>32</v>
      </c>
      <c r="G64" s="5">
        <f t="shared" ref="G64:H64" si="25">+G65</f>
        <v>0</v>
      </c>
      <c r="H64" s="5">
        <f t="shared" si="25"/>
        <v>0</v>
      </c>
      <c r="I64" s="5">
        <f>+I65</f>
        <v>-6757</v>
      </c>
    </row>
    <row r="65" spans="1:9" s="6" customFormat="1" ht="17.25">
      <c r="A65" s="112"/>
      <c r="B65" s="112"/>
      <c r="C65" s="112"/>
      <c r="D65" s="119"/>
      <c r="E65" s="121"/>
      <c r="F65" s="2" t="s">
        <v>30</v>
      </c>
      <c r="G65" s="5">
        <f t="shared" ref="G65:H65" si="26">+G67</f>
        <v>0</v>
      </c>
      <c r="H65" s="5">
        <f t="shared" si="26"/>
        <v>0</v>
      </c>
      <c r="I65" s="5">
        <f>+I67</f>
        <v>-6757</v>
      </c>
    </row>
    <row r="66" spans="1:9" s="7" customFormat="1" ht="34.5">
      <c r="A66" s="112"/>
      <c r="B66" s="112"/>
      <c r="C66" s="112"/>
      <c r="D66" s="119"/>
      <c r="E66" s="121"/>
      <c r="F66" s="1" t="s">
        <v>199</v>
      </c>
      <c r="G66" s="1"/>
      <c r="H66" s="16"/>
      <c r="I66" s="5"/>
    </row>
    <row r="67" spans="1:9" s="7" customFormat="1" ht="17.25">
      <c r="A67" s="112"/>
      <c r="B67" s="112"/>
      <c r="C67" s="112"/>
      <c r="D67" s="119"/>
      <c r="E67" s="121"/>
      <c r="F67" s="217" t="s">
        <v>9</v>
      </c>
      <c r="G67" s="5">
        <f t="shared" ref="G67:I68" si="27">+G68</f>
        <v>0</v>
      </c>
      <c r="H67" s="5">
        <f t="shared" si="27"/>
        <v>0</v>
      </c>
      <c r="I67" s="5">
        <f t="shared" si="27"/>
        <v>-6757</v>
      </c>
    </row>
    <row r="68" spans="1:9" ht="17.25">
      <c r="A68" s="112"/>
      <c r="B68" s="112"/>
      <c r="C68" s="112"/>
      <c r="D68" s="119"/>
      <c r="E68" s="121"/>
      <c r="F68" s="217" t="s">
        <v>39</v>
      </c>
      <c r="G68" s="5">
        <f t="shared" si="27"/>
        <v>0</v>
      </c>
      <c r="H68" s="5">
        <f t="shared" si="27"/>
        <v>0</v>
      </c>
      <c r="I68" s="5">
        <f t="shared" si="27"/>
        <v>-6757</v>
      </c>
    </row>
    <row r="69" spans="1:9" ht="17.25">
      <c r="A69" s="112"/>
      <c r="B69" s="112"/>
      <c r="C69" s="112"/>
      <c r="D69" s="119"/>
      <c r="E69" s="121"/>
      <c r="F69" s="217" t="s">
        <v>40</v>
      </c>
      <c r="G69" s="5">
        <f>+G70</f>
        <v>0</v>
      </c>
      <c r="H69" s="5">
        <f>+H70</f>
        <v>0</v>
      </c>
      <c r="I69" s="5">
        <f>+I70</f>
        <v>-6757</v>
      </c>
    </row>
    <row r="70" spans="1:9" ht="17.25">
      <c r="A70" s="112"/>
      <c r="B70" s="112"/>
      <c r="C70" s="112"/>
      <c r="D70" s="119"/>
      <c r="E70" s="122"/>
      <c r="F70" s="217" t="s">
        <v>41</v>
      </c>
      <c r="G70" s="5">
        <f>+'1'!G14</f>
        <v>0</v>
      </c>
      <c r="H70" s="5">
        <f>+'1'!H14</f>
        <v>0</v>
      </c>
      <c r="I70" s="5">
        <f>+'1'!I14</f>
        <v>-6757</v>
      </c>
    </row>
    <row r="71" spans="1:9" ht="17.25" customHeight="1">
      <c r="A71" s="112"/>
      <c r="B71" s="112"/>
      <c r="C71" s="112"/>
      <c r="D71" s="119">
        <v>1139</v>
      </c>
      <c r="E71" s="229"/>
      <c r="F71" s="217" t="s">
        <v>32</v>
      </c>
      <c r="G71" s="215">
        <f>G73+G106+G85</f>
        <v>0</v>
      </c>
      <c r="H71" s="215">
        <f>H73+H106+H85</f>
        <v>0</v>
      </c>
      <c r="I71" s="221">
        <f>I73</f>
        <v>6757</v>
      </c>
    </row>
    <row r="72" spans="1:9" ht="17.25" customHeight="1">
      <c r="A72" s="112"/>
      <c r="B72" s="112"/>
      <c r="C72" s="112"/>
      <c r="D72" s="119"/>
      <c r="E72" s="230"/>
      <c r="F72" s="217" t="s">
        <v>1</v>
      </c>
      <c r="G72" s="217"/>
      <c r="H72" s="217"/>
      <c r="I72" s="217"/>
    </row>
    <row r="73" spans="1:9" s="6" customFormat="1" ht="17.25">
      <c r="A73" s="112"/>
      <c r="B73" s="112"/>
      <c r="C73" s="112"/>
      <c r="D73" s="119"/>
      <c r="E73" s="120">
        <v>11001</v>
      </c>
      <c r="F73" s="2" t="s">
        <v>32</v>
      </c>
      <c r="G73" s="5">
        <f t="shared" ref="G73:H73" si="28">+G74</f>
        <v>0</v>
      </c>
      <c r="H73" s="5">
        <f t="shared" si="28"/>
        <v>0</v>
      </c>
      <c r="I73" s="5">
        <f>+I74</f>
        <v>6757</v>
      </c>
    </row>
    <row r="74" spans="1:9" s="6" customFormat="1" ht="17.25">
      <c r="A74" s="112"/>
      <c r="B74" s="112"/>
      <c r="C74" s="112"/>
      <c r="D74" s="119"/>
      <c r="E74" s="121"/>
      <c r="F74" s="2" t="s">
        <v>30</v>
      </c>
      <c r="G74" s="5">
        <f t="shared" ref="G74:H74" si="29">+G76</f>
        <v>0</v>
      </c>
      <c r="H74" s="5">
        <f t="shared" si="29"/>
        <v>0</v>
      </c>
      <c r="I74" s="5">
        <f>+I76</f>
        <v>6757</v>
      </c>
    </row>
    <row r="75" spans="1:9" s="7" customFormat="1" ht="49.5" customHeight="1">
      <c r="A75" s="112"/>
      <c r="B75" s="112"/>
      <c r="C75" s="112"/>
      <c r="D75" s="119"/>
      <c r="E75" s="121"/>
      <c r="F75" s="1" t="s">
        <v>38</v>
      </c>
      <c r="G75" s="1"/>
      <c r="H75" s="16"/>
      <c r="I75" s="5"/>
    </row>
    <row r="76" spans="1:9" s="7" customFormat="1" ht="17.25">
      <c r="A76" s="112"/>
      <c r="B76" s="112"/>
      <c r="C76" s="112"/>
      <c r="D76" s="119"/>
      <c r="E76" s="121"/>
      <c r="F76" s="217" t="s">
        <v>9</v>
      </c>
      <c r="G76" s="5">
        <f t="shared" ref="G76:H77" si="30">+G77</f>
        <v>0</v>
      </c>
      <c r="H76" s="5">
        <f t="shared" si="30"/>
        <v>0</v>
      </c>
      <c r="I76" s="5">
        <f>+I77</f>
        <v>6757</v>
      </c>
    </row>
    <row r="77" spans="1:9" ht="17.25">
      <c r="A77" s="112"/>
      <c r="B77" s="112"/>
      <c r="C77" s="112"/>
      <c r="D77" s="119"/>
      <c r="E77" s="121"/>
      <c r="F77" s="217" t="s">
        <v>39</v>
      </c>
      <c r="G77" s="5">
        <f t="shared" si="30"/>
        <v>0</v>
      </c>
      <c r="H77" s="5">
        <f t="shared" si="30"/>
        <v>0</v>
      </c>
      <c r="I77" s="5">
        <f>+I78</f>
        <v>6757</v>
      </c>
    </row>
    <row r="78" spans="1:9" ht="17.25">
      <c r="A78" s="112"/>
      <c r="B78" s="112"/>
      <c r="C78" s="112"/>
      <c r="D78" s="119"/>
      <c r="E78" s="121"/>
      <c r="F78" s="217" t="s">
        <v>40</v>
      </c>
      <c r="G78" s="5">
        <f>+G79</f>
        <v>0</v>
      </c>
      <c r="H78" s="5">
        <f>+H79</f>
        <v>0</v>
      </c>
      <c r="I78" s="5">
        <f>+I79</f>
        <v>6757</v>
      </c>
    </row>
    <row r="79" spans="1:9" ht="17.25">
      <c r="A79" s="113"/>
      <c r="B79" s="113"/>
      <c r="C79" s="113"/>
      <c r="D79" s="119"/>
      <c r="E79" s="122"/>
      <c r="F79" s="217" t="s">
        <v>41</v>
      </c>
      <c r="G79" s="5">
        <f>+'1'!G15</f>
        <v>0</v>
      </c>
      <c r="H79" s="5">
        <f>+'1'!H15</f>
        <v>0</v>
      </c>
      <c r="I79" s="5">
        <f>+'1'!I15</f>
        <v>6757</v>
      </c>
    </row>
  </sheetData>
  <mergeCells count="48">
    <mergeCell ref="D37:D38"/>
    <mergeCell ref="E37:E38"/>
    <mergeCell ref="D39:D40"/>
    <mergeCell ref="E39:E40"/>
    <mergeCell ref="D71:D79"/>
    <mergeCell ref="D62:D70"/>
    <mergeCell ref="C41:C55"/>
    <mergeCell ref="D45:D55"/>
    <mergeCell ref="E73:E79"/>
    <mergeCell ref="D41:D42"/>
    <mergeCell ref="E71:E72"/>
    <mergeCell ref="E64:E70"/>
    <mergeCell ref="E62:E63"/>
    <mergeCell ref="E43:E44"/>
    <mergeCell ref="E45:E46"/>
    <mergeCell ref="D43:D44"/>
    <mergeCell ref="E41:E42"/>
    <mergeCell ref="D7:D8"/>
    <mergeCell ref="E7:E8"/>
    <mergeCell ref="D15:D25"/>
    <mergeCell ref="D13:D14"/>
    <mergeCell ref="E13:E14"/>
    <mergeCell ref="E17:E25"/>
    <mergeCell ref="E15:E16"/>
    <mergeCell ref="D11:D12"/>
    <mergeCell ref="E11:E12"/>
    <mergeCell ref="D9:D10"/>
    <mergeCell ref="E9:E10"/>
    <mergeCell ref="A56:A79"/>
    <mergeCell ref="B58:B79"/>
    <mergeCell ref="C60:C79"/>
    <mergeCell ref="C11:C27"/>
    <mergeCell ref="A7:A36"/>
    <mergeCell ref="B9:B27"/>
    <mergeCell ref="C9:C10"/>
    <mergeCell ref="C7:C8"/>
    <mergeCell ref="B56:B57"/>
    <mergeCell ref="B39:B55"/>
    <mergeCell ref="A37:A55"/>
    <mergeCell ref="B37:B38"/>
    <mergeCell ref="C37:C38"/>
    <mergeCell ref="C39:C40"/>
    <mergeCell ref="F1:I1"/>
    <mergeCell ref="A4:C4"/>
    <mergeCell ref="D4:E4"/>
    <mergeCell ref="F4:F5"/>
    <mergeCell ref="A2:I2"/>
    <mergeCell ref="G4:I4"/>
  </mergeCells>
  <pageMargins left="0.7" right="0.7" top="0.75" bottom="0.75" header="0.3" footer="0.3"/>
  <pageSetup paperSize="9" scale="79" fitToHeight="100" orientation="landscape" r:id="rId1"/>
  <rowBreaks count="1" manualBreakCount="1">
    <brk id="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zoomScale="90" zoomScaleNormal="90" zoomScaleSheetLayoutView="90" workbookViewId="0">
      <selection activeCell="H7" sqref="H7"/>
    </sheetView>
  </sheetViews>
  <sheetFormatPr defaultRowHeight="16.5"/>
  <cols>
    <col min="1" max="1" width="6.85546875" style="9" bestFit="1" customWidth="1"/>
    <col min="2" max="2" width="7.42578125" style="9" bestFit="1" customWidth="1"/>
    <col min="3" max="3" width="60.5703125" style="9" customWidth="1"/>
    <col min="4" max="6" width="13" style="9" customWidth="1"/>
    <col min="7" max="9" width="16.42578125" style="9" customWidth="1"/>
    <col min="10" max="12" width="9.140625" style="9"/>
    <col min="13" max="13" width="23.140625" style="9" customWidth="1"/>
    <col min="14" max="16384" width="9.140625" style="9"/>
  </cols>
  <sheetData>
    <row r="1" spans="1:9" s="28" customFormat="1" ht="13.5">
      <c r="C1" s="57"/>
      <c r="D1" s="57"/>
      <c r="E1" s="57"/>
      <c r="F1" s="57" t="s">
        <v>166</v>
      </c>
    </row>
    <row r="2" spans="1:9" s="28" customFormat="1" ht="13.5">
      <c r="C2" s="123" t="s">
        <v>167</v>
      </c>
      <c r="D2" s="123"/>
      <c r="E2" s="123"/>
      <c r="F2" s="123"/>
    </row>
    <row r="3" spans="1:9" s="28" customFormat="1" ht="13.5">
      <c r="C3" s="123" t="s">
        <v>168</v>
      </c>
      <c r="D3" s="123"/>
      <c r="E3" s="123"/>
      <c r="F3" s="123"/>
    </row>
    <row r="4" spans="1:9" s="28" customFormat="1" ht="13.5"/>
    <row r="5" spans="1:9" s="28" customFormat="1" ht="61.5" customHeight="1">
      <c r="A5" s="232" t="s">
        <v>180</v>
      </c>
      <c r="B5" s="232"/>
      <c r="C5" s="232"/>
      <c r="D5" s="232"/>
      <c r="E5" s="232"/>
      <c r="F5" s="232"/>
      <c r="G5" s="33"/>
    </row>
    <row r="6" spans="1:9" s="28" customFormat="1" ht="17.25">
      <c r="A6" s="179"/>
      <c r="B6" s="179"/>
      <c r="C6" s="179"/>
      <c r="D6" s="179"/>
      <c r="E6" s="179"/>
      <c r="F6" s="253" t="s">
        <v>59</v>
      </c>
      <c r="G6" s="33"/>
    </row>
    <row r="7" spans="1:9" s="86" customFormat="1" ht="69" customHeight="1">
      <c r="A7" s="233" t="s">
        <v>169</v>
      </c>
      <c r="B7" s="233"/>
      <c r="C7" s="234" t="s">
        <v>170</v>
      </c>
      <c r="D7" s="235" t="s">
        <v>196</v>
      </c>
      <c r="E7" s="235"/>
      <c r="F7" s="236"/>
      <c r="G7" s="84"/>
      <c r="H7" s="85"/>
    </row>
    <row r="8" spans="1:9" s="86" customFormat="1" ht="84" customHeight="1">
      <c r="A8" s="237" t="s">
        <v>26</v>
      </c>
      <c r="B8" s="237" t="s">
        <v>64</v>
      </c>
      <c r="C8" s="234"/>
      <c r="D8" s="238" t="s">
        <v>45</v>
      </c>
      <c r="E8" s="239" t="s">
        <v>27</v>
      </c>
      <c r="F8" s="239" t="s">
        <v>46</v>
      </c>
      <c r="G8" s="87"/>
      <c r="H8" s="85"/>
    </row>
    <row r="9" spans="1:9" s="86" customFormat="1" ht="17.25">
      <c r="A9" s="240"/>
      <c r="B9" s="240"/>
      <c r="C9" s="241" t="s">
        <v>172</v>
      </c>
      <c r="D9" s="242">
        <f t="shared" ref="D9" si="0">D17+D10</f>
        <v>-6357</v>
      </c>
      <c r="E9" s="242">
        <f>E17+E10</f>
        <v>-6357</v>
      </c>
      <c r="F9" s="242">
        <f>+F17+F10</f>
        <v>-6757</v>
      </c>
      <c r="G9" s="85"/>
      <c r="H9" s="85"/>
    </row>
    <row r="10" spans="1:9" s="88" customFormat="1" ht="34.5">
      <c r="A10" s="173"/>
      <c r="B10" s="243"/>
      <c r="C10" s="243" t="s">
        <v>173</v>
      </c>
      <c r="D10" s="242">
        <f t="shared" ref="D10" si="1">+D12</f>
        <v>0</v>
      </c>
      <c r="E10" s="242">
        <f>+E12</f>
        <v>0</v>
      </c>
      <c r="F10" s="242">
        <f>+F12</f>
        <v>-6757</v>
      </c>
      <c r="I10" s="88" t="s">
        <v>139</v>
      </c>
    </row>
    <row r="11" spans="1:9" s="88" customFormat="1" ht="17.25">
      <c r="A11" s="173"/>
      <c r="B11" s="173"/>
      <c r="C11" s="173" t="s">
        <v>93</v>
      </c>
      <c r="D11" s="242"/>
      <c r="E11" s="242"/>
      <c r="F11" s="242"/>
    </row>
    <row r="12" spans="1:9" s="88" customFormat="1" ht="42.75" customHeight="1">
      <c r="A12" s="164" t="s">
        <v>3</v>
      </c>
      <c r="B12" s="164" t="s">
        <v>53</v>
      </c>
      <c r="C12" s="244" t="s">
        <v>54</v>
      </c>
      <c r="D12" s="242">
        <f t="shared" ref="D12:E12" si="2">+D14</f>
        <v>0</v>
      </c>
      <c r="E12" s="242">
        <f t="shared" si="2"/>
        <v>0</v>
      </c>
      <c r="F12" s="242">
        <f>+F14</f>
        <v>-6757</v>
      </c>
    </row>
    <row r="13" spans="1:9" s="88" customFormat="1" ht="17.25">
      <c r="A13" s="245"/>
      <c r="B13" s="246"/>
      <c r="C13" s="173" t="s">
        <v>7</v>
      </c>
      <c r="D13" s="242"/>
      <c r="E13" s="242"/>
      <c r="F13" s="242"/>
    </row>
    <row r="14" spans="1:9" s="88" customFormat="1" ht="34.5">
      <c r="A14" s="245"/>
      <c r="B14" s="245"/>
      <c r="C14" s="247" t="s">
        <v>2</v>
      </c>
      <c r="D14" s="242">
        <f t="shared" ref="D14" si="3">+D16</f>
        <v>0</v>
      </c>
      <c r="E14" s="242">
        <f>+E16</f>
        <v>0</v>
      </c>
      <c r="F14" s="242">
        <f t="shared" ref="F14" si="4">+F16</f>
        <v>-6757</v>
      </c>
    </row>
    <row r="15" spans="1:9" s="88" customFormat="1" ht="17.25">
      <c r="A15" s="170"/>
      <c r="B15" s="170"/>
      <c r="C15" s="248" t="s">
        <v>174</v>
      </c>
      <c r="D15" s="242"/>
      <c r="E15" s="242"/>
      <c r="F15" s="242"/>
    </row>
    <row r="16" spans="1:9" s="88" customFormat="1" ht="63.75" customHeight="1">
      <c r="A16" s="173"/>
      <c r="B16" s="243"/>
      <c r="C16" s="249" t="s">
        <v>164</v>
      </c>
      <c r="D16" s="242">
        <f>+'3'!G47</f>
        <v>0</v>
      </c>
      <c r="E16" s="242">
        <f>+'3'!H47</f>
        <v>0</v>
      </c>
      <c r="F16" s="242">
        <f>+'3'!I47</f>
        <v>-6757</v>
      </c>
    </row>
    <row r="17" spans="1:6" s="89" customFormat="1" ht="69">
      <c r="A17" s="164" t="s">
        <v>3</v>
      </c>
      <c r="B17" s="164" t="s">
        <v>142</v>
      </c>
      <c r="C17" s="244" t="s">
        <v>143</v>
      </c>
      <c r="D17" s="250">
        <f t="shared" ref="D17:F17" si="5">D19</f>
        <v>-6357</v>
      </c>
      <c r="E17" s="250">
        <f t="shared" si="5"/>
        <v>-6357</v>
      </c>
      <c r="F17" s="250">
        <f t="shared" si="5"/>
        <v>0</v>
      </c>
    </row>
    <row r="18" spans="1:6" s="89" customFormat="1" ht="17.25">
      <c r="A18" s="1"/>
      <c r="B18" s="1"/>
      <c r="C18" s="1" t="s">
        <v>7</v>
      </c>
      <c r="D18" s="250"/>
      <c r="E18" s="250"/>
      <c r="F18" s="250"/>
    </row>
    <row r="19" spans="1:6" s="89" customFormat="1" ht="34.5">
      <c r="A19" s="251"/>
      <c r="B19" s="251"/>
      <c r="C19" s="252" t="s">
        <v>2</v>
      </c>
      <c r="D19" s="250">
        <f>'3'!G36</f>
        <v>-6357</v>
      </c>
      <c r="E19" s="250">
        <f>'3'!H36</f>
        <v>-6357</v>
      </c>
      <c r="F19" s="250">
        <f>'3'!I36</f>
        <v>0</v>
      </c>
    </row>
    <row r="20" spans="1:6" s="28" customFormat="1" ht="13.5"/>
    <row r="21" spans="1:6" ht="15.75" customHeight="1"/>
    <row r="22" spans="1:6" ht="15.75" customHeight="1"/>
    <row r="23" spans="1:6" ht="15.75" customHeight="1"/>
    <row r="24" spans="1:6" ht="15.75" customHeight="1"/>
    <row r="25" spans="1:6" ht="15.75" customHeight="1"/>
    <row r="26" spans="1:6" ht="15.75" customHeight="1"/>
    <row r="27" spans="1:6" ht="15.75" customHeight="1"/>
    <row r="28" spans="1:6" ht="15.75" customHeight="1"/>
    <row r="29" spans="1:6" ht="15.75" customHeight="1"/>
    <row r="30" spans="1:6" ht="15.75" customHeight="1"/>
    <row r="31" spans="1:6" ht="15.75" customHeight="1"/>
    <row r="32" spans="1: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</sheetData>
  <mergeCells count="6">
    <mergeCell ref="A7:B7"/>
    <mergeCell ref="C7:C8"/>
    <mergeCell ref="D7:F7"/>
    <mergeCell ref="C2:F2"/>
    <mergeCell ref="C3:F3"/>
    <mergeCell ref="A5:F5"/>
  </mergeCells>
  <pageMargins left="0.7" right="0.7" top="0.75" bottom="0.75" header="0.3" footer="0.3"/>
  <pageSetup paperSize="9" scale="79" fitToHeight="10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zoomScaleNormal="100" zoomScaleSheetLayoutView="115" workbookViewId="0">
      <selection activeCell="J74" sqref="J74"/>
    </sheetView>
  </sheetViews>
  <sheetFormatPr defaultRowHeight="15"/>
  <cols>
    <col min="1" max="1" width="14" style="19" customWidth="1"/>
    <col min="2" max="2" width="17" style="19" customWidth="1"/>
    <col min="3" max="3" width="13.28515625" style="19" customWidth="1"/>
    <col min="4" max="4" width="17.140625" style="19" customWidth="1"/>
    <col min="5" max="6" width="13.28515625" style="18" customWidth="1"/>
    <col min="7" max="7" width="9.140625" style="19" customWidth="1"/>
    <col min="8" max="8" width="14.140625" style="19" customWidth="1"/>
    <col min="9" max="9" width="17.7109375" style="19" customWidth="1"/>
    <col min="10" max="10" width="13.42578125" style="19" bestFit="1" customWidth="1"/>
    <col min="11" max="11" width="12.28515625" style="19" bestFit="1" customWidth="1"/>
    <col min="12" max="12" width="16.140625" style="19" customWidth="1"/>
    <col min="13" max="16384" width="9.140625" style="19"/>
  </cols>
  <sheetData>
    <row r="1" spans="1:12" s="28" customFormat="1" ht="13.5">
      <c r="C1" s="54"/>
      <c r="D1" s="54"/>
      <c r="E1" s="54"/>
      <c r="L1" s="54" t="s">
        <v>99</v>
      </c>
    </row>
    <row r="2" spans="1:12" s="28" customFormat="1" ht="13.5">
      <c r="C2" s="55"/>
      <c r="D2" s="55"/>
      <c r="E2" s="55"/>
      <c r="L2" s="55" t="s">
        <v>100</v>
      </c>
    </row>
    <row r="3" spans="1:12" s="28" customFormat="1" ht="13.5">
      <c r="C3" s="55"/>
      <c r="D3" s="55"/>
      <c r="E3" s="55"/>
      <c r="L3" s="55" t="s">
        <v>101</v>
      </c>
    </row>
    <row r="4" spans="1:12" s="28" customFormat="1" ht="13.5">
      <c r="C4" s="55"/>
      <c r="D4" s="55"/>
      <c r="E4" s="55"/>
      <c r="L4" s="55"/>
    </row>
    <row r="5" spans="1:12" s="28" customFormat="1" ht="14.25">
      <c r="A5" s="128" t="s">
        <v>184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</row>
    <row r="6" spans="1:12" s="28" customFormat="1" ht="14.25">
      <c r="A6" s="56"/>
      <c r="B6" s="56"/>
      <c r="C6" s="56"/>
      <c r="D6" s="56"/>
      <c r="E6" s="56"/>
      <c r="F6" s="56"/>
    </row>
    <row r="7" spans="1:12" s="28" customFormat="1" ht="13.5">
      <c r="L7" s="58" t="s">
        <v>102</v>
      </c>
    </row>
    <row r="8" spans="1:12" s="59" customFormat="1" ht="77.25" customHeight="1">
      <c r="A8" s="129" t="s">
        <v>103</v>
      </c>
      <c r="B8" s="130" t="s">
        <v>104</v>
      </c>
      <c r="C8" s="130"/>
      <c r="D8" s="130" t="s">
        <v>105</v>
      </c>
      <c r="E8" s="130"/>
      <c r="F8" s="130"/>
      <c r="G8" s="130"/>
      <c r="H8" s="130" t="s">
        <v>182</v>
      </c>
      <c r="I8" s="130" t="s">
        <v>107</v>
      </c>
      <c r="J8" s="131" t="s">
        <v>181</v>
      </c>
      <c r="K8" s="132"/>
      <c r="L8" s="133"/>
    </row>
    <row r="9" spans="1:12" s="59" customFormat="1" ht="90" customHeight="1">
      <c r="A9" s="129"/>
      <c r="B9" s="24" t="s">
        <v>109</v>
      </c>
      <c r="C9" s="24" t="s">
        <v>125</v>
      </c>
      <c r="D9" s="24" t="s">
        <v>109</v>
      </c>
      <c r="E9" s="24" t="s">
        <v>125</v>
      </c>
      <c r="F9" s="24" t="s">
        <v>110</v>
      </c>
      <c r="G9" s="24" t="s">
        <v>111</v>
      </c>
      <c r="H9" s="130"/>
      <c r="I9" s="130"/>
      <c r="J9" s="24" t="s">
        <v>112</v>
      </c>
      <c r="K9" s="24" t="s">
        <v>113</v>
      </c>
      <c r="L9" s="24" t="s">
        <v>114</v>
      </c>
    </row>
    <row r="10" spans="1:12" s="59" customFormat="1" ht="16.5" customHeight="1">
      <c r="A10" s="134" t="s">
        <v>115</v>
      </c>
      <c r="B10" s="134"/>
      <c r="C10" s="134"/>
      <c r="D10" s="134"/>
      <c r="E10" s="134"/>
      <c r="F10" s="134"/>
      <c r="G10" s="134"/>
      <c r="H10" s="134"/>
      <c r="I10" s="134"/>
      <c r="J10" s="94">
        <f>+J11+J25</f>
        <v>0</v>
      </c>
      <c r="K10" s="94">
        <f>+K11+K25</f>
        <v>0</v>
      </c>
      <c r="L10" s="94">
        <f>+L11+L25</f>
        <v>0</v>
      </c>
    </row>
    <row r="11" spans="1:12" s="59" customFormat="1" ht="16.5" customHeight="1">
      <c r="A11" s="125" t="s">
        <v>12</v>
      </c>
      <c r="B11" s="126"/>
      <c r="C11" s="126"/>
      <c r="D11" s="126"/>
      <c r="E11" s="126"/>
      <c r="F11" s="126"/>
      <c r="G11" s="126"/>
      <c r="H11" s="126"/>
      <c r="I11" s="127"/>
      <c r="J11" s="95">
        <f t="shared" ref="J11:K11" si="0">J12</f>
        <v>0</v>
      </c>
      <c r="K11" s="95">
        <f t="shared" si="0"/>
        <v>0</v>
      </c>
      <c r="L11" s="95">
        <f>L12</f>
        <v>0</v>
      </c>
    </row>
    <row r="12" spans="1:12" s="59" customFormat="1" ht="16.5" customHeight="1">
      <c r="A12" s="51"/>
      <c r="B12" s="92" t="s">
        <v>13</v>
      </c>
      <c r="C12" s="124" t="s">
        <v>14</v>
      </c>
      <c r="D12" s="124"/>
      <c r="E12" s="124"/>
      <c r="F12" s="124"/>
      <c r="G12" s="124"/>
      <c r="H12" s="124"/>
      <c r="I12" s="124"/>
      <c r="J12" s="93">
        <f>+J13+J21+J17</f>
        <v>0</v>
      </c>
      <c r="K12" s="93">
        <f>+K13+K21+K17</f>
        <v>0</v>
      </c>
      <c r="L12" s="93">
        <f>+L13+L21+L17</f>
        <v>0</v>
      </c>
    </row>
    <row r="13" spans="1:12" s="59" customFormat="1" ht="105" customHeight="1">
      <c r="A13" s="51"/>
      <c r="B13" s="22"/>
      <c r="C13" s="22"/>
      <c r="D13" s="92" t="s">
        <v>120</v>
      </c>
      <c r="E13" s="124" t="s">
        <v>77</v>
      </c>
      <c r="F13" s="124"/>
      <c r="G13" s="124"/>
      <c r="H13" s="124"/>
      <c r="I13" s="124"/>
      <c r="J13" s="93">
        <f>+'3'!G17</f>
        <v>6357</v>
      </c>
      <c r="K13" s="93">
        <f>+'3'!H17</f>
        <v>6357</v>
      </c>
      <c r="L13" s="93">
        <f>+'3'!I17</f>
        <v>6757</v>
      </c>
    </row>
    <row r="14" spans="1:12" s="59" customFormat="1" ht="74.25" customHeight="1">
      <c r="A14" s="51"/>
      <c r="B14" s="22"/>
      <c r="C14" s="22"/>
      <c r="D14" s="22"/>
      <c r="E14" s="22"/>
      <c r="F14" s="124" t="s">
        <v>15</v>
      </c>
      <c r="G14" s="124"/>
      <c r="H14" s="124"/>
      <c r="I14" s="124"/>
      <c r="J14" s="124"/>
      <c r="K14" s="124"/>
      <c r="L14" s="124"/>
    </row>
    <row r="15" spans="1:12" s="59" customFormat="1" ht="37.5" customHeight="1">
      <c r="A15" s="51"/>
      <c r="B15" s="22"/>
      <c r="C15" s="22"/>
      <c r="D15" s="22"/>
      <c r="E15" s="22"/>
      <c r="F15" s="22"/>
      <c r="G15" s="124" t="s">
        <v>16</v>
      </c>
      <c r="H15" s="124"/>
      <c r="I15" s="124"/>
      <c r="J15" s="124"/>
      <c r="K15" s="124"/>
      <c r="L15" s="124"/>
    </row>
    <row r="16" spans="1:12" s="59" customFormat="1" ht="37.5" customHeight="1">
      <c r="A16" s="51"/>
      <c r="B16" s="22"/>
      <c r="C16" s="22"/>
      <c r="D16" s="22"/>
      <c r="E16" s="22"/>
      <c r="F16" s="22"/>
      <c r="G16" s="22"/>
      <c r="H16" s="124" t="s">
        <v>121</v>
      </c>
      <c r="I16" s="124"/>
      <c r="J16" s="124"/>
      <c r="K16" s="124"/>
      <c r="L16" s="124"/>
    </row>
    <row r="17" spans="1:13" s="21" customFormat="1" ht="16.5">
      <c r="A17" s="22"/>
      <c r="B17" s="22"/>
      <c r="C17" s="22"/>
      <c r="D17" s="92" t="s">
        <v>122</v>
      </c>
      <c r="E17" s="124" t="s">
        <v>48</v>
      </c>
      <c r="F17" s="124"/>
      <c r="G17" s="124"/>
      <c r="H17" s="124"/>
      <c r="I17" s="124"/>
      <c r="J17" s="93">
        <f>+'3'!G47</f>
        <v>0</v>
      </c>
      <c r="K17" s="93">
        <f>+'3'!H47</f>
        <v>0</v>
      </c>
      <c r="L17" s="93">
        <f>+'3'!I47</f>
        <v>-6757</v>
      </c>
    </row>
    <row r="18" spans="1:13" s="21" customFormat="1" ht="56.25" customHeight="1">
      <c r="A18" s="22"/>
      <c r="B18" s="22"/>
      <c r="C18" s="22"/>
      <c r="D18" s="22"/>
      <c r="E18" s="22"/>
      <c r="F18" s="124" t="s">
        <v>123</v>
      </c>
      <c r="G18" s="124"/>
      <c r="H18" s="124"/>
      <c r="I18" s="124"/>
      <c r="J18" s="124"/>
      <c r="K18" s="124"/>
      <c r="L18" s="124"/>
    </row>
    <row r="19" spans="1:13" s="21" customFormat="1" ht="30" customHeight="1">
      <c r="A19" s="22"/>
      <c r="B19" s="22"/>
      <c r="C19" s="22"/>
      <c r="D19" s="22"/>
      <c r="E19" s="22"/>
      <c r="F19" s="22"/>
      <c r="G19" s="124" t="s">
        <v>16</v>
      </c>
      <c r="H19" s="124"/>
      <c r="I19" s="124"/>
      <c r="J19" s="124"/>
      <c r="K19" s="124"/>
      <c r="L19" s="124"/>
    </row>
    <row r="20" spans="1:13" s="21" customFormat="1" ht="30" customHeight="1">
      <c r="A20" s="22"/>
      <c r="B20" s="22"/>
      <c r="C20" s="22"/>
      <c r="D20" s="22"/>
      <c r="E20" s="22"/>
      <c r="F20" s="22"/>
      <c r="G20" s="22"/>
      <c r="H20" s="124" t="s">
        <v>124</v>
      </c>
      <c r="I20" s="124"/>
      <c r="J20" s="124"/>
      <c r="K20" s="124"/>
      <c r="L20" s="124"/>
    </row>
    <row r="21" spans="1:13" s="21" customFormat="1" ht="45" customHeight="1">
      <c r="A21" s="22"/>
      <c r="B21" s="22"/>
      <c r="C21" s="22"/>
      <c r="D21" s="92" t="s">
        <v>146</v>
      </c>
      <c r="E21" s="124" t="s">
        <v>147</v>
      </c>
      <c r="F21" s="124"/>
      <c r="G21" s="124"/>
      <c r="H21" s="124"/>
      <c r="I21" s="124"/>
      <c r="J21" s="93">
        <f>'3'!G28</f>
        <v>-6357</v>
      </c>
      <c r="K21" s="93">
        <f>'3'!H28</f>
        <v>-6357</v>
      </c>
      <c r="L21" s="93">
        <f>'3'!I28</f>
        <v>0</v>
      </c>
    </row>
    <row r="22" spans="1:13" s="21" customFormat="1" ht="30" customHeight="1">
      <c r="A22" s="22"/>
      <c r="B22" s="22"/>
      <c r="C22" s="22"/>
      <c r="D22" s="22"/>
      <c r="E22" s="22"/>
      <c r="F22" s="124" t="s">
        <v>148</v>
      </c>
      <c r="G22" s="124"/>
      <c r="H22" s="124"/>
      <c r="I22" s="124"/>
      <c r="J22" s="124"/>
      <c r="K22" s="124"/>
      <c r="L22" s="124"/>
    </row>
    <row r="23" spans="1:13" s="21" customFormat="1" ht="30" customHeight="1">
      <c r="A23" s="22"/>
      <c r="B23" s="22"/>
      <c r="C23" s="22"/>
      <c r="D23" s="22"/>
      <c r="E23" s="22"/>
      <c r="F23" s="22"/>
      <c r="G23" s="124" t="s">
        <v>149</v>
      </c>
      <c r="H23" s="124"/>
      <c r="I23" s="124"/>
      <c r="J23" s="124"/>
      <c r="K23" s="124"/>
      <c r="L23" s="124"/>
    </row>
    <row r="24" spans="1:13" s="21" customFormat="1" ht="30" customHeight="1">
      <c r="A24" s="22"/>
      <c r="B24" s="22"/>
      <c r="C24" s="22"/>
      <c r="D24" s="22"/>
      <c r="E24" s="22"/>
      <c r="F24" s="22"/>
      <c r="G24" s="22"/>
      <c r="H24" s="124" t="s">
        <v>150</v>
      </c>
      <c r="I24" s="124"/>
      <c r="J24" s="124"/>
      <c r="K24" s="124"/>
      <c r="L24" s="124"/>
    </row>
    <row r="25" spans="1:13" s="59" customFormat="1" ht="17.25">
      <c r="A25" s="125" t="s">
        <v>116</v>
      </c>
      <c r="B25" s="126"/>
      <c r="C25" s="126"/>
      <c r="D25" s="126"/>
      <c r="E25" s="126"/>
      <c r="F25" s="126"/>
      <c r="G25" s="126"/>
      <c r="H25" s="126"/>
      <c r="I25" s="127"/>
      <c r="J25" s="95">
        <f>+J26</f>
        <v>0</v>
      </c>
      <c r="K25" s="95">
        <f t="shared" ref="K25:L25" si="1">+K26</f>
        <v>0</v>
      </c>
      <c r="L25" s="95">
        <f t="shared" si="1"/>
        <v>0</v>
      </c>
    </row>
    <row r="26" spans="1:13" s="59" customFormat="1" ht="30" customHeight="1">
      <c r="A26" s="51"/>
      <c r="B26" s="92" t="s">
        <v>28</v>
      </c>
      <c r="C26" s="124" t="s">
        <v>29</v>
      </c>
      <c r="D26" s="124"/>
      <c r="E26" s="124"/>
      <c r="F26" s="124"/>
      <c r="G26" s="124"/>
      <c r="H26" s="124"/>
      <c r="I26" s="124"/>
      <c r="J26" s="91">
        <f>+J27+J31</f>
        <v>0</v>
      </c>
      <c r="K26" s="91">
        <f>+K27+K31</f>
        <v>0</v>
      </c>
      <c r="L26" s="91">
        <f>+L27+L31</f>
        <v>0</v>
      </c>
    </row>
    <row r="27" spans="1:13" s="59" customFormat="1" ht="30" customHeight="1">
      <c r="A27" s="51"/>
      <c r="B27" s="51"/>
      <c r="C27" s="51"/>
      <c r="D27" s="49" t="s">
        <v>117</v>
      </c>
      <c r="E27" s="124" t="s">
        <v>71</v>
      </c>
      <c r="F27" s="124"/>
      <c r="G27" s="124"/>
      <c r="H27" s="124"/>
      <c r="I27" s="124"/>
      <c r="J27" s="91">
        <f>'3'!G64</f>
        <v>0</v>
      </c>
      <c r="K27" s="91">
        <f>'3'!H64</f>
        <v>0</v>
      </c>
      <c r="L27" s="91">
        <f>'3'!I64</f>
        <v>-6757</v>
      </c>
      <c r="M27" s="60"/>
    </row>
    <row r="28" spans="1:13" s="59" customFormat="1" ht="48.75" customHeight="1">
      <c r="A28" s="51"/>
      <c r="B28" s="51"/>
      <c r="C28" s="51"/>
      <c r="D28" s="51"/>
      <c r="E28" s="51"/>
      <c r="F28" s="124" t="s">
        <v>118</v>
      </c>
      <c r="G28" s="124"/>
      <c r="H28" s="124"/>
      <c r="I28" s="124"/>
      <c r="J28" s="124"/>
      <c r="K28" s="124"/>
      <c r="L28" s="124"/>
    </row>
    <row r="29" spans="1:13" s="59" customFormat="1" ht="30" customHeight="1">
      <c r="A29" s="51"/>
      <c r="B29" s="51"/>
      <c r="C29" s="51"/>
      <c r="D29" s="51"/>
      <c r="E29" s="51"/>
      <c r="F29" s="51"/>
      <c r="G29" s="124" t="s">
        <v>16</v>
      </c>
      <c r="H29" s="124"/>
      <c r="I29" s="124"/>
      <c r="J29" s="124"/>
      <c r="K29" s="124"/>
      <c r="L29" s="124"/>
    </row>
    <row r="30" spans="1:13" s="59" customFormat="1" ht="30" customHeight="1">
      <c r="A30" s="51"/>
      <c r="B30" s="51"/>
      <c r="C30" s="51"/>
      <c r="D30" s="51"/>
      <c r="E30" s="51"/>
      <c r="F30" s="51"/>
      <c r="G30" s="51"/>
      <c r="H30" s="124" t="s">
        <v>119</v>
      </c>
      <c r="I30" s="124"/>
      <c r="J30" s="124"/>
      <c r="K30" s="124"/>
      <c r="L30" s="124"/>
    </row>
    <row r="31" spans="1:13" s="59" customFormat="1" ht="30" customHeight="1">
      <c r="A31" s="51"/>
      <c r="B31" s="51"/>
      <c r="C31" s="51"/>
      <c r="D31" s="49" t="s">
        <v>117</v>
      </c>
      <c r="E31" s="124" t="s">
        <v>71</v>
      </c>
      <c r="F31" s="124"/>
      <c r="G31" s="124"/>
      <c r="H31" s="124"/>
      <c r="I31" s="124"/>
      <c r="J31" s="91">
        <f>'3'!G73</f>
        <v>0</v>
      </c>
      <c r="K31" s="91">
        <f>'3'!H73</f>
        <v>0</v>
      </c>
      <c r="L31" s="91">
        <f>'3'!I73</f>
        <v>6757</v>
      </c>
      <c r="M31" s="60"/>
    </row>
    <row r="32" spans="1:13" s="59" customFormat="1" ht="48.75" customHeight="1">
      <c r="A32" s="51"/>
      <c r="B32" s="51"/>
      <c r="C32" s="51"/>
      <c r="D32" s="51"/>
      <c r="E32" s="51"/>
      <c r="F32" s="124" t="s">
        <v>118</v>
      </c>
      <c r="G32" s="124"/>
      <c r="H32" s="124"/>
      <c r="I32" s="124"/>
      <c r="J32" s="124"/>
      <c r="K32" s="124"/>
      <c r="L32" s="124"/>
    </row>
    <row r="33" spans="1:12" s="59" customFormat="1" ht="30" customHeight="1">
      <c r="A33" s="51"/>
      <c r="B33" s="51"/>
      <c r="C33" s="51"/>
      <c r="D33" s="51"/>
      <c r="E33" s="51"/>
      <c r="F33" s="51"/>
      <c r="G33" s="124" t="s">
        <v>16</v>
      </c>
      <c r="H33" s="124"/>
      <c r="I33" s="124"/>
      <c r="J33" s="124"/>
      <c r="K33" s="124"/>
      <c r="L33" s="124"/>
    </row>
    <row r="34" spans="1:12" s="59" customFormat="1" ht="30" customHeight="1">
      <c r="A34" s="51"/>
      <c r="B34" s="51"/>
      <c r="C34" s="51"/>
      <c r="D34" s="51"/>
      <c r="E34" s="51"/>
      <c r="F34" s="51"/>
      <c r="G34" s="51"/>
      <c r="H34" s="124" t="s">
        <v>119</v>
      </c>
      <c r="I34" s="124"/>
      <c r="J34" s="124"/>
      <c r="K34" s="124"/>
      <c r="L34" s="124"/>
    </row>
  </sheetData>
  <mergeCells count="33">
    <mergeCell ref="A10:I10"/>
    <mergeCell ref="E31:I31"/>
    <mergeCell ref="F32:L32"/>
    <mergeCell ref="G33:L33"/>
    <mergeCell ref="H34:L34"/>
    <mergeCell ref="G15:L15"/>
    <mergeCell ref="H16:L16"/>
    <mergeCell ref="E27:I27"/>
    <mergeCell ref="C12:I12"/>
    <mergeCell ref="E13:I13"/>
    <mergeCell ref="F14:L14"/>
    <mergeCell ref="F28:L28"/>
    <mergeCell ref="G29:L29"/>
    <mergeCell ref="H30:L30"/>
    <mergeCell ref="E17:I17"/>
    <mergeCell ref="A11:I11"/>
    <mergeCell ref="A5:L5"/>
    <mergeCell ref="A8:A9"/>
    <mergeCell ref="B8:C8"/>
    <mergeCell ref="D8:G8"/>
    <mergeCell ref="H8:H9"/>
    <mergeCell ref="I8:I9"/>
    <mergeCell ref="J8:L8"/>
    <mergeCell ref="F18:L18"/>
    <mergeCell ref="G19:L19"/>
    <mergeCell ref="H20:L20"/>
    <mergeCell ref="A25:I25"/>
    <mergeCell ref="C26:G26"/>
    <mergeCell ref="H26:I26"/>
    <mergeCell ref="E21:I21"/>
    <mergeCell ref="F22:L22"/>
    <mergeCell ref="G23:L23"/>
    <mergeCell ref="H24:L24"/>
  </mergeCells>
  <pageMargins left="0.7" right="0.7" top="0.75" bottom="0.75" header="0.3" footer="0.3"/>
  <pageSetup paperSize="9" scale="71" fitToHeight="10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zoomScaleNormal="100" zoomScaleSheetLayoutView="100" workbookViewId="0">
      <selection activeCell="L6" sqref="L6"/>
    </sheetView>
  </sheetViews>
  <sheetFormatPr defaultRowHeight="15"/>
  <cols>
    <col min="1" max="1" width="28.140625" style="19" customWidth="1"/>
    <col min="2" max="2" width="24.42578125" style="19" customWidth="1"/>
    <col min="3" max="3" width="13.5703125" style="19" customWidth="1"/>
    <col min="4" max="4" width="16.7109375" style="19" customWidth="1"/>
    <col min="5" max="5" width="16.7109375" style="18" customWidth="1"/>
    <col min="6" max="6" width="13.5703125" style="18" customWidth="1"/>
    <col min="7" max="7" width="0.140625" style="19" customWidth="1"/>
    <col min="8" max="8" width="17.85546875" style="19" customWidth="1"/>
    <col min="9" max="9" width="20.140625" style="19" customWidth="1"/>
    <col min="10" max="10" width="13.42578125" style="19" bestFit="1" customWidth="1"/>
    <col min="11" max="11" width="12.28515625" style="19" bestFit="1" customWidth="1"/>
    <col min="12" max="12" width="13.7109375" style="19" bestFit="1" customWidth="1"/>
    <col min="13" max="16384" width="9.140625" style="19"/>
  </cols>
  <sheetData>
    <row r="1" spans="1:12" s="28" customFormat="1" ht="13.5">
      <c r="C1" s="54"/>
      <c r="D1" s="54"/>
      <c r="E1" s="54"/>
      <c r="L1" s="54" t="s">
        <v>177</v>
      </c>
    </row>
    <row r="2" spans="1:12" s="28" customFormat="1" ht="13.5">
      <c r="C2" s="55"/>
      <c r="D2" s="55"/>
      <c r="E2" s="55"/>
      <c r="L2" s="55" t="s">
        <v>100</v>
      </c>
    </row>
    <row r="3" spans="1:12" s="28" customFormat="1" ht="13.5">
      <c r="C3" s="55"/>
      <c r="D3" s="55"/>
      <c r="E3" s="55"/>
      <c r="L3" s="55" t="s">
        <v>101</v>
      </c>
    </row>
    <row r="4" spans="1:12" s="28" customFormat="1" ht="13.5">
      <c r="C4" s="55"/>
      <c r="D4" s="55"/>
      <c r="E4" s="55"/>
      <c r="L4" s="55"/>
    </row>
    <row r="5" spans="1:12" s="28" customFormat="1" ht="45" customHeight="1">
      <c r="A5" s="136" t="s">
        <v>183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</row>
    <row r="6" spans="1:12" s="28" customFormat="1" ht="13.5">
      <c r="B6" s="35"/>
      <c r="C6" s="35"/>
      <c r="D6" s="35"/>
      <c r="E6" s="35"/>
      <c r="F6" s="35"/>
      <c r="L6" s="28" t="s">
        <v>59</v>
      </c>
    </row>
    <row r="7" spans="1:12" s="59" customFormat="1" ht="68.25" customHeight="1">
      <c r="A7" s="129" t="s">
        <v>151</v>
      </c>
      <c r="B7" s="130" t="s">
        <v>104</v>
      </c>
      <c r="C7" s="130"/>
      <c r="D7" s="130" t="s">
        <v>105</v>
      </c>
      <c r="E7" s="130"/>
      <c r="F7" s="130"/>
      <c r="G7" s="130"/>
      <c r="H7" s="130" t="s">
        <v>106</v>
      </c>
      <c r="I7" s="130" t="s">
        <v>107</v>
      </c>
      <c r="J7" s="131" t="s">
        <v>108</v>
      </c>
      <c r="K7" s="132"/>
      <c r="L7" s="133"/>
    </row>
    <row r="8" spans="1:12" s="59" customFormat="1" ht="101.25" customHeight="1">
      <c r="A8" s="129"/>
      <c r="B8" s="24" t="s">
        <v>109</v>
      </c>
      <c r="C8" s="24" t="s">
        <v>125</v>
      </c>
      <c r="D8" s="24" t="s">
        <v>109</v>
      </c>
      <c r="E8" s="24" t="s">
        <v>125</v>
      </c>
      <c r="F8" s="24" t="s">
        <v>110</v>
      </c>
      <c r="G8" s="24" t="s">
        <v>111</v>
      </c>
      <c r="H8" s="130"/>
      <c r="I8" s="130"/>
      <c r="J8" s="24" t="s">
        <v>112</v>
      </c>
      <c r="K8" s="24" t="s">
        <v>113</v>
      </c>
      <c r="L8" s="24" t="s">
        <v>114</v>
      </c>
    </row>
    <row r="9" spans="1:12" s="59" customFormat="1" ht="30" customHeight="1">
      <c r="A9" s="134" t="s">
        <v>115</v>
      </c>
      <c r="B9" s="134"/>
      <c r="C9" s="134"/>
      <c r="D9" s="134"/>
      <c r="E9" s="134"/>
      <c r="F9" s="134"/>
      <c r="G9" s="134"/>
      <c r="H9" s="134"/>
      <c r="I9" s="134"/>
      <c r="J9" s="94">
        <f>+J10+J24</f>
        <v>0</v>
      </c>
      <c r="K9" s="94">
        <f>+K10+K24</f>
        <v>0</v>
      </c>
      <c r="L9" s="94">
        <f>+L10+L24</f>
        <v>0</v>
      </c>
    </row>
    <row r="10" spans="1:12" s="59" customFormat="1" ht="17.25">
      <c r="A10" s="125" t="s">
        <v>12</v>
      </c>
      <c r="B10" s="126"/>
      <c r="C10" s="126"/>
      <c r="D10" s="126"/>
      <c r="E10" s="126"/>
      <c r="F10" s="126"/>
      <c r="G10" s="126"/>
      <c r="H10" s="126"/>
      <c r="I10" s="127"/>
      <c r="J10" s="95">
        <f>J11</f>
        <v>0</v>
      </c>
      <c r="K10" s="95">
        <f t="shared" ref="K10:L10" si="0">K11</f>
        <v>0</v>
      </c>
      <c r="L10" s="95">
        <f t="shared" si="0"/>
        <v>0</v>
      </c>
    </row>
    <row r="11" spans="1:12" s="7" customFormat="1" ht="56.25" customHeight="1">
      <c r="A11" s="8"/>
      <c r="B11" s="10" t="s">
        <v>13</v>
      </c>
      <c r="C11" s="135" t="s">
        <v>14</v>
      </c>
      <c r="D11" s="135"/>
      <c r="E11" s="135"/>
      <c r="F11" s="135"/>
      <c r="G11" s="135"/>
      <c r="H11" s="135"/>
      <c r="I11" s="135"/>
      <c r="J11" s="11">
        <f>+J12+J16+J20</f>
        <v>0</v>
      </c>
      <c r="K11" s="11">
        <f>+K12+K16+K20</f>
        <v>0</v>
      </c>
      <c r="L11" s="11">
        <f>+L12+L16+L20</f>
        <v>0</v>
      </c>
    </row>
    <row r="12" spans="1:12" s="7" customFormat="1" ht="101.25" customHeight="1">
      <c r="A12" s="8"/>
      <c r="B12" s="8"/>
      <c r="C12" s="8"/>
      <c r="D12" s="10" t="s">
        <v>120</v>
      </c>
      <c r="E12" s="135" t="s">
        <v>77</v>
      </c>
      <c r="F12" s="135"/>
      <c r="G12" s="135"/>
      <c r="H12" s="135"/>
      <c r="I12" s="135"/>
      <c r="J12" s="11">
        <f>+'5'!J13</f>
        <v>6357</v>
      </c>
      <c r="K12" s="11">
        <f>+'5'!K13</f>
        <v>6357</v>
      </c>
      <c r="L12" s="11">
        <f>+'5'!L13</f>
        <v>6757</v>
      </c>
    </row>
    <row r="13" spans="1:12" s="7" customFormat="1" ht="86.25" customHeight="1">
      <c r="A13" s="8"/>
      <c r="B13" s="8"/>
      <c r="C13" s="8"/>
      <c r="D13" s="8"/>
      <c r="E13" s="8"/>
      <c r="F13" s="135" t="s">
        <v>15</v>
      </c>
      <c r="G13" s="135"/>
      <c r="H13" s="135"/>
      <c r="I13" s="135"/>
      <c r="J13" s="135"/>
      <c r="K13" s="135"/>
      <c r="L13" s="135"/>
    </row>
    <row r="14" spans="1:12" s="7" customFormat="1" ht="30" customHeight="1">
      <c r="A14" s="8"/>
      <c r="B14" s="8"/>
      <c r="C14" s="8"/>
      <c r="D14" s="8"/>
      <c r="E14" s="8"/>
      <c r="F14" s="8"/>
      <c r="G14" s="135" t="s">
        <v>16</v>
      </c>
      <c r="H14" s="135"/>
      <c r="I14" s="135"/>
      <c r="J14" s="135"/>
      <c r="K14" s="135"/>
      <c r="L14" s="135"/>
    </row>
    <row r="15" spans="1:12" s="7" customFormat="1" ht="30" customHeight="1">
      <c r="A15" s="8"/>
      <c r="B15" s="8"/>
      <c r="C15" s="8"/>
      <c r="D15" s="8"/>
      <c r="E15" s="8"/>
      <c r="F15" s="8"/>
      <c r="G15" s="8"/>
      <c r="H15" s="135" t="s">
        <v>121</v>
      </c>
      <c r="I15" s="135"/>
      <c r="J15" s="135"/>
      <c r="K15" s="135"/>
      <c r="L15" s="135"/>
    </row>
    <row r="16" spans="1:12" s="7" customFormat="1" ht="46.5" customHeight="1">
      <c r="A16" s="8"/>
      <c r="B16" s="8"/>
      <c r="C16" s="8"/>
      <c r="D16" s="10" t="s">
        <v>122</v>
      </c>
      <c r="E16" s="135" t="s">
        <v>48</v>
      </c>
      <c r="F16" s="135"/>
      <c r="G16" s="135"/>
      <c r="H16" s="135"/>
      <c r="I16" s="135"/>
      <c r="J16" s="11">
        <f>+'3'!G47</f>
        <v>0</v>
      </c>
      <c r="K16" s="11">
        <f>+'3'!H47</f>
        <v>0</v>
      </c>
      <c r="L16" s="11">
        <f>+'3'!I47</f>
        <v>-6757</v>
      </c>
    </row>
    <row r="17" spans="1:13" s="7" customFormat="1" ht="54" customHeight="1">
      <c r="A17" s="8"/>
      <c r="B17" s="8"/>
      <c r="C17" s="8"/>
      <c r="D17" s="8"/>
      <c r="E17" s="8"/>
      <c r="F17" s="135" t="s">
        <v>123</v>
      </c>
      <c r="G17" s="135"/>
      <c r="H17" s="135"/>
      <c r="I17" s="135"/>
      <c r="J17" s="135"/>
      <c r="K17" s="135"/>
      <c r="L17" s="135"/>
    </row>
    <row r="18" spans="1:13" s="7" customFormat="1" ht="30" customHeight="1">
      <c r="A18" s="8"/>
      <c r="B18" s="8"/>
      <c r="C18" s="8"/>
      <c r="D18" s="8"/>
      <c r="E18" s="8"/>
      <c r="F18" s="8"/>
      <c r="G18" s="135" t="s">
        <v>16</v>
      </c>
      <c r="H18" s="135"/>
      <c r="I18" s="135"/>
      <c r="J18" s="135"/>
      <c r="K18" s="135"/>
      <c r="L18" s="135"/>
    </row>
    <row r="19" spans="1:13" s="7" customFormat="1" ht="30" customHeight="1">
      <c r="A19" s="8"/>
      <c r="B19" s="8"/>
      <c r="C19" s="8"/>
      <c r="D19" s="8"/>
      <c r="E19" s="8"/>
      <c r="F19" s="8"/>
      <c r="G19" s="8"/>
      <c r="H19" s="135" t="s">
        <v>124</v>
      </c>
      <c r="I19" s="135"/>
      <c r="J19" s="135"/>
      <c r="K19" s="135"/>
      <c r="L19" s="135"/>
    </row>
    <row r="20" spans="1:13" s="7" customFormat="1" ht="34.5" customHeight="1">
      <c r="A20" s="8"/>
      <c r="B20" s="8"/>
      <c r="C20" s="8"/>
      <c r="D20" s="10" t="s">
        <v>146</v>
      </c>
      <c r="E20" s="135" t="s">
        <v>147</v>
      </c>
      <c r="F20" s="135"/>
      <c r="G20" s="135"/>
      <c r="H20" s="135"/>
      <c r="I20" s="135"/>
      <c r="J20" s="11">
        <f>+'5'!J21</f>
        <v>-6357</v>
      </c>
      <c r="K20" s="11">
        <f>+'5'!K21</f>
        <v>-6357</v>
      </c>
      <c r="L20" s="11">
        <f>+'5'!L21</f>
        <v>0</v>
      </c>
    </row>
    <row r="21" spans="1:13" s="7" customFormat="1" ht="39" customHeight="1">
      <c r="A21" s="8"/>
      <c r="B21" s="8"/>
      <c r="C21" s="8"/>
      <c r="D21" s="8"/>
      <c r="E21" s="8"/>
      <c r="F21" s="135" t="s">
        <v>148</v>
      </c>
      <c r="G21" s="135"/>
      <c r="H21" s="135"/>
      <c r="I21" s="135"/>
      <c r="J21" s="135"/>
      <c r="K21" s="135"/>
      <c r="L21" s="135"/>
    </row>
    <row r="22" spans="1:13" s="7" customFormat="1" ht="45" customHeight="1">
      <c r="A22" s="8"/>
      <c r="B22" s="8"/>
      <c r="C22" s="8"/>
      <c r="D22" s="8"/>
      <c r="E22" s="8"/>
      <c r="F22" s="8"/>
      <c r="G22" s="135" t="s">
        <v>149</v>
      </c>
      <c r="H22" s="135"/>
      <c r="I22" s="135"/>
      <c r="J22" s="135"/>
      <c r="K22" s="135"/>
      <c r="L22" s="135"/>
    </row>
    <row r="23" spans="1:13" s="7" customFormat="1" ht="30" customHeight="1">
      <c r="A23" s="8"/>
      <c r="B23" s="8"/>
      <c r="C23" s="8"/>
      <c r="D23" s="8"/>
      <c r="E23" s="8"/>
      <c r="F23" s="8"/>
      <c r="G23" s="8"/>
      <c r="H23" s="135" t="s">
        <v>150</v>
      </c>
      <c r="I23" s="135"/>
      <c r="J23" s="135"/>
      <c r="K23" s="135"/>
      <c r="L23" s="135"/>
    </row>
    <row r="24" spans="1:13" s="59" customFormat="1" ht="17.25">
      <c r="A24" s="125" t="s">
        <v>116</v>
      </c>
      <c r="B24" s="126"/>
      <c r="C24" s="126"/>
      <c r="D24" s="126"/>
      <c r="E24" s="126"/>
      <c r="F24" s="126"/>
      <c r="G24" s="126"/>
      <c r="H24" s="126"/>
      <c r="I24" s="127"/>
      <c r="J24" s="95">
        <f>+J25</f>
        <v>0</v>
      </c>
      <c r="K24" s="95">
        <f>+K25</f>
        <v>0</v>
      </c>
      <c r="L24" s="95">
        <f t="shared" ref="L24" si="1">+L25</f>
        <v>0</v>
      </c>
    </row>
    <row r="25" spans="1:13" s="59" customFormat="1" ht="30" customHeight="1">
      <c r="A25" s="51"/>
      <c r="B25" s="92" t="s">
        <v>28</v>
      </c>
      <c r="C25" s="124" t="s">
        <v>29</v>
      </c>
      <c r="D25" s="124"/>
      <c r="E25" s="124"/>
      <c r="F25" s="124"/>
      <c r="G25" s="124"/>
      <c r="H25" s="124"/>
      <c r="I25" s="124"/>
      <c r="J25" s="91">
        <f>+J26+J30</f>
        <v>0</v>
      </c>
      <c r="K25" s="91">
        <f t="shared" ref="K25:L25" si="2">+K26+K30</f>
        <v>0</v>
      </c>
      <c r="L25" s="91">
        <f t="shared" si="2"/>
        <v>0</v>
      </c>
    </row>
    <row r="26" spans="1:13" s="59" customFormat="1" ht="30" customHeight="1">
      <c r="A26" s="51"/>
      <c r="B26" s="51"/>
      <c r="C26" s="51"/>
      <c r="D26" s="49" t="s">
        <v>117</v>
      </c>
      <c r="E26" s="124" t="s">
        <v>71</v>
      </c>
      <c r="F26" s="124"/>
      <c r="G26" s="124"/>
      <c r="H26" s="124"/>
      <c r="I26" s="124"/>
      <c r="J26" s="91">
        <f>'5'!J27</f>
        <v>0</v>
      </c>
      <c r="K26" s="91">
        <f>'5'!K27</f>
        <v>0</v>
      </c>
      <c r="L26" s="91">
        <f>'5'!L27</f>
        <v>-6757</v>
      </c>
      <c r="M26" s="60"/>
    </row>
    <row r="27" spans="1:13" s="59" customFormat="1" ht="48.75" customHeight="1">
      <c r="A27" s="51"/>
      <c r="B27" s="51"/>
      <c r="C27" s="51"/>
      <c r="D27" s="51"/>
      <c r="E27" s="51"/>
      <c r="F27" s="124" t="s">
        <v>118</v>
      </c>
      <c r="G27" s="124"/>
      <c r="H27" s="124"/>
      <c r="I27" s="124"/>
      <c r="J27" s="124"/>
      <c r="K27" s="124"/>
      <c r="L27" s="124"/>
    </row>
    <row r="28" spans="1:13" s="59" customFormat="1" ht="30" customHeight="1">
      <c r="A28" s="51"/>
      <c r="B28" s="51"/>
      <c r="C28" s="51"/>
      <c r="D28" s="51"/>
      <c r="E28" s="51"/>
      <c r="F28" s="51"/>
      <c r="G28" s="124" t="s">
        <v>16</v>
      </c>
      <c r="H28" s="124"/>
      <c r="I28" s="124"/>
      <c r="J28" s="124"/>
      <c r="K28" s="124"/>
      <c r="L28" s="124"/>
    </row>
    <row r="29" spans="1:13" s="59" customFormat="1" ht="30" customHeight="1">
      <c r="A29" s="51"/>
      <c r="B29" s="51"/>
      <c r="C29" s="51"/>
      <c r="D29" s="51"/>
      <c r="E29" s="51"/>
      <c r="F29" s="51"/>
      <c r="G29" s="51"/>
      <c r="H29" s="124" t="s">
        <v>119</v>
      </c>
      <c r="I29" s="124"/>
      <c r="J29" s="124"/>
      <c r="K29" s="124"/>
      <c r="L29" s="124"/>
    </row>
    <row r="30" spans="1:13" s="59" customFormat="1" ht="30" customHeight="1">
      <c r="A30" s="51"/>
      <c r="B30" s="51"/>
      <c r="C30" s="51"/>
      <c r="D30" s="49" t="s">
        <v>117</v>
      </c>
      <c r="E30" s="124" t="s">
        <v>71</v>
      </c>
      <c r="F30" s="124"/>
      <c r="G30" s="124"/>
      <c r="H30" s="124"/>
      <c r="I30" s="124"/>
      <c r="J30" s="91">
        <f>'5'!J31</f>
        <v>0</v>
      </c>
      <c r="K30" s="91">
        <f>'5'!K31</f>
        <v>0</v>
      </c>
      <c r="L30" s="91">
        <f>'5'!L31</f>
        <v>6757</v>
      </c>
      <c r="M30" s="60"/>
    </row>
    <row r="31" spans="1:13" s="59" customFormat="1" ht="48.75" customHeight="1">
      <c r="A31" s="51"/>
      <c r="B31" s="51"/>
      <c r="C31" s="51"/>
      <c r="D31" s="51"/>
      <c r="E31" s="51"/>
      <c r="F31" s="124" t="s">
        <v>118</v>
      </c>
      <c r="G31" s="124"/>
      <c r="H31" s="124"/>
      <c r="I31" s="124"/>
      <c r="J31" s="124"/>
      <c r="K31" s="124"/>
      <c r="L31" s="124"/>
    </row>
    <row r="32" spans="1:13" s="59" customFormat="1" ht="30" customHeight="1">
      <c r="A32" s="51"/>
      <c r="B32" s="51"/>
      <c r="C32" s="51"/>
      <c r="D32" s="51"/>
      <c r="E32" s="51"/>
      <c r="F32" s="51"/>
      <c r="G32" s="124" t="s">
        <v>16</v>
      </c>
      <c r="H32" s="124"/>
      <c r="I32" s="124"/>
      <c r="J32" s="124"/>
      <c r="K32" s="124"/>
      <c r="L32" s="124"/>
    </row>
    <row r="33" spans="1:12" s="59" customFormat="1" ht="30" customHeight="1">
      <c r="A33" s="51"/>
      <c r="B33" s="51"/>
      <c r="C33" s="51"/>
      <c r="D33" s="51"/>
      <c r="E33" s="51"/>
      <c r="F33" s="51"/>
      <c r="G33" s="51"/>
      <c r="H33" s="124" t="s">
        <v>119</v>
      </c>
      <c r="I33" s="124"/>
      <c r="J33" s="124"/>
      <c r="K33" s="124"/>
      <c r="L33" s="124"/>
    </row>
  </sheetData>
  <mergeCells count="33">
    <mergeCell ref="A5:L5"/>
    <mergeCell ref="E20:I20"/>
    <mergeCell ref="F21:L21"/>
    <mergeCell ref="G22:L22"/>
    <mergeCell ref="H23:L23"/>
    <mergeCell ref="H7:H8"/>
    <mergeCell ref="I7:I8"/>
    <mergeCell ref="A7:A8"/>
    <mergeCell ref="B7:C7"/>
    <mergeCell ref="D7:G7"/>
    <mergeCell ref="J7:L7"/>
    <mergeCell ref="A9:I9"/>
    <mergeCell ref="C11:I11"/>
    <mergeCell ref="E12:I12"/>
    <mergeCell ref="A10:I10"/>
    <mergeCell ref="F13:L13"/>
    <mergeCell ref="G14:L14"/>
    <mergeCell ref="E26:I26"/>
    <mergeCell ref="F27:L27"/>
    <mergeCell ref="G28:L28"/>
    <mergeCell ref="H29:L29"/>
    <mergeCell ref="H15:L15"/>
    <mergeCell ref="E16:I16"/>
    <mergeCell ref="F17:L17"/>
    <mergeCell ref="G18:L18"/>
    <mergeCell ref="H19:L19"/>
    <mergeCell ref="C25:G25"/>
    <mergeCell ref="H25:I25"/>
    <mergeCell ref="A24:I24"/>
    <mergeCell ref="H33:L33"/>
    <mergeCell ref="E30:I30"/>
    <mergeCell ref="F31:L31"/>
    <mergeCell ref="G32:L32"/>
  </mergeCells>
  <pageMargins left="0.7" right="0.7" top="0.75" bottom="0.75" header="0.3" footer="0.3"/>
  <pageSetup paperSize="9" scale="64" fitToHeight="10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zoomScaleNormal="100" zoomScaleSheetLayoutView="100" workbookViewId="0">
      <selection activeCell="B11" sqref="B11"/>
    </sheetView>
  </sheetViews>
  <sheetFormatPr defaultRowHeight="16.5"/>
  <cols>
    <col min="1" max="1" width="13.7109375" style="20" customWidth="1"/>
    <col min="2" max="2" width="24.28515625" style="20" customWidth="1"/>
    <col min="3" max="3" width="26.85546875" style="20" customWidth="1"/>
    <col min="4" max="4" width="9.140625" style="20"/>
    <col min="5" max="5" width="14.140625" style="20" customWidth="1"/>
    <col min="6" max="6" width="11.7109375" style="20" customWidth="1"/>
    <col min="7" max="7" width="15.140625" style="20" customWidth="1"/>
    <col min="8" max="254" width="9.140625" style="20"/>
    <col min="255" max="255" width="13.7109375" style="20" customWidth="1"/>
    <col min="256" max="256" width="77.7109375" style="20" customWidth="1"/>
    <col min="257" max="257" width="19" style="20" customWidth="1"/>
    <col min="258" max="510" width="9.140625" style="20"/>
    <col min="511" max="511" width="13.7109375" style="20" customWidth="1"/>
    <col min="512" max="512" width="77.7109375" style="20" customWidth="1"/>
    <col min="513" max="513" width="19" style="20" customWidth="1"/>
    <col min="514" max="766" width="9.140625" style="20"/>
    <col min="767" max="767" width="13.7109375" style="20" customWidth="1"/>
    <col min="768" max="768" width="77.7109375" style="20" customWidth="1"/>
    <col min="769" max="769" width="19" style="20" customWidth="1"/>
    <col min="770" max="1022" width="9.140625" style="20"/>
    <col min="1023" max="1023" width="13.7109375" style="20" customWidth="1"/>
    <col min="1024" max="1024" width="77.7109375" style="20" customWidth="1"/>
    <col min="1025" max="1025" width="19" style="20" customWidth="1"/>
    <col min="1026" max="1278" width="9.140625" style="20"/>
    <col min="1279" max="1279" width="13.7109375" style="20" customWidth="1"/>
    <col min="1280" max="1280" width="77.7109375" style="20" customWidth="1"/>
    <col min="1281" max="1281" width="19" style="20" customWidth="1"/>
    <col min="1282" max="1534" width="9.140625" style="20"/>
    <col min="1535" max="1535" width="13.7109375" style="20" customWidth="1"/>
    <col min="1536" max="1536" width="77.7109375" style="20" customWidth="1"/>
    <col min="1537" max="1537" width="19" style="20" customWidth="1"/>
    <col min="1538" max="1790" width="9.140625" style="20"/>
    <col min="1791" max="1791" width="13.7109375" style="20" customWidth="1"/>
    <col min="1792" max="1792" width="77.7109375" style="20" customWidth="1"/>
    <col min="1793" max="1793" width="19" style="20" customWidth="1"/>
    <col min="1794" max="2046" width="9.140625" style="20"/>
    <col min="2047" max="2047" width="13.7109375" style="20" customWidth="1"/>
    <col min="2048" max="2048" width="77.7109375" style="20" customWidth="1"/>
    <col min="2049" max="2049" width="19" style="20" customWidth="1"/>
    <col min="2050" max="2302" width="9.140625" style="20"/>
    <col min="2303" max="2303" width="13.7109375" style="20" customWidth="1"/>
    <col min="2304" max="2304" width="77.7109375" style="20" customWidth="1"/>
    <col min="2305" max="2305" width="19" style="20" customWidth="1"/>
    <col min="2306" max="2558" width="9.140625" style="20"/>
    <col min="2559" max="2559" width="13.7109375" style="20" customWidth="1"/>
    <col min="2560" max="2560" width="77.7109375" style="20" customWidth="1"/>
    <col min="2561" max="2561" width="19" style="20" customWidth="1"/>
    <col min="2562" max="2814" width="9.140625" style="20"/>
    <col min="2815" max="2815" width="13.7109375" style="20" customWidth="1"/>
    <col min="2816" max="2816" width="77.7109375" style="20" customWidth="1"/>
    <col min="2817" max="2817" width="19" style="20" customWidth="1"/>
    <col min="2818" max="3070" width="9.140625" style="20"/>
    <col min="3071" max="3071" width="13.7109375" style="20" customWidth="1"/>
    <col min="3072" max="3072" width="77.7109375" style="20" customWidth="1"/>
    <col min="3073" max="3073" width="19" style="20" customWidth="1"/>
    <col min="3074" max="3326" width="9.140625" style="20"/>
    <col min="3327" max="3327" width="13.7109375" style="20" customWidth="1"/>
    <col min="3328" max="3328" width="77.7109375" style="20" customWidth="1"/>
    <col min="3329" max="3329" width="19" style="20" customWidth="1"/>
    <col min="3330" max="3582" width="9.140625" style="20"/>
    <col min="3583" max="3583" width="13.7109375" style="20" customWidth="1"/>
    <col min="3584" max="3584" width="77.7109375" style="20" customWidth="1"/>
    <col min="3585" max="3585" width="19" style="20" customWidth="1"/>
    <col min="3586" max="3838" width="9.140625" style="20"/>
    <col min="3839" max="3839" width="13.7109375" style="20" customWidth="1"/>
    <col min="3840" max="3840" width="77.7109375" style="20" customWidth="1"/>
    <col min="3841" max="3841" width="19" style="20" customWidth="1"/>
    <col min="3842" max="4094" width="9.140625" style="20"/>
    <col min="4095" max="4095" width="13.7109375" style="20" customWidth="1"/>
    <col min="4096" max="4096" width="77.7109375" style="20" customWidth="1"/>
    <col min="4097" max="4097" width="19" style="20" customWidth="1"/>
    <col min="4098" max="4350" width="9.140625" style="20"/>
    <col min="4351" max="4351" width="13.7109375" style="20" customWidth="1"/>
    <col min="4352" max="4352" width="77.7109375" style="20" customWidth="1"/>
    <col min="4353" max="4353" width="19" style="20" customWidth="1"/>
    <col min="4354" max="4606" width="9.140625" style="20"/>
    <col min="4607" max="4607" width="13.7109375" style="20" customWidth="1"/>
    <col min="4608" max="4608" width="77.7109375" style="20" customWidth="1"/>
    <col min="4609" max="4609" width="19" style="20" customWidth="1"/>
    <col min="4610" max="4862" width="9.140625" style="20"/>
    <col min="4863" max="4863" width="13.7109375" style="20" customWidth="1"/>
    <col min="4864" max="4864" width="77.7109375" style="20" customWidth="1"/>
    <col min="4865" max="4865" width="19" style="20" customWidth="1"/>
    <col min="4866" max="5118" width="9.140625" style="20"/>
    <col min="5119" max="5119" width="13.7109375" style="20" customWidth="1"/>
    <col min="5120" max="5120" width="77.7109375" style="20" customWidth="1"/>
    <col min="5121" max="5121" width="19" style="20" customWidth="1"/>
    <col min="5122" max="5374" width="9.140625" style="20"/>
    <col min="5375" max="5375" width="13.7109375" style="20" customWidth="1"/>
    <col min="5376" max="5376" width="77.7109375" style="20" customWidth="1"/>
    <col min="5377" max="5377" width="19" style="20" customWidth="1"/>
    <col min="5378" max="5630" width="9.140625" style="20"/>
    <col min="5631" max="5631" width="13.7109375" style="20" customWidth="1"/>
    <col min="5632" max="5632" width="77.7109375" style="20" customWidth="1"/>
    <col min="5633" max="5633" width="19" style="20" customWidth="1"/>
    <col min="5634" max="5886" width="9.140625" style="20"/>
    <col min="5887" max="5887" width="13.7109375" style="20" customWidth="1"/>
    <col min="5888" max="5888" width="77.7109375" style="20" customWidth="1"/>
    <col min="5889" max="5889" width="19" style="20" customWidth="1"/>
    <col min="5890" max="6142" width="9.140625" style="20"/>
    <col min="6143" max="6143" width="13.7109375" style="20" customWidth="1"/>
    <col min="6144" max="6144" width="77.7109375" style="20" customWidth="1"/>
    <col min="6145" max="6145" width="19" style="20" customWidth="1"/>
    <col min="6146" max="6398" width="9.140625" style="20"/>
    <col min="6399" max="6399" width="13.7109375" style="20" customWidth="1"/>
    <col min="6400" max="6400" width="77.7109375" style="20" customWidth="1"/>
    <col min="6401" max="6401" width="19" style="20" customWidth="1"/>
    <col min="6402" max="6654" width="9.140625" style="20"/>
    <col min="6655" max="6655" width="13.7109375" style="20" customWidth="1"/>
    <col min="6656" max="6656" width="77.7109375" style="20" customWidth="1"/>
    <col min="6657" max="6657" width="19" style="20" customWidth="1"/>
    <col min="6658" max="6910" width="9.140625" style="20"/>
    <col min="6911" max="6911" width="13.7109375" style="20" customWidth="1"/>
    <col min="6912" max="6912" width="77.7109375" style="20" customWidth="1"/>
    <col min="6913" max="6913" width="19" style="20" customWidth="1"/>
    <col min="6914" max="7166" width="9.140625" style="20"/>
    <col min="7167" max="7167" width="13.7109375" style="20" customWidth="1"/>
    <col min="7168" max="7168" width="77.7109375" style="20" customWidth="1"/>
    <col min="7169" max="7169" width="19" style="20" customWidth="1"/>
    <col min="7170" max="7422" width="9.140625" style="20"/>
    <col min="7423" max="7423" width="13.7109375" style="20" customWidth="1"/>
    <col min="7424" max="7424" width="77.7109375" style="20" customWidth="1"/>
    <col min="7425" max="7425" width="19" style="20" customWidth="1"/>
    <col min="7426" max="7678" width="9.140625" style="20"/>
    <col min="7679" max="7679" width="13.7109375" style="20" customWidth="1"/>
    <col min="7680" max="7680" width="77.7109375" style="20" customWidth="1"/>
    <col min="7681" max="7681" width="19" style="20" customWidth="1"/>
    <col min="7682" max="7934" width="9.140625" style="20"/>
    <col min="7935" max="7935" width="13.7109375" style="20" customWidth="1"/>
    <col min="7936" max="7936" width="77.7109375" style="20" customWidth="1"/>
    <col min="7937" max="7937" width="19" style="20" customWidth="1"/>
    <col min="7938" max="8190" width="9.140625" style="20"/>
    <col min="8191" max="8191" width="13.7109375" style="20" customWidth="1"/>
    <col min="8192" max="8192" width="77.7109375" style="20" customWidth="1"/>
    <col min="8193" max="8193" width="19" style="20" customWidth="1"/>
    <col min="8194" max="8446" width="9.140625" style="20"/>
    <col min="8447" max="8447" width="13.7109375" style="20" customWidth="1"/>
    <col min="8448" max="8448" width="77.7109375" style="20" customWidth="1"/>
    <col min="8449" max="8449" width="19" style="20" customWidth="1"/>
    <col min="8450" max="8702" width="9.140625" style="20"/>
    <col min="8703" max="8703" width="13.7109375" style="20" customWidth="1"/>
    <col min="8704" max="8704" width="77.7109375" style="20" customWidth="1"/>
    <col min="8705" max="8705" width="19" style="20" customWidth="1"/>
    <col min="8706" max="8958" width="9.140625" style="20"/>
    <col min="8959" max="8959" width="13.7109375" style="20" customWidth="1"/>
    <col min="8960" max="8960" width="77.7109375" style="20" customWidth="1"/>
    <col min="8961" max="8961" width="19" style="20" customWidth="1"/>
    <col min="8962" max="9214" width="9.140625" style="20"/>
    <col min="9215" max="9215" width="13.7109375" style="20" customWidth="1"/>
    <col min="9216" max="9216" width="77.7109375" style="20" customWidth="1"/>
    <col min="9217" max="9217" width="19" style="20" customWidth="1"/>
    <col min="9218" max="9470" width="9.140625" style="20"/>
    <col min="9471" max="9471" width="13.7109375" style="20" customWidth="1"/>
    <col min="9472" max="9472" width="77.7109375" style="20" customWidth="1"/>
    <col min="9473" max="9473" width="19" style="20" customWidth="1"/>
    <col min="9474" max="9726" width="9.140625" style="20"/>
    <col min="9727" max="9727" width="13.7109375" style="20" customWidth="1"/>
    <col min="9728" max="9728" width="77.7109375" style="20" customWidth="1"/>
    <col min="9729" max="9729" width="19" style="20" customWidth="1"/>
    <col min="9730" max="9982" width="9.140625" style="20"/>
    <col min="9983" max="9983" width="13.7109375" style="20" customWidth="1"/>
    <col min="9984" max="9984" width="77.7109375" style="20" customWidth="1"/>
    <col min="9985" max="9985" width="19" style="20" customWidth="1"/>
    <col min="9986" max="10238" width="9.140625" style="20"/>
    <col min="10239" max="10239" width="13.7109375" style="20" customWidth="1"/>
    <col min="10240" max="10240" width="77.7109375" style="20" customWidth="1"/>
    <col min="10241" max="10241" width="19" style="20" customWidth="1"/>
    <col min="10242" max="10494" width="9.140625" style="20"/>
    <col min="10495" max="10495" width="13.7109375" style="20" customWidth="1"/>
    <col min="10496" max="10496" width="77.7109375" style="20" customWidth="1"/>
    <col min="10497" max="10497" width="19" style="20" customWidth="1"/>
    <col min="10498" max="10750" width="9.140625" style="20"/>
    <col min="10751" max="10751" width="13.7109375" style="20" customWidth="1"/>
    <col min="10752" max="10752" width="77.7109375" style="20" customWidth="1"/>
    <col min="10753" max="10753" width="19" style="20" customWidth="1"/>
    <col min="10754" max="11006" width="9.140625" style="20"/>
    <col min="11007" max="11007" width="13.7109375" style="20" customWidth="1"/>
    <col min="11008" max="11008" width="77.7109375" style="20" customWidth="1"/>
    <col min="11009" max="11009" width="19" style="20" customWidth="1"/>
    <col min="11010" max="11262" width="9.140625" style="20"/>
    <col min="11263" max="11263" width="13.7109375" style="20" customWidth="1"/>
    <col min="11264" max="11264" width="77.7109375" style="20" customWidth="1"/>
    <col min="11265" max="11265" width="19" style="20" customWidth="1"/>
    <col min="11266" max="11518" width="9.140625" style="20"/>
    <col min="11519" max="11519" width="13.7109375" style="20" customWidth="1"/>
    <col min="11520" max="11520" width="77.7109375" style="20" customWidth="1"/>
    <col min="11521" max="11521" width="19" style="20" customWidth="1"/>
    <col min="11522" max="11774" width="9.140625" style="20"/>
    <col min="11775" max="11775" width="13.7109375" style="20" customWidth="1"/>
    <col min="11776" max="11776" width="77.7109375" style="20" customWidth="1"/>
    <col min="11777" max="11777" width="19" style="20" customWidth="1"/>
    <col min="11778" max="12030" width="9.140625" style="20"/>
    <col min="12031" max="12031" width="13.7109375" style="20" customWidth="1"/>
    <col min="12032" max="12032" width="77.7109375" style="20" customWidth="1"/>
    <col min="12033" max="12033" width="19" style="20" customWidth="1"/>
    <col min="12034" max="12286" width="9.140625" style="20"/>
    <col min="12287" max="12287" width="13.7109375" style="20" customWidth="1"/>
    <col min="12288" max="12288" width="77.7109375" style="20" customWidth="1"/>
    <col min="12289" max="12289" width="19" style="20" customWidth="1"/>
    <col min="12290" max="12542" width="9.140625" style="20"/>
    <col min="12543" max="12543" width="13.7109375" style="20" customWidth="1"/>
    <col min="12544" max="12544" width="77.7109375" style="20" customWidth="1"/>
    <col min="12545" max="12545" width="19" style="20" customWidth="1"/>
    <col min="12546" max="12798" width="9.140625" style="20"/>
    <col min="12799" max="12799" width="13.7109375" style="20" customWidth="1"/>
    <col min="12800" max="12800" width="77.7109375" style="20" customWidth="1"/>
    <col min="12801" max="12801" width="19" style="20" customWidth="1"/>
    <col min="12802" max="13054" width="9.140625" style="20"/>
    <col min="13055" max="13055" width="13.7109375" style="20" customWidth="1"/>
    <col min="13056" max="13056" width="77.7109375" style="20" customWidth="1"/>
    <col min="13057" max="13057" width="19" style="20" customWidth="1"/>
    <col min="13058" max="13310" width="9.140625" style="20"/>
    <col min="13311" max="13311" width="13.7109375" style="20" customWidth="1"/>
    <col min="13312" max="13312" width="77.7109375" style="20" customWidth="1"/>
    <col min="13313" max="13313" width="19" style="20" customWidth="1"/>
    <col min="13314" max="13566" width="9.140625" style="20"/>
    <col min="13567" max="13567" width="13.7109375" style="20" customWidth="1"/>
    <col min="13568" max="13568" width="77.7109375" style="20" customWidth="1"/>
    <col min="13569" max="13569" width="19" style="20" customWidth="1"/>
    <col min="13570" max="13822" width="9.140625" style="20"/>
    <col min="13823" max="13823" width="13.7109375" style="20" customWidth="1"/>
    <col min="13824" max="13824" width="77.7109375" style="20" customWidth="1"/>
    <col min="13825" max="13825" width="19" style="20" customWidth="1"/>
    <col min="13826" max="14078" width="9.140625" style="20"/>
    <col min="14079" max="14079" width="13.7109375" style="20" customWidth="1"/>
    <col min="14080" max="14080" width="77.7109375" style="20" customWidth="1"/>
    <col min="14081" max="14081" width="19" style="20" customWidth="1"/>
    <col min="14082" max="14334" width="9.140625" style="20"/>
    <col min="14335" max="14335" width="13.7109375" style="20" customWidth="1"/>
    <col min="14336" max="14336" width="77.7109375" style="20" customWidth="1"/>
    <col min="14337" max="14337" width="19" style="20" customWidth="1"/>
    <col min="14338" max="14590" width="9.140625" style="20"/>
    <col min="14591" max="14591" width="13.7109375" style="20" customWidth="1"/>
    <col min="14592" max="14592" width="77.7109375" style="20" customWidth="1"/>
    <col min="14593" max="14593" width="19" style="20" customWidth="1"/>
    <col min="14594" max="14846" width="9.140625" style="20"/>
    <col min="14847" max="14847" width="13.7109375" style="20" customWidth="1"/>
    <col min="14848" max="14848" width="77.7109375" style="20" customWidth="1"/>
    <col min="14849" max="14849" width="19" style="20" customWidth="1"/>
    <col min="14850" max="15102" width="9.140625" style="20"/>
    <col min="15103" max="15103" width="13.7109375" style="20" customWidth="1"/>
    <col min="15104" max="15104" width="77.7109375" style="20" customWidth="1"/>
    <col min="15105" max="15105" width="19" style="20" customWidth="1"/>
    <col min="15106" max="15358" width="9.140625" style="20"/>
    <col min="15359" max="15359" width="13.7109375" style="20" customWidth="1"/>
    <col min="15360" max="15360" width="77.7109375" style="20" customWidth="1"/>
    <col min="15361" max="15361" width="19" style="20" customWidth="1"/>
    <col min="15362" max="15614" width="9.140625" style="20"/>
    <col min="15615" max="15615" width="13.7109375" style="20" customWidth="1"/>
    <col min="15616" max="15616" width="77.7109375" style="20" customWidth="1"/>
    <col min="15617" max="15617" width="19" style="20" customWidth="1"/>
    <col min="15618" max="15870" width="9.140625" style="20"/>
    <col min="15871" max="15871" width="13.7109375" style="20" customWidth="1"/>
    <col min="15872" max="15872" width="77.7109375" style="20" customWidth="1"/>
    <col min="15873" max="15873" width="19" style="20" customWidth="1"/>
    <col min="15874" max="16126" width="9.140625" style="20"/>
    <col min="16127" max="16127" width="13.7109375" style="20" customWidth="1"/>
    <col min="16128" max="16128" width="77.7109375" style="20" customWidth="1"/>
    <col min="16129" max="16129" width="19" style="20" customWidth="1"/>
    <col min="16130" max="16384" width="9.140625" style="20"/>
  </cols>
  <sheetData>
    <row r="1" spans="1:8" s="61" customFormat="1" ht="14.25">
      <c r="B1" s="62"/>
      <c r="C1" s="63"/>
      <c r="D1" s="63"/>
      <c r="E1" s="141" t="s">
        <v>126</v>
      </c>
      <c r="F1" s="141"/>
      <c r="G1" s="141"/>
    </row>
    <row r="2" spans="1:8" s="61" customFormat="1" ht="15.75" customHeight="1">
      <c r="B2" s="64"/>
      <c r="C2" s="64"/>
      <c r="D2" s="64"/>
      <c r="E2" s="142" t="s">
        <v>127</v>
      </c>
      <c r="F2" s="142"/>
      <c r="G2" s="142"/>
    </row>
    <row r="3" spans="1:8" s="61" customFormat="1" ht="15.75" customHeight="1">
      <c r="B3" s="64"/>
      <c r="C3" s="64"/>
      <c r="D3" s="64"/>
      <c r="E3" s="90" t="s">
        <v>128</v>
      </c>
      <c r="F3" s="90"/>
      <c r="G3" s="90"/>
    </row>
    <row r="4" spans="1:8" s="61" customFormat="1" ht="15.75" customHeight="1">
      <c r="B4" s="62"/>
      <c r="C4" s="65"/>
      <c r="D4" s="66"/>
      <c r="E4" s="142"/>
      <c r="F4" s="142"/>
      <c r="G4" s="142"/>
    </row>
    <row r="5" spans="1:8" s="61" customFormat="1" ht="58.5" customHeight="1">
      <c r="A5" s="143" t="s">
        <v>192</v>
      </c>
      <c r="B5" s="143"/>
      <c r="C5" s="143"/>
      <c r="D5" s="143"/>
      <c r="E5" s="143"/>
      <c r="F5" s="143"/>
      <c r="G5" s="143"/>
    </row>
    <row r="6" spans="1:8" s="61" customFormat="1" ht="18.75" customHeight="1">
      <c r="B6" s="67"/>
      <c r="C6" s="66"/>
      <c r="D6" s="66"/>
      <c r="E6" s="66"/>
      <c r="F6" s="66"/>
      <c r="G6" s="65"/>
    </row>
    <row r="7" spans="1:8" s="61" customFormat="1" ht="88.5" customHeight="1">
      <c r="A7" s="149" t="s">
        <v>129</v>
      </c>
      <c r="B7" s="151" t="s">
        <v>130</v>
      </c>
      <c r="C7" s="151" t="s">
        <v>131</v>
      </c>
      <c r="D7" s="151" t="s">
        <v>132</v>
      </c>
      <c r="E7" s="151" t="s">
        <v>133</v>
      </c>
      <c r="F7" s="144" t="s">
        <v>171</v>
      </c>
      <c r="G7" s="145"/>
    </row>
    <row r="8" spans="1:8" s="61" customFormat="1" ht="55.5" customHeight="1">
      <c r="A8" s="150"/>
      <c r="B8" s="152"/>
      <c r="C8" s="152"/>
      <c r="D8" s="152"/>
      <c r="E8" s="152"/>
      <c r="F8" s="68" t="s">
        <v>134</v>
      </c>
      <c r="G8" s="68" t="s">
        <v>135</v>
      </c>
    </row>
    <row r="9" spans="1:8" s="61" customFormat="1" ht="18" customHeight="1">
      <c r="A9" s="69">
        <v>1</v>
      </c>
      <c r="B9" s="68">
        <v>2</v>
      </c>
      <c r="C9" s="68">
        <v>3</v>
      </c>
      <c r="D9" s="68">
        <v>4</v>
      </c>
      <c r="E9" s="68">
        <v>5</v>
      </c>
      <c r="F9" s="68">
        <v>6</v>
      </c>
      <c r="G9" s="68">
        <v>7</v>
      </c>
    </row>
    <row r="10" spans="1:8" s="61" customFormat="1" ht="14.25">
      <c r="A10" s="146" t="s">
        <v>136</v>
      </c>
      <c r="B10" s="147"/>
      <c r="C10" s="147"/>
      <c r="D10" s="147"/>
      <c r="E10" s="148"/>
      <c r="F10" s="70"/>
      <c r="G10" s="71">
        <f>G11+G16</f>
        <v>0</v>
      </c>
    </row>
    <row r="11" spans="1:8" s="61" customFormat="1" ht="45" customHeight="1">
      <c r="A11" s="72" t="s">
        <v>137</v>
      </c>
      <c r="B11" s="72" t="s">
        <v>195</v>
      </c>
      <c r="C11" s="72" t="s">
        <v>138</v>
      </c>
      <c r="D11" s="137" t="s">
        <v>17</v>
      </c>
      <c r="E11" s="137"/>
      <c r="F11" s="137"/>
      <c r="G11" s="100">
        <f>+G12</f>
        <v>6757</v>
      </c>
    </row>
    <row r="12" spans="1:8" s="61" customFormat="1" ht="48" customHeight="1">
      <c r="A12" s="75" t="s">
        <v>152</v>
      </c>
      <c r="B12" s="153" t="s">
        <v>6</v>
      </c>
      <c r="C12" s="154"/>
      <c r="D12" s="154"/>
      <c r="E12" s="154"/>
      <c r="F12" s="155"/>
      <c r="G12" s="73">
        <f>+G13</f>
        <v>6757</v>
      </c>
      <c r="H12" s="74"/>
    </row>
    <row r="13" spans="1:8" s="61" customFormat="1" ht="38.25" customHeight="1">
      <c r="A13" s="75" t="s">
        <v>139</v>
      </c>
      <c r="B13" s="76" t="s">
        <v>140</v>
      </c>
      <c r="C13" s="77"/>
      <c r="D13" s="77"/>
      <c r="E13" s="78"/>
      <c r="F13" s="79"/>
      <c r="G13" s="73">
        <f>+G14+G15</f>
        <v>6757</v>
      </c>
    </row>
    <row r="14" spans="1:8" s="61" customFormat="1" ht="51.75" customHeight="1">
      <c r="A14" s="75">
        <v>72411300</v>
      </c>
      <c r="B14" s="76" t="s">
        <v>153</v>
      </c>
      <c r="C14" s="80" t="s">
        <v>190</v>
      </c>
      <c r="D14" s="80" t="s">
        <v>141</v>
      </c>
      <c r="E14" s="81">
        <v>1000000</v>
      </c>
      <c r="F14" s="81">
        <v>1</v>
      </c>
      <c r="G14" s="81">
        <f>E14*F14/1000</f>
        <v>1000</v>
      </c>
      <c r="H14" s="82"/>
    </row>
    <row r="15" spans="1:8" s="61" customFormat="1" ht="57" customHeight="1">
      <c r="A15" s="75">
        <v>79111100</v>
      </c>
      <c r="B15" s="76" t="s">
        <v>175</v>
      </c>
      <c r="C15" s="80" t="s">
        <v>154</v>
      </c>
      <c r="D15" s="80" t="s">
        <v>141</v>
      </c>
      <c r="E15" s="81">
        <v>5757000</v>
      </c>
      <c r="F15" s="81">
        <v>1</v>
      </c>
      <c r="G15" s="81">
        <f>E15*F15/1000</f>
        <v>5757</v>
      </c>
      <c r="H15" s="82"/>
    </row>
    <row r="16" spans="1:8" s="59" customFormat="1" ht="34.5" customHeight="1">
      <c r="A16" s="72" t="s">
        <v>155</v>
      </c>
      <c r="B16" s="72" t="s">
        <v>156</v>
      </c>
      <c r="C16" s="72" t="s">
        <v>157</v>
      </c>
      <c r="D16" s="137" t="s">
        <v>158</v>
      </c>
      <c r="E16" s="137"/>
      <c r="F16" s="137"/>
      <c r="G16" s="101">
        <f>+G17</f>
        <v>-6757</v>
      </c>
    </row>
    <row r="17" spans="1:8" s="59" customFormat="1" ht="23.25" customHeight="1">
      <c r="A17" s="75" t="s">
        <v>159</v>
      </c>
      <c r="B17" s="138" t="s">
        <v>54</v>
      </c>
      <c r="C17" s="139"/>
      <c r="D17" s="139"/>
      <c r="E17" s="139"/>
      <c r="F17" s="140"/>
      <c r="G17" s="83">
        <f>+G18</f>
        <v>-6757</v>
      </c>
    </row>
    <row r="18" spans="1:8" s="61" customFormat="1" ht="36.75" customHeight="1">
      <c r="A18" s="75" t="s">
        <v>139</v>
      </c>
      <c r="B18" s="76" t="s">
        <v>140</v>
      </c>
      <c r="C18" s="77"/>
      <c r="D18" s="77"/>
      <c r="E18" s="78"/>
      <c r="F18" s="79"/>
      <c r="G18" s="73">
        <f>+G19</f>
        <v>-6757</v>
      </c>
    </row>
    <row r="19" spans="1:8" s="61" customFormat="1" ht="48.75" customHeight="1">
      <c r="A19" s="75" t="s">
        <v>160</v>
      </c>
      <c r="B19" s="75" t="s">
        <v>176</v>
      </c>
      <c r="C19" s="80" t="s">
        <v>154</v>
      </c>
      <c r="D19" s="80" t="s">
        <v>141</v>
      </c>
      <c r="E19" s="81">
        <v>0</v>
      </c>
      <c r="F19" s="81">
        <v>0</v>
      </c>
      <c r="G19" s="81">
        <v>-6757</v>
      </c>
      <c r="H19" s="82"/>
    </row>
  </sheetData>
  <mergeCells count="15">
    <mergeCell ref="D16:F16"/>
    <mergeCell ref="B17:F17"/>
    <mergeCell ref="E1:G1"/>
    <mergeCell ref="E2:G2"/>
    <mergeCell ref="E4:G4"/>
    <mergeCell ref="A5:G5"/>
    <mergeCell ref="F7:G7"/>
    <mergeCell ref="A10:E10"/>
    <mergeCell ref="D11:F11"/>
    <mergeCell ref="A7:A8"/>
    <mergeCell ref="B7:B8"/>
    <mergeCell ref="C7:C8"/>
    <mergeCell ref="D7:D8"/>
    <mergeCell ref="E7:E8"/>
    <mergeCell ref="B12:F12"/>
  </mergeCells>
  <pageMargins left="0.7" right="0.7" top="0.75" bottom="0.75" header="0.3" footer="0.3"/>
  <pageSetup paperSize="9" scale="75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 (2)</vt:lpstr>
      <vt:lpstr>1</vt:lpstr>
      <vt:lpstr>2 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https://mul2.gov.am/tasks/1139224/oneclick?token=b8d44c29e4d419193e89c88c8282a783</cp:keywords>
  <cp:lastModifiedBy/>
  <dcterms:created xsi:type="dcterms:W3CDTF">2015-06-05T18:17:20Z</dcterms:created>
  <dcterms:modified xsi:type="dcterms:W3CDTF">2025-04-15T08:50:10Z</dcterms:modified>
</cp:coreProperties>
</file>