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/>
  <bookViews>
    <workbookView xWindow="0" yWindow="0" windowWidth="25125" windowHeight="12435"/>
  </bookViews>
  <sheets>
    <sheet name="Մեկ անձ" sheetId="6" r:id="rId1"/>
  </sheets>
  <definedNames>
    <definedName name="_xlnm.Print_Area" localSheetId="0">'Մեկ անձ'!$A$1:$I$23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6" l="1"/>
  <c r="D3" i="6"/>
  <c r="I20" i="6" l="1"/>
  <c r="I17" i="6"/>
  <c r="F21" i="6" l="1"/>
  <c r="F20" i="6" s="1"/>
  <c r="F14" i="6"/>
  <c r="F13" i="6"/>
  <c r="E20" i="6"/>
  <c r="E18" i="6"/>
  <c r="F6" i="6" l="1"/>
  <c r="F5" i="6"/>
  <c r="F18" i="6"/>
  <c r="F11" i="6"/>
  <c r="F10" i="6"/>
  <c r="D20" i="6"/>
  <c r="D22" i="6" s="1"/>
  <c r="F9" i="6"/>
  <c r="F8" i="6"/>
  <c r="F7" i="6"/>
  <c r="F4" i="6"/>
  <c r="F16" i="6"/>
  <c r="F15" i="6"/>
  <c r="F12" i="6"/>
  <c r="E3" i="6"/>
  <c r="C17" i="6"/>
  <c r="I3" i="6" l="1"/>
  <c r="I22" i="6" s="1"/>
  <c r="F3" i="6"/>
  <c r="F19" i="6"/>
  <c r="F17" i="6" s="1"/>
  <c r="E17" i="6"/>
  <c r="E22" i="6" s="1"/>
  <c r="F22" i="6" l="1"/>
  <c r="C20" i="6"/>
  <c r="C3" i="6"/>
  <c r="C22" i="6" l="1"/>
</calcChain>
</file>

<file path=xl/sharedStrings.xml><?xml version="1.0" encoding="utf-8"?>
<sst xmlns="http://schemas.openxmlformats.org/spreadsheetml/2006/main" count="61" uniqueCount="43">
  <si>
    <t>հ/հ</t>
  </si>
  <si>
    <t>Միջպետական նշանակության ավտոճանապարհներ, այդ թվում</t>
  </si>
  <si>
    <t>Հանրապետական նշանակության ավտոճանապարհներ, այդ թվում</t>
  </si>
  <si>
    <t>Մարզային նշանակության ավտոճանապարհներ, այդ թվում</t>
  </si>
  <si>
    <t>Նախահաշվային արժեք</t>
  </si>
  <si>
    <t>Պայմանագրային արժեք</t>
  </si>
  <si>
    <t>Լիլիթ 87 ՍՊԸ</t>
  </si>
  <si>
    <t>Արարատ ճանշին ՍՊԸ</t>
  </si>
  <si>
    <t>Կապավոր ՍՊԸ</t>
  </si>
  <si>
    <t>Տավուշի ՃՇՇ ՓԲԸ</t>
  </si>
  <si>
    <t>Օբյեկտի անվանումը</t>
  </si>
  <si>
    <t>Մ-2, Երևան-Երասխ-Գորիս-Մեղրի-Իրանի սահման միջպետական նշանակության ավտոճանապարհի կմ278+400-կմ279+727 հատվածի հիմնանորոգում</t>
  </si>
  <si>
    <t>Ընդհանուրը</t>
  </si>
  <si>
    <t>Մերձմսկովյան ԲԲԸ</t>
  </si>
  <si>
    <t>Բերմա ՓԲԸ</t>
  </si>
  <si>
    <t>Ոսմար ՍՊԸ</t>
  </si>
  <si>
    <t>Կապանի ՃՇՇ ՓԲԸ</t>
  </si>
  <si>
    <t>Կապալառու</t>
  </si>
  <si>
    <t>Տեխնիկական հսկող</t>
  </si>
  <si>
    <t>Թումանյանի ՃՇՇ ՓԲԸ</t>
  </si>
  <si>
    <t>Սուարդի ՍՊԸ</t>
  </si>
  <si>
    <t>Սուֆետ ՍՊԸ</t>
  </si>
  <si>
    <t>Տնտեսում</t>
  </si>
  <si>
    <t>ՀՀ նախագծերի պետական արտագերատեսչական փորձաքննություն ՓԲԸ</t>
  </si>
  <si>
    <t>Արխինէքս ՍՊԸ</t>
  </si>
  <si>
    <t>ՀԱԼԴԻ Քոնսալթ ՍՊԸ</t>
  </si>
  <si>
    <t>Արցախճան ինստիտուտ ՓԲԸ</t>
  </si>
  <si>
    <t>Երկարութունը /կմ/</t>
  </si>
  <si>
    <t>ՀՀ Տավուշի մարզի Նորաշեն-Չորաթան ճանապարհից դեպի ձեռնոցի գործարան տանող ճանապարհի հիմնանորոգում</t>
  </si>
  <si>
    <t>Մոտեցում Մեծամորի թանգարան 4.1 կմ (3.6+0.5) ավտոճանապարհի հիմնանորոգում</t>
  </si>
  <si>
    <t>Մ-1, Երևան - Գյումրի - Վրաստանի սահման, կմ148+300-կմ152+600 հատվածի հիմնանորոգում</t>
  </si>
  <si>
    <t>Մ-1, Երևան - Գյումրի - Վրաստանի սահման, կմ156+700-կմ160+200 հատվածի հիմնանորոգում</t>
  </si>
  <si>
    <t>Մ-2, Երևան-Երասխ-Գորիս-Մեղրի-Իրանի սահման, կմ248+000-կմ254+000 հատվածի հիմնանորոգում</t>
  </si>
  <si>
    <t>Մ-4, Երևան-Սևան-Իջևան-Ադրբեջանի սահման, կմ129+100-կմ135+400 հատվածի հիմնանորոգում</t>
  </si>
  <si>
    <t>Մ-8, Վանաձոր (Մ-6 հատման կետ)-Դիլիջան, կմ13+500-կմ22+400 հատվածի հիմնանորոգում</t>
  </si>
  <si>
    <t xml:space="preserve">Մ-14, /Մ-4/ -Շորժա - Վարդենիս, կմ60+300-կմ72+800 հատվածի հիմնանորոգում </t>
  </si>
  <si>
    <t>Մ-16, Մ-4 - Ոսկեպար-Նոյեմբերյան-Մ-6, կմ46+400-կմ59+000 հատվածի հիմնանորոգում</t>
  </si>
  <si>
    <t>Մ-16, Մ-4 - Ոսկեպար-Նոյեմբերյան-Մ-6, կմ7+000-կմ8+400 հատվածի հիմնանորոգում</t>
  </si>
  <si>
    <t>Մ-16, Մ-4 - Ոսկեպար-Նոյեմբերյան-Մ-6, կմ12+560-կմ13+900 հատվածի հիմնանորոգում</t>
  </si>
  <si>
    <t>Մ-16, Մ-4 - Ոսկեպար-Նոյեմբերյան-Մ-6, կմ21+940-կմ24+700 հատվածի հիմնանորոգում</t>
  </si>
  <si>
    <t>Մ-16, Մ-4 - Ոսկեպար-Նոյեմբերյան-Մ-6, կմ29+000-կմ35+800 հատվածի հիմնանորոգում</t>
  </si>
  <si>
    <t>Մ-16, Մ-4 - Ոսկեպար-Նոյեմբերյան-Մ-6, կմ41+900-կմ46+400 հատվածի հիմնանորոգում</t>
  </si>
  <si>
    <t>Հ-32, Մ-1-Գյումրի-Կապս-Ամասիա, կմ12+000+կմ17+700 հատվածի հիմնանորոգում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</si>
</sst>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00"/>
  </numFmts>
  <fonts count="3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HEA Grapalat"/>
      <family val="3"/>
    </font>
    <font>
      <b/>
      <sz val="10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Baltica Cyrillic"/>
      <family val="2"/>
    </font>
    <font>
      <sz val="11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indexed="9"/>
      <name val="Calibri"/>
      <family val="2"/>
    </font>
    <font>
      <sz val="10"/>
      <name val="Helv"/>
      <charset val="204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9"/>
      <name val="Arial Armenian"/>
      <family val="2"/>
    </font>
    <font>
      <sz val="10"/>
      <name val="Times LatArm"/>
    </font>
    <font>
      <sz val="11"/>
      <name val="GHEA Grapalat"/>
      <family val="3"/>
    </font>
    <font>
      <b/>
      <i/>
      <sz val="10"/>
      <name val="GHEA Grapalat"/>
      <family val="3"/>
    </font>
    <font>
      <sz val="11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94">
    <xf numFmtId="0" fontId="0" fillId="0" borderId="0"/>
    <xf numFmtId="0" fontId="4" fillId="0" borderId="0"/>
    <xf numFmtId="0" fontId="5" fillId="0" borderId="0"/>
    <xf numFmtId="0" fontId="5" fillId="0" borderId="0"/>
    <xf numFmtId="0" fontId="6" fillId="0" borderId="0"/>
    <xf numFmtId="0" fontId="6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8" fillId="0" borderId="0"/>
    <xf numFmtId="0" fontId="8" fillId="0" borderId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2" borderId="0" applyNumberFormat="0" applyBorder="0" applyAlignment="0" applyProtection="0"/>
    <xf numFmtId="0" fontId="9" fillId="12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8" fillId="0" borderId="0"/>
    <xf numFmtId="0" fontId="1" fillId="0" borderId="0"/>
    <xf numFmtId="0" fontId="1" fillId="0" borderId="0"/>
    <xf numFmtId="0" fontId="8" fillId="0" borderId="0"/>
    <xf numFmtId="0" fontId="8" fillId="0" borderId="0"/>
    <xf numFmtId="0" fontId="5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5" fillId="0" borderId="0"/>
    <xf numFmtId="0" fontId="5" fillId="0" borderId="0"/>
    <xf numFmtId="9" fontId="8" fillId="0" borderId="0" applyFont="0" applyFill="0" applyBorder="0" applyAlignment="0" applyProtection="0"/>
    <xf numFmtId="0" fontId="10" fillId="0" borderId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7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11" fillId="10" borderId="2" applyNumberFormat="0" applyAlignment="0" applyProtection="0"/>
    <xf numFmtId="0" fontId="12" fillId="20" borderId="3" applyNumberFormat="0" applyAlignment="0" applyProtection="0"/>
    <xf numFmtId="0" fontId="13" fillId="20" borderId="2" applyNumberFormat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1" borderId="8" applyNumberFormat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5" fillId="0" borderId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8" fillId="23" borderId="9" applyNumberFormat="0" applyFont="0" applyAlignment="0" applyProtection="0"/>
    <xf numFmtId="0" fontId="23" fillId="0" borderId="10" applyNumberFormat="0" applyFill="0" applyAlignment="0" applyProtection="0"/>
    <xf numFmtId="0" fontId="24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25" fillId="4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5" fillId="0" borderId="0"/>
    <xf numFmtId="43" fontId="8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7" fillId="0" borderId="0"/>
    <xf numFmtId="0" fontId="1" fillId="0" borderId="0"/>
    <xf numFmtId="0" fontId="5" fillId="0" borderId="0"/>
    <xf numFmtId="0" fontId="7" fillId="0" borderId="0"/>
    <xf numFmtId="0" fontId="5" fillId="0" borderId="0" applyFont="0" applyFill="0" applyBorder="0" applyAlignment="0" applyProtection="0"/>
    <xf numFmtId="2" fontId="26" fillId="0" borderId="1" applyFill="0" applyBorder="0" applyAlignment="0">
      <alignment horizontal="right"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8" fillId="0" borderId="0"/>
    <xf numFmtId="0" fontId="7" fillId="0" borderId="0"/>
    <xf numFmtId="0" fontId="5" fillId="0" borderId="0"/>
    <xf numFmtId="0" fontId="7" fillId="0" borderId="0"/>
    <xf numFmtId="0" fontId="8" fillId="0" borderId="0"/>
    <xf numFmtId="0" fontId="27" fillId="0" borderId="0"/>
  </cellStyleXfs>
  <cellXfs count="12">
    <xf numFmtId="0" fontId="0" fillId="0" borderId="0" xfId="0"/>
    <xf numFmtId="3" fontId="2" fillId="24" borderId="1" xfId="0" applyNumberFormat="1" applyFont="1" applyFill="1" applyBorder="1" applyAlignment="1">
      <alignment horizontal="center" vertical="center" wrapText="1" readingOrder="1"/>
    </xf>
    <xf numFmtId="0" fontId="28" fillId="0" borderId="0" xfId="0" applyFont="1"/>
    <xf numFmtId="3" fontId="2" fillId="0" borderId="0" xfId="0" applyNumberFormat="1" applyFont="1" applyBorder="1" applyAlignment="1">
      <alignment horizontal="center" vertical="center" wrapText="1" readingOrder="1"/>
    </xf>
    <xf numFmtId="0" fontId="30" fillId="0" borderId="0" xfId="0" applyFont="1"/>
    <xf numFmtId="0" fontId="3" fillId="24" borderId="1" xfId="0" applyFont="1" applyFill="1" applyBorder="1" applyAlignment="1">
      <alignment horizontal="center" vertical="center" wrapText="1" readingOrder="1"/>
    </xf>
    <xf numFmtId="0" fontId="29" fillId="24" borderId="1" xfId="0" applyFont="1" applyFill="1" applyBorder="1" applyAlignment="1">
      <alignment horizontal="center" vertical="center" wrapText="1" readingOrder="1"/>
    </xf>
    <xf numFmtId="3" fontId="3" fillId="24" borderId="1" xfId="0" applyNumberFormat="1" applyFont="1" applyFill="1" applyBorder="1" applyAlignment="1">
      <alignment horizontal="center" vertical="center" wrapText="1" readingOrder="1"/>
    </xf>
    <xf numFmtId="0" fontId="2" fillId="24" borderId="1" xfId="0" applyFont="1" applyFill="1" applyBorder="1" applyAlignment="1">
      <alignment horizontal="center" vertical="center" wrapText="1" readingOrder="1"/>
    </xf>
    <xf numFmtId="0" fontId="2" fillId="24" borderId="1" xfId="0" applyFont="1" applyFill="1" applyBorder="1" applyAlignment="1">
      <alignment horizontal="left" vertical="center" wrapText="1" readingOrder="1"/>
    </xf>
    <xf numFmtId="2" fontId="2" fillId="24" borderId="1" xfId="0" applyNumberFormat="1" applyFont="1" applyFill="1" applyBorder="1" applyAlignment="1">
      <alignment horizontal="center" vertical="center" wrapText="1" readingOrder="1"/>
    </xf>
    <xf numFmtId="0" fontId="3" fillId="24" borderId="1" xfId="0" applyFont="1" applyFill="1" applyBorder="1" applyAlignment="1">
      <alignment horizontal="right" vertical="center" wrapText="1" readingOrder="1"/>
    </xf>
  </cellXfs>
  <cellStyles count="194">
    <cellStyle name="20% - Акцент1" xfId="7"/>
    <cellStyle name="20% — акцент1" xfId="6"/>
    <cellStyle name="20% - Акцент2" xfId="10"/>
    <cellStyle name="20% — акцент2" xfId="11"/>
    <cellStyle name="20% - Акцент3" xfId="12"/>
    <cellStyle name="20% — акцент3" xfId="13"/>
    <cellStyle name="20% - Акцент4" xfId="14"/>
    <cellStyle name="20% — акцент4" xfId="15"/>
    <cellStyle name="20% - Акцент5" xfId="16"/>
    <cellStyle name="20% — акцент5" xfId="17"/>
    <cellStyle name="20% - Акцент6" xfId="18"/>
    <cellStyle name="20% — акцент6" xfId="19"/>
    <cellStyle name="40% - Акцент1" xfId="20"/>
    <cellStyle name="40% — акцент1" xfId="21"/>
    <cellStyle name="40% - Акцент2" xfId="22"/>
    <cellStyle name="40% — акцент2" xfId="23"/>
    <cellStyle name="40% - Акцент3" xfId="24"/>
    <cellStyle name="40% — акцент3" xfId="25"/>
    <cellStyle name="40% - Акцент4" xfId="26"/>
    <cellStyle name="40% — акцент4" xfId="27"/>
    <cellStyle name="40% - Акцент5" xfId="28"/>
    <cellStyle name="40% — акцент5" xfId="29"/>
    <cellStyle name="40% - Акцент6" xfId="30"/>
    <cellStyle name="40% — акцент6" xfId="31"/>
    <cellStyle name="60% - Акцент1" xfId="32"/>
    <cellStyle name="60% — акцент1" xfId="33"/>
    <cellStyle name="60% - Акцент2" xfId="34"/>
    <cellStyle name="60% — акцент2" xfId="35"/>
    <cellStyle name="60% - Акцент3" xfId="36"/>
    <cellStyle name="60% — акцент3" xfId="37"/>
    <cellStyle name="60% - Акцент4" xfId="38"/>
    <cellStyle name="60% — акцент4" xfId="39"/>
    <cellStyle name="60% - Акцент5" xfId="40"/>
    <cellStyle name="60% — акцент5" xfId="41"/>
    <cellStyle name="60% - Акцент6" xfId="42"/>
    <cellStyle name="60% — акцент6" xfId="43"/>
    <cellStyle name="Comma 2" xfId="44"/>
    <cellStyle name="Comma 2 2" xfId="89"/>
    <cellStyle name="Comma 3" xfId="87"/>
    <cellStyle name="Currency 2" xfId="45"/>
    <cellStyle name="Currency 3" xfId="90"/>
    <cellStyle name="Currency 3 2" xfId="91"/>
    <cellStyle name="Currency 3 3" xfId="92"/>
    <cellStyle name="Currency 4" xfId="110"/>
    <cellStyle name="edRascen" xfId="111"/>
    <cellStyle name="Normal" xfId="0" builtinId="0"/>
    <cellStyle name="Normal 10" xfId="93"/>
    <cellStyle name="Normal 10 10" xfId="112"/>
    <cellStyle name="Normal 10 11" xfId="113"/>
    <cellStyle name="Normal 10 12" xfId="114"/>
    <cellStyle name="Normal 10 13" xfId="115"/>
    <cellStyle name="Normal 10 2" xfId="116"/>
    <cellStyle name="Normal 10 2 2" xfId="117"/>
    <cellStyle name="Normal 10 3" xfId="118"/>
    <cellStyle name="Normal 10 4" xfId="119"/>
    <cellStyle name="Normal 10 5" xfId="120"/>
    <cellStyle name="Normal 10 6" xfId="121"/>
    <cellStyle name="Normal 10 7" xfId="122"/>
    <cellStyle name="Normal 10 8" xfId="123"/>
    <cellStyle name="Normal 10 9" xfId="124"/>
    <cellStyle name="Normal 11" xfId="94"/>
    <cellStyle name="Normal 11 2" xfId="103"/>
    <cellStyle name="Normal 11 3" xfId="125"/>
    <cellStyle name="Normal 11 4" xfId="126"/>
    <cellStyle name="Normal 11 5" xfId="127"/>
    <cellStyle name="Normal 11 6" xfId="128"/>
    <cellStyle name="Normal 11 7" xfId="129"/>
    <cellStyle name="Normal 11 8" xfId="130"/>
    <cellStyle name="Normal 12" xfId="95"/>
    <cellStyle name="Normal 12 10" xfId="109"/>
    <cellStyle name="Normal 12 10 2" xfId="131"/>
    <cellStyle name="Normal 12 10 2 2" xfId="132"/>
    <cellStyle name="Normal 12 10 3" xfId="133"/>
    <cellStyle name="Normal 12 10 3 2" xfId="134"/>
    <cellStyle name="Normal 12 10 3 2 2" xfId="135"/>
    <cellStyle name="Normal 12 10 4" xfId="136"/>
    <cellStyle name="Normal 12 10 5" xfId="137"/>
    <cellStyle name="Normal 12 10 5 2" xfId="138"/>
    <cellStyle name="Normal 12 11" xfId="139"/>
    <cellStyle name="Normal 12 12" xfId="140"/>
    <cellStyle name="Normal 12 13" xfId="141"/>
    <cellStyle name="Normal 12 14" xfId="142"/>
    <cellStyle name="Normal 12 2" xfId="143"/>
    <cellStyle name="Normal 12 2 2" xfId="144"/>
    <cellStyle name="Normal 12 3" xfId="145"/>
    <cellStyle name="Normal 12 4" xfId="146"/>
    <cellStyle name="Normal 12 5" xfId="147"/>
    <cellStyle name="Normal 12 6" xfId="148"/>
    <cellStyle name="Normal 12 7" xfId="149"/>
    <cellStyle name="Normal 12 8" xfId="150"/>
    <cellStyle name="Normal 12 9" xfId="151"/>
    <cellStyle name="Normal 13" xfId="96"/>
    <cellStyle name="Normal 13 2" xfId="105"/>
    <cellStyle name="Normal 14" xfId="106"/>
    <cellStyle name="Normal 14 2" xfId="104"/>
    <cellStyle name="Normal 15" xfId="190"/>
    <cellStyle name="Normal 16" xfId="191"/>
    <cellStyle name="Normal 17" xfId="192"/>
    <cellStyle name="Normal 18" xfId="193"/>
    <cellStyle name="Normal 2" xfId="2"/>
    <cellStyle name="Normal 2 2" xfId="3"/>
    <cellStyle name="Normal 2 2 2" xfId="46"/>
    <cellStyle name="Normal 2 3" xfId="47"/>
    <cellStyle name="Normal 2 3 2" xfId="48"/>
    <cellStyle name="Normal 2 3 3" xfId="102"/>
    <cellStyle name="Normal 2 4" xfId="9"/>
    <cellStyle name="Normal 2_2" xfId="49"/>
    <cellStyle name="Normal 3" xfId="1"/>
    <cellStyle name="Normal 3 2" xfId="51"/>
    <cellStyle name="Normal 3 3" xfId="50"/>
    <cellStyle name="Normal 4" xfId="52"/>
    <cellStyle name="Normal 4 2" xfId="53"/>
    <cellStyle name="Normal 4 3" xfId="152"/>
    <cellStyle name="Normal 4_2" xfId="54"/>
    <cellStyle name="Normal 5" xfId="55"/>
    <cellStyle name="Normal 5 2" xfId="56"/>
    <cellStyle name="Normal 6" xfId="57"/>
    <cellStyle name="Normal 6 2" xfId="153"/>
    <cellStyle name="Normal 7" xfId="58"/>
    <cellStyle name="Normal 7 10" xfId="154"/>
    <cellStyle name="Normal 7 11" xfId="155"/>
    <cellStyle name="Normal 7 12" xfId="156"/>
    <cellStyle name="Normal 7 13" xfId="157"/>
    <cellStyle name="Normal 7 14" xfId="158"/>
    <cellStyle name="Normal 7 2" xfId="97"/>
    <cellStyle name="Normal 7 3" xfId="98"/>
    <cellStyle name="Normal 7 3 2" xfId="107"/>
    <cellStyle name="Normal 7 4" xfId="159"/>
    <cellStyle name="Normal 7 4 2" xfId="160"/>
    <cellStyle name="Normal 7 5" xfId="161"/>
    <cellStyle name="Normal 7 6" xfId="162"/>
    <cellStyle name="Normal 7 7" xfId="163"/>
    <cellStyle name="Normal 7 8" xfId="164"/>
    <cellStyle name="Normal 7 9" xfId="165"/>
    <cellStyle name="Normal 8" xfId="86"/>
    <cellStyle name="Normal 8 10" xfId="166"/>
    <cellStyle name="Normal 8 11" xfId="167"/>
    <cellStyle name="Normal 8 12" xfId="168"/>
    <cellStyle name="Normal 8 13" xfId="169"/>
    <cellStyle name="Normal 8 14" xfId="170"/>
    <cellStyle name="Normal 8 2" xfId="99"/>
    <cellStyle name="Normal 8 2 10" xfId="171"/>
    <cellStyle name="Normal 8 2 11" xfId="172"/>
    <cellStyle name="Normal 8 2 12" xfId="173"/>
    <cellStyle name="Normal 8 2 13" xfId="174"/>
    <cellStyle name="Normal 8 2 2" xfId="175"/>
    <cellStyle name="Normal 8 2 3" xfId="176"/>
    <cellStyle name="Normal 8 2 4" xfId="177"/>
    <cellStyle name="Normal 8 2 5" xfId="178"/>
    <cellStyle name="Normal 8 2 6" xfId="179"/>
    <cellStyle name="Normal 8 2 7" xfId="180"/>
    <cellStyle name="Normal 8 2 8" xfId="181"/>
    <cellStyle name="Normal 8 2 9" xfId="182"/>
    <cellStyle name="Normal 8 3" xfId="100"/>
    <cellStyle name="Normal 8 3 2" xfId="183"/>
    <cellStyle name="Normal 8 4" xfId="101"/>
    <cellStyle name="Normal 8 4 2" xfId="189"/>
    <cellStyle name="Normal 8 5" xfId="108"/>
    <cellStyle name="Normal 8 6" xfId="184"/>
    <cellStyle name="Normal 8 7" xfId="185"/>
    <cellStyle name="Normal 8 8" xfId="186"/>
    <cellStyle name="Normal 8 9" xfId="187"/>
    <cellStyle name="Normal 9" xfId="88"/>
    <cellStyle name="Percent 2" xfId="59"/>
    <cellStyle name="Style 1" xfId="60"/>
    <cellStyle name="Акцент1" xfId="61"/>
    <cellStyle name="Акцент2" xfId="62"/>
    <cellStyle name="Акцент3" xfId="63"/>
    <cellStyle name="Акцент4" xfId="64"/>
    <cellStyle name="Акцент5" xfId="65"/>
    <cellStyle name="Акцент6" xfId="66"/>
    <cellStyle name="Ввод " xfId="67"/>
    <cellStyle name="Вывод" xfId="68"/>
    <cellStyle name="Вычисление" xfId="69"/>
    <cellStyle name="Заголовок 1" xfId="70"/>
    <cellStyle name="Заголовок 2" xfId="71"/>
    <cellStyle name="Заголовок 3" xfId="72"/>
    <cellStyle name="Заголовок 4" xfId="73"/>
    <cellStyle name="Итог" xfId="74"/>
    <cellStyle name="Контрольная ячейка" xfId="75"/>
    <cellStyle name="Название" xfId="76"/>
    <cellStyle name="Нейтральный" xfId="77"/>
    <cellStyle name="Обычный 2" xfId="8"/>
    <cellStyle name="Обычный 2 2 2" xfId="4"/>
    <cellStyle name="Обычный 3" xfId="78"/>
    <cellStyle name="Обычный 4" xfId="5"/>
    <cellStyle name="Обычный_Лист1" xfId="188"/>
    <cellStyle name="Плохой" xfId="79"/>
    <cellStyle name="Пояснение" xfId="80"/>
    <cellStyle name="Примечание" xfId="81"/>
    <cellStyle name="Связанная ячейка" xfId="82"/>
    <cellStyle name="Текст предупреждения" xfId="83"/>
    <cellStyle name="Финансовый 2" xfId="84"/>
    <cellStyle name="Хороший" xfId="8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view="pageBreakPreview" zoomScale="95" zoomScaleNormal="85" zoomScaleSheetLayoutView="95" workbookViewId="0">
      <selection activeCell="K21" sqref="K21"/>
    </sheetView>
  </sheetViews>
  <sheetFormatPr defaultColWidth="8.85546875" defaultRowHeight="15"/>
  <cols>
    <col min="1" max="1" width="5.140625" style="4" customWidth="1"/>
    <col min="2" max="2" width="44" style="4" customWidth="1"/>
    <col min="3" max="3" width="15" style="4" customWidth="1"/>
    <col min="4" max="4" width="16.7109375" style="4" customWidth="1"/>
    <col min="5" max="5" width="17.28515625" style="4" customWidth="1"/>
    <col min="6" max="6" width="13.5703125" style="4" customWidth="1"/>
    <col min="7" max="7" width="15.5703125" style="4" customWidth="1"/>
    <col min="8" max="9" width="16.5703125" style="4" customWidth="1"/>
    <col min="10" max="10" width="15.85546875" style="4" customWidth="1"/>
    <col min="11" max="16384" width="8.85546875" style="4"/>
  </cols>
  <sheetData>
    <row r="1" spans="1:10" s="2" customFormat="1" ht="28.5">
      <c r="A1" s="5" t="s">
        <v>0</v>
      </c>
      <c r="B1" s="5" t="s">
        <v>10</v>
      </c>
      <c r="C1" s="5" t="s">
        <v>27</v>
      </c>
      <c r="D1" s="5" t="s">
        <v>4</v>
      </c>
      <c r="E1" s="5" t="s">
        <v>5</v>
      </c>
      <c r="F1" s="5" t="s">
        <v>22</v>
      </c>
      <c r="G1" s="5" t="s">
        <v>17</v>
      </c>
      <c r="H1" s="5" t="s">
        <v>18</v>
      </c>
      <c r="I1" s="5" t="s">
        <v>5</v>
      </c>
    </row>
    <row r="2" spans="1:10" s="2" customFormat="1" ht="16.5">
      <c r="A2" s="5">
        <v>1</v>
      </c>
      <c r="B2" s="5">
        <v>2</v>
      </c>
      <c r="C2" s="5">
        <v>3</v>
      </c>
      <c r="D2" s="5">
        <v>4</v>
      </c>
      <c r="E2" s="5">
        <v>5</v>
      </c>
      <c r="F2" s="5"/>
      <c r="G2" s="5">
        <v>6</v>
      </c>
      <c r="H2" s="5">
        <v>7</v>
      </c>
      <c r="I2" s="5">
        <v>8</v>
      </c>
    </row>
    <row r="3" spans="1:10" s="2" customFormat="1" ht="28.5">
      <c r="A3" s="5">
        <v>1</v>
      </c>
      <c r="B3" s="6" t="s">
        <v>1</v>
      </c>
      <c r="C3" s="5">
        <f>SUM(C4:C16)</f>
        <v>72.227000000000004</v>
      </c>
      <c r="D3" s="7">
        <f>SUM(D4:D16)</f>
        <v>8499638620</v>
      </c>
      <c r="E3" s="7">
        <f t="shared" ref="E3:I3" si="0">SUM(E4:E16)</f>
        <v>7646380000</v>
      </c>
      <c r="F3" s="7">
        <f t="shared" si="0"/>
        <v>853258620</v>
      </c>
      <c r="G3" s="7"/>
      <c r="H3" s="7"/>
      <c r="I3" s="7">
        <f t="shared" si="0"/>
        <v>64239000</v>
      </c>
    </row>
    <row r="4" spans="1:10" s="2" customFormat="1" ht="40.5">
      <c r="A4" s="8">
        <v>1.1000000000000001</v>
      </c>
      <c r="B4" s="9" t="s">
        <v>30</v>
      </c>
      <c r="C4" s="8">
        <v>4.3</v>
      </c>
      <c r="D4" s="1">
        <v>592721663</v>
      </c>
      <c r="E4" s="1">
        <v>533440000</v>
      </c>
      <c r="F4" s="1">
        <f>D4-E4</f>
        <v>59281663</v>
      </c>
      <c r="G4" s="8" t="s">
        <v>13</v>
      </c>
      <c r="H4" s="8" t="s">
        <v>25</v>
      </c>
      <c r="I4" s="1">
        <v>4200000</v>
      </c>
      <c r="J4" s="3"/>
    </row>
    <row r="5" spans="1:10" s="2" customFormat="1" ht="40.5">
      <c r="A5" s="8">
        <v>1.2</v>
      </c>
      <c r="B5" s="9" t="s">
        <v>31</v>
      </c>
      <c r="C5" s="8">
        <v>3.5</v>
      </c>
      <c r="D5" s="1">
        <v>331285680</v>
      </c>
      <c r="E5" s="1">
        <v>298150000</v>
      </c>
      <c r="F5" s="1">
        <f t="shared" ref="F5:F21" si="1">D5-E5</f>
        <v>33135680</v>
      </c>
      <c r="G5" s="8" t="s">
        <v>13</v>
      </c>
      <c r="H5" s="8" t="s">
        <v>25</v>
      </c>
      <c r="I5" s="1">
        <v>2300000</v>
      </c>
      <c r="J5" s="3"/>
    </row>
    <row r="6" spans="1:10" s="2" customFormat="1" ht="81">
      <c r="A6" s="8">
        <v>1.3</v>
      </c>
      <c r="B6" s="9" t="s">
        <v>32</v>
      </c>
      <c r="C6" s="8">
        <v>6</v>
      </c>
      <c r="D6" s="1">
        <v>675406713</v>
      </c>
      <c r="E6" s="1">
        <v>606960000</v>
      </c>
      <c r="F6" s="1">
        <f t="shared" si="1"/>
        <v>68446713</v>
      </c>
      <c r="G6" s="8" t="s">
        <v>15</v>
      </c>
      <c r="H6" s="8" t="s">
        <v>23</v>
      </c>
      <c r="I6" s="1">
        <v>3999000</v>
      </c>
      <c r="J6" s="3"/>
    </row>
    <row r="7" spans="1:10" s="2" customFormat="1" ht="81">
      <c r="A7" s="8">
        <v>1.4</v>
      </c>
      <c r="B7" s="9" t="s">
        <v>11</v>
      </c>
      <c r="C7" s="8">
        <v>1.327</v>
      </c>
      <c r="D7" s="1">
        <v>177750090</v>
      </c>
      <c r="E7" s="1">
        <v>158400000</v>
      </c>
      <c r="F7" s="1">
        <f t="shared" si="1"/>
        <v>19350090</v>
      </c>
      <c r="G7" s="8" t="s">
        <v>16</v>
      </c>
      <c r="H7" s="8" t="s">
        <v>23</v>
      </c>
      <c r="I7" s="1">
        <v>900000</v>
      </c>
      <c r="J7" s="3"/>
    </row>
    <row r="8" spans="1:10" s="2" customFormat="1" ht="40.5">
      <c r="A8" s="8">
        <v>1.5</v>
      </c>
      <c r="B8" s="9" t="s">
        <v>33</v>
      </c>
      <c r="C8" s="8">
        <v>6.3</v>
      </c>
      <c r="D8" s="1">
        <v>843301805</v>
      </c>
      <c r="E8" s="1">
        <v>759000000</v>
      </c>
      <c r="F8" s="1">
        <f t="shared" si="1"/>
        <v>84301805</v>
      </c>
      <c r="G8" s="8" t="s">
        <v>7</v>
      </c>
      <c r="H8" s="8" t="s">
        <v>21</v>
      </c>
      <c r="I8" s="1">
        <v>8300000</v>
      </c>
      <c r="J8" s="3"/>
    </row>
    <row r="9" spans="1:10" s="2" customFormat="1" ht="27">
      <c r="A9" s="8">
        <v>1.6</v>
      </c>
      <c r="B9" s="9" t="s">
        <v>34</v>
      </c>
      <c r="C9" s="8">
        <v>8.9</v>
      </c>
      <c r="D9" s="1">
        <v>602834167</v>
      </c>
      <c r="E9" s="1">
        <v>542400000</v>
      </c>
      <c r="F9" s="1">
        <f t="shared" si="1"/>
        <v>60434167</v>
      </c>
      <c r="G9" s="8" t="s">
        <v>6</v>
      </c>
      <c r="H9" s="8" t="s">
        <v>21</v>
      </c>
      <c r="I9" s="1">
        <v>6500000</v>
      </c>
      <c r="J9" s="3"/>
    </row>
    <row r="10" spans="1:10" s="2" customFormat="1" ht="27">
      <c r="A10" s="8">
        <v>1.7</v>
      </c>
      <c r="B10" s="9" t="s">
        <v>35</v>
      </c>
      <c r="C10" s="8">
        <v>12.5</v>
      </c>
      <c r="D10" s="1">
        <v>1619890857</v>
      </c>
      <c r="E10" s="1">
        <v>1457900000</v>
      </c>
      <c r="F10" s="1">
        <f t="shared" si="1"/>
        <v>161990857</v>
      </c>
      <c r="G10" s="8" t="s">
        <v>8</v>
      </c>
      <c r="H10" s="8" t="s">
        <v>21</v>
      </c>
      <c r="I10" s="1">
        <v>10000000</v>
      </c>
      <c r="J10" s="3"/>
    </row>
    <row r="11" spans="1:10" s="2" customFormat="1" ht="27">
      <c r="A11" s="8">
        <v>1.8</v>
      </c>
      <c r="B11" s="9" t="s">
        <v>36</v>
      </c>
      <c r="C11" s="8">
        <v>12.6</v>
      </c>
      <c r="D11" s="1">
        <v>1984053998</v>
      </c>
      <c r="E11" s="1">
        <v>1785000000</v>
      </c>
      <c r="F11" s="1">
        <f t="shared" si="1"/>
        <v>199053998</v>
      </c>
      <c r="G11" s="8" t="s">
        <v>8</v>
      </c>
      <c r="H11" s="8" t="s">
        <v>21</v>
      </c>
      <c r="I11" s="1">
        <v>15000000</v>
      </c>
      <c r="J11" s="3"/>
    </row>
    <row r="12" spans="1:10" s="2" customFormat="1" ht="27">
      <c r="A12" s="8">
        <v>1.9</v>
      </c>
      <c r="B12" s="9" t="s">
        <v>37</v>
      </c>
      <c r="C12" s="8">
        <v>1.4</v>
      </c>
      <c r="D12" s="1">
        <v>158466359</v>
      </c>
      <c r="E12" s="1">
        <v>142610000</v>
      </c>
      <c r="F12" s="1">
        <f t="shared" si="1"/>
        <v>15856359</v>
      </c>
      <c r="G12" s="8" t="s">
        <v>19</v>
      </c>
      <c r="H12" s="8" t="s">
        <v>24</v>
      </c>
      <c r="I12" s="1">
        <v>1500000</v>
      </c>
      <c r="J12" s="3"/>
    </row>
    <row r="13" spans="1:10" s="2" customFormat="1" ht="27">
      <c r="A13" s="10">
        <v>1.1000000000000001</v>
      </c>
      <c r="B13" s="9" t="s">
        <v>38</v>
      </c>
      <c r="C13" s="8">
        <v>1.34</v>
      </c>
      <c r="D13" s="1">
        <v>99786048</v>
      </c>
      <c r="E13" s="1">
        <v>89800000</v>
      </c>
      <c r="F13" s="1">
        <f t="shared" si="1"/>
        <v>9986048</v>
      </c>
      <c r="G13" s="8" t="s">
        <v>19</v>
      </c>
      <c r="H13" s="8" t="s">
        <v>24</v>
      </c>
      <c r="I13" s="1">
        <v>1200000</v>
      </c>
      <c r="J13" s="3"/>
    </row>
    <row r="14" spans="1:10" s="2" customFormat="1" ht="27">
      <c r="A14" s="8">
        <v>1.1100000000000001</v>
      </c>
      <c r="B14" s="9" t="s">
        <v>39</v>
      </c>
      <c r="C14" s="8">
        <v>2.76</v>
      </c>
      <c r="D14" s="1">
        <v>270744747</v>
      </c>
      <c r="E14" s="1">
        <v>243670000</v>
      </c>
      <c r="F14" s="1">
        <f t="shared" si="1"/>
        <v>27074747</v>
      </c>
      <c r="G14" s="8" t="s">
        <v>20</v>
      </c>
      <c r="H14" s="8" t="s">
        <v>24</v>
      </c>
      <c r="I14" s="1">
        <v>2000000</v>
      </c>
      <c r="J14" s="3"/>
    </row>
    <row r="15" spans="1:10" s="2" customFormat="1" ht="27">
      <c r="A15" s="8">
        <v>1.1200000000000001</v>
      </c>
      <c r="B15" s="9" t="s">
        <v>40</v>
      </c>
      <c r="C15" s="8">
        <v>6.8</v>
      </c>
      <c r="D15" s="1">
        <v>704750707</v>
      </c>
      <c r="E15" s="1">
        <v>634270000</v>
      </c>
      <c r="F15" s="1">
        <f t="shared" si="1"/>
        <v>70480707</v>
      </c>
      <c r="G15" s="8" t="s">
        <v>8</v>
      </c>
      <c r="H15" s="8" t="s">
        <v>25</v>
      </c>
      <c r="I15" s="1">
        <v>4500000</v>
      </c>
      <c r="J15" s="3"/>
    </row>
    <row r="16" spans="1:10" s="2" customFormat="1" ht="27">
      <c r="A16" s="8">
        <v>1.1299999999999999</v>
      </c>
      <c r="B16" s="9" t="s">
        <v>41</v>
      </c>
      <c r="C16" s="8">
        <v>4.5</v>
      </c>
      <c r="D16" s="1">
        <v>438645786</v>
      </c>
      <c r="E16" s="1">
        <v>394780000</v>
      </c>
      <c r="F16" s="1">
        <f t="shared" si="1"/>
        <v>43865786</v>
      </c>
      <c r="G16" s="8" t="s">
        <v>20</v>
      </c>
      <c r="H16" s="8" t="s">
        <v>26</v>
      </c>
      <c r="I16" s="1">
        <v>3840000</v>
      </c>
      <c r="J16" s="3"/>
    </row>
    <row r="17" spans="1:10" s="2" customFormat="1" ht="28.5">
      <c r="A17" s="5">
        <v>2</v>
      </c>
      <c r="B17" s="5" t="s">
        <v>2</v>
      </c>
      <c r="C17" s="5">
        <f>SUM(C18:C19)</f>
        <v>9.8000000000000007</v>
      </c>
      <c r="D17" s="7">
        <f>SUM(D18:D19)</f>
        <v>1229067157</v>
      </c>
      <c r="E17" s="7">
        <f t="shared" ref="E17:I17" si="2">SUM(E18:E19)</f>
        <v>1106151512</v>
      </c>
      <c r="F17" s="7">
        <f t="shared" si="2"/>
        <v>122915645</v>
      </c>
      <c r="G17" s="7"/>
      <c r="H17" s="7"/>
      <c r="I17" s="7">
        <f t="shared" si="2"/>
        <v>7796000</v>
      </c>
    </row>
    <row r="18" spans="1:10" s="2" customFormat="1" ht="81">
      <c r="A18" s="8">
        <v>2.1</v>
      </c>
      <c r="B18" s="9" t="s">
        <v>29</v>
      </c>
      <c r="C18" s="8">
        <v>4.0999999999999996</v>
      </c>
      <c r="D18" s="1">
        <v>489401680</v>
      </c>
      <c r="E18" s="1">
        <f t="shared" ref="E18" si="3">D18*0.9</f>
        <v>440461512</v>
      </c>
      <c r="F18" s="1">
        <f t="shared" si="1"/>
        <v>48940168</v>
      </c>
      <c r="G18" s="8" t="s">
        <v>14</v>
      </c>
      <c r="H18" s="8" t="s">
        <v>23</v>
      </c>
      <c r="I18" s="1">
        <v>2496000</v>
      </c>
      <c r="J18" s="3"/>
    </row>
    <row r="19" spans="1:10" s="2" customFormat="1" ht="81">
      <c r="A19" s="8">
        <v>2.2000000000000002</v>
      </c>
      <c r="B19" s="9" t="s">
        <v>42</v>
      </c>
      <c r="C19" s="8">
        <v>5.7</v>
      </c>
      <c r="D19" s="1">
        <v>739665477</v>
      </c>
      <c r="E19" s="1">
        <v>665690000</v>
      </c>
      <c r="F19" s="1">
        <f t="shared" si="1"/>
        <v>73975477</v>
      </c>
      <c r="G19" s="8" t="s">
        <v>13</v>
      </c>
      <c r="H19" s="8" t="s">
        <v>23</v>
      </c>
      <c r="I19" s="1">
        <v>5300000</v>
      </c>
      <c r="J19" s="3"/>
    </row>
    <row r="20" spans="1:10" s="2" customFormat="1" ht="28.5">
      <c r="A20" s="5">
        <v>3</v>
      </c>
      <c r="B20" s="5" t="s">
        <v>3</v>
      </c>
      <c r="C20" s="5">
        <f>C21</f>
        <v>0.41799999999999998</v>
      </c>
      <c r="D20" s="7">
        <f t="shared" ref="D20:I20" si="4">D21</f>
        <v>71899760</v>
      </c>
      <c r="E20" s="7">
        <f t="shared" si="4"/>
        <v>71499000</v>
      </c>
      <c r="F20" s="7">
        <f t="shared" si="4"/>
        <v>400760</v>
      </c>
      <c r="G20" s="7"/>
      <c r="H20" s="7"/>
      <c r="I20" s="7">
        <f t="shared" si="4"/>
        <v>996000</v>
      </c>
    </row>
    <row r="21" spans="1:10" s="2" customFormat="1" ht="81">
      <c r="A21" s="8">
        <v>3.1</v>
      </c>
      <c r="B21" s="9" t="s">
        <v>28</v>
      </c>
      <c r="C21" s="8">
        <v>0.41799999999999998</v>
      </c>
      <c r="D21" s="1">
        <v>71899760</v>
      </c>
      <c r="E21" s="1">
        <v>71499000</v>
      </c>
      <c r="F21" s="1">
        <f t="shared" si="1"/>
        <v>400760</v>
      </c>
      <c r="G21" s="8" t="s">
        <v>9</v>
      </c>
      <c r="H21" s="8" t="s">
        <v>23</v>
      </c>
      <c r="I21" s="1">
        <v>996000</v>
      </c>
      <c r="J21" s="3"/>
    </row>
    <row r="22" spans="1:10" s="2" customFormat="1" ht="16.5">
      <c r="A22" s="9"/>
      <c r="B22" s="11" t="s">
        <v>12</v>
      </c>
      <c r="C22" s="5">
        <f>C3+C17+C20</f>
        <v>82.445000000000007</v>
      </c>
      <c r="D22" s="7">
        <f>D3+D17+D20</f>
        <v>9800605537</v>
      </c>
      <c r="E22" s="7">
        <f t="shared" ref="E22:I22" si="5">E3+E17+E20</f>
        <v>8824030512</v>
      </c>
      <c r="F22" s="7">
        <f t="shared" si="5"/>
        <v>976575025</v>
      </c>
      <c r="G22" s="7"/>
      <c r="H22" s="7"/>
      <c r="I22" s="7">
        <f t="shared" si="5"/>
        <v>73031000</v>
      </c>
    </row>
  </sheetData>
  <printOptions horizontalCentered="1"/>
  <pageMargins left="0.31496062992125984" right="0" top="0.35433070866141736" bottom="0.15748031496062992" header="0.31496062992125984" footer="0.31496062992125984"/>
  <pageSetup scale="64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Մեկ անձ</vt:lpstr>
      <vt:lpstr>'Մեկ անձ'!Print_Area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https://mul-mta.gov.am/tasks/docs/attachment.php?id=115929&amp;fn=Ardir.v1.xlsx&amp;out=1&amp;token=</cp:keywords>
</cp:coreProperties>
</file>