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.palyan\Desktop\Kiranc\"/>
    </mc:Choice>
  </mc:AlternateContent>
  <bookViews>
    <workbookView xWindow="0" yWindow="0" windowWidth="24195" windowHeight="10980" activeTab="6"/>
  </bookViews>
  <sheets>
    <sheet name="1" sheetId="19" r:id="rId1"/>
    <sheet name="2" sheetId="23" r:id="rId2"/>
    <sheet name="3" sheetId="15" r:id="rId3"/>
    <sheet name="4" sheetId="24" r:id="rId4"/>
    <sheet name="5" sheetId="17" r:id="rId5"/>
    <sheet name="6" sheetId="7" r:id="rId6"/>
    <sheet name="7" sheetId="22" r:id="rId7"/>
  </sheets>
  <externalReferences>
    <externalReference r:id="rId8"/>
  </externalReferences>
  <definedNames>
    <definedName name="_xlnm.Print_Area" localSheetId="2">'3'!$A$1:$K$50</definedName>
  </definedNames>
  <calcPr calcId="162913"/>
</workbook>
</file>

<file path=xl/calcChain.xml><?xml version="1.0" encoding="utf-8"?>
<calcChain xmlns="http://schemas.openxmlformats.org/spreadsheetml/2006/main">
  <c r="I10" i="19" l="1"/>
  <c r="K17" i="17" l="1"/>
  <c r="K16" i="17" s="1"/>
  <c r="M24" i="17"/>
  <c r="L24" i="17"/>
  <c r="M17" i="17" l="1"/>
  <c r="L17" i="17"/>
  <c r="K23" i="7"/>
  <c r="K22" i="7" s="1"/>
  <c r="K21" i="7" s="1"/>
  <c r="J23" i="7"/>
  <c r="J22" i="7" s="1"/>
  <c r="J21" i="7" s="1"/>
  <c r="K16" i="7"/>
  <c r="J16" i="7"/>
  <c r="M15" i="7"/>
  <c r="M14" i="7" s="1"/>
  <c r="L15" i="7"/>
  <c r="L14" i="7" s="1"/>
  <c r="K15" i="7"/>
  <c r="K14" i="7" s="1"/>
  <c r="K13" i="7" s="1"/>
  <c r="J15" i="7"/>
  <c r="J14" i="7" s="1"/>
  <c r="J13" i="7" s="1"/>
  <c r="K24" i="17"/>
  <c r="J24" i="17"/>
  <c r="M23" i="17"/>
  <c r="M22" i="17" s="1"/>
  <c r="L23" i="17"/>
  <c r="L22" i="17" s="1"/>
  <c r="K23" i="17"/>
  <c r="K22" i="17" s="1"/>
  <c r="J23" i="17"/>
  <c r="J22" i="17" s="1"/>
  <c r="K15" i="17"/>
  <c r="J17" i="17"/>
  <c r="H15" i="19"/>
  <c r="H14" i="19" s="1"/>
  <c r="G12" i="19"/>
  <c r="G11" i="19" s="1"/>
  <c r="H12" i="19"/>
  <c r="H11" i="19" s="1"/>
  <c r="I12" i="19"/>
  <c r="J12" i="19"/>
  <c r="J11" i="19" s="1"/>
  <c r="J15" i="19"/>
  <c r="J14" i="19" s="1"/>
  <c r="H16" i="19"/>
  <c r="G16" i="19"/>
  <c r="G15" i="19" s="1"/>
  <c r="G14" i="19" s="1"/>
  <c r="I15" i="19"/>
  <c r="I14" i="19"/>
  <c r="I11" i="19"/>
  <c r="E15" i="23"/>
  <c r="F18" i="23"/>
  <c r="G18" i="23"/>
  <c r="H18" i="23"/>
  <c r="F15" i="23"/>
  <c r="E18" i="23"/>
  <c r="D19" i="23"/>
  <c r="D17" i="23"/>
  <c r="D20" i="23"/>
  <c r="D18" i="23" l="1"/>
  <c r="J15" i="17"/>
  <c r="J14" i="17" s="1"/>
  <c r="J16" i="17"/>
  <c r="L16" i="17"/>
  <c r="L15" i="17" s="1"/>
  <c r="L14" i="17" s="1"/>
  <c r="M16" i="17"/>
  <c r="M15" i="17" s="1"/>
  <c r="M14" i="17" s="1"/>
  <c r="K14" i="17"/>
  <c r="J10" i="19"/>
  <c r="H10" i="19"/>
  <c r="G10" i="19"/>
  <c r="J47" i="15" l="1"/>
  <c r="I47" i="15"/>
  <c r="G47" i="15"/>
  <c r="G48" i="15"/>
  <c r="H47" i="15"/>
  <c r="H48" i="15"/>
  <c r="G49" i="15"/>
  <c r="H49" i="15"/>
  <c r="I49" i="15"/>
  <c r="I48" i="15" s="1"/>
  <c r="J49" i="15"/>
  <c r="J48" i="15" s="1"/>
  <c r="G14" i="22" l="1"/>
  <c r="D15" i="24" l="1"/>
  <c r="D13" i="24" s="1"/>
  <c r="D11" i="24" s="1"/>
  <c r="E15" i="24"/>
  <c r="E13" i="24" s="1"/>
  <c r="E11" i="24" s="1"/>
  <c r="I29" i="15"/>
  <c r="G29" i="15"/>
  <c r="G28" i="15" s="1"/>
  <c r="G27" i="15" s="1"/>
  <c r="G25" i="15" s="1"/>
  <c r="G23" i="15" s="1"/>
  <c r="H29" i="15"/>
  <c r="H28" i="15" s="1"/>
  <c r="H27" i="15" s="1"/>
  <c r="H25" i="15" s="1"/>
  <c r="H23" i="15" s="1"/>
  <c r="G46" i="15"/>
  <c r="G44" i="15" s="1"/>
  <c r="G42" i="15" s="1"/>
  <c r="G40" i="15" s="1"/>
  <c r="G38" i="15" s="1"/>
  <c r="G36" i="15" s="1"/>
  <c r="G34" i="15" s="1"/>
  <c r="G32" i="15" s="1"/>
  <c r="H46" i="15"/>
  <c r="H44" i="15" s="1"/>
  <c r="H42" i="15" s="1"/>
  <c r="H40" i="15" s="1"/>
  <c r="H38" i="15" s="1"/>
  <c r="H36" i="15" s="1"/>
  <c r="H34" i="15" s="1"/>
  <c r="H32" i="15" s="1"/>
  <c r="E22" i="24" l="1"/>
  <c r="D22" i="24"/>
  <c r="H11" i="15"/>
  <c r="H19" i="15"/>
  <c r="H21" i="15"/>
  <c r="H17" i="15" s="1"/>
  <c r="H15" i="15" s="1"/>
  <c r="H13" i="15" s="1"/>
  <c r="G21" i="15"/>
  <c r="G17" i="15" s="1"/>
  <c r="G15" i="15" s="1"/>
  <c r="G13" i="15" s="1"/>
  <c r="G11" i="15" s="1"/>
  <c r="G19" i="15"/>
  <c r="E18" i="24" l="1"/>
  <c r="E10" i="24" s="1"/>
  <c r="E20" i="24"/>
  <c r="D18" i="24"/>
  <c r="D10" i="24" s="1"/>
  <c r="D20" i="24"/>
  <c r="I13" i="15"/>
  <c r="F15" i="24" l="1"/>
  <c r="F13" i="24" s="1"/>
  <c r="F11" i="24" s="1"/>
  <c r="J46" i="15"/>
  <c r="J44" i="15" s="1"/>
  <c r="J42" i="15" s="1"/>
  <c r="I46" i="15"/>
  <c r="I44" i="15" s="1"/>
  <c r="I42" i="15" s="1"/>
  <c r="G13" i="22"/>
  <c r="G12" i="22" s="1"/>
  <c r="G10" i="22" s="1"/>
  <c r="G15" i="24"/>
  <c r="G13" i="24" s="1"/>
  <c r="G11" i="24" s="1"/>
  <c r="J29" i="15"/>
  <c r="J28" i="15" s="1"/>
  <c r="J27" i="15" s="1"/>
  <c r="J25" i="15" s="1"/>
  <c r="I28" i="15"/>
  <c r="I27" i="15" s="1"/>
  <c r="I25" i="15" s="1"/>
  <c r="H15" i="23"/>
  <c r="H13" i="23" s="1"/>
  <c r="H11" i="23" s="1"/>
  <c r="G15" i="23"/>
  <c r="F13" i="23"/>
  <c r="F11" i="23" s="1"/>
  <c r="E13" i="23"/>
  <c r="E11" i="23" l="1"/>
  <c r="G13" i="23"/>
  <c r="G11" i="23" s="1"/>
  <c r="D15" i="23"/>
  <c r="I40" i="15"/>
  <c r="J40" i="15"/>
  <c r="I23" i="15"/>
  <c r="J23" i="15"/>
  <c r="D13" i="23" l="1"/>
  <c r="D11" i="23" s="1"/>
  <c r="J19" i="15"/>
  <c r="J21" i="15"/>
  <c r="J17" i="15" s="1"/>
  <c r="J15" i="15" s="1"/>
  <c r="J13" i="15" s="1"/>
  <c r="I19" i="15"/>
  <c r="I21" i="15"/>
  <c r="I17" i="15" s="1"/>
  <c r="I15" i="15" s="1"/>
  <c r="J38" i="15" l="1"/>
  <c r="I38" i="15"/>
  <c r="I36" i="15" l="1"/>
  <c r="I34" i="15" s="1"/>
  <c r="I32" i="15" s="1"/>
  <c r="I11" i="15" s="1"/>
  <c r="F22" i="24"/>
  <c r="L23" i="7" s="1"/>
  <c r="L22" i="7" s="1"/>
  <c r="L21" i="7" s="1"/>
  <c r="L13" i="7" s="1"/>
  <c r="J36" i="15"/>
  <c r="G22" i="24"/>
  <c r="M23" i="7" s="1"/>
  <c r="M22" i="7" s="1"/>
  <c r="M21" i="7" s="1"/>
  <c r="M13" i="7" s="1"/>
  <c r="J34" i="15" l="1"/>
  <c r="J32" i="15" s="1"/>
  <c r="J11" i="15" s="1"/>
  <c r="G18" i="24"/>
  <c r="G10" i="24" s="1"/>
  <c r="G20" i="24"/>
  <c r="F20" i="24"/>
  <c r="F18" i="24"/>
  <c r="F10" i="24" s="1"/>
</calcChain>
</file>

<file path=xl/sharedStrings.xml><?xml version="1.0" encoding="utf-8"?>
<sst xmlns="http://schemas.openxmlformats.org/spreadsheetml/2006/main" count="263" uniqueCount="163">
  <si>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</si>
  <si>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</si>
  <si>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</si>
  <si>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</si>
  <si>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</si>
  <si>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</si>
  <si>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</si>
  <si>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</si>
  <si>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</si>
  <si>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</si>
  <si>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</si>
  <si>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</si>
  <si>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</si>
  <si>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</si>
  <si>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</si>
  <si>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</si>
  <si>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</si>
  <si>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</si>
  <si>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</si>
  <si>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</si>
  <si>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 xml:space="preserve"> Ծառայությունների մատուցում 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</si>
  <si>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</si>
  <si>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</si>
  <si>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</si>
  <si>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</si>
  <si>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</si>
  <si>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</si>
  <si>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</si>
  <si>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</si>
  <si>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</si>
  <si>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</si>
  <si>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______________ ի    ___Ն որոշման</t>
  </si>
  <si>
    <t xml:space="preserve"> 1139 </t>
  </si>
  <si>
    <t xml:space="preserve"> ՀՀ կառավարություն </t>
  </si>
  <si>
    <t xml:space="preserve"> ՈՉ ՖԻՆԱՆՍԱԿԱՆ ԱԿՏԻՎՆԵՐԻ ԳԾՈՎ ԾԱԽՍԵՐ</t>
  </si>
  <si>
    <t xml:space="preserve"> ՀԻՄՆԱԿԱՆ ՄԻՋՈՑՆԵՐ</t>
  </si>
  <si>
    <t>Հավելված  №  7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</si>
  <si>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</si>
  <si>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</si>
  <si>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</si>
  <si>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</si>
  <si>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</si>
  <si>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</si>
  <si>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</si>
  <si>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</si>
  <si>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</t>
  </si>
  <si>
    <t xml:space="preserve"> 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</si>
  <si>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</si>
  <si>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</si>
  <si>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</si>
  <si>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</si>
  <si>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</si>
  <si>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</si>
  <si>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</si>
  <si>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</si>
  <si>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</si>
  <si>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</si>
  <si>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</si>
  <si>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</si>
  <si>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</si>
  <si>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այդ թվում՝ </t>
  </si>
  <si>
    <t>Հավելված № 4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</si>
  <si>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</si>
  <si>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</si>
  <si>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</si>
  <si>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Հավելված N 3</t>
  </si>
  <si>
    <t>Հավելված N 6</t>
  </si>
  <si>
    <t xml:space="preserve"> այդ թվում՛</t>
  </si>
  <si>
    <t xml:space="preserve"> ՀՀ քաղաքաշինության կոմիտե</t>
  </si>
  <si>
    <t>ՀՀ քաղաքաշինության կոմիտե</t>
  </si>
  <si>
    <t xml:space="preserve">   ՀՀ  քաղաքաշինության կոմիտե</t>
  </si>
  <si>
    <t>Ցուցանիշների փոփոխությունը (ավելացումները նշված են դրական նշանով, իսկ նվազեցումները՝ փակագծերում)</t>
  </si>
  <si>
    <t xml:space="preserve"> Քաղաքաշինության և ճարտարապետության բնագավառում պետական քաղաքականության իրականացում և կանոնակարգում</t>
  </si>
  <si>
    <t>այդ թվում` ըստ ուղղությունների</t>
  </si>
  <si>
    <t xml:space="preserve"> 06</t>
  </si>
  <si>
    <t xml:space="preserve"> ԲՆԱԿԱՐԱՆԱՅԻՆ ՇԻՆԱՐԱՐՈՒԹՅՈՒՆ ԵՎ ԿՈՄՈՒՆԱԼ ԾԱՌԱՅՈՒԹՅՈՒՆՆԵՐ</t>
  </si>
  <si>
    <t>ՀՀ ՔԱՂԱՔԱՇԻՆՈՒԹՅԱՆ ԿՈՄԻՏԵ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</si>
  <si>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</si>
  <si>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</si>
  <si>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</si>
  <si>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Բաժին N 06  </t>
  </si>
  <si>
    <t xml:space="preserve">ՀՀ կառավարության 2025 թվականի </t>
  </si>
  <si>
    <t>ՀՀ կառավարության 2025 թվականի ----------</t>
  </si>
  <si>
    <t xml:space="preserve">ՀՀ կառավարության  2025 թվականի </t>
  </si>
  <si>
    <t xml:space="preserve">2025 թվականի __________  N    -Ն որոշման     </t>
  </si>
  <si>
    <t xml:space="preserve"> Առաջին եռամսյակ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</si>
  <si>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</si>
  <si>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</si>
  <si>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</si>
  <si>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</si>
  <si>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 xml:space="preserve">  նախագծերի պատրաստում, ծախսերի գնահատում</t>
  </si>
  <si>
    <t xml:space="preserve"> դրամ</t>
  </si>
  <si>
    <t xml:space="preserve"> ՄԱՍ III. ԾԱՌԱՅՈՒԹՅՈՒՆՆԵՐ</t>
  </si>
  <si>
    <t>Քաղաքաշինության բնագավառում պետական ծրագրերի իրականացման ապահովում</t>
  </si>
  <si>
    <t xml:space="preserve"> 21001</t>
  </si>
  <si>
    <t xml:space="preserve"> Քաղաքաշինության բնագավառում պետական ծրագրերի իրականացման ապահովում</t>
  </si>
  <si>
    <t xml:space="preserve">Խումբ N 01  </t>
  </si>
  <si>
    <t>Բնակարանային շինարարություն</t>
  </si>
  <si>
    <t>1103  21001</t>
  </si>
  <si>
    <t xml:space="preserve">    Քաղաքաշինության բնագավառում պետական ծրագրերի իրականացման ապահովում</t>
  </si>
  <si>
    <t>01</t>
  </si>
  <si>
    <t xml:space="preserve"> Բնակարանային շինարարություն</t>
  </si>
  <si>
    <t>ՀԱՅԱՍՏԱՆԻ ՀԱՆՐԱՊԵՏՈՒԹՅԱՆ 2025 ԹՎԱԿԱՆԻ ՊԵՏԱԿԱՆ ԲՅՈՒՋԵԻ ՄԱՍԻՆ ՕՐԵՆՔԻ N 1 ՀԱՎԵԼՎԱԾԻ N 3 ԱՂՅՈՒՍԱԿՈՒՄ ԿԱՏԱՐՎՈՂ  ՓՈՓՈԽՈՒԹՅՈՒՆԸ ԵՎ ԼՐԱՑՈՒՄԸ</t>
  </si>
  <si>
    <t>ՀԱՅԱՍՏԱՆԻ ՀԱՆՐԱՊԵՏՈՒԹՅԱՆ ԿԱՌԱՎԱՐՈՒԹՅԱՆ 2024 ԹՎԱԿԱՆԻ ԴԵԿՏԵՄԲԵՐԻ 27-Ի N 2060-Ն ՈՐՈՇՄԱՆ N 3  և N 4 ՀԱՎԵԼՎԱԾՆԵՐՈՒՄ ԿԱՏԱՐՎՈՂ ՓՈՓՈԽՈՒԹՅՈՒՆԸ ԵՎ ԼՐԱՑՈՒՄԸ</t>
  </si>
  <si>
    <t>ՀԱՅԱՍՏԱՆԻ ՀԱՆՐԱՊԵՏՈՒԹՅԱՆ ԿԱՌԱՎԱՐՈՒԹՅԱՆ 2024 ԹՎԱԿԱՆԻ ԴԵԿՏԵՄԲԵՐԻ 27-Ի N 2060-Ն ՈՐՈՇՄԱՆ N5 ՀԱՎԵԼՎԱԾԻ N2 ԱՂՅՈՒՍԱԿՈՒՄ ԿԱՏԱՐՎՈՂ ՓՈՓՈԽՈՒԹՅՈՒՆԸ ԵՎ ԼՐԱՑՈՒՄԸ</t>
  </si>
  <si>
    <t>ՀԱՅԱՍՏԱՆԻ ՀԱՆՐԱՊԵՏՈՒԹՅԱՆ ԿԱՌԱՎԱՐՈՒԹՅԱՆ 2024 ԹՎԱԿԱՆԻ ԴԵԿՏԵՄԲԵՐԻ 27-Ի ԹԻՎ 2060-Ն ՈՐՈՇՄԱՆ N 9 ՀԱՎԵԼՎԱԾՈՒՄ ԿԱՏԱՐՎՈՂ ՓՈՓՈԽՈՒԹՅՈՒՆԸ ԵՎ ԼՐԱՑՈՒՄԸ</t>
  </si>
  <si>
    <t>ՀԱՅԱՍՏԱՆԻ ՀԱՆՐԱՊԵՏՈՒԹՅԱՆ ԿԱՌԱՎԱՐՈՒԹՅԱՆ 2024 ԹՎԱԿԱՆԻ ԴԵԿՏԵՄԲԵՐԻ 27-Ի N 2060-Ն ՈՐՈՇՄԱՆ N 10 ՀԱՎԵԼՎԱԾԻ ՑՈՒՑԱՆԻՇՆԵՐՈՒՄ ԿԱՏԱՐՎՈՂ   ԼՐԱՑՈՒՄԸ</t>
  </si>
  <si>
    <t xml:space="preserve"> Էսքիզային առաջարկմներով նախագծի մշակում, հատ</t>
  </si>
  <si>
    <t xml:space="preserve"> ՇԵՆՔԵՐ ԵՎ ՇԻՆՈՒԹՅՈՒՆՆԵՐ</t>
  </si>
  <si>
    <t xml:space="preserve"> - Շենքերի և շինությունների կապիտալ վերանորոգում</t>
  </si>
  <si>
    <t xml:space="preserve">ՀՀ կառավարության 2025թվականի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</si>
  <si>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</si>
  <si>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</si>
  <si>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</si>
  <si>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</si>
  <si>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</si>
  <si>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</si>
  <si>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</si>
  <si>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</si>
  <si>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</si>
  <si>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</si>
  <si>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</si>
  <si>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</si>
  <si>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</si>
  <si>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</si>
  <si>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</si>
  <si>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</si>
  <si>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</si>
  <si>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</si>
  <si>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1103 - 21001</t>
  </si>
  <si>
    <t>Նախագծանախահաշվային փաստաթղթերի, ինչպես նաեւ հիմնանորոգման, վերակառուցման, կառուցման աշխատանքների ձեռքբերում</t>
  </si>
  <si>
    <t>Հանրության կողմից անմիջականորեն օգտագործվող ակտիվների հետ կապված միջոցառումներ</t>
  </si>
  <si>
    <t>Հավելված N  5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</si>
  <si>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</si>
  <si>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</si>
  <si>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</si>
  <si>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</si>
  <si>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</si>
  <si>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</si>
  <si>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</si>
  <si>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</si>
  <si>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</si>
  <si>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</si>
  <si>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</si>
  <si>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</si>
  <si>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</si>
  <si>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</si>
  <si>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</si>
  <si>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</si>
  <si>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1139 - 11001 </t>
  </si>
  <si>
    <t xml:space="preserve"> Ծառայությունը մատուցողի անվանումը` ՀՀ կառավարություն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</si>
  <si>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</si>
  <si>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</si>
  <si>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</si>
  <si>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</si>
  <si>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</si>
  <si>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</si>
  <si>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</si>
  <si>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ՀՀ քաղաքաշինության կոմիտե </t>
  </si>
  <si>
    <t>ՀԱՅԱՍՏԱՆԻ ՀԱՆՐԱՊԵՏՈՒԹՅԱՆ ԿԱՌԱՎԱՐՈՒԹՅԱՆ 2024 ԹՎԱԿԱՆԻ ԴԵԿՏԵՄԲԵՐԻ 27-Ի ԹԻՎ 2060-Ն ՈՐՈՇՄԱՆ N 9.1 ՀԱՎԵԼՎԱԾՈՒՄ ԿԱՏԱՐՎՈՂ ՓՈՓՈԽՈՒԹՅՈՒՆԸ ԵՎ ԼՐԱՑՈՒՄԸ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</si>
  <si>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ՓՈՓՈԽՈՒԹՅՈՒՆԸ ԵՎ ԼՐԱՑՈՒՄԸ </t>
  </si>
  <si>
    <t>ՀՀ Տավուշի մարզի Իջևան համայնքի Կիրանց բնակավայրի կենտրոնական մասի վերակառուցման և նոր կառուցվող թաղամասի գոտևորման/մաստեր պլանի էսքիզային առաջարկներով նախագիծ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</si>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</sst>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_-* #,##0.0\ _ _-;\-* #,##0.0\ _ _-;_-* &quot;-&quot;??\ _ _-;_-@_-"/>
    <numFmt numFmtId="170" formatCode="#,##0.0\ _₽;\-#,##0.0\ _₽"/>
    <numFmt numFmtId="171" formatCode="#,##0.0_ ;\-#,##0.0\ "/>
  </numFmts>
  <fonts count="30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sz val="10"/>
      <name val="GHEA Grapalat"/>
      <family val="2"/>
    </font>
    <font>
      <b/>
      <sz val="10"/>
      <name val="GHEA Grapalat"/>
      <family val="3"/>
    </font>
    <font>
      <b/>
      <i/>
      <sz val="10"/>
      <name val="GHEA Grapalat"/>
      <family val="3"/>
    </font>
    <font>
      <b/>
      <u/>
      <sz val="10"/>
      <color theme="1"/>
      <name val="GHEA Grapalat"/>
      <family val="3"/>
    </font>
    <font>
      <b/>
      <u/>
      <sz val="1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3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6" fillId="0" borderId="0"/>
    <xf numFmtId="0" fontId="15" fillId="0" borderId="0"/>
    <xf numFmtId="0" fontId="6" fillId="0" borderId="0"/>
    <xf numFmtId="0" fontId="16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7" fillId="0" borderId="0" applyFill="0" applyBorder="0" applyProtection="0">
      <alignment horizontal="right" vertical="top"/>
    </xf>
    <xf numFmtId="0" fontId="19" fillId="0" borderId="0"/>
  </cellStyleXfs>
  <cellXfs count="248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0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2" borderId="0" xfId="0" applyFont="1" applyFill="1"/>
    <xf numFmtId="0" fontId="20" fillId="0" borderId="0" xfId="30" applyFont="1"/>
    <xf numFmtId="0" fontId="20" fillId="0" borderId="0" xfId="30" applyFont="1" applyAlignment="1" applyProtection="1">
      <alignment horizontal="left" wrapText="1"/>
      <protection locked="0"/>
    </xf>
    <xf numFmtId="0" fontId="21" fillId="0" borderId="0" xfId="30" applyFont="1" applyAlignment="1" applyProtection="1">
      <protection locked="0"/>
    </xf>
    <xf numFmtId="0" fontId="21" fillId="0" borderId="0" xfId="30" applyFont="1" applyAlignment="1" applyProtection="1">
      <alignment horizontal="right"/>
      <protection locked="0"/>
    </xf>
    <xf numFmtId="0" fontId="20" fillId="0" borderId="0" xfId="30" applyFont="1" applyProtection="1">
      <protection locked="0"/>
    </xf>
    <xf numFmtId="0" fontId="20" fillId="0" borderId="0" xfId="30" applyFont="1" applyAlignment="1" applyProtection="1">
      <alignment horizontal="center"/>
      <protection locked="0"/>
    </xf>
    <xf numFmtId="0" fontId="11" fillId="0" borderId="0" xfId="0" applyFont="1" applyFill="1"/>
    <xf numFmtId="0" fontId="11" fillId="0" borderId="0" xfId="0" applyFont="1" applyFill="1" applyAlignment="1"/>
    <xf numFmtId="0" fontId="11" fillId="0" borderId="0" xfId="0" applyFont="1" applyBorder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3" fontId="20" fillId="0" borderId="0" xfId="30" applyNumberFormat="1" applyFont="1"/>
    <xf numFmtId="164" fontId="7" fillId="0" borderId="0" xfId="3" applyFont="1" applyBorder="1" applyAlignment="1">
      <alignment horizontal="center" vertical="center" wrapText="1"/>
    </xf>
    <xf numFmtId="171" fontId="20" fillId="0" borderId="0" xfId="30" applyNumberFormat="1" applyFont="1"/>
    <xf numFmtId="166" fontId="7" fillId="0" borderId="0" xfId="3" applyNumberFormat="1" applyFont="1" applyAlignment="1">
      <alignment horizontal="right" vertical="center"/>
    </xf>
    <xf numFmtId="0" fontId="22" fillId="0" borderId="0" xfId="0" applyFont="1" applyFill="1" applyAlignment="1">
      <alignment wrapText="1"/>
    </xf>
    <xf numFmtId="0" fontId="9" fillId="0" borderId="0" xfId="0" applyFont="1" applyAlignment="1">
      <alignment horizontal="left" vertical="top" wrapText="1"/>
    </xf>
    <xf numFmtId="0" fontId="11" fillId="2" borderId="0" xfId="0" applyFont="1" applyFill="1" applyBorder="1" applyAlignment="1">
      <alignment horizontal="center" vertical="top" wrapText="1"/>
    </xf>
    <xf numFmtId="0" fontId="24" fillId="2" borderId="0" xfId="0" applyFont="1" applyFill="1" applyBorder="1" applyAlignment="1">
      <alignment horizontal="left" vertical="top" wrapText="1"/>
    </xf>
    <xf numFmtId="167" fontId="7" fillId="2" borderId="0" xfId="11" applyNumberFormat="1" applyFont="1" applyFill="1" applyBorder="1" applyAlignment="1">
      <alignment horizontal="right" vertical="top"/>
    </xf>
    <xf numFmtId="0" fontId="7" fillId="0" borderId="0" xfId="15" applyFont="1" applyAlignment="1">
      <alignment horizontal="right"/>
    </xf>
    <xf numFmtId="0" fontId="7" fillId="0" borderId="0" xfId="15" applyFont="1" applyFill="1" applyBorder="1" applyAlignment="1">
      <alignment horizontal="right"/>
    </xf>
    <xf numFmtId="0" fontId="11" fillId="0" borderId="24" xfId="0" applyFont="1" applyBorder="1" applyAlignment="1">
      <alignment vertical="center"/>
    </xf>
    <xf numFmtId="0" fontId="11" fillId="0" borderId="24" xfId="0" applyFont="1" applyBorder="1" applyAlignment="1">
      <alignment vertical="center" wrapText="1"/>
    </xf>
    <xf numFmtId="0" fontId="11" fillId="0" borderId="26" xfId="0" applyFont="1" applyBorder="1" applyAlignment="1">
      <alignment vertical="center"/>
    </xf>
    <xf numFmtId="0" fontId="22" fillId="0" borderId="3" xfId="0" applyFont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7" fillId="2" borderId="24" xfId="16" applyFont="1" applyFill="1" applyBorder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2" borderId="25" xfId="16" applyFont="1" applyFill="1" applyBorder="1" applyAlignment="1">
      <alignment horizontal="left" vertical="top" wrapText="1"/>
    </xf>
    <xf numFmtId="0" fontId="26" fillId="0" borderId="24" xfId="16" applyFont="1" applyBorder="1" applyAlignment="1">
      <alignment horizontal="center" vertical="top" wrapText="1"/>
    </xf>
    <xf numFmtId="0" fontId="26" fillId="0" borderId="24" xfId="0" applyFont="1" applyBorder="1" applyAlignment="1">
      <alignment horizontal="left" vertical="top" wrapText="1"/>
    </xf>
    <xf numFmtId="0" fontId="7" fillId="2" borderId="0" xfId="0" applyFont="1" applyFill="1" applyAlignment="1">
      <alignment wrapText="1"/>
    </xf>
    <xf numFmtId="0" fontId="7" fillId="0" borderId="24" xfId="0" applyFont="1" applyBorder="1" applyAlignment="1">
      <alignment horizontal="left" vertical="top" wrapText="1"/>
    </xf>
    <xf numFmtId="166" fontId="7" fillId="0" borderId="0" xfId="5" applyNumberFormat="1" applyFont="1" applyAlignment="1">
      <alignment horizontal="right" vertical="center"/>
    </xf>
    <xf numFmtId="0" fontId="11" fillId="0" borderId="6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left" vertical="center" wrapText="1"/>
    </xf>
    <xf numFmtId="49" fontId="25" fillId="0" borderId="16" xfId="0" applyNumberFormat="1" applyFont="1" applyBorder="1" applyAlignment="1">
      <alignment horizontal="center" vertical="top" wrapText="1"/>
    </xf>
    <xf numFmtId="0" fontId="11" fillId="0" borderId="16" xfId="0" applyFont="1" applyFill="1" applyBorder="1" applyAlignment="1">
      <alignment vertical="center" wrapText="1"/>
    </xf>
    <xf numFmtId="0" fontId="16" fillId="0" borderId="13" xfId="0" applyFont="1" applyBorder="1" applyAlignment="1">
      <alignment horizontal="left" vertical="top" wrapText="1"/>
    </xf>
    <xf numFmtId="0" fontId="16" fillId="0" borderId="17" xfId="0" applyFont="1" applyBorder="1" applyAlignment="1">
      <alignment horizontal="left" vertical="top" wrapText="1"/>
    </xf>
    <xf numFmtId="0" fontId="26" fillId="2" borderId="11" xfId="0" applyFont="1" applyFill="1" applyBorder="1" applyAlignment="1">
      <alignment horizontal="left" vertical="center" wrapText="1"/>
    </xf>
    <xf numFmtId="0" fontId="25" fillId="0" borderId="4" xfId="0" applyFont="1" applyBorder="1" applyAlignment="1">
      <alignment vertical="top" wrapText="1"/>
    </xf>
    <xf numFmtId="0" fontId="11" fillId="0" borderId="3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top" wrapText="1"/>
    </xf>
    <xf numFmtId="0" fontId="20" fillId="2" borderId="12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vertical="top" wrapText="1"/>
    </xf>
    <xf numFmtId="0" fontId="18" fillId="2" borderId="21" xfId="0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0" fontId="20" fillId="2" borderId="23" xfId="0" applyFont="1" applyFill="1" applyBorder="1" applyAlignment="1">
      <alignment horizontal="left" vertical="center" wrapText="1"/>
    </xf>
    <xf numFmtId="0" fontId="20" fillId="2" borderId="24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vertical="top" wrapText="1"/>
    </xf>
    <xf numFmtId="0" fontId="7" fillId="2" borderId="25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vertical="center" wrapText="1"/>
    </xf>
    <xf numFmtId="0" fontId="24" fillId="2" borderId="24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top" wrapText="1"/>
    </xf>
    <xf numFmtId="167" fontId="7" fillId="0" borderId="14" xfId="0" applyNumberFormat="1" applyFont="1" applyFill="1" applyBorder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0" fontId="22" fillId="2" borderId="0" xfId="0" applyFont="1" applyFill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11" fillId="2" borderId="0" xfId="0" applyFont="1" applyFill="1" applyBorder="1" applyAlignment="1">
      <alignment vertical="center" wrapText="1"/>
    </xf>
    <xf numFmtId="49" fontId="20" fillId="0" borderId="24" xfId="0" applyNumberFormat="1" applyFont="1" applyFill="1" applyBorder="1" applyAlignment="1">
      <alignment horizontal="center" vertical="center" textRotation="90" wrapText="1"/>
    </xf>
    <xf numFmtId="165" fontId="20" fillId="2" borderId="24" xfId="0" applyNumberFormat="1" applyFont="1" applyFill="1" applyBorder="1" applyAlignment="1">
      <alignment horizontal="center" vertical="center" wrapText="1"/>
    </xf>
    <xf numFmtId="49" fontId="21" fillId="0" borderId="24" xfId="0" applyNumberFormat="1" applyFont="1" applyFill="1" applyBorder="1" applyAlignment="1">
      <alignment horizontal="center" vertical="center" textRotation="90" wrapText="1"/>
    </xf>
    <xf numFmtId="0" fontId="21" fillId="0" borderId="24" xfId="0" applyNumberFormat="1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24" xfId="19" applyFont="1" applyBorder="1" applyAlignment="1">
      <alignment horizontal="left" vertical="center" wrapText="1"/>
    </xf>
    <xf numFmtId="0" fontId="26" fillId="0" borderId="24" xfId="0" applyFont="1" applyBorder="1" applyAlignment="1">
      <alignment vertical="center" wrapText="1"/>
    </xf>
    <xf numFmtId="0" fontId="26" fillId="0" borderId="24" xfId="0" applyFont="1" applyBorder="1" applyAlignment="1">
      <alignment vertical="top" wrapText="1"/>
    </xf>
    <xf numFmtId="0" fontId="27" fillId="2" borderId="24" xfId="0" applyFont="1" applyFill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7" fillId="0" borderId="24" xfId="0" applyFont="1" applyBorder="1" applyAlignment="1">
      <alignment horizontal="center" vertical="top" wrapText="1"/>
    </xf>
    <xf numFmtId="0" fontId="7" fillId="0" borderId="0" xfId="30" applyFont="1" applyBorder="1" applyAlignment="1" applyProtection="1">
      <alignment vertical="center" wrapText="1"/>
      <protection locked="0"/>
    </xf>
    <xf numFmtId="0" fontId="7" fillId="0" borderId="24" xfId="30" applyFont="1" applyBorder="1" applyAlignment="1" applyProtection="1">
      <alignment horizontal="center" vertical="center" wrapText="1"/>
      <protection locked="0"/>
    </xf>
    <xf numFmtId="0" fontId="20" fillId="0" borderId="24" xfId="30" applyFont="1" applyBorder="1" applyAlignment="1">
      <alignment horizontal="center" vertical="center"/>
    </xf>
    <xf numFmtId="0" fontId="22" fillId="0" borderId="24" xfId="0" applyFont="1" applyBorder="1" applyAlignment="1">
      <alignment vertical="top" wrapText="1"/>
    </xf>
    <xf numFmtId="169" fontId="22" fillId="0" borderId="24" xfId="0" applyNumberFormat="1" applyFont="1" applyBorder="1" applyAlignment="1">
      <alignment horizontal="right" vertical="top" wrapText="1"/>
    </xf>
    <xf numFmtId="0" fontId="26" fillId="2" borderId="24" xfId="30" applyFont="1" applyFill="1" applyBorder="1" applyAlignment="1" applyProtection="1">
      <alignment vertical="center" wrapText="1"/>
      <protection locked="0"/>
    </xf>
    <xf numFmtId="170" fontId="20" fillId="2" borderId="24" xfId="3" applyNumberFormat="1" applyFont="1" applyFill="1" applyBorder="1" applyProtection="1">
      <protection locked="0"/>
    </xf>
    <xf numFmtId="166" fontId="7" fillId="2" borderId="24" xfId="3" applyNumberFormat="1" applyFont="1" applyFill="1" applyBorder="1" applyAlignment="1">
      <alignment horizontal="center" vertical="top"/>
    </xf>
    <xf numFmtId="0" fontId="11" fillId="2" borderId="24" xfId="0" applyFont="1" applyFill="1" applyBorder="1" applyAlignment="1">
      <alignment horizontal="left" vertical="top" wrapText="1"/>
    </xf>
    <xf numFmtId="0" fontId="11" fillId="2" borderId="24" xfId="0" applyFont="1" applyFill="1" applyBorder="1" applyAlignment="1">
      <alignment vertical="top" wrapText="1"/>
    </xf>
    <xf numFmtId="0" fontId="7" fillId="2" borderId="24" xfId="30" applyFont="1" applyFill="1" applyBorder="1" applyAlignment="1" applyProtection="1">
      <alignment horizontal="center" vertical="center" wrapText="1"/>
      <protection locked="0"/>
    </xf>
    <xf numFmtId="1" fontId="7" fillId="2" borderId="24" xfId="30" applyNumberFormat="1" applyFont="1" applyFill="1" applyBorder="1" applyAlignment="1" applyProtection="1">
      <alignment horizontal="right" vertical="center" wrapText="1"/>
      <protection locked="0"/>
    </xf>
    <xf numFmtId="1" fontId="7" fillId="2" borderId="24" xfId="30" applyNumberFormat="1" applyFont="1" applyFill="1" applyBorder="1" applyAlignment="1" applyProtection="1">
      <alignment horizontal="center" vertical="center" wrapText="1"/>
      <protection locked="0"/>
    </xf>
    <xf numFmtId="166" fontId="22" fillId="0" borderId="24" xfId="3" applyNumberFormat="1" applyFont="1" applyBorder="1"/>
    <xf numFmtId="0" fontId="7" fillId="2" borderId="25" xfId="30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>
      <alignment horizontal="left" vertical="top" wrapText="1"/>
    </xf>
    <xf numFmtId="0" fontId="7" fillId="0" borderId="29" xfId="0" applyFont="1" applyBorder="1" applyAlignment="1">
      <alignment horizontal="left" vertical="top" wrapText="1"/>
    </xf>
    <xf numFmtId="0" fontId="7" fillId="0" borderId="30" xfId="0" applyFont="1" applyBorder="1" applyAlignment="1">
      <alignment horizontal="left" vertical="top" wrapText="1"/>
    </xf>
    <xf numFmtId="0" fontId="7" fillId="0" borderId="31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166" fontId="11" fillId="0" borderId="24" xfId="3" applyNumberFormat="1" applyFont="1" applyBorder="1" applyAlignment="1">
      <alignment horizontal="right"/>
    </xf>
    <xf numFmtId="0" fontId="7" fillId="2" borderId="24" xfId="0" applyFont="1" applyFill="1" applyBorder="1" applyAlignment="1">
      <alignment horizontal="center" vertical="top" wrapText="1"/>
    </xf>
    <xf numFmtId="167" fontId="7" fillId="2" borderId="24" xfId="11" applyNumberFormat="1" applyFont="1" applyFill="1" applyBorder="1" applyAlignment="1">
      <alignment horizontal="right" vertical="top"/>
    </xf>
    <xf numFmtId="0" fontId="9" fillId="0" borderId="0" xfId="0" applyFont="1" applyFill="1" applyBorder="1" applyAlignment="1">
      <alignment vertical="top"/>
    </xf>
    <xf numFmtId="166" fontId="9" fillId="0" borderId="0" xfId="0" applyNumberFormat="1" applyFont="1" applyFill="1" applyBorder="1" applyAlignment="1">
      <alignment vertical="top"/>
    </xf>
    <xf numFmtId="0" fontId="11" fillId="0" borderId="24" xfId="0" applyFont="1" applyFill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6" fontId="7" fillId="2" borderId="1" xfId="3" applyNumberFormat="1" applyFont="1" applyFill="1" applyBorder="1" applyAlignment="1">
      <alignment vertical="center"/>
    </xf>
    <xf numFmtId="166" fontId="7" fillId="2" borderId="14" xfId="3" applyNumberFormat="1" applyFont="1" applyFill="1" applyBorder="1" applyAlignment="1">
      <alignment vertical="center"/>
    </xf>
    <xf numFmtId="166" fontId="7" fillId="2" borderId="10" xfId="3" applyNumberFormat="1" applyFont="1" applyFill="1" applyBorder="1" applyAlignment="1">
      <alignment vertical="center"/>
    </xf>
    <xf numFmtId="166" fontId="7" fillId="2" borderId="11" xfId="3" applyNumberFormat="1" applyFont="1" applyFill="1" applyBorder="1" applyAlignment="1">
      <alignment vertical="center"/>
    </xf>
    <xf numFmtId="167" fontId="7" fillId="2" borderId="14" xfId="29" applyNumberFormat="1" applyFont="1" applyFill="1" applyBorder="1" applyAlignment="1">
      <alignment vertical="top"/>
    </xf>
    <xf numFmtId="0" fontId="7" fillId="2" borderId="14" xfId="0" applyFont="1" applyFill="1" applyBorder="1" applyAlignment="1">
      <alignment vertical="top" wrapText="1"/>
    </xf>
    <xf numFmtId="167" fontId="7" fillId="2" borderId="14" xfId="22" applyNumberFormat="1" applyFont="1" applyFill="1" applyBorder="1" applyAlignment="1">
      <alignment vertical="top" wrapText="1"/>
    </xf>
    <xf numFmtId="167" fontId="7" fillId="2" borderId="14" xfId="11" applyNumberFormat="1" applyFont="1" applyFill="1" applyBorder="1" applyAlignment="1">
      <alignment vertical="top"/>
    </xf>
    <xf numFmtId="0" fontId="11" fillId="2" borderId="32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vertical="center"/>
    </xf>
    <xf numFmtId="0" fontId="16" fillId="2" borderId="32" xfId="0" applyFont="1" applyFill="1" applyBorder="1" applyAlignment="1">
      <alignment vertical="top" wrapText="1"/>
    </xf>
    <xf numFmtId="0" fontId="11" fillId="2" borderId="32" xfId="0" applyFont="1" applyFill="1" applyBorder="1" applyAlignment="1">
      <alignment vertical="center" wrapText="1"/>
    </xf>
    <xf numFmtId="0" fontId="26" fillId="2" borderId="24" xfId="0" applyFont="1" applyFill="1" applyBorder="1" applyAlignment="1">
      <alignment horizontal="left" vertical="top" wrapText="1"/>
    </xf>
    <xf numFmtId="0" fontId="7" fillId="2" borderId="24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right" wrapText="1"/>
    </xf>
    <xf numFmtId="0" fontId="11" fillId="2" borderId="4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right"/>
    </xf>
    <xf numFmtId="0" fontId="22" fillId="0" borderId="0" xfId="0" applyFont="1" applyFill="1" applyAlignment="1">
      <alignment horizont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20" fillId="0" borderId="24" xfId="0" applyNumberFormat="1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right"/>
    </xf>
    <xf numFmtId="0" fontId="7" fillId="0" borderId="34" xfId="0" applyFont="1" applyBorder="1" applyAlignment="1">
      <alignment horizontal="left" vertical="top" wrapText="1"/>
    </xf>
    <xf numFmtId="0" fontId="7" fillId="0" borderId="35" xfId="0" applyFont="1" applyBorder="1" applyAlignment="1">
      <alignment horizontal="left" vertical="top" wrapText="1"/>
    </xf>
    <xf numFmtId="0" fontId="7" fillId="0" borderId="36" xfId="0" applyFont="1" applyBorder="1" applyAlignment="1">
      <alignment horizontal="left" vertical="top" wrapText="1"/>
    </xf>
    <xf numFmtId="0" fontId="26" fillId="0" borderId="37" xfId="0" applyFont="1" applyBorder="1" applyAlignment="1">
      <alignment horizontal="left" vertical="top" wrapText="1"/>
    </xf>
    <xf numFmtId="0" fontId="7" fillId="0" borderId="38" xfId="22" applyFont="1" applyBorder="1" applyAlignment="1">
      <alignment horizontal="left" vertical="top" wrapText="1"/>
    </xf>
    <xf numFmtId="0" fontId="7" fillId="0" borderId="37" xfId="22" applyFont="1" applyBorder="1" applyAlignment="1">
      <alignment horizontal="left" vertical="top" wrapText="1"/>
    </xf>
    <xf numFmtId="0" fontId="26" fillId="0" borderId="39" xfId="0" applyFont="1" applyBorder="1" applyAlignment="1">
      <alignment horizontal="left" vertical="top" wrapText="1"/>
    </xf>
    <xf numFmtId="0" fontId="7" fillId="0" borderId="39" xfId="0" applyFont="1" applyBorder="1" applyAlignment="1">
      <alignment horizontal="left" vertical="top" wrapText="1"/>
    </xf>
    <xf numFmtId="0" fontId="7" fillId="0" borderId="38" xfId="0" applyFont="1" applyBorder="1" applyAlignment="1">
      <alignment horizontal="left" vertical="top" wrapText="1"/>
    </xf>
    <xf numFmtId="0" fontId="24" fillId="0" borderId="39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3" fillId="0" borderId="24" xfId="0" applyFont="1" applyBorder="1" applyAlignment="1">
      <alignment horizontal="center" vertical="center" wrapText="1"/>
    </xf>
    <xf numFmtId="0" fontId="23" fillId="0" borderId="32" xfId="0" applyFont="1" applyBorder="1" applyAlignment="1">
      <alignment vertical="center" wrapText="1"/>
    </xf>
    <xf numFmtId="167" fontId="23" fillId="0" borderId="24" xfId="29" applyNumberFormat="1" applyFont="1" applyBorder="1" applyAlignment="1">
      <alignment horizontal="right" vertical="top"/>
    </xf>
    <xf numFmtId="0" fontId="25" fillId="0" borderId="24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center" wrapText="1"/>
    </xf>
    <xf numFmtId="0" fontId="26" fillId="0" borderId="24" xfId="0" applyFont="1" applyBorder="1" applyAlignment="1">
      <alignment horizontal="left" vertical="center" wrapText="1"/>
    </xf>
    <xf numFmtId="167" fontId="25" fillId="0" borderId="24" xfId="11" applyNumberFormat="1" applyFont="1" applyBorder="1" applyAlignment="1">
      <alignment horizontal="right" vertical="top"/>
    </xf>
    <xf numFmtId="0" fontId="23" fillId="0" borderId="24" xfId="0" applyFont="1" applyBorder="1" applyAlignment="1">
      <alignment horizontal="center" vertical="top" wrapText="1"/>
    </xf>
    <xf numFmtId="0" fontId="23" fillId="0" borderId="24" xfId="0" applyFont="1" applyBorder="1" applyAlignment="1">
      <alignment horizontal="left" vertical="top" wrapText="1"/>
    </xf>
    <xf numFmtId="0" fontId="25" fillId="0" borderId="24" xfId="0" applyFont="1" applyBorder="1" applyAlignment="1">
      <alignment horizontal="center" vertical="top" wrapText="1"/>
    </xf>
    <xf numFmtId="0" fontId="29" fillId="0" borderId="24" xfId="0" applyFont="1" applyBorder="1" applyAlignment="1">
      <alignment horizontal="center" vertical="center" wrapText="1"/>
    </xf>
    <xf numFmtId="167" fontId="7" fillId="0" borderId="24" xfId="11" applyFont="1" applyBorder="1" applyAlignment="1">
      <alignment horizontal="right" vertical="center"/>
    </xf>
    <xf numFmtId="166" fontId="11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 vertical="top"/>
    </xf>
    <xf numFmtId="166" fontId="9" fillId="0" borderId="0" xfId="0" applyNumberFormat="1" applyFont="1" applyFill="1" applyBorder="1" applyAlignment="1">
      <alignment horizontal="right" vertical="top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22" fillId="2" borderId="0" xfId="0" applyFont="1" applyFill="1" applyAlignment="1">
      <alignment horizontal="center" wrapText="1"/>
    </xf>
    <xf numFmtId="0" fontId="11" fillId="2" borderId="0" xfId="0" applyFont="1" applyFill="1" applyBorder="1" applyAlignment="1">
      <alignment horizontal="left" vertical="top"/>
    </xf>
    <xf numFmtId="0" fontId="24" fillId="0" borderId="0" xfId="0" applyFont="1" applyAlignment="1">
      <alignment horizontal="right" vertical="center"/>
    </xf>
    <xf numFmtId="0" fontId="7" fillId="0" borderId="37" xfId="0" applyFont="1" applyBorder="1" applyAlignment="1">
      <alignment horizontal="center" vertical="center" wrapText="1"/>
    </xf>
    <xf numFmtId="167" fontId="26" fillId="0" borderId="0" xfId="29" applyNumberFormat="1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0" fontId="11" fillId="0" borderId="0" xfId="0" applyFont="1" applyFill="1" applyAlignment="1">
      <alignment horizontal="right" vertical="center"/>
    </xf>
    <xf numFmtId="167" fontId="26" fillId="0" borderId="24" xfId="11" applyFont="1" applyBorder="1" applyAlignment="1">
      <alignment horizontal="right" vertical="center"/>
    </xf>
    <xf numFmtId="0" fontId="23" fillId="0" borderId="24" xfId="0" applyFont="1" applyBorder="1" applyAlignment="1">
      <alignment horizontal="left" vertical="top" wrapText="1"/>
    </xf>
    <xf numFmtId="0" fontId="22" fillId="0" borderId="0" xfId="0" applyFont="1" applyFill="1" applyAlignment="1">
      <alignment horizontal="center" wrapText="1"/>
    </xf>
    <xf numFmtId="0" fontId="24" fillId="0" borderId="33" xfId="0" applyFont="1" applyBorder="1" applyAlignment="1">
      <alignment horizontal="center" vertical="top"/>
    </xf>
    <xf numFmtId="0" fontId="23" fillId="0" borderId="24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24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top" wrapText="1"/>
    </xf>
    <xf numFmtId="0" fontId="7" fillId="0" borderId="3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0" xfId="0" applyFont="1" applyBorder="1" applyAlignment="1">
      <alignment horizontal="center" vertical="top" wrapText="1"/>
    </xf>
    <xf numFmtId="49" fontId="25" fillId="2" borderId="32" xfId="0" applyNumberFormat="1" applyFont="1" applyFill="1" applyBorder="1" applyAlignment="1">
      <alignment horizontal="center" vertical="top" wrapText="1"/>
    </xf>
    <xf numFmtId="49" fontId="25" fillId="2" borderId="4" xfId="0" applyNumberFormat="1" applyFont="1" applyFill="1" applyBorder="1" applyAlignment="1">
      <alignment horizontal="center" vertical="top" wrapText="1"/>
    </xf>
    <xf numFmtId="49" fontId="25" fillId="2" borderId="2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25" fillId="2" borderId="0" xfId="0" applyNumberFormat="1" applyFont="1" applyFill="1" applyBorder="1" applyAlignment="1">
      <alignment horizontal="center" vertical="top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25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26" fillId="0" borderId="24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22" fillId="0" borderId="0" xfId="0" applyFont="1" applyAlignment="1">
      <alignment horizontal="center" wrapText="1"/>
    </xf>
    <xf numFmtId="49" fontId="20" fillId="0" borderId="24" xfId="0" applyNumberFormat="1" applyFont="1" applyFill="1" applyBorder="1" applyAlignment="1">
      <alignment horizontal="center" vertical="center" wrapText="1"/>
    </xf>
    <xf numFmtId="0" fontId="20" fillId="0" borderId="24" xfId="0" applyNumberFormat="1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22" fillId="2" borderId="0" xfId="0" applyFont="1" applyFill="1" applyAlignment="1">
      <alignment horizontal="center" wrapText="1"/>
    </xf>
    <xf numFmtId="0" fontId="7" fillId="0" borderId="37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26" fillId="2" borderId="24" xfId="30" applyFont="1" applyFill="1" applyBorder="1" applyAlignment="1" applyProtection="1">
      <alignment horizontal="left" vertical="center" wrapText="1"/>
      <protection locked="0"/>
    </xf>
    <xf numFmtId="0" fontId="7" fillId="2" borderId="25" xfId="30" applyFont="1" applyFill="1" applyBorder="1" applyAlignment="1" applyProtection="1">
      <alignment horizontal="center" vertical="center" wrapText="1"/>
      <protection locked="0"/>
    </xf>
    <xf numFmtId="0" fontId="7" fillId="2" borderId="27" xfId="30" applyFont="1" applyFill="1" applyBorder="1" applyAlignment="1" applyProtection="1">
      <alignment horizontal="center" vertical="center" wrapText="1"/>
      <protection locked="0"/>
    </xf>
    <xf numFmtId="0" fontId="7" fillId="2" borderId="26" xfId="30" applyFont="1" applyFill="1" applyBorder="1" applyAlignment="1" applyProtection="1">
      <alignment horizontal="center" vertical="center" wrapText="1"/>
      <protection locked="0"/>
    </xf>
    <xf numFmtId="0" fontId="20" fillId="0" borderId="25" xfId="30" applyFont="1" applyBorder="1" applyAlignment="1" applyProtection="1">
      <alignment horizontal="center" vertical="center" wrapText="1"/>
      <protection locked="0"/>
    </xf>
    <xf numFmtId="0" fontId="20" fillId="0" borderId="26" xfId="30" applyFont="1" applyBorder="1" applyAlignment="1" applyProtection="1">
      <alignment horizontal="center" vertical="center" wrapText="1"/>
      <protection locked="0"/>
    </xf>
    <xf numFmtId="0" fontId="22" fillId="0" borderId="25" xfId="0" applyFont="1" applyBorder="1" applyAlignment="1">
      <alignment horizontal="left" vertical="top" wrapText="1"/>
    </xf>
    <xf numFmtId="0" fontId="22" fillId="0" borderId="20" xfId="0" applyFont="1" applyBorder="1" applyAlignment="1">
      <alignment horizontal="left" vertical="top" wrapText="1"/>
    </xf>
    <xf numFmtId="0" fontId="22" fillId="0" borderId="26" xfId="0" applyFont="1" applyBorder="1" applyAlignment="1">
      <alignment horizontal="left" vertical="top" wrapText="1"/>
    </xf>
    <xf numFmtId="0" fontId="20" fillId="0" borderId="23" xfId="30" applyFont="1" applyBorder="1" applyAlignment="1">
      <alignment horizontal="center" vertical="center" wrapText="1"/>
    </xf>
    <xf numFmtId="0" fontId="20" fillId="0" borderId="3" xfId="30" applyFont="1" applyBorder="1" applyAlignment="1">
      <alignment horizontal="center" vertical="center" wrapText="1"/>
    </xf>
    <xf numFmtId="0" fontId="7" fillId="0" borderId="23" xfId="30" applyFont="1" applyBorder="1" applyAlignment="1" applyProtection="1">
      <alignment horizontal="center" vertical="center" wrapText="1"/>
      <protection locked="0"/>
    </xf>
    <xf numFmtId="0" fontId="7" fillId="0" borderId="3" xfId="30" applyFont="1" applyBorder="1" applyAlignment="1" applyProtection="1">
      <alignment horizontal="center" vertical="center" wrapText="1"/>
      <protection locked="0"/>
    </xf>
    <xf numFmtId="0" fontId="20" fillId="0" borderId="0" xfId="30" applyFont="1" applyAlignment="1" applyProtection="1">
      <alignment horizontal="right"/>
      <protection locked="0"/>
    </xf>
    <xf numFmtId="0" fontId="7" fillId="0" borderId="0" xfId="0" applyFont="1" applyFill="1" applyAlignment="1">
      <alignment horizontal="right"/>
    </xf>
    <xf numFmtId="0" fontId="21" fillId="3" borderId="0" xfId="30" applyFont="1" applyFill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0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.arshaluysyan/Downloads/havelvacner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/>
      <sheetData sheetId="1"/>
      <sheetData sheetId="2">
        <row r="22">
          <cell r="G22">
            <v>0</v>
          </cell>
          <cell r="H22">
            <v>0</v>
          </cell>
        </row>
        <row r="31">
          <cell r="G31">
            <v>0</v>
          </cell>
          <cell r="H31">
            <v>0</v>
          </cell>
        </row>
        <row r="48">
          <cell r="G48">
            <v>0</v>
          </cell>
          <cell r="H48">
            <v>0</v>
          </cell>
        </row>
        <row r="50">
          <cell r="G50">
            <v>0</v>
          </cell>
          <cell r="H50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opLeftCell="A7" workbookViewId="0">
      <selection activeCell="E21" sqref="E21"/>
    </sheetView>
  </sheetViews>
  <sheetFormatPr defaultColWidth="9.33203125" defaultRowHeight="12.75"/>
  <cols>
    <col min="1" max="1" width="9.33203125" style="2"/>
    <col min="2" max="2" width="11.6640625" style="2" customWidth="1"/>
    <col min="3" max="3" width="19.33203125" style="2" customWidth="1"/>
    <col min="4" max="4" width="60.6640625" style="2" customWidth="1"/>
    <col min="5" max="5" width="53" style="2" customWidth="1"/>
    <col min="6" max="6" width="47.1640625" style="2" customWidth="1"/>
    <col min="7" max="7" width="15" style="2" customWidth="1"/>
    <col min="8" max="8" width="18" style="2" customWidth="1"/>
    <col min="9" max="9" width="18.1640625" style="2" customWidth="1"/>
    <col min="10" max="10" width="17.83203125" style="2" customWidth="1"/>
    <col min="11" max="11" width="11.83203125" style="2" bestFit="1" customWidth="1"/>
    <col min="12" max="16384" width="9.33203125" style="2"/>
  </cols>
  <sheetData>
    <row r="1" spans="1:10" ht="13.5">
      <c r="B1" s="3"/>
      <c r="C1" s="3"/>
      <c r="D1" s="3"/>
      <c r="E1" s="3"/>
      <c r="F1" s="3"/>
      <c r="G1" s="3"/>
      <c r="H1" s="3"/>
      <c r="I1" s="3"/>
    </row>
    <row r="2" spans="1:10" ht="13.5" customHeight="1">
      <c r="B2" s="3"/>
      <c r="C2" s="3"/>
      <c r="D2" s="3"/>
      <c r="E2" s="3"/>
      <c r="F2" s="3"/>
      <c r="G2" s="21"/>
      <c r="H2" s="21"/>
      <c r="I2" s="21"/>
      <c r="J2" s="21" t="s">
        <v>19</v>
      </c>
    </row>
    <row r="3" spans="1:10" ht="16.5" customHeight="1">
      <c r="B3" s="3"/>
      <c r="C3" s="3"/>
      <c r="D3" s="3"/>
      <c r="E3" s="3"/>
      <c r="F3" s="3"/>
      <c r="G3" s="144"/>
      <c r="H3" s="144"/>
      <c r="I3" s="144"/>
      <c r="J3" s="144" t="s">
        <v>110</v>
      </c>
    </row>
    <row r="4" spans="1:10" ht="45.75" customHeight="1">
      <c r="B4" s="3"/>
      <c r="C4" s="3"/>
      <c r="D4" s="3"/>
      <c r="E4" s="3"/>
      <c r="F4" s="3"/>
      <c r="G4" s="144"/>
      <c r="H4" s="186"/>
      <c r="I4" s="186"/>
      <c r="J4" s="186" t="s">
        <v>2</v>
      </c>
    </row>
    <row r="5" spans="1:10" ht="69" customHeight="1">
      <c r="A5" s="189" t="s">
        <v>160</v>
      </c>
      <c r="B5" s="189"/>
      <c r="C5" s="189"/>
      <c r="D5" s="189"/>
      <c r="E5" s="189"/>
      <c r="F5" s="189"/>
      <c r="G5" s="189"/>
      <c r="H5" s="189"/>
      <c r="I5" s="189"/>
      <c r="J5" s="189"/>
    </row>
    <row r="6" spans="1:10" ht="36.75" customHeight="1">
      <c r="B6" s="22"/>
      <c r="C6" s="22"/>
      <c r="D6" s="22"/>
      <c r="E6" s="22"/>
      <c r="F6" s="22"/>
      <c r="G6" s="22"/>
      <c r="H6" s="22"/>
      <c r="I6" s="22"/>
    </row>
    <row r="7" spans="1:10" ht="13.5">
      <c r="B7" s="3"/>
      <c r="C7" s="3"/>
      <c r="D7" s="3"/>
      <c r="E7" s="3"/>
      <c r="F7" s="3"/>
      <c r="G7" s="142"/>
      <c r="H7" s="142"/>
      <c r="I7" s="190" t="s">
        <v>111</v>
      </c>
      <c r="J7" s="190"/>
    </row>
    <row r="8" spans="1:10" s="162" customFormat="1" ht="60" customHeight="1">
      <c r="A8" s="191" t="s">
        <v>112</v>
      </c>
      <c r="B8" s="191" t="s">
        <v>8</v>
      </c>
      <c r="C8" s="191"/>
      <c r="D8" s="191" t="s">
        <v>113</v>
      </c>
      <c r="E8" s="191" t="s">
        <v>114</v>
      </c>
      <c r="F8" s="191" t="s">
        <v>115</v>
      </c>
      <c r="G8" s="192" t="s">
        <v>116</v>
      </c>
      <c r="H8" s="193"/>
      <c r="I8" s="193"/>
      <c r="J8" s="194"/>
    </row>
    <row r="9" spans="1:10" s="162" customFormat="1" ht="32.25" customHeight="1">
      <c r="A9" s="191"/>
      <c r="B9" s="163" t="s">
        <v>54</v>
      </c>
      <c r="C9" s="163" t="s">
        <v>0</v>
      </c>
      <c r="D9" s="191"/>
      <c r="E9" s="191"/>
      <c r="F9" s="191"/>
      <c r="G9" s="164" t="s">
        <v>85</v>
      </c>
      <c r="H9" s="164" t="s">
        <v>86</v>
      </c>
      <c r="I9" s="164" t="s">
        <v>87</v>
      </c>
      <c r="J9" s="164" t="s">
        <v>16</v>
      </c>
    </row>
    <row r="10" spans="1:10" s="23" customFormat="1" ht="14.25">
      <c r="A10" s="188" t="s">
        <v>1</v>
      </c>
      <c r="B10" s="188"/>
      <c r="C10" s="188"/>
      <c r="D10" s="188"/>
      <c r="E10" s="188"/>
      <c r="F10" s="188"/>
      <c r="G10" s="165">
        <f>+G11+G14</f>
        <v>0</v>
      </c>
      <c r="H10" s="165">
        <f>+H11+H14</f>
        <v>0</v>
      </c>
      <c r="I10" s="165">
        <f>+I11+I14</f>
        <v>0</v>
      </c>
      <c r="J10" s="165">
        <f>+J11+J14</f>
        <v>0</v>
      </c>
    </row>
    <row r="11" spans="1:10" s="23" customFormat="1" ht="14.25">
      <c r="A11" s="188" t="s">
        <v>69</v>
      </c>
      <c r="B11" s="188"/>
      <c r="C11" s="188"/>
      <c r="D11" s="188"/>
      <c r="E11" s="188"/>
      <c r="F11" s="188"/>
      <c r="G11" s="165">
        <f>+G12</f>
        <v>0</v>
      </c>
      <c r="H11" s="165">
        <f t="shared" ref="H11:J12" si="0">+H12</f>
        <v>0</v>
      </c>
      <c r="I11" s="165">
        <f t="shared" si="0"/>
        <v>23500</v>
      </c>
      <c r="J11" s="165">
        <f t="shared" si="0"/>
        <v>23500</v>
      </c>
    </row>
    <row r="12" spans="1:10" s="23" customFormat="1" ht="90.75" customHeight="1">
      <c r="A12" s="166"/>
      <c r="B12" s="91" t="s">
        <v>125</v>
      </c>
      <c r="C12" s="167"/>
      <c r="D12" s="168" t="s">
        <v>126</v>
      </c>
      <c r="E12" s="168" t="s">
        <v>127</v>
      </c>
      <c r="F12" s="168" t="s">
        <v>128</v>
      </c>
      <c r="G12" s="165">
        <f t="shared" ref="G12" si="1">+G13</f>
        <v>0</v>
      </c>
      <c r="H12" s="165">
        <f t="shared" si="0"/>
        <v>0</v>
      </c>
      <c r="I12" s="165">
        <f>+I13</f>
        <v>23500</v>
      </c>
      <c r="J12" s="165">
        <f>+J13</f>
        <v>23500</v>
      </c>
    </row>
    <row r="13" spans="1:10" s="23" customFormat="1" ht="40.5">
      <c r="A13" s="166"/>
      <c r="B13" s="166"/>
      <c r="C13" s="88" t="s">
        <v>129</v>
      </c>
      <c r="D13" s="167" t="s">
        <v>93</v>
      </c>
      <c r="E13" s="167" t="s">
        <v>130</v>
      </c>
      <c r="F13" s="167" t="s">
        <v>131</v>
      </c>
      <c r="G13" s="169">
        <v>0</v>
      </c>
      <c r="H13" s="169">
        <v>0</v>
      </c>
      <c r="I13" s="169">
        <v>23500</v>
      </c>
      <c r="J13" s="169">
        <v>23500</v>
      </c>
    </row>
    <row r="14" spans="1:10" s="23" customFormat="1" ht="14.25">
      <c r="A14" s="188" t="s">
        <v>117</v>
      </c>
      <c r="B14" s="188"/>
      <c r="C14" s="188"/>
      <c r="D14" s="188"/>
      <c r="E14" s="188"/>
      <c r="F14" s="188"/>
      <c r="G14" s="165">
        <f t="shared" ref="G14:J15" si="2">+G15</f>
        <v>0</v>
      </c>
      <c r="H14" s="165">
        <f t="shared" si="2"/>
        <v>0</v>
      </c>
      <c r="I14" s="165">
        <f t="shared" si="2"/>
        <v>-23500</v>
      </c>
      <c r="J14" s="165">
        <f t="shared" si="2"/>
        <v>-23500</v>
      </c>
    </row>
    <row r="15" spans="1:10" s="23" customFormat="1" ht="57">
      <c r="A15" s="166"/>
      <c r="B15" s="170" t="s">
        <v>118</v>
      </c>
      <c r="C15" s="166"/>
      <c r="D15" s="171" t="s">
        <v>119</v>
      </c>
      <c r="E15" s="171" t="s">
        <v>120</v>
      </c>
      <c r="F15" s="171" t="s">
        <v>121</v>
      </c>
      <c r="G15" s="165">
        <f t="shared" si="2"/>
        <v>0</v>
      </c>
      <c r="H15" s="165">
        <f t="shared" si="2"/>
        <v>0</v>
      </c>
      <c r="I15" s="165">
        <f t="shared" si="2"/>
        <v>-23500</v>
      </c>
      <c r="J15" s="165">
        <f t="shared" si="2"/>
        <v>-23500</v>
      </c>
    </row>
    <row r="16" spans="1:10" s="23" customFormat="1" ht="67.5">
      <c r="A16" s="166"/>
      <c r="B16" s="166"/>
      <c r="C16" s="172" t="s">
        <v>122</v>
      </c>
      <c r="D16" s="166" t="s">
        <v>119</v>
      </c>
      <c r="E16" s="166" t="s">
        <v>123</v>
      </c>
      <c r="F16" s="166" t="s">
        <v>124</v>
      </c>
      <c r="G16" s="169">
        <f>+'[1]3'!G50</f>
        <v>0</v>
      </c>
      <c r="H16" s="169">
        <f>+'[1]3'!H50</f>
        <v>0</v>
      </c>
      <c r="I16" s="169">
        <v>-23500</v>
      </c>
      <c r="J16" s="169">
        <v>-23500</v>
      </c>
    </row>
    <row r="17" spans="2:8" s="23" customFormat="1" ht="13.5">
      <c r="B17" s="24"/>
      <c r="C17" s="24"/>
      <c r="D17" s="25"/>
      <c r="E17" s="25"/>
      <c r="F17" s="25"/>
      <c r="G17" s="26"/>
      <c r="H17" s="26"/>
    </row>
  </sheetData>
  <mergeCells count="11">
    <mergeCell ref="A11:F11"/>
    <mergeCell ref="A14:F14"/>
    <mergeCell ref="A5:J5"/>
    <mergeCell ref="I7:J7"/>
    <mergeCell ref="A8:A9"/>
    <mergeCell ref="B8:C8"/>
    <mergeCell ref="D8:D9"/>
    <mergeCell ref="E8:E9"/>
    <mergeCell ref="F8:F9"/>
    <mergeCell ref="G8:J8"/>
    <mergeCell ref="A10:F10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"/>
  <sheetViews>
    <sheetView workbookViewId="0">
      <selection activeCell="I10" sqref="I10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13"/>
      <c r="E1" s="13"/>
      <c r="F1" s="14"/>
      <c r="G1" s="14"/>
      <c r="H1" s="27" t="s">
        <v>47</v>
      </c>
      <c r="I1" s="144"/>
    </row>
    <row r="2" spans="1:44">
      <c r="D2" s="14"/>
      <c r="E2" s="14"/>
      <c r="F2" s="14"/>
      <c r="G2" s="14"/>
      <c r="H2" s="27" t="s">
        <v>82</v>
      </c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</row>
    <row r="3" spans="1:44">
      <c r="D3" s="14"/>
      <c r="E3" s="14"/>
      <c r="F3" s="14"/>
      <c r="G3" s="14"/>
      <c r="H3" s="28" t="s">
        <v>48</v>
      </c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</row>
    <row r="4" spans="1:44">
      <c r="D4" s="195"/>
      <c r="E4" s="195"/>
      <c r="F4" s="195"/>
      <c r="G4" s="144"/>
      <c r="H4" s="144"/>
      <c r="I4" s="144"/>
    </row>
    <row r="5" spans="1:44">
      <c r="D5" s="195"/>
      <c r="E5" s="195"/>
      <c r="F5" s="195"/>
      <c r="G5" s="144"/>
      <c r="H5" s="144"/>
      <c r="I5" s="144"/>
    </row>
    <row r="6" spans="1:44" ht="40.5" customHeight="1">
      <c r="A6" s="189" t="s">
        <v>102</v>
      </c>
      <c r="B6" s="189"/>
      <c r="C6" s="189"/>
      <c r="D6" s="189"/>
      <c r="E6" s="189"/>
      <c r="F6" s="189"/>
      <c r="G6" s="189"/>
      <c r="H6" s="189"/>
      <c r="I6" s="145"/>
    </row>
    <row r="7" spans="1:44" ht="14.25">
      <c r="B7" s="145"/>
      <c r="C7" s="145"/>
      <c r="D7" s="145"/>
      <c r="E7" s="145"/>
      <c r="F7" s="145"/>
      <c r="G7" s="196" t="s">
        <v>49</v>
      </c>
      <c r="H7" s="196"/>
      <c r="I7" s="145"/>
    </row>
    <row r="8" spans="1:44" ht="34.5" customHeight="1">
      <c r="A8" s="197" t="s">
        <v>50</v>
      </c>
      <c r="B8" s="197"/>
      <c r="C8" s="198" t="s">
        <v>51</v>
      </c>
      <c r="D8" s="198" t="s">
        <v>52</v>
      </c>
      <c r="E8" s="199" t="s">
        <v>71</v>
      </c>
      <c r="F8" s="200"/>
      <c r="G8" s="200"/>
      <c r="H8" s="201"/>
      <c r="I8" s="145"/>
    </row>
    <row r="9" spans="1:44">
      <c r="A9" s="197"/>
      <c r="B9" s="197"/>
      <c r="C9" s="198"/>
      <c r="D9" s="198"/>
      <c r="E9" s="198" t="s">
        <v>53</v>
      </c>
      <c r="F9" s="198"/>
      <c r="G9" s="198"/>
      <c r="H9" s="198"/>
    </row>
    <row r="10" spans="1:44" ht="81">
      <c r="A10" s="29" t="s">
        <v>54</v>
      </c>
      <c r="B10" s="29" t="s">
        <v>0</v>
      </c>
      <c r="C10" s="198"/>
      <c r="D10" s="198"/>
      <c r="E10" s="30" t="s">
        <v>55</v>
      </c>
      <c r="F10" s="30" t="s">
        <v>56</v>
      </c>
      <c r="G10" s="30" t="s">
        <v>57</v>
      </c>
      <c r="H10" s="146" t="s">
        <v>58</v>
      </c>
    </row>
    <row r="11" spans="1:44" ht="14.25">
      <c r="A11" s="31"/>
      <c r="B11" s="31"/>
      <c r="C11" s="32" t="s">
        <v>52</v>
      </c>
      <c r="D11" s="174">
        <f>D13+D18</f>
        <v>0</v>
      </c>
      <c r="E11" s="174">
        <f>+E13+E18</f>
        <v>0</v>
      </c>
      <c r="F11" s="187">
        <f>+F13+F18</f>
        <v>-23500</v>
      </c>
      <c r="G11" s="187">
        <f>G13+G18</f>
        <v>23500</v>
      </c>
      <c r="H11" s="174">
        <f>+H13+H18</f>
        <v>0</v>
      </c>
    </row>
    <row r="12" spans="1:44">
      <c r="A12" s="31"/>
      <c r="B12" s="31"/>
      <c r="C12" s="33" t="s">
        <v>59</v>
      </c>
      <c r="D12" s="174"/>
      <c r="E12" s="174"/>
      <c r="F12" s="174"/>
      <c r="G12" s="174"/>
      <c r="H12" s="174"/>
    </row>
    <row r="13" spans="1:44" s="36" customFormat="1" ht="14.25">
      <c r="A13" s="34"/>
      <c r="B13" s="34"/>
      <c r="C13" s="35" t="s">
        <v>69</v>
      </c>
      <c r="D13" s="187">
        <f>SUM(E13:H13)</f>
        <v>23500</v>
      </c>
      <c r="E13" s="187">
        <f>+E15</f>
        <v>0</v>
      </c>
      <c r="F13" s="187">
        <f>+F15</f>
        <v>0</v>
      </c>
      <c r="G13" s="187">
        <f>+G15</f>
        <v>23500</v>
      </c>
      <c r="H13" s="174">
        <f>H15</f>
        <v>0</v>
      </c>
    </row>
    <row r="14" spans="1:44" s="36" customFormat="1">
      <c r="A14" s="34"/>
      <c r="B14" s="34"/>
      <c r="C14" s="37" t="s">
        <v>59</v>
      </c>
      <c r="D14" s="174"/>
      <c r="E14" s="174"/>
      <c r="F14" s="174"/>
      <c r="G14" s="174"/>
      <c r="H14" s="174"/>
    </row>
    <row r="15" spans="1:44" s="40" customFormat="1" ht="44.25" customHeight="1">
      <c r="A15" s="38">
        <v>1103</v>
      </c>
      <c r="B15" s="38" t="s">
        <v>94</v>
      </c>
      <c r="C15" s="39" t="s">
        <v>95</v>
      </c>
      <c r="D15" s="174">
        <f>SUM(E15:H15)</f>
        <v>23500</v>
      </c>
      <c r="E15" s="174">
        <f>+E17</f>
        <v>0</v>
      </c>
      <c r="F15" s="174">
        <f>+F17</f>
        <v>0</v>
      </c>
      <c r="G15" s="174">
        <f t="shared" ref="G15:H15" si="0">+G17</f>
        <v>23500</v>
      </c>
      <c r="H15" s="174">
        <f t="shared" si="0"/>
        <v>0</v>
      </c>
    </row>
    <row r="16" spans="1:44" s="40" customFormat="1" ht="14.25">
      <c r="A16" s="38"/>
      <c r="B16" s="38"/>
      <c r="C16" s="41" t="s">
        <v>60</v>
      </c>
      <c r="D16" s="174"/>
      <c r="E16" s="174"/>
      <c r="F16" s="174"/>
      <c r="G16" s="174"/>
      <c r="H16" s="174"/>
    </row>
    <row r="17" spans="1:8" s="36" customFormat="1" ht="54">
      <c r="A17" s="38"/>
      <c r="B17" s="38"/>
      <c r="C17" s="141" t="s">
        <v>161</v>
      </c>
      <c r="D17" s="174">
        <f>SUM(E17:H17)</f>
        <v>23500</v>
      </c>
      <c r="E17" s="174">
        <v>0</v>
      </c>
      <c r="F17" s="174"/>
      <c r="G17" s="174">
        <v>23500</v>
      </c>
      <c r="H17" s="174"/>
    </row>
    <row r="18" spans="1:8" ht="14.25">
      <c r="A18" s="167"/>
      <c r="B18" s="167"/>
      <c r="C18" s="173" t="s">
        <v>26</v>
      </c>
      <c r="D18" s="187">
        <f t="shared" ref="D18:D20" si="1">SUM(E18:H18)</f>
        <v>-23500</v>
      </c>
      <c r="E18" s="187">
        <f>+E20</f>
        <v>0</v>
      </c>
      <c r="F18" s="187">
        <f t="shared" ref="F18:H18" si="2">+F20</f>
        <v>-23500</v>
      </c>
      <c r="G18" s="187">
        <f t="shared" si="2"/>
        <v>0</v>
      </c>
      <c r="H18" s="187">
        <f t="shared" si="2"/>
        <v>0</v>
      </c>
    </row>
    <row r="19" spans="1:8">
      <c r="A19" s="167"/>
      <c r="B19" s="167"/>
      <c r="C19" s="98" t="s">
        <v>67</v>
      </c>
      <c r="D19" s="174">
        <f t="shared" si="1"/>
        <v>0</v>
      </c>
      <c r="E19" s="174"/>
      <c r="F19" s="174"/>
      <c r="G19" s="174"/>
      <c r="H19" s="174"/>
    </row>
    <row r="20" spans="1:8">
      <c r="A20" s="88" t="s">
        <v>27</v>
      </c>
      <c r="B20" s="88" t="s">
        <v>28</v>
      </c>
      <c r="C20" s="41" t="s">
        <v>25</v>
      </c>
      <c r="D20" s="174">
        <f t="shared" si="1"/>
        <v>-23500</v>
      </c>
      <c r="E20" s="174"/>
      <c r="F20" s="174">
        <v>-23500</v>
      </c>
      <c r="G20" s="174">
        <v>0</v>
      </c>
      <c r="H20" s="174">
        <v>0</v>
      </c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40" zoomScaleNormal="100" zoomScaleSheetLayoutView="100" workbookViewId="0">
      <selection activeCell="F59" sqref="F58:F59"/>
    </sheetView>
  </sheetViews>
  <sheetFormatPr defaultColWidth="9.33203125" defaultRowHeight="12.75"/>
  <cols>
    <col min="1" max="1" width="7.83203125" style="4" customWidth="1"/>
    <col min="2" max="2" width="7.33203125" style="4" customWidth="1"/>
    <col min="3" max="3" width="8.83203125" style="4" customWidth="1"/>
    <col min="4" max="4" width="9.1640625" style="4" customWidth="1"/>
    <col min="5" max="5" width="14.33203125" style="4" customWidth="1"/>
    <col min="6" max="6" width="83.33203125" style="4" customWidth="1"/>
    <col min="7" max="9" width="21.5" style="123" customWidth="1"/>
    <col min="10" max="10" width="23.83203125" style="124" customWidth="1"/>
    <col min="11" max="11" width="14" style="4" bestFit="1" customWidth="1"/>
    <col min="12" max="12" width="15.5" style="4" bestFit="1" customWidth="1"/>
    <col min="13" max="13" width="15" style="4" bestFit="1" customWidth="1"/>
    <col min="14" max="14" width="14" style="4" bestFit="1" customWidth="1"/>
    <col min="15" max="15" width="14.33203125" style="4" bestFit="1" customWidth="1"/>
    <col min="16" max="16" width="13.1640625" style="4" customWidth="1"/>
    <col min="17" max="17" width="9.33203125" style="4"/>
    <col min="18" max="18" width="12.6640625" style="4" bestFit="1" customWidth="1"/>
    <col min="19" max="16384" width="9.33203125" style="4"/>
  </cols>
  <sheetData>
    <row r="1" spans="1:10" ht="14.45" customHeight="1">
      <c r="A1" s="3"/>
      <c r="B1" s="3"/>
      <c r="C1" s="3"/>
      <c r="D1" s="3"/>
      <c r="E1" s="3"/>
      <c r="I1" s="42" t="s">
        <v>65</v>
      </c>
      <c r="J1" s="42"/>
    </row>
    <row r="2" spans="1:10" ht="14.45" customHeight="1">
      <c r="E2" s="3"/>
      <c r="I2" s="175" t="s">
        <v>81</v>
      </c>
      <c r="J2" s="151"/>
    </row>
    <row r="3" spans="1:10" ht="14.45" customHeight="1">
      <c r="E3" s="3"/>
      <c r="I3" s="175" t="s">
        <v>2</v>
      </c>
      <c r="J3" s="151"/>
    </row>
    <row r="4" spans="1:10" ht="14.45" customHeight="1">
      <c r="E4" s="3"/>
      <c r="I4" s="176"/>
      <c r="J4" s="177"/>
    </row>
    <row r="5" spans="1:10" ht="14.45" customHeight="1">
      <c r="A5" s="3"/>
      <c r="B5" s="3"/>
      <c r="C5" s="3"/>
      <c r="D5" s="3"/>
      <c r="E5" s="3"/>
    </row>
    <row r="6" spans="1:10" ht="35.25" customHeight="1">
      <c r="A6" s="189" t="s">
        <v>103</v>
      </c>
      <c r="B6" s="189"/>
      <c r="C6" s="189"/>
      <c r="D6" s="189"/>
      <c r="E6" s="189"/>
      <c r="F6" s="189"/>
      <c r="G6" s="189"/>
      <c r="H6" s="189"/>
      <c r="I6" s="189"/>
      <c r="J6" s="189"/>
    </row>
    <row r="7" spans="1:10" ht="35.25" customHeight="1">
      <c r="A7" s="145"/>
      <c r="B7" s="145"/>
      <c r="C7" s="145"/>
      <c r="D7" s="145"/>
      <c r="E7" s="145"/>
      <c r="F7" s="145"/>
      <c r="G7" s="22"/>
      <c r="H7" s="22"/>
      <c r="I7" s="22"/>
      <c r="J7" s="22"/>
    </row>
    <row r="8" spans="1:10" ht="14.45" customHeight="1">
      <c r="A8" s="3"/>
      <c r="B8" s="3"/>
      <c r="C8" s="3"/>
      <c r="D8" s="3"/>
      <c r="I8" s="196" t="s">
        <v>49</v>
      </c>
      <c r="J8" s="196"/>
    </row>
    <row r="9" spans="1:10" s="5" customFormat="1" ht="72.75" customHeight="1">
      <c r="A9" s="214" t="s">
        <v>7</v>
      </c>
      <c r="B9" s="215"/>
      <c r="C9" s="216"/>
      <c r="D9" s="213" t="s">
        <v>8</v>
      </c>
      <c r="E9" s="213"/>
      <c r="F9" s="213" t="s">
        <v>17</v>
      </c>
      <c r="G9" s="217" t="s">
        <v>18</v>
      </c>
      <c r="H9" s="218"/>
      <c r="I9" s="218"/>
      <c r="J9" s="219"/>
    </row>
    <row r="10" spans="1:10" s="5" customFormat="1" ht="40.5">
      <c r="A10" s="43" t="s">
        <v>9</v>
      </c>
      <c r="B10" s="44" t="s">
        <v>10</v>
      </c>
      <c r="C10" s="43" t="s">
        <v>11</v>
      </c>
      <c r="D10" s="147" t="s">
        <v>12</v>
      </c>
      <c r="E10" s="147" t="s">
        <v>13</v>
      </c>
      <c r="F10" s="213"/>
      <c r="G10" s="125" t="s">
        <v>85</v>
      </c>
      <c r="H10" s="125" t="s">
        <v>86</v>
      </c>
      <c r="I10" s="126" t="s">
        <v>87</v>
      </c>
      <c r="J10" s="127" t="s">
        <v>16</v>
      </c>
    </row>
    <row r="11" spans="1:10" s="5" customFormat="1" ht="13.5">
      <c r="A11" s="45"/>
      <c r="B11" s="46"/>
      <c r="C11" s="47"/>
      <c r="D11" s="46"/>
      <c r="E11" s="147"/>
      <c r="F11" s="48" t="s">
        <v>14</v>
      </c>
      <c r="G11" s="128">
        <f t="shared" ref="G11:H11" si="0">+G32+G13</f>
        <v>0</v>
      </c>
      <c r="H11" s="128">
        <f t="shared" si="0"/>
        <v>0</v>
      </c>
      <c r="I11" s="128">
        <f>+I32+I13</f>
        <v>0</v>
      </c>
      <c r="J11" s="128">
        <f>+J32+J13</f>
        <v>0</v>
      </c>
    </row>
    <row r="12" spans="1:10" s="5" customFormat="1" ht="13.5">
      <c r="A12" s="49"/>
      <c r="B12" s="50"/>
      <c r="C12" s="51"/>
      <c r="D12" s="50"/>
      <c r="E12" s="52"/>
      <c r="F12" s="53" t="s">
        <v>15</v>
      </c>
      <c r="G12" s="128"/>
      <c r="H12" s="128"/>
      <c r="I12" s="129"/>
      <c r="J12" s="130"/>
    </row>
    <row r="13" spans="1:10" s="78" customFormat="1" ht="28.5">
      <c r="A13" s="54" t="s">
        <v>74</v>
      </c>
      <c r="B13" s="55"/>
      <c r="C13" s="56"/>
      <c r="D13" s="55"/>
      <c r="E13" s="57"/>
      <c r="F13" s="58" t="s">
        <v>75</v>
      </c>
      <c r="G13" s="128">
        <f t="shared" ref="G13:H13" si="1">G15</f>
        <v>0</v>
      </c>
      <c r="H13" s="128">
        <f t="shared" si="1"/>
        <v>0</v>
      </c>
      <c r="I13" s="131">
        <f>I15</f>
        <v>23500</v>
      </c>
      <c r="J13" s="131">
        <f>J15</f>
        <v>23500</v>
      </c>
    </row>
    <row r="14" spans="1:10" s="78" customFormat="1" ht="13.5">
      <c r="A14" s="59"/>
      <c r="B14" s="60"/>
      <c r="C14" s="61"/>
      <c r="D14" s="60"/>
      <c r="E14" s="61"/>
      <c r="F14" s="62" t="s">
        <v>15</v>
      </c>
      <c r="G14" s="128"/>
      <c r="H14" s="128"/>
      <c r="I14" s="129"/>
      <c r="J14" s="131"/>
    </row>
    <row r="15" spans="1:10" s="78" customFormat="1" ht="14.25">
      <c r="A15" s="63"/>
      <c r="B15" s="207" t="s">
        <v>100</v>
      </c>
      <c r="C15" s="64"/>
      <c r="D15" s="138"/>
      <c r="E15" s="138"/>
      <c r="F15" s="140" t="s">
        <v>101</v>
      </c>
      <c r="G15" s="128">
        <f t="shared" ref="G15:H15" si="2">G17</f>
        <v>0</v>
      </c>
      <c r="H15" s="128">
        <f t="shared" si="2"/>
        <v>0</v>
      </c>
      <c r="I15" s="129">
        <f>I17</f>
        <v>23500</v>
      </c>
      <c r="J15" s="129">
        <f>J17</f>
        <v>23500</v>
      </c>
    </row>
    <row r="16" spans="1:10" s="78" customFormat="1" ht="13.5">
      <c r="A16" s="63"/>
      <c r="B16" s="208"/>
      <c r="C16" s="65"/>
      <c r="D16" s="66"/>
      <c r="E16" s="66"/>
      <c r="F16" s="67" t="s">
        <v>15</v>
      </c>
      <c r="G16" s="128"/>
      <c r="H16" s="128"/>
      <c r="I16" s="129"/>
      <c r="J16" s="129"/>
    </row>
    <row r="17" spans="1:10" s="78" customFormat="1" ht="14.25">
      <c r="A17" s="63"/>
      <c r="B17" s="208"/>
      <c r="C17" s="209" t="s">
        <v>100</v>
      </c>
      <c r="D17" s="138"/>
      <c r="E17" s="138"/>
      <c r="F17" s="140" t="s">
        <v>101</v>
      </c>
      <c r="G17" s="128">
        <f t="shared" ref="G17:H17" si="3">G21</f>
        <v>0</v>
      </c>
      <c r="H17" s="128">
        <f t="shared" si="3"/>
        <v>0</v>
      </c>
      <c r="I17" s="77">
        <f>I21</f>
        <v>23500</v>
      </c>
      <c r="J17" s="77">
        <f>J21</f>
        <v>23500</v>
      </c>
    </row>
    <row r="18" spans="1:10" s="78" customFormat="1" ht="13.5">
      <c r="A18" s="63"/>
      <c r="B18" s="208"/>
      <c r="C18" s="210"/>
      <c r="D18" s="66"/>
      <c r="E18" s="66"/>
      <c r="F18" s="68" t="s">
        <v>15</v>
      </c>
      <c r="G18" s="128"/>
      <c r="H18" s="128"/>
      <c r="I18" s="129"/>
      <c r="J18" s="129"/>
    </row>
    <row r="19" spans="1:10" s="5" customFormat="1" ht="13.5">
      <c r="A19" s="63"/>
      <c r="B19" s="208"/>
      <c r="C19" s="210"/>
      <c r="D19" s="69"/>
      <c r="E19" s="69"/>
      <c r="F19" s="68" t="s">
        <v>68</v>
      </c>
      <c r="G19" s="128">
        <f t="shared" ref="G19:H19" si="4">+G23</f>
        <v>0</v>
      </c>
      <c r="H19" s="128">
        <f t="shared" si="4"/>
        <v>0</v>
      </c>
      <c r="I19" s="129">
        <f>+I23</f>
        <v>23500</v>
      </c>
      <c r="J19" s="129">
        <f>+J23</f>
        <v>23500</v>
      </c>
    </row>
    <row r="20" spans="1:10" s="5" customFormat="1" ht="13.5">
      <c r="A20" s="63"/>
      <c r="B20" s="208"/>
      <c r="C20" s="210"/>
      <c r="D20" s="139"/>
      <c r="E20" s="66"/>
      <c r="F20" s="68" t="s">
        <v>15</v>
      </c>
      <c r="G20" s="128"/>
      <c r="H20" s="128"/>
      <c r="I20" s="77"/>
      <c r="J20" s="77"/>
    </row>
    <row r="21" spans="1:10" s="78" customFormat="1" ht="36" customHeight="1">
      <c r="A21" s="63"/>
      <c r="B21" s="208"/>
      <c r="C21" s="210"/>
      <c r="D21" s="70">
        <v>1103</v>
      </c>
      <c r="E21" s="212"/>
      <c r="F21" s="71" t="s">
        <v>72</v>
      </c>
      <c r="G21" s="128">
        <f t="shared" ref="G21:H21" si="5">G23</f>
        <v>0</v>
      </c>
      <c r="H21" s="128">
        <f t="shared" si="5"/>
        <v>0</v>
      </c>
      <c r="I21" s="129">
        <f>I23</f>
        <v>23500</v>
      </c>
      <c r="J21" s="129">
        <f>J23</f>
        <v>23500</v>
      </c>
    </row>
    <row r="22" spans="1:10" s="78" customFormat="1" ht="17.25" customHeight="1">
      <c r="A22" s="72"/>
      <c r="B22" s="208"/>
      <c r="C22" s="210"/>
      <c r="D22" s="70"/>
      <c r="E22" s="212"/>
      <c r="F22" s="73" t="s">
        <v>15</v>
      </c>
      <c r="G22" s="128"/>
      <c r="H22" s="128"/>
      <c r="I22" s="129"/>
      <c r="J22" s="129"/>
    </row>
    <row r="23" spans="1:10" s="79" customFormat="1" ht="27">
      <c r="A23" s="72"/>
      <c r="B23" s="208"/>
      <c r="C23" s="210"/>
      <c r="D23" s="70"/>
      <c r="E23" s="136">
        <v>21001</v>
      </c>
      <c r="F23" s="74" t="s">
        <v>95</v>
      </c>
      <c r="G23" s="128">
        <f t="shared" ref="G23:H23" si="6">+G25</f>
        <v>0</v>
      </c>
      <c r="H23" s="128">
        <f t="shared" si="6"/>
        <v>0</v>
      </c>
      <c r="I23" s="77">
        <f>+I25</f>
        <v>23500</v>
      </c>
      <c r="J23" s="77">
        <f>+J25</f>
        <v>23500</v>
      </c>
    </row>
    <row r="24" spans="1:10" s="78" customFormat="1" ht="17.25" customHeight="1">
      <c r="A24" s="72"/>
      <c r="B24" s="208"/>
      <c r="C24" s="210"/>
      <c r="D24" s="70"/>
      <c r="E24" s="143"/>
      <c r="F24" s="75" t="s">
        <v>3</v>
      </c>
      <c r="G24" s="128"/>
      <c r="H24" s="128"/>
      <c r="I24" s="129"/>
      <c r="J24" s="129"/>
    </row>
    <row r="25" spans="1:10" s="78" customFormat="1" ht="14.25">
      <c r="A25" s="72"/>
      <c r="B25" s="208"/>
      <c r="C25" s="210"/>
      <c r="D25" s="70"/>
      <c r="E25" s="143"/>
      <c r="F25" s="74" t="s">
        <v>68</v>
      </c>
      <c r="G25" s="128">
        <f t="shared" ref="G25:H25" si="7">+G27</f>
        <v>0</v>
      </c>
      <c r="H25" s="128">
        <f t="shared" si="7"/>
        <v>0</v>
      </c>
      <c r="I25" s="129">
        <f>+I27</f>
        <v>23500</v>
      </c>
      <c r="J25" s="129">
        <f t="shared" ref="J25" si="8">+J27</f>
        <v>23500</v>
      </c>
    </row>
    <row r="26" spans="1:10" s="78" customFormat="1" ht="27">
      <c r="A26" s="72"/>
      <c r="B26" s="208"/>
      <c r="C26" s="210"/>
      <c r="D26" s="70"/>
      <c r="E26" s="143"/>
      <c r="F26" s="74" t="s">
        <v>4</v>
      </c>
      <c r="G26" s="128"/>
      <c r="H26" s="128"/>
      <c r="I26" s="77"/>
      <c r="J26" s="77"/>
    </row>
    <row r="27" spans="1:10" s="78" customFormat="1" ht="14.25">
      <c r="A27" s="72"/>
      <c r="B27" s="208"/>
      <c r="C27" s="210"/>
      <c r="D27" s="70"/>
      <c r="E27" s="143"/>
      <c r="F27" s="137" t="s">
        <v>5</v>
      </c>
      <c r="G27" s="128">
        <f t="shared" ref="G27:H27" si="9">G28</f>
        <v>0</v>
      </c>
      <c r="H27" s="128">
        <f t="shared" si="9"/>
        <v>0</v>
      </c>
      <c r="I27" s="129">
        <f>I28</f>
        <v>23500</v>
      </c>
      <c r="J27" s="129">
        <f t="shared" ref="J27:J28" si="10">J28</f>
        <v>23500</v>
      </c>
    </row>
    <row r="28" spans="1:10" s="78" customFormat="1" ht="14.25">
      <c r="A28" s="72"/>
      <c r="B28" s="208"/>
      <c r="C28" s="210"/>
      <c r="D28" s="70"/>
      <c r="E28" s="143"/>
      <c r="F28" s="137" t="s">
        <v>34</v>
      </c>
      <c r="G28" s="128">
        <f t="shared" ref="G28:H28" si="11">G29</f>
        <v>0</v>
      </c>
      <c r="H28" s="128">
        <f t="shared" si="11"/>
        <v>0</v>
      </c>
      <c r="I28" s="129">
        <f>I29</f>
        <v>23500</v>
      </c>
      <c r="J28" s="129">
        <f t="shared" si="10"/>
        <v>23500</v>
      </c>
    </row>
    <row r="29" spans="1:10" s="78" customFormat="1" ht="14.25">
      <c r="A29" s="72"/>
      <c r="B29" s="208"/>
      <c r="C29" s="211"/>
      <c r="D29" s="70"/>
      <c r="E29" s="76"/>
      <c r="F29" s="137" t="s">
        <v>35</v>
      </c>
      <c r="G29" s="128">
        <f t="shared" ref="G29:H29" si="12">G30</f>
        <v>0</v>
      </c>
      <c r="H29" s="128">
        <f t="shared" si="12"/>
        <v>0</v>
      </c>
      <c r="I29" s="77">
        <f>I30</f>
        <v>23500</v>
      </c>
      <c r="J29" s="77">
        <f>J30</f>
        <v>23500</v>
      </c>
    </row>
    <row r="30" spans="1:10" s="78" customFormat="1" ht="14.25" customHeight="1">
      <c r="A30" s="72"/>
      <c r="B30" s="208"/>
      <c r="C30" s="211"/>
      <c r="D30" s="70"/>
      <c r="E30" s="76"/>
      <c r="F30" s="74" t="s">
        <v>88</v>
      </c>
      <c r="G30" s="128">
        <v>0</v>
      </c>
      <c r="H30" s="128">
        <v>0</v>
      </c>
      <c r="I30" s="129">
        <v>23500</v>
      </c>
      <c r="J30" s="129">
        <v>23500</v>
      </c>
    </row>
    <row r="31" spans="1:10" s="78" customFormat="1" ht="14.25">
      <c r="A31" s="72"/>
      <c r="B31" s="208"/>
      <c r="C31" s="211"/>
      <c r="D31" s="70"/>
      <c r="E31" s="76"/>
      <c r="F31" s="74" t="s">
        <v>89</v>
      </c>
      <c r="G31" s="128">
        <v>0</v>
      </c>
      <c r="H31" s="128">
        <v>0</v>
      </c>
      <c r="I31" s="129">
        <v>23500</v>
      </c>
      <c r="J31" s="129">
        <v>23500</v>
      </c>
    </row>
    <row r="32" spans="1:10" s="1" customFormat="1" ht="14.25">
      <c r="A32" s="203" t="s">
        <v>21</v>
      </c>
      <c r="B32" s="80"/>
      <c r="C32" s="81"/>
      <c r="D32" s="81"/>
      <c r="E32" s="81"/>
      <c r="F32" s="119" t="s">
        <v>22</v>
      </c>
      <c r="G32" s="128">
        <f t="shared" ref="G32:J32" si="13">G34</f>
        <v>0</v>
      </c>
      <c r="H32" s="128">
        <f t="shared" si="13"/>
        <v>0</v>
      </c>
      <c r="I32" s="132">
        <f t="shared" si="13"/>
        <v>-23500</v>
      </c>
      <c r="J32" s="132">
        <f t="shared" si="13"/>
        <v>-23500</v>
      </c>
    </row>
    <row r="33" spans="1:10" s="1" customFormat="1" ht="13.5">
      <c r="A33" s="204"/>
      <c r="B33" s="114"/>
      <c r="C33" s="115"/>
      <c r="D33" s="117"/>
      <c r="E33" s="117"/>
      <c r="F33" s="152" t="s">
        <v>15</v>
      </c>
      <c r="G33" s="128"/>
      <c r="H33" s="128"/>
      <c r="I33" s="133"/>
      <c r="J33" s="133"/>
    </row>
    <row r="34" spans="1:10" s="1" customFormat="1" ht="14.25">
      <c r="A34" s="204"/>
      <c r="B34" s="203" t="s">
        <v>23</v>
      </c>
      <c r="C34" s="82"/>
      <c r="D34" s="153"/>
      <c r="E34" s="154"/>
      <c r="F34" s="119" t="s">
        <v>24</v>
      </c>
      <c r="G34" s="128">
        <f t="shared" ref="G34:J34" si="14">G36</f>
        <v>0</v>
      </c>
      <c r="H34" s="128">
        <f t="shared" si="14"/>
        <v>0</v>
      </c>
      <c r="I34" s="132">
        <f t="shared" si="14"/>
        <v>-23500</v>
      </c>
      <c r="J34" s="132">
        <f t="shared" si="14"/>
        <v>-23500</v>
      </c>
    </row>
    <row r="35" spans="1:10" s="1" customFormat="1" ht="13.5">
      <c r="A35" s="204"/>
      <c r="B35" s="204"/>
      <c r="C35" s="82"/>
      <c r="D35" s="153"/>
      <c r="E35" s="154"/>
      <c r="F35" s="118" t="s">
        <v>15</v>
      </c>
      <c r="G35" s="128"/>
      <c r="H35" s="128"/>
      <c r="I35" s="133"/>
      <c r="J35" s="133"/>
    </row>
    <row r="36" spans="1:10" s="1" customFormat="1" ht="14.25">
      <c r="A36" s="204"/>
      <c r="B36" s="204"/>
      <c r="C36" s="203" t="s">
        <v>23</v>
      </c>
      <c r="D36" s="116"/>
      <c r="E36" s="117"/>
      <c r="F36" s="155" t="s">
        <v>25</v>
      </c>
      <c r="G36" s="128">
        <f t="shared" ref="G36:J36" si="15">G38</f>
        <v>0</v>
      </c>
      <c r="H36" s="128">
        <f t="shared" si="15"/>
        <v>0</v>
      </c>
      <c r="I36" s="132">
        <f t="shared" si="15"/>
        <v>-23500</v>
      </c>
      <c r="J36" s="132">
        <f t="shared" si="15"/>
        <v>-23500</v>
      </c>
    </row>
    <row r="37" spans="1:10" s="1" customFormat="1" ht="13.5">
      <c r="A37" s="204"/>
      <c r="B37" s="204"/>
      <c r="C37" s="204"/>
      <c r="D37" s="116"/>
      <c r="E37" s="117"/>
      <c r="F37" s="152" t="s">
        <v>15</v>
      </c>
      <c r="G37" s="128"/>
      <c r="H37" s="128"/>
      <c r="I37" s="133"/>
      <c r="J37" s="133"/>
    </row>
    <row r="38" spans="1:10" s="1" customFormat="1" ht="14.25">
      <c r="A38" s="204"/>
      <c r="B38" s="204"/>
      <c r="C38" s="204"/>
      <c r="D38" s="156"/>
      <c r="E38" s="157"/>
      <c r="F38" s="158" t="s">
        <v>26</v>
      </c>
      <c r="G38" s="128">
        <f t="shared" ref="G38:J38" si="16">G40</f>
        <v>0</v>
      </c>
      <c r="H38" s="128">
        <f t="shared" si="16"/>
        <v>0</v>
      </c>
      <c r="I38" s="134">
        <f t="shared" si="16"/>
        <v>-23500</v>
      </c>
      <c r="J38" s="134">
        <f t="shared" si="16"/>
        <v>-23500</v>
      </c>
    </row>
    <row r="39" spans="1:10" s="1" customFormat="1" ht="13.5">
      <c r="A39" s="204"/>
      <c r="B39" s="204"/>
      <c r="C39" s="204"/>
      <c r="D39" s="156"/>
      <c r="E39" s="157"/>
      <c r="F39" s="159" t="s">
        <v>15</v>
      </c>
      <c r="G39" s="128"/>
      <c r="H39" s="128"/>
      <c r="I39" s="133"/>
      <c r="J39" s="133"/>
    </row>
    <row r="40" spans="1:10" s="1" customFormat="1" ht="20.25" customHeight="1">
      <c r="A40" s="204"/>
      <c r="B40" s="204"/>
      <c r="C40" s="204"/>
      <c r="D40" s="206" t="s">
        <v>27</v>
      </c>
      <c r="E40" s="160"/>
      <c r="F40" s="159" t="s">
        <v>25</v>
      </c>
      <c r="G40" s="128">
        <f t="shared" ref="G40:H40" si="17">+G42</f>
        <v>0</v>
      </c>
      <c r="H40" s="128">
        <f t="shared" si="17"/>
        <v>0</v>
      </c>
      <c r="I40" s="135">
        <f>+I42</f>
        <v>-23500</v>
      </c>
      <c r="J40" s="135">
        <f>+J42</f>
        <v>-23500</v>
      </c>
    </row>
    <row r="41" spans="1:10" s="1" customFormat="1" ht="18" customHeight="1">
      <c r="A41" s="204"/>
      <c r="B41" s="204"/>
      <c r="C41" s="204"/>
      <c r="D41" s="204"/>
      <c r="E41" s="160"/>
      <c r="F41" s="159" t="s">
        <v>15</v>
      </c>
      <c r="G41" s="128"/>
      <c r="H41" s="128"/>
      <c r="I41" s="133"/>
      <c r="J41" s="133"/>
    </row>
    <row r="42" spans="1:10" s="1" customFormat="1" ht="18" customHeight="1">
      <c r="A42" s="204"/>
      <c r="B42" s="204"/>
      <c r="C42" s="204"/>
      <c r="D42" s="204"/>
      <c r="E42" s="202" t="s">
        <v>28</v>
      </c>
      <c r="F42" s="159" t="s">
        <v>25</v>
      </c>
      <c r="G42" s="128">
        <f t="shared" ref="G42:J42" si="18">G44</f>
        <v>0</v>
      </c>
      <c r="H42" s="128">
        <f t="shared" si="18"/>
        <v>0</v>
      </c>
      <c r="I42" s="135">
        <f t="shared" si="18"/>
        <v>-23500</v>
      </c>
      <c r="J42" s="135">
        <f t="shared" si="18"/>
        <v>-23500</v>
      </c>
    </row>
    <row r="43" spans="1:10" s="1" customFormat="1" ht="18" customHeight="1">
      <c r="A43" s="204"/>
      <c r="B43" s="204"/>
      <c r="C43" s="204"/>
      <c r="D43" s="204"/>
      <c r="E43" s="202"/>
      <c r="F43" s="159" t="s">
        <v>3</v>
      </c>
      <c r="G43" s="128"/>
      <c r="H43" s="128"/>
      <c r="I43" s="133"/>
      <c r="J43" s="133"/>
    </row>
    <row r="44" spans="1:10" s="1" customFormat="1" ht="18" customHeight="1">
      <c r="A44" s="204"/>
      <c r="B44" s="204"/>
      <c r="C44" s="204"/>
      <c r="D44" s="204"/>
      <c r="E44" s="202"/>
      <c r="F44" s="161" t="s">
        <v>26</v>
      </c>
      <c r="G44" s="128">
        <f t="shared" ref="G44:J44" si="19">G46</f>
        <v>0</v>
      </c>
      <c r="H44" s="128">
        <f t="shared" si="19"/>
        <v>0</v>
      </c>
      <c r="I44" s="135">
        <f t="shared" si="19"/>
        <v>-23500</v>
      </c>
      <c r="J44" s="135">
        <f t="shared" si="19"/>
        <v>-23500</v>
      </c>
    </row>
    <row r="45" spans="1:10" s="1" customFormat="1" ht="18" customHeight="1">
      <c r="A45" s="204"/>
      <c r="B45" s="204"/>
      <c r="C45" s="204"/>
      <c r="D45" s="204"/>
      <c r="E45" s="202"/>
      <c r="F45" s="159" t="s">
        <v>4</v>
      </c>
      <c r="G45" s="128"/>
      <c r="H45" s="128"/>
      <c r="I45" s="133"/>
      <c r="J45" s="133"/>
    </row>
    <row r="46" spans="1:10" s="1" customFormat="1" ht="18" customHeight="1">
      <c r="A46" s="204"/>
      <c r="B46" s="204"/>
      <c r="C46" s="204"/>
      <c r="D46" s="204"/>
      <c r="E46" s="202"/>
      <c r="F46" s="159" t="s">
        <v>5</v>
      </c>
      <c r="G46" s="128">
        <f>G48</f>
        <v>0</v>
      </c>
      <c r="H46" s="128">
        <f>H48</f>
        <v>0</v>
      </c>
      <c r="I46" s="135">
        <f>I48</f>
        <v>-23500</v>
      </c>
      <c r="J46" s="135">
        <f>J48</f>
        <v>-23500</v>
      </c>
    </row>
    <row r="47" spans="1:10" s="1" customFormat="1" ht="18" customHeight="1">
      <c r="A47" s="204"/>
      <c r="B47" s="204"/>
      <c r="C47" s="204"/>
      <c r="D47" s="204"/>
      <c r="E47" s="202"/>
      <c r="F47" s="159" t="s">
        <v>34</v>
      </c>
      <c r="G47" s="128">
        <f t="shared" ref="G47:G48" si="20">G49</f>
        <v>0</v>
      </c>
      <c r="H47" s="128">
        <f t="shared" ref="H47:H48" si="21">H49</f>
        <v>0</v>
      </c>
      <c r="I47" s="135">
        <f>I49</f>
        <v>-23500</v>
      </c>
      <c r="J47" s="135">
        <f>J49</f>
        <v>-23500</v>
      </c>
    </row>
    <row r="48" spans="1:10" s="1" customFormat="1" ht="18" customHeight="1">
      <c r="A48" s="204"/>
      <c r="B48" s="204"/>
      <c r="C48" s="204"/>
      <c r="D48" s="204"/>
      <c r="E48" s="202"/>
      <c r="F48" s="159" t="s">
        <v>35</v>
      </c>
      <c r="G48" s="128">
        <f t="shared" si="20"/>
        <v>0</v>
      </c>
      <c r="H48" s="128">
        <f t="shared" si="21"/>
        <v>0</v>
      </c>
      <c r="I48" s="135">
        <f t="shared" ref="I48:J48" si="22">I49</f>
        <v>-23500</v>
      </c>
      <c r="J48" s="135">
        <f t="shared" si="22"/>
        <v>-23500</v>
      </c>
    </row>
    <row r="49" spans="1:10" s="1" customFormat="1" ht="18" customHeight="1">
      <c r="A49" s="204"/>
      <c r="B49" s="204"/>
      <c r="C49" s="204"/>
      <c r="D49" s="204"/>
      <c r="E49" s="202"/>
      <c r="F49" s="159" t="s">
        <v>108</v>
      </c>
      <c r="G49" s="128">
        <f t="shared" ref="G49:J49" si="23">+G50</f>
        <v>0</v>
      </c>
      <c r="H49" s="128">
        <f t="shared" si="23"/>
        <v>0</v>
      </c>
      <c r="I49" s="135">
        <f t="shared" si="23"/>
        <v>-23500</v>
      </c>
      <c r="J49" s="135">
        <f t="shared" si="23"/>
        <v>-23500</v>
      </c>
    </row>
    <row r="50" spans="1:10" s="1" customFormat="1" ht="18" customHeight="1">
      <c r="A50" s="205"/>
      <c r="B50" s="205"/>
      <c r="C50" s="205"/>
      <c r="D50" s="205"/>
      <c r="E50" s="202"/>
      <c r="F50" s="159" t="s">
        <v>109</v>
      </c>
      <c r="G50" s="128">
        <v>0</v>
      </c>
      <c r="H50" s="128">
        <v>0</v>
      </c>
      <c r="I50" s="135">
        <v>-23500</v>
      </c>
      <c r="J50" s="135">
        <v>-23500</v>
      </c>
    </row>
  </sheetData>
  <mergeCells count="14">
    <mergeCell ref="B15:B31"/>
    <mergeCell ref="C17:C31"/>
    <mergeCell ref="E21:E22"/>
    <mergeCell ref="A6:J6"/>
    <mergeCell ref="F9:F10"/>
    <mergeCell ref="A9:C9"/>
    <mergeCell ref="D9:E9"/>
    <mergeCell ref="G9:J9"/>
    <mergeCell ref="I8:J8"/>
    <mergeCell ref="E42:E50"/>
    <mergeCell ref="A32:A50"/>
    <mergeCell ref="B34:B50"/>
    <mergeCell ref="C36:C50"/>
    <mergeCell ref="D40:D50"/>
  </mergeCells>
  <pageMargins left="0.39370078740157499" right="0.23622047244094499" top="0.47244094488188998" bottom="0.511811023622047" header="0.31496062992126" footer="0.31496062992126"/>
  <pageSetup paperSize="9" scale="55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C17" sqref="C17"/>
    </sheetView>
  </sheetViews>
  <sheetFormatPr defaultRowHeight="13.5"/>
  <cols>
    <col min="1" max="1" width="9.33203125" style="1"/>
    <col min="2" max="2" width="16.1640625" style="1" customWidth="1"/>
    <col min="3" max="3" width="70.1640625" style="1" customWidth="1"/>
    <col min="4" max="6" width="16.1640625" style="1" customWidth="1"/>
    <col min="7" max="7" width="20" style="1" customWidth="1"/>
    <col min="8" max="8" width="19.6640625" style="1" customWidth="1"/>
    <col min="9" max="16384" width="9.33203125" style="1"/>
  </cols>
  <sheetData>
    <row r="1" spans="1:10">
      <c r="C1" s="148"/>
      <c r="D1" s="148"/>
      <c r="E1" s="148"/>
      <c r="F1" s="148"/>
      <c r="G1" s="148" t="s">
        <v>61</v>
      </c>
    </row>
    <row r="2" spans="1:10">
      <c r="C2" s="221" t="s">
        <v>83</v>
      </c>
      <c r="D2" s="221"/>
      <c r="E2" s="221"/>
      <c r="F2" s="221"/>
      <c r="G2" s="221"/>
    </row>
    <row r="3" spans="1:10">
      <c r="C3" s="221" t="s">
        <v>31</v>
      </c>
      <c r="D3" s="221"/>
      <c r="E3" s="221"/>
      <c r="F3" s="221"/>
      <c r="G3" s="221"/>
    </row>
    <row r="5" spans="1:10" ht="52.5" customHeight="1">
      <c r="A5" s="222" t="s">
        <v>104</v>
      </c>
      <c r="B5" s="222"/>
      <c r="C5" s="222"/>
      <c r="D5" s="222"/>
      <c r="E5" s="222"/>
      <c r="F5" s="222"/>
      <c r="G5" s="222"/>
      <c r="H5" s="15"/>
    </row>
    <row r="6" spans="1:10">
      <c r="H6" s="15"/>
    </row>
    <row r="7" spans="1:10">
      <c r="G7" s="1" t="s">
        <v>49</v>
      </c>
      <c r="H7" s="15"/>
    </row>
    <row r="8" spans="1:10" s="17" customFormat="1" ht="82.5" customHeight="1">
      <c r="A8" s="223" t="s">
        <v>62</v>
      </c>
      <c r="B8" s="223"/>
      <c r="C8" s="224" t="s">
        <v>63</v>
      </c>
      <c r="D8" s="225" t="s">
        <v>18</v>
      </c>
      <c r="E8" s="226"/>
      <c r="F8" s="226"/>
      <c r="G8" s="227"/>
      <c r="H8" s="83"/>
      <c r="I8" s="16"/>
    </row>
    <row r="9" spans="1:10" s="17" customFormat="1" ht="47.25" customHeight="1">
      <c r="A9" s="84" t="s">
        <v>54</v>
      </c>
      <c r="B9" s="84" t="s">
        <v>0</v>
      </c>
      <c r="C9" s="224"/>
      <c r="D9" s="149" t="s">
        <v>85</v>
      </c>
      <c r="E9" s="149" t="s">
        <v>86</v>
      </c>
      <c r="F9" s="85" t="s">
        <v>87</v>
      </c>
      <c r="G9" s="85" t="s">
        <v>16</v>
      </c>
      <c r="H9" s="19"/>
      <c r="I9" s="16"/>
    </row>
    <row r="10" spans="1:10" s="17" customFormat="1" ht="14.25">
      <c r="A10" s="86"/>
      <c r="B10" s="86"/>
      <c r="C10" s="87" t="s">
        <v>64</v>
      </c>
      <c r="D10" s="120">
        <f t="shared" ref="D10:E10" si="0">D18+D11</f>
        <v>0</v>
      </c>
      <c r="E10" s="120">
        <f t="shared" si="0"/>
        <v>0</v>
      </c>
      <c r="F10" s="120">
        <f>F18+F11</f>
        <v>0</v>
      </c>
      <c r="G10" s="120">
        <f>+G18+G11</f>
        <v>0</v>
      </c>
      <c r="H10" s="16"/>
      <c r="I10" s="16"/>
    </row>
    <row r="11" spans="1:10" s="90" customFormat="1" ht="14.25">
      <c r="A11" s="88"/>
      <c r="B11" s="89"/>
      <c r="C11" s="89" t="s">
        <v>76</v>
      </c>
      <c r="D11" s="120">
        <f t="shared" ref="D11:E11" si="1">+D13</f>
        <v>0</v>
      </c>
      <c r="E11" s="120">
        <f t="shared" si="1"/>
        <v>0</v>
      </c>
      <c r="F11" s="120">
        <f>+F13</f>
        <v>23500</v>
      </c>
      <c r="G11" s="120">
        <f>+G13</f>
        <v>23500</v>
      </c>
      <c r="J11" s="90" t="s">
        <v>46</v>
      </c>
    </row>
    <row r="12" spans="1:10" s="90" customFormat="1">
      <c r="A12" s="88"/>
      <c r="B12" s="88"/>
      <c r="C12" s="88" t="s">
        <v>59</v>
      </c>
      <c r="D12" s="120"/>
      <c r="E12" s="120"/>
      <c r="F12" s="120"/>
      <c r="G12" s="120"/>
    </row>
    <row r="13" spans="1:10" s="90" customFormat="1" ht="42.75" customHeight="1">
      <c r="A13" s="220">
        <v>1103</v>
      </c>
      <c r="B13" s="91">
        <v>21001</v>
      </c>
      <c r="C13" s="92" t="s">
        <v>93</v>
      </c>
      <c r="D13" s="120">
        <f t="shared" ref="D13:F13" si="2">+D15</f>
        <v>0</v>
      </c>
      <c r="E13" s="120">
        <f t="shared" si="2"/>
        <v>0</v>
      </c>
      <c r="F13" s="120">
        <f t="shared" si="2"/>
        <v>23500</v>
      </c>
      <c r="G13" s="120">
        <f>+G15</f>
        <v>23500</v>
      </c>
    </row>
    <row r="14" spans="1:10" s="90" customFormat="1" ht="14.25">
      <c r="A14" s="220"/>
      <c r="B14" s="93"/>
      <c r="C14" s="88" t="s">
        <v>3</v>
      </c>
      <c r="D14" s="120"/>
      <c r="E14" s="120"/>
      <c r="F14" s="120"/>
      <c r="G14" s="120"/>
    </row>
    <row r="15" spans="1:10" s="90" customFormat="1" ht="14.25">
      <c r="A15" s="220"/>
      <c r="B15" s="94"/>
      <c r="C15" s="95" t="s">
        <v>68</v>
      </c>
      <c r="D15" s="120">
        <f t="shared" ref="D15:E15" si="3">+D17</f>
        <v>0</v>
      </c>
      <c r="E15" s="120">
        <f t="shared" si="3"/>
        <v>0</v>
      </c>
      <c r="F15" s="120">
        <f>+F17</f>
        <v>23500</v>
      </c>
      <c r="G15" s="120">
        <f t="shared" ref="G15" si="4">+G17</f>
        <v>23500</v>
      </c>
    </row>
    <row r="16" spans="1:10" s="90" customFormat="1">
      <c r="A16" s="41"/>
      <c r="B16" s="41"/>
      <c r="C16" s="96" t="s">
        <v>73</v>
      </c>
      <c r="D16" s="120"/>
      <c r="E16" s="120"/>
      <c r="F16" s="120"/>
      <c r="G16" s="120"/>
    </row>
    <row r="17" spans="1:7" s="90" customFormat="1" ht="54">
      <c r="A17" s="88"/>
      <c r="B17" s="89"/>
      <c r="C17" s="150" t="s">
        <v>161</v>
      </c>
      <c r="D17" s="120">
        <v>0</v>
      </c>
      <c r="E17" s="120">
        <v>0</v>
      </c>
      <c r="F17" s="120">
        <v>23500</v>
      </c>
      <c r="G17" s="120">
        <v>23500</v>
      </c>
    </row>
    <row r="18" spans="1:7" s="97" customFormat="1" ht="14.25">
      <c r="A18" s="41"/>
      <c r="B18" s="41"/>
      <c r="C18" s="89" t="s">
        <v>26</v>
      </c>
      <c r="D18" s="120">
        <f t="shared" ref="D18:E18" si="5">+D22</f>
        <v>0</v>
      </c>
      <c r="E18" s="120">
        <f t="shared" si="5"/>
        <v>0</v>
      </c>
      <c r="F18" s="120">
        <f>+F22</f>
        <v>-23500</v>
      </c>
      <c r="G18" s="120">
        <f>+G22</f>
        <v>-23500</v>
      </c>
    </row>
    <row r="19" spans="1:7" s="97" customFormat="1">
      <c r="A19" s="41"/>
      <c r="B19" s="41"/>
      <c r="C19" s="41" t="s">
        <v>67</v>
      </c>
      <c r="D19" s="120"/>
      <c r="E19" s="120"/>
      <c r="F19" s="120"/>
      <c r="G19" s="120"/>
    </row>
    <row r="20" spans="1:7" s="97" customFormat="1" ht="14.25">
      <c r="A20" s="220" t="s">
        <v>27</v>
      </c>
      <c r="B20" s="91" t="s">
        <v>28</v>
      </c>
      <c r="C20" s="92" t="s">
        <v>25</v>
      </c>
      <c r="D20" s="120">
        <f t="shared" ref="D20:E20" si="6">+D22</f>
        <v>0</v>
      </c>
      <c r="E20" s="120">
        <f t="shared" si="6"/>
        <v>0</v>
      </c>
      <c r="F20" s="120">
        <f>+F22</f>
        <v>-23500</v>
      </c>
      <c r="G20" s="120">
        <f>+G22</f>
        <v>-23500</v>
      </c>
    </row>
    <row r="21" spans="1:7" s="97" customFormat="1">
      <c r="A21" s="220"/>
      <c r="B21" s="41"/>
      <c r="C21" s="98" t="s">
        <v>3</v>
      </c>
      <c r="D21" s="120"/>
      <c r="E21" s="120"/>
      <c r="F21" s="120"/>
      <c r="G21" s="120"/>
    </row>
    <row r="22" spans="1:7" s="97" customFormat="1" ht="14.25">
      <c r="A22" s="220"/>
      <c r="B22" s="41"/>
      <c r="C22" s="95" t="s">
        <v>26</v>
      </c>
      <c r="D22" s="120">
        <f>+'3'!G38</f>
        <v>0</v>
      </c>
      <c r="E22" s="120">
        <f>+'3'!H38</f>
        <v>0</v>
      </c>
      <c r="F22" s="120">
        <f>+'3'!I38</f>
        <v>-23500</v>
      </c>
      <c r="G22" s="120">
        <f>+'3'!J38</f>
        <v>-23500</v>
      </c>
    </row>
  </sheetData>
  <mergeCells count="8">
    <mergeCell ref="A20:A22"/>
    <mergeCell ref="C2:G2"/>
    <mergeCell ref="C3:G3"/>
    <mergeCell ref="A5:G5"/>
    <mergeCell ref="A8:B8"/>
    <mergeCell ref="C8:C9"/>
    <mergeCell ref="A13:A15"/>
    <mergeCell ref="D8:G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13" zoomScaleNormal="100" workbookViewId="0">
      <selection activeCell="A15" sqref="A15:I15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16.83203125" style="1" customWidth="1"/>
    <col min="11" max="11" width="19.1640625" style="1" customWidth="1"/>
    <col min="12" max="12" width="15" style="1" customWidth="1"/>
    <col min="13" max="13" width="17.1640625" style="1" customWidth="1"/>
    <col min="14" max="16384" width="10.6640625" style="1"/>
  </cols>
  <sheetData>
    <row r="1" spans="1:13">
      <c r="C1" s="42"/>
      <c r="D1" s="42"/>
      <c r="E1" s="42"/>
      <c r="M1" s="42" t="s">
        <v>132</v>
      </c>
    </row>
    <row r="2" spans="1:13">
      <c r="C2" s="175"/>
      <c r="D2" s="175"/>
      <c r="E2" s="175"/>
      <c r="M2" s="175" t="s">
        <v>110</v>
      </c>
    </row>
    <row r="3" spans="1:13">
      <c r="C3" s="175"/>
      <c r="D3" s="175"/>
      <c r="E3" s="175"/>
      <c r="M3" s="175" t="s">
        <v>2</v>
      </c>
    </row>
    <row r="4" spans="1:13">
      <c r="B4" s="178"/>
      <c r="C4" s="178"/>
      <c r="D4" s="178"/>
      <c r="E4" s="178"/>
      <c r="F4" s="178"/>
    </row>
    <row r="8" spans="1:13" ht="56.25" customHeight="1">
      <c r="A8" s="228" t="s">
        <v>105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</row>
    <row r="9" spans="1:13" ht="14.25">
      <c r="A9" s="180"/>
      <c r="B9" s="180"/>
      <c r="C9" s="180"/>
      <c r="D9" s="180"/>
      <c r="E9" s="180"/>
      <c r="F9" s="180"/>
    </row>
    <row r="10" spans="1:13" ht="12.75" customHeight="1">
      <c r="A10" s="180"/>
      <c r="B10" s="180"/>
      <c r="C10" s="179"/>
      <c r="D10" s="179"/>
      <c r="E10" s="179"/>
      <c r="F10" s="179"/>
    </row>
    <row r="11" spans="1:13">
      <c r="M11" s="182" t="s">
        <v>133</v>
      </c>
    </row>
    <row r="12" spans="1:13" s="97" customFormat="1" ht="68.25" customHeight="1">
      <c r="A12" s="229" t="s">
        <v>134</v>
      </c>
      <c r="B12" s="229" t="s">
        <v>135</v>
      </c>
      <c r="C12" s="229"/>
      <c r="D12" s="229" t="s">
        <v>136</v>
      </c>
      <c r="E12" s="229"/>
      <c r="F12" s="229"/>
      <c r="G12" s="229"/>
      <c r="H12" s="229" t="s">
        <v>137</v>
      </c>
      <c r="I12" s="229" t="s">
        <v>138</v>
      </c>
      <c r="J12" s="229" t="s">
        <v>139</v>
      </c>
      <c r="K12" s="229"/>
      <c r="L12" s="229"/>
      <c r="M12" s="229"/>
    </row>
    <row r="13" spans="1:13" s="97" customFormat="1" ht="101.25" customHeight="1">
      <c r="A13" s="229"/>
      <c r="B13" s="183" t="s">
        <v>140</v>
      </c>
      <c r="C13" s="183" t="s">
        <v>141</v>
      </c>
      <c r="D13" s="183" t="s">
        <v>140</v>
      </c>
      <c r="E13" s="183" t="s">
        <v>141</v>
      </c>
      <c r="F13" s="183" t="s">
        <v>142</v>
      </c>
      <c r="G13" s="183" t="s">
        <v>143</v>
      </c>
      <c r="H13" s="229"/>
      <c r="I13" s="229"/>
      <c r="J13" s="183" t="s">
        <v>144</v>
      </c>
      <c r="K13" s="183" t="s">
        <v>145</v>
      </c>
      <c r="L13" s="183" t="s">
        <v>146</v>
      </c>
      <c r="M13" s="183" t="s">
        <v>147</v>
      </c>
    </row>
    <row r="14" spans="1:13" s="97" customFormat="1" ht="30" customHeight="1">
      <c r="A14" s="230" t="s">
        <v>148</v>
      </c>
      <c r="B14" s="230"/>
      <c r="C14" s="230"/>
      <c r="D14" s="230"/>
      <c r="E14" s="230"/>
      <c r="F14" s="230"/>
      <c r="G14" s="230"/>
      <c r="H14" s="230"/>
      <c r="I14" s="230"/>
      <c r="J14" s="184">
        <f>+J15+J22</f>
        <v>0</v>
      </c>
      <c r="K14" s="184">
        <f>+K15+K22</f>
        <v>0</v>
      </c>
      <c r="L14" s="184">
        <f>+L15+L22</f>
        <v>0</v>
      </c>
      <c r="M14" s="184">
        <f>+M15+M22</f>
        <v>0</v>
      </c>
    </row>
    <row r="15" spans="1:13" s="97" customFormat="1" ht="30" customHeight="1">
      <c r="A15" s="230" t="s">
        <v>79</v>
      </c>
      <c r="B15" s="230"/>
      <c r="C15" s="230"/>
      <c r="D15" s="230"/>
      <c r="E15" s="230"/>
      <c r="F15" s="230"/>
      <c r="G15" s="230"/>
      <c r="H15" s="230"/>
      <c r="I15" s="230"/>
      <c r="J15" s="184">
        <f>J16</f>
        <v>0</v>
      </c>
      <c r="K15" s="184">
        <f t="shared" ref="K15:M15" si="0">K16</f>
        <v>0</v>
      </c>
      <c r="L15" s="184">
        <f t="shared" si="0"/>
        <v>23500</v>
      </c>
      <c r="M15" s="184">
        <f t="shared" si="0"/>
        <v>23500</v>
      </c>
    </row>
    <row r="16" spans="1:13" s="97" customFormat="1" ht="16.5" customHeight="1">
      <c r="B16" s="35" t="s">
        <v>77</v>
      </c>
      <c r="C16" s="231" t="s">
        <v>78</v>
      </c>
      <c r="D16" s="231"/>
      <c r="E16" s="231"/>
      <c r="F16" s="231"/>
      <c r="G16" s="231"/>
      <c r="H16" s="231"/>
      <c r="I16" s="231"/>
      <c r="J16" s="184">
        <f>+J17</f>
        <v>0</v>
      </c>
      <c r="K16" s="184">
        <f>+K17</f>
        <v>0</v>
      </c>
      <c r="L16" s="184">
        <f>+L17</f>
        <v>23500</v>
      </c>
      <c r="M16" s="184">
        <f>+M17</f>
        <v>23500</v>
      </c>
    </row>
    <row r="17" spans="1:13" s="97" customFormat="1" ht="37.5" customHeight="1">
      <c r="D17" s="35" t="s">
        <v>155</v>
      </c>
      <c r="E17" s="231" t="s">
        <v>93</v>
      </c>
      <c r="F17" s="231"/>
      <c r="G17" s="231"/>
      <c r="H17" s="231"/>
      <c r="I17" s="231"/>
      <c r="J17" s="184">
        <f>+'[1]3'!G22</f>
        <v>0</v>
      </c>
      <c r="K17" s="184">
        <f>+'[1]3'!H22</f>
        <v>0</v>
      </c>
      <c r="L17" s="184">
        <f>+'3'!I31</f>
        <v>23500</v>
      </c>
      <c r="M17" s="184">
        <f>+'3'!J31</f>
        <v>23500</v>
      </c>
    </row>
    <row r="18" spans="1:13" s="97" customFormat="1" ht="37.5" customHeight="1">
      <c r="F18" s="231" t="s">
        <v>156</v>
      </c>
      <c r="G18" s="231"/>
      <c r="H18" s="231"/>
      <c r="I18" s="231"/>
      <c r="J18" s="231"/>
      <c r="K18" s="231"/>
      <c r="L18" s="231"/>
      <c r="M18" s="231"/>
    </row>
    <row r="19" spans="1:13" s="97" customFormat="1" ht="37.5" customHeight="1">
      <c r="G19" s="231" t="s">
        <v>157</v>
      </c>
      <c r="H19" s="231"/>
      <c r="I19" s="231"/>
      <c r="J19" s="231"/>
      <c r="K19" s="231"/>
      <c r="L19" s="231"/>
      <c r="M19" s="231"/>
    </row>
    <row r="20" spans="1:13" s="97" customFormat="1" ht="37.5" customHeight="1">
      <c r="H20" s="231" t="s">
        <v>158</v>
      </c>
      <c r="I20" s="231"/>
      <c r="J20" s="231"/>
      <c r="K20" s="231"/>
      <c r="L20" s="231"/>
      <c r="M20" s="231"/>
    </row>
    <row r="21" spans="1:13" s="97" customFormat="1" ht="37.5" customHeight="1">
      <c r="H21" s="35"/>
      <c r="I21" s="97" t="s">
        <v>107</v>
      </c>
      <c r="J21" s="35"/>
      <c r="K21" s="35"/>
      <c r="L21" s="35"/>
      <c r="M21" s="185">
        <v>1</v>
      </c>
    </row>
    <row r="22" spans="1:13" s="97" customFormat="1" ht="30" customHeight="1">
      <c r="A22" s="230" t="s">
        <v>33</v>
      </c>
      <c r="B22" s="230"/>
      <c r="C22" s="230"/>
      <c r="D22" s="230"/>
      <c r="E22" s="230"/>
      <c r="F22" s="230"/>
      <c r="G22" s="230"/>
      <c r="H22" s="230"/>
      <c r="I22" s="230"/>
      <c r="J22" s="184">
        <f>+J23</f>
        <v>0</v>
      </c>
      <c r="K22" s="184">
        <f t="shared" ref="K22:M23" si="1">+K23</f>
        <v>0</v>
      </c>
      <c r="L22" s="184">
        <f t="shared" si="1"/>
        <v>-23500</v>
      </c>
      <c r="M22" s="184">
        <f t="shared" si="1"/>
        <v>-23500</v>
      </c>
    </row>
    <row r="23" spans="1:13" s="97" customFormat="1" ht="30" customHeight="1">
      <c r="B23" s="35" t="s">
        <v>32</v>
      </c>
      <c r="C23" s="231" t="s">
        <v>29</v>
      </c>
      <c r="D23" s="231"/>
      <c r="E23" s="231"/>
      <c r="F23" s="231"/>
      <c r="G23" s="231"/>
      <c r="H23" s="231"/>
      <c r="I23" s="231"/>
      <c r="J23" s="184">
        <f>+J24</f>
        <v>0</v>
      </c>
      <c r="K23" s="184">
        <f t="shared" si="1"/>
        <v>0</v>
      </c>
      <c r="L23" s="184">
        <f t="shared" si="1"/>
        <v>-23500</v>
      </c>
      <c r="M23" s="184">
        <f t="shared" si="1"/>
        <v>-23500</v>
      </c>
    </row>
    <row r="24" spans="1:13" s="97" customFormat="1" ht="30" customHeight="1">
      <c r="D24" s="35" t="s">
        <v>149</v>
      </c>
      <c r="E24" s="231" t="s">
        <v>119</v>
      </c>
      <c r="F24" s="231"/>
      <c r="G24" s="231"/>
      <c r="H24" s="231"/>
      <c r="I24" s="231"/>
      <c r="J24" s="184">
        <f>+'[1]3'!G50</f>
        <v>0</v>
      </c>
      <c r="K24" s="184">
        <f>+'[1]3'!H50</f>
        <v>0</v>
      </c>
      <c r="L24" s="184">
        <f>+'3'!I50</f>
        <v>-23500</v>
      </c>
      <c r="M24" s="184">
        <f>+'3'!J50</f>
        <v>-23500</v>
      </c>
    </row>
    <row r="25" spans="1:13" s="97" customFormat="1" ht="30" customHeight="1">
      <c r="F25" s="231" t="s">
        <v>30</v>
      </c>
      <c r="G25" s="231"/>
      <c r="H25" s="231"/>
      <c r="I25" s="231"/>
      <c r="J25" s="231"/>
      <c r="K25" s="231"/>
      <c r="L25" s="231"/>
      <c r="M25" s="231"/>
    </row>
    <row r="26" spans="1:13" s="97" customFormat="1" ht="30" customHeight="1">
      <c r="G26" s="231" t="s">
        <v>20</v>
      </c>
      <c r="H26" s="231"/>
      <c r="I26" s="231"/>
      <c r="J26" s="231"/>
      <c r="K26" s="231"/>
      <c r="L26" s="231"/>
      <c r="M26" s="231"/>
    </row>
    <row r="27" spans="1:13" s="97" customFormat="1" ht="30" customHeight="1">
      <c r="H27" s="231" t="s">
        <v>150</v>
      </c>
      <c r="I27" s="231"/>
      <c r="J27" s="231"/>
      <c r="K27" s="231"/>
      <c r="L27" s="231"/>
      <c r="M27" s="231"/>
    </row>
  </sheetData>
  <mergeCells count="20">
    <mergeCell ref="C23:I23"/>
    <mergeCell ref="E24:I24"/>
    <mergeCell ref="F25:M25"/>
    <mergeCell ref="G26:M26"/>
    <mergeCell ref="H27:M27"/>
    <mergeCell ref="A14:I14"/>
    <mergeCell ref="A15:I15"/>
    <mergeCell ref="A22:I22"/>
    <mergeCell ref="C16:I16"/>
    <mergeCell ref="E17:I17"/>
    <mergeCell ref="F18:M18"/>
    <mergeCell ref="G19:M19"/>
    <mergeCell ref="H20:M20"/>
    <mergeCell ref="A8:M8"/>
    <mergeCell ref="A12:A13"/>
    <mergeCell ref="B12:C12"/>
    <mergeCell ref="D12:G12"/>
    <mergeCell ref="H12:H13"/>
    <mergeCell ref="I12:I13"/>
    <mergeCell ref="J12:M12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A4" zoomScaleNormal="100" zoomScaleSheetLayoutView="100" workbookViewId="0">
      <selection activeCell="M32" sqref="M32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16.6640625" style="1" customWidth="1"/>
    <col min="6" max="6" width="15" style="1" customWidth="1"/>
    <col min="7" max="7" width="14.83203125" style="1" customWidth="1"/>
    <col min="8" max="8" width="17" style="1" customWidth="1"/>
    <col min="9" max="9" width="41" style="1" customWidth="1"/>
    <col min="10" max="10" width="18.6640625" style="1" customWidth="1"/>
    <col min="11" max="12" width="18.1640625" style="1" customWidth="1"/>
    <col min="13" max="13" width="15.33203125" style="1" customWidth="1"/>
    <col min="14" max="16384" width="10.6640625" style="1"/>
  </cols>
  <sheetData>
    <row r="1" spans="1:13">
      <c r="C1" s="42"/>
      <c r="D1" s="42"/>
      <c r="E1" s="42"/>
      <c r="M1" s="42" t="s">
        <v>66</v>
      </c>
    </row>
    <row r="2" spans="1:13">
      <c r="C2" s="175"/>
      <c r="D2" s="175"/>
      <c r="E2" s="175"/>
      <c r="M2" s="175" t="s">
        <v>110</v>
      </c>
    </row>
    <row r="3" spans="1:13">
      <c r="C3" s="175"/>
      <c r="D3" s="175"/>
      <c r="E3" s="175"/>
      <c r="M3" s="175" t="s">
        <v>2</v>
      </c>
    </row>
    <row r="4" spans="1:13">
      <c r="C4" s="175"/>
      <c r="D4" s="175"/>
      <c r="E4" s="175"/>
      <c r="F4" s="175"/>
    </row>
    <row r="5" spans="1:13">
      <c r="C5" s="175"/>
      <c r="D5" s="175"/>
      <c r="E5" s="175"/>
      <c r="F5" s="175"/>
    </row>
    <row r="6" spans="1:13" ht="75.75" customHeight="1">
      <c r="A6" s="228" t="s">
        <v>159</v>
      </c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8"/>
    </row>
    <row r="7" spans="1:13" ht="14.25">
      <c r="A7" s="180"/>
      <c r="B7" s="180"/>
      <c r="C7" s="180"/>
      <c r="D7" s="180"/>
      <c r="E7" s="180"/>
      <c r="F7" s="180"/>
    </row>
    <row r="8" spans="1:13">
      <c r="A8" s="181"/>
      <c r="B8" s="181"/>
      <c r="C8" s="179"/>
      <c r="D8" s="179"/>
      <c r="E8" s="179"/>
      <c r="F8" s="179"/>
    </row>
    <row r="9" spans="1:13" s="6" customFormat="1" ht="12.75" customHeight="1">
      <c r="A9" s="180"/>
      <c r="B9" s="180"/>
      <c r="C9" s="180"/>
      <c r="D9" s="180"/>
      <c r="E9" s="180"/>
      <c r="F9" s="180"/>
    </row>
    <row r="10" spans="1:13">
      <c r="M10" s="182" t="s">
        <v>133</v>
      </c>
    </row>
    <row r="11" spans="1:13" s="97" customFormat="1">
      <c r="A11" s="229" t="s">
        <v>151</v>
      </c>
      <c r="B11" s="229" t="s">
        <v>135</v>
      </c>
      <c r="C11" s="229"/>
      <c r="D11" s="229" t="s">
        <v>136</v>
      </c>
      <c r="E11" s="229"/>
      <c r="F11" s="229"/>
      <c r="G11" s="229"/>
      <c r="H11" s="229" t="s">
        <v>137</v>
      </c>
      <c r="I11" s="229" t="s">
        <v>138</v>
      </c>
      <c r="J11" s="229" t="s">
        <v>139</v>
      </c>
      <c r="K11" s="229"/>
      <c r="L11" s="229"/>
      <c r="M11" s="229"/>
    </row>
    <row r="12" spans="1:13" s="97" customFormat="1" ht="27">
      <c r="A12" s="229"/>
      <c r="B12" s="183" t="s">
        <v>152</v>
      </c>
      <c r="C12" s="183" t="s">
        <v>153</v>
      </c>
      <c r="D12" s="183" t="s">
        <v>140</v>
      </c>
      <c r="E12" s="183" t="s">
        <v>153</v>
      </c>
      <c r="F12" s="183" t="s">
        <v>154</v>
      </c>
      <c r="G12" s="183" t="s">
        <v>143</v>
      </c>
      <c r="H12" s="229"/>
      <c r="I12" s="229"/>
      <c r="J12" s="183" t="s">
        <v>144</v>
      </c>
      <c r="K12" s="183" t="s">
        <v>145</v>
      </c>
      <c r="L12" s="183" t="s">
        <v>146</v>
      </c>
      <c r="M12" s="183" t="s">
        <v>147</v>
      </c>
    </row>
    <row r="13" spans="1:13" s="97" customFormat="1" ht="14.25">
      <c r="A13" s="230" t="s">
        <v>148</v>
      </c>
      <c r="B13" s="230"/>
      <c r="C13" s="230"/>
      <c r="D13" s="230"/>
      <c r="E13" s="230"/>
      <c r="F13" s="230"/>
      <c r="G13" s="230"/>
      <c r="H13" s="230"/>
      <c r="I13" s="230"/>
      <c r="J13" s="184">
        <f>+J14+J21</f>
        <v>0</v>
      </c>
      <c r="K13" s="184">
        <f t="shared" ref="K13:M13" si="0">+K14+K21</f>
        <v>0</v>
      </c>
      <c r="L13" s="184">
        <f t="shared" si="0"/>
        <v>0</v>
      </c>
      <c r="M13" s="184">
        <f t="shared" si="0"/>
        <v>0</v>
      </c>
    </row>
    <row r="14" spans="1:13" s="97" customFormat="1" ht="24" customHeight="1">
      <c r="A14" s="230" t="s">
        <v>79</v>
      </c>
      <c r="B14" s="230"/>
      <c r="C14" s="230"/>
      <c r="D14" s="230"/>
      <c r="E14" s="230"/>
      <c r="F14" s="230"/>
      <c r="G14" s="230"/>
      <c r="H14" s="230"/>
      <c r="I14" s="230"/>
      <c r="J14" s="184">
        <f>+J15</f>
        <v>0</v>
      </c>
      <c r="K14" s="184">
        <f t="shared" ref="K14:M15" si="1">+K15</f>
        <v>0</v>
      </c>
      <c r="L14" s="184">
        <f t="shared" si="1"/>
        <v>23500</v>
      </c>
      <c r="M14" s="184">
        <f t="shared" si="1"/>
        <v>23500</v>
      </c>
    </row>
    <row r="15" spans="1:13" s="97" customFormat="1" ht="41.25" customHeight="1">
      <c r="B15" s="35" t="s">
        <v>77</v>
      </c>
      <c r="C15" s="231" t="s">
        <v>78</v>
      </c>
      <c r="D15" s="231"/>
      <c r="E15" s="231"/>
      <c r="F15" s="231"/>
      <c r="G15" s="231"/>
      <c r="H15" s="231"/>
      <c r="I15" s="231"/>
      <c r="J15" s="184">
        <f>+J16</f>
        <v>0</v>
      </c>
      <c r="K15" s="184">
        <f t="shared" si="1"/>
        <v>0</v>
      </c>
      <c r="L15" s="184">
        <f t="shared" si="1"/>
        <v>23500</v>
      </c>
      <c r="M15" s="184">
        <f t="shared" si="1"/>
        <v>23500</v>
      </c>
    </row>
    <row r="16" spans="1:13" s="97" customFormat="1" ht="16.5" customHeight="1">
      <c r="D16" s="35" t="s">
        <v>155</v>
      </c>
      <c r="E16" s="231" t="s">
        <v>93</v>
      </c>
      <c r="F16" s="231"/>
      <c r="G16" s="231"/>
      <c r="H16" s="231"/>
      <c r="I16" s="231"/>
      <c r="J16" s="184">
        <f>+'[1]3'!G31</f>
        <v>0</v>
      </c>
      <c r="K16" s="184">
        <f>+'[1]3'!H31</f>
        <v>0</v>
      </c>
      <c r="L16" s="184">
        <v>23500</v>
      </c>
      <c r="M16" s="184">
        <v>23500</v>
      </c>
    </row>
    <row r="17" spans="1:13" s="97" customFormat="1" ht="14.25">
      <c r="F17" s="231" t="s">
        <v>156</v>
      </c>
      <c r="G17" s="231"/>
      <c r="H17" s="231"/>
      <c r="I17" s="231"/>
      <c r="J17" s="231"/>
      <c r="K17" s="231"/>
      <c r="L17" s="231"/>
      <c r="M17" s="231"/>
    </row>
    <row r="18" spans="1:13" s="97" customFormat="1" ht="24" customHeight="1">
      <c r="G18" s="231" t="s">
        <v>157</v>
      </c>
      <c r="H18" s="231"/>
      <c r="I18" s="231"/>
      <c r="J18" s="231"/>
      <c r="K18" s="231"/>
      <c r="L18" s="231"/>
      <c r="M18" s="231"/>
    </row>
    <row r="19" spans="1:13" s="97" customFormat="1" ht="16.5" customHeight="1">
      <c r="H19" s="231" t="s">
        <v>158</v>
      </c>
      <c r="I19" s="231"/>
      <c r="J19" s="231"/>
      <c r="K19" s="231"/>
      <c r="L19" s="231"/>
      <c r="M19" s="231"/>
    </row>
    <row r="20" spans="1:13" s="97" customFormat="1" ht="39.75" customHeight="1">
      <c r="H20" s="35"/>
      <c r="I20" s="97" t="s">
        <v>107</v>
      </c>
      <c r="J20" s="35"/>
      <c r="K20" s="35"/>
      <c r="L20" s="35"/>
      <c r="M20" s="185">
        <v>1</v>
      </c>
    </row>
    <row r="21" spans="1:13" s="97" customFormat="1" ht="14.25">
      <c r="A21" s="230" t="s">
        <v>33</v>
      </c>
      <c r="B21" s="230"/>
      <c r="C21" s="230"/>
      <c r="D21" s="230"/>
      <c r="E21" s="230"/>
      <c r="F21" s="230"/>
      <c r="G21" s="230"/>
      <c r="H21" s="230"/>
      <c r="I21" s="230"/>
      <c r="J21" s="184">
        <f>+J22</f>
        <v>0</v>
      </c>
      <c r="K21" s="184">
        <f t="shared" ref="K21:M22" si="2">+K22</f>
        <v>0</v>
      </c>
      <c r="L21" s="184">
        <f t="shared" si="2"/>
        <v>-23500</v>
      </c>
      <c r="M21" s="184">
        <f t="shared" si="2"/>
        <v>-23500</v>
      </c>
    </row>
    <row r="22" spans="1:13" s="97" customFormat="1" ht="14.25">
      <c r="B22" s="35" t="s">
        <v>32</v>
      </c>
      <c r="C22" s="231" t="s">
        <v>29</v>
      </c>
      <c r="D22" s="231"/>
      <c r="E22" s="231"/>
      <c r="F22" s="231"/>
      <c r="G22" s="231"/>
      <c r="H22" s="231"/>
      <c r="I22" s="231"/>
      <c r="J22" s="184">
        <f>+J23</f>
        <v>0</v>
      </c>
      <c r="K22" s="184">
        <f t="shared" si="2"/>
        <v>0</v>
      </c>
      <c r="L22" s="184">
        <f t="shared" si="2"/>
        <v>-23500</v>
      </c>
      <c r="M22" s="184">
        <f t="shared" si="2"/>
        <v>-23500</v>
      </c>
    </row>
    <row r="23" spans="1:13" s="97" customFormat="1" ht="14.25">
      <c r="D23" s="35" t="s">
        <v>149</v>
      </c>
      <c r="E23" s="231" t="s">
        <v>119</v>
      </c>
      <c r="F23" s="231"/>
      <c r="G23" s="231"/>
      <c r="H23" s="231"/>
      <c r="I23" s="231"/>
      <c r="J23" s="184">
        <f>+'[1]3'!G48</f>
        <v>0</v>
      </c>
      <c r="K23" s="184">
        <f>+'[1]3'!H48</f>
        <v>0</v>
      </c>
      <c r="L23" s="184">
        <f>+'4'!F22</f>
        <v>-23500</v>
      </c>
      <c r="M23" s="184">
        <f>+'4'!G22</f>
        <v>-23500</v>
      </c>
    </row>
    <row r="24" spans="1:13" s="97" customFormat="1" ht="14.25">
      <c r="F24" s="231" t="s">
        <v>30</v>
      </c>
      <c r="G24" s="231"/>
      <c r="H24" s="231"/>
      <c r="I24" s="231"/>
      <c r="J24" s="231"/>
      <c r="K24" s="231"/>
      <c r="L24" s="231"/>
      <c r="M24" s="231"/>
    </row>
    <row r="25" spans="1:13" s="97" customFormat="1" ht="14.25">
      <c r="G25" s="231" t="s">
        <v>20</v>
      </c>
      <c r="H25" s="231"/>
      <c r="I25" s="231"/>
      <c r="J25" s="231"/>
      <c r="K25" s="231"/>
      <c r="L25" s="231"/>
      <c r="M25" s="231"/>
    </row>
    <row r="26" spans="1:13" s="97" customFormat="1" ht="14.25">
      <c r="H26" s="231" t="s">
        <v>150</v>
      </c>
      <c r="I26" s="231"/>
      <c r="J26" s="231"/>
      <c r="K26" s="231"/>
      <c r="L26" s="231"/>
      <c r="M26" s="231"/>
    </row>
    <row r="33" ht="86.25" customHeight="1"/>
  </sheetData>
  <mergeCells count="20">
    <mergeCell ref="E16:I16"/>
    <mergeCell ref="F17:M17"/>
    <mergeCell ref="G18:M18"/>
    <mergeCell ref="H19:M19"/>
    <mergeCell ref="A6:M6"/>
    <mergeCell ref="A11:A12"/>
    <mergeCell ref="B11:C11"/>
    <mergeCell ref="D11:G11"/>
    <mergeCell ref="H11:H12"/>
    <mergeCell ref="I11:I12"/>
    <mergeCell ref="J11:M11"/>
    <mergeCell ref="A13:I13"/>
    <mergeCell ref="A14:I14"/>
    <mergeCell ref="C15:I15"/>
    <mergeCell ref="H26:M26"/>
    <mergeCell ref="A21:I21"/>
    <mergeCell ref="C22:I22"/>
    <mergeCell ref="E23:I23"/>
    <mergeCell ref="F24:M24"/>
    <mergeCell ref="G25:M25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C14" sqref="C14"/>
    </sheetView>
  </sheetViews>
  <sheetFormatPr defaultRowHeight="13.5"/>
  <cols>
    <col min="1" max="1" width="19.5" style="7" customWidth="1"/>
    <col min="2" max="2" width="42" style="8" bestFit="1" customWidth="1"/>
    <col min="3" max="3" width="15.6640625" style="11" customWidth="1"/>
    <col min="4" max="4" width="12.83203125" style="12" customWidth="1"/>
    <col min="5" max="5" width="21.33203125" style="12" customWidth="1"/>
    <col min="6" max="6" width="12.5" style="11" customWidth="1"/>
    <col min="7" max="7" width="29.83203125" style="11" customWidth="1"/>
    <col min="8" max="8" width="6.33203125" style="7" customWidth="1"/>
    <col min="9" max="9" width="6.5" style="7" customWidth="1"/>
    <col min="10" max="10" width="39.33203125" style="7" customWidth="1"/>
    <col min="11" max="11" width="11.5" style="7" bestFit="1" customWidth="1"/>
    <col min="12" max="12" width="11.83203125" style="7" customWidth="1"/>
    <col min="13" max="13" width="9.33203125" style="7" customWidth="1"/>
    <col min="14" max="14" width="11.5" style="7" customWidth="1"/>
    <col min="15" max="15" width="19.33203125" style="7" customWidth="1"/>
    <col min="16" max="16" width="9.33203125" style="7"/>
    <col min="17" max="18" width="10.5" style="7" bestFit="1" customWidth="1"/>
    <col min="19" max="19" width="11.6640625" style="7" bestFit="1" customWidth="1"/>
    <col min="20" max="21" width="9.33203125" style="7"/>
    <col min="22" max="22" width="12.6640625" style="7" bestFit="1" customWidth="1"/>
    <col min="23" max="16384" width="9.33203125" style="7"/>
  </cols>
  <sheetData>
    <row r="1" spans="1:10" ht="14.25">
      <c r="C1" s="9"/>
      <c r="D1" s="9"/>
      <c r="E1" s="245" t="s">
        <v>36</v>
      </c>
      <c r="F1" s="245"/>
      <c r="G1" s="245"/>
    </row>
    <row r="2" spans="1:10" ht="15.75" customHeight="1">
      <c r="B2" s="10"/>
      <c r="C2" s="10"/>
      <c r="D2" s="10"/>
      <c r="E2" s="246" t="s">
        <v>37</v>
      </c>
      <c r="F2" s="246"/>
      <c r="G2" s="246"/>
    </row>
    <row r="3" spans="1:10" ht="15.75" customHeight="1">
      <c r="B3" s="10"/>
      <c r="C3" s="10"/>
      <c r="D3" s="10"/>
      <c r="E3" s="246" t="s">
        <v>84</v>
      </c>
      <c r="F3" s="246"/>
      <c r="G3" s="246"/>
    </row>
    <row r="4" spans="1:10" ht="15.75" customHeight="1">
      <c r="E4" s="246"/>
      <c r="F4" s="246"/>
      <c r="G4" s="246"/>
    </row>
    <row r="5" spans="1:10" ht="58.5" customHeight="1">
      <c r="A5" s="247" t="s">
        <v>106</v>
      </c>
      <c r="B5" s="247"/>
      <c r="C5" s="247"/>
      <c r="D5" s="247"/>
      <c r="E5" s="247"/>
      <c r="F5" s="247"/>
      <c r="G5" s="247"/>
    </row>
    <row r="6" spans="1:10" ht="18.75" customHeight="1">
      <c r="B6" s="99"/>
      <c r="C6" s="12"/>
      <c r="F6" s="12"/>
    </row>
    <row r="7" spans="1:10" ht="85.5" customHeight="1">
      <c r="A7" s="241" t="s">
        <v>38</v>
      </c>
      <c r="B7" s="243" t="s">
        <v>39</v>
      </c>
      <c r="C7" s="243" t="s">
        <v>40</v>
      </c>
      <c r="D7" s="243" t="s">
        <v>41</v>
      </c>
      <c r="E7" s="243" t="s">
        <v>42</v>
      </c>
      <c r="F7" s="236" t="s">
        <v>6</v>
      </c>
      <c r="G7" s="237"/>
    </row>
    <row r="8" spans="1:10" ht="55.5" customHeight="1">
      <c r="A8" s="242"/>
      <c r="B8" s="244"/>
      <c r="C8" s="244"/>
      <c r="D8" s="244"/>
      <c r="E8" s="244"/>
      <c r="F8" s="100" t="s">
        <v>43</v>
      </c>
      <c r="G8" s="100" t="s">
        <v>44</v>
      </c>
    </row>
    <row r="9" spans="1:10" ht="18" customHeight="1">
      <c r="A9" s="101">
        <v>1</v>
      </c>
      <c r="B9" s="100">
        <v>2</v>
      </c>
      <c r="C9" s="100">
        <v>3</v>
      </c>
      <c r="D9" s="100">
        <v>4</v>
      </c>
      <c r="E9" s="100">
        <v>5</v>
      </c>
      <c r="F9" s="100">
        <v>6</v>
      </c>
      <c r="G9" s="100">
        <v>7</v>
      </c>
    </row>
    <row r="10" spans="1:10" ht="14.25">
      <c r="A10" s="238" t="s">
        <v>70</v>
      </c>
      <c r="B10" s="239"/>
      <c r="C10" s="239"/>
      <c r="D10" s="239"/>
      <c r="E10" s="240"/>
      <c r="F10" s="102"/>
      <c r="G10" s="103">
        <f>+G12</f>
        <v>23500</v>
      </c>
    </row>
    <row r="11" spans="1:10" ht="18" customHeight="1">
      <c r="A11" s="104" t="s">
        <v>80</v>
      </c>
      <c r="B11" s="104" t="s">
        <v>96</v>
      </c>
      <c r="C11" s="104" t="s">
        <v>45</v>
      </c>
      <c r="D11" s="232" t="s">
        <v>97</v>
      </c>
      <c r="E11" s="232"/>
      <c r="F11" s="232"/>
      <c r="G11" s="105"/>
    </row>
    <row r="12" spans="1:10" ht="37.5" customHeight="1">
      <c r="A12" s="113" t="s">
        <v>98</v>
      </c>
      <c r="B12" s="233" t="s">
        <v>99</v>
      </c>
      <c r="C12" s="234"/>
      <c r="D12" s="234"/>
      <c r="E12" s="235"/>
      <c r="F12" s="106"/>
      <c r="G12" s="112">
        <f>+G13</f>
        <v>23500</v>
      </c>
      <c r="J12" s="18"/>
    </row>
    <row r="13" spans="1:10" ht="14.25">
      <c r="A13" s="107" t="s">
        <v>46</v>
      </c>
      <c r="B13" s="108" t="s">
        <v>92</v>
      </c>
      <c r="C13" s="109"/>
      <c r="D13" s="109"/>
      <c r="E13" s="110"/>
      <c r="F13" s="111"/>
      <c r="G13" s="112">
        <f>+G14</f>
        <v>23500</v>
      </c>
    </row>
    <row r="14" spans="1:10" ht="27.75" customHeight="1">
      <c r="A14" s="107">
        <v>71241200</v>
      </c>
      <c r="B14" s="108" t="s">
        <v>90</v>
      </c>
      <c r="C14" s="121" t="s">
        <v>162</v>
      </c>
      <c r="D14" s="121" t="s">
        <v>91</v>
      </c>
      <c r="E14" s="122">
        <v>23500000</v>
      </c>
      <c r="F14" s="122">
        <v>1</v>
      </c>
      <c r="G14" s="122">
        <f>E14*F14/1000</f>
        <v>23500</v>
      </c>
      <c r="J14" s="20"/>
    </row>
    <row r="15" spans="1:10">
      <c r="J15" s="18"/>
    </row>
  </sheetData>
  <mergeCells count="14">
    <mergeCell ref="E1:G1"/>
    <mergeCell ref="E2:G2"/>
    <mergeCell ref="E3:G3"/>
    <mergeCell ref="E4:G4"/>
    <mergeCell ref="A5:G5"/>
    <mergeCell ref="D11:F11"/>
    <mergeCell ref="B12:E12"/>
    <mergeCell ref="F7:G7"/>
    <mergeCell ref="A10:E10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Lilit Palyan</cp:lastModifiedBy>
  <cp:lastPrinted>2025-02-04T11:36:23Z</cp:lastPrinted>
  <dcterms:created xsi:type="dcterms:W3CDTF">2018-09-30T11:43:43Z</dcterms:created>
  <dcterms:modified xsi:type="dcterms:W3CDTF">2025-03-12T12:08:13Z</dcterms:modified>
</cp:coreProperties>
</file>