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227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D:\subvencia\2024\FINANAAVORUM\13\1\"/>
    </mc:Choice>
  </mc:AlternateContent>
  <xr:revisionPtr revIDLastSave="0" documentId="13_ncr:1_{9163360A-F41B-4D76-8D8E-4DC98A54BD4A}" xr6:coauthVersionLast="47" xr6:coauthVersionMax="47" xr10:uidLastSave="{00000000-0000-0000-0000-000000000000}"/>
  <bookViews>
    <workbookView xWindow="2130" yWindow="105" windowWidth="16710" windowHeight="15270" tabRatio="753" activeTab="2" xr2:uid="{00000000-000D-0000-FFFF-FFFF00000000}"/>
  </bookViews>
  <sheets>
    <sheet name="h1" sheetId="47" r:id="rId1"/>
    <sheet name="h2" sheetId="44" r:id="rId2"/>
    <sheet name="h3." sheetId="48" r:id="rId3"/>
    <sheet name="h4" sheetId="32" r:id="rId4"/>
    <sheet name="h5" sheetId="42" r:id="rId5"/>
    <sheet name="h6" sheetId="46" r:id="rId6"/>
    <sheet name="h7" sheetId="45" r:id="rId7"/>
    <sheet name="h8" sheetId="43" r:id="rId8"/>
  </sheets>
  <definedNames>
    <definedName name="AgencyCode" localSheetId="0">#REF!</definedName>
    <definedName name="AgencyCode" localSheetId="1">#REF!</definedName>
    <definedName name="AgencyCode" localSheetId="3">#REF!</definedName>
    <definedName name="AgencyCode" localSheetId="4">#REF!</definedName>
    <definedName name="AgencyCode" localSheetId="5">#REF!</definedName>
    <definedName name="AgencyCode" localSheetId="6">#REF!</definedName>
    <definedName name="AgencyCode">#REF!</definedName>
    <definedName name="AgencyName" localSheetId="3">#REF!</definedName>
    <definedName name="AgencyName" localSheetId="4">#REF!</definedName>
    <definedName name="AgencyName" localSheetId="5">#REF!</definedName>
    <definedName name="AgencyName" localSheetId="6">#REF!</definedName>
    <definedName name="AgencyName">#REF!</definedName>
    <definedName name="åû" localSheetId="5">#REF!</definedName>
    <definedName name="åû" localSheetId="6">#REF!</definedName>
    <definedName name="åû">#REF!</definedName>
    <definedName name="davit" localSheetId="5">#REF!</definedName>
    <definedName name="davit" localSheetId="6">#REF!</definedName>
    <definedName name="davit">#REF!</definedName>
    <definedName name="Functional1" localSheetId="3">#REF!</definedName>
    <definedName name="Functional1" localSheetId="4">#REF!</definedName>
    <definedName name="Functional1" localSheetId="5">#REF!</definedName>
    <definedName name="Functional1" localSheetId="6">#REF!</definedName>
    <definedName name="Functional1">#REF!</definedName>
    <definedName name="ggg" localSheetId="5">#REF!</definedName>
    <definedName name="ggg" localSheetId="6">#REF!</definedName>
    <definedName name="ggg">#REF!</definedName>
    <definedName name="mas" localSheetId="5">#REF!</definedName>
    <definedName name="mas" localSheetId="6">#REF!</definedName>
    <definedName name="mas">#REF!</definedName>
    <definedName name="mass" localSheetId="5">#REF!</definedName>
    <definedName name="mass" localSheetId="6">#REF!</definedName>
    <definedName name="mass">#REF!</definedName>
    <definedName name="PANature" localSheetId="3">#REF!</definedName>
    <definedName name="PANature" localSheetId="4">#REF!</definedName>
    <definedName name="PANature" localSheetId="5">#REF!</definedName>
    <definedName name="PANature" localSheetId="6">#REF!</definedName>
    <definedName name="PANature">#REF!</definedName>
    <definedName name="PAType" localSheetId="3">#REF!</definedName>
    <definedName name="PAType" localSheetId="4">#REF!</definedName>
    <definedName name="PAType" localSheetId="5">#REF!</definedName>
    <definedName name="PAType" localSheetId="6">#REF!</definedName>
    <definedName name="PAType">#REF!</definedName>
    <definedName name="Performance2" localSheetId="3">#REF!</definedName>
    <definedName name="Performance2" localSheetId="4">#REF!</definedName>
    <definedName name="Performance2" localSheetId="5">#REF!</definedName>
    <definedName name="Performance2" localSheetId="6">#REF!</definedName>
    <definedName name="Performance2">#REF!</definedName>
    <definedName name="PerformanceType" localSheetId="3">#REF!</definedName>
    <definedName name="PerformanceType" localSheetId="4">#REF!</definedName>
    <definedName name="PerformanceType" localSheetId="5">#REF!</definedName>
    <definedName name="PerformanceType" localSheetId="6">#REF!</definedName>
    <definedName name="PerformanceType">#REF!</definedName>
    <definedName name="_xlnm.Print_Area" localSheetId="1">'h2'!$A$1:$I$52</definedName>
    <definedName name="_xlnm.Print_Area" localSheetId="3">'h4'!$A$1:$G$130</definedName>
    <definedName name="_xlnm.Print_Area" localSheetId="4">'h5'!$A$1:$E$54</definedName>
    <definedName name="_xlnm.Print_Area" localSheetId="7">'h8'!$A$1:$H$95</definedName>
    <definedName name="_xlnm.Print_Titles" localSheetId="0">'h1'!$6:$8</definedName>
    <definedName name="_xlnm.Print_Titles" localSheetId="1">'h2'!$7:$9</definedName>
    <definedName name="x" localSheetId="5">#REF!</definedName>
    <definedName name="x" localSheetId="6">#REF!</definedName>
    <definedName name="x">#REF!</definedName>
    <definedName name="Հավելված" localSheetId="0">#REF!</definedName>
    <definedName name="Հավելված" localSheetId="1">#REF!</definedName>
    <definedName name="Հավելված" localSheetId="5">#REF!</definedName>
    <definedName name="Հավելված" localSheetId="6">#REF!</definedName>
    <definedName name="Հավելված">#REF!</definedName>
    <definedName name="Մաս" localSheetId="0">#REF!</definedName>
    <definedName name="Մաս" localSheetId="1">#REF!</definedName>
    <definedName name="Մաս" localSheetId="5">#REF!</definedName>
    <definedName name="Մաս" localSheetId="6">#REF!</definedName>
    <definedName name="Մաս">#REF!</definedName>
    <definedName name="շախմատիստ" localSheetId="0">#REF!</definedName>
    <definedName name="շախմատիստ" localSheetId="1">#REF!</definedName>
    <definedName name="շախմատիստ" localSheetId="5">#REF!</definedName>
    <definedName name="շախմատիստ" localSheetId="6">#REF!</definedName>
    <definedName name="շախմատիստ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9" i="48" l="1"/>
  <c r="D20" i="48"/>
  <c r="G38" i="32" s="1"/>
  <c r="G37" i="32" s="1"/>
  <c r="G36" i="32" s="1"/>
  <c r="G35" i="32" s="1"/>
  <c r="G34" i="32" s="1"/>
  <c r="G32" i="32" s="1"/>
  <c r="D51" i="45" s="1"/>
  <c r="E48" i="42"/>
  <c r="D27" i="48"/>
  <c r="G80" i="32"/>
  <c r="G79" i="32" s="1"/>
  <c r="G78" i="32" s="1"/>
  <c r="G77" i="32" s="1"/>
  <c r="G76" i="32" s="1"/>
  <c r="G74" i="32" s="1"/>
  <c r="E23" i="47"/>
  <c r="E17" i="47"/>
  <c r="E11" i="47" s="1"/>
  <c r="D46" i="46"/>
  <c r="D142" i="45"/>
  <c r="G44" i="32"/>
  <c r="G43" i="32" s="1"/>
  <c r="G42" i="32" s="1"/>
  <c r="G41" i="32" s="1"/>
  <c r="G39" i="32" s="1"/>
  <c r="D69" i="45" s="1"/>
  <c r="G51" i="32"/>
  <c r="G50" i="32" s="1"/>
  <c r="G49" i="32" s="1"/>
  <c r="G48" i="32" s="1"/>
  <c r="G46" i="32" s="1"/>
  <c r="D87" i="45" s="1"/>
  <c r="G58" i="32"/>
  <c r="G57" i="32" s="1"/>
  <c r="G56" i="32" s="1"/>
  <c r="G55" i="32" s="1"/>
  <c r="G53" i="32" s="1"/>
  <c r="D105" i="45" s="1"/>
  <c r="G65" i="32"/>
  <c r="G64" i="32" s="1"/>
  <c r="G63" i="32" s="1"/>
  <c r="G62" i="32" s="1"/>
  <c r="G60" i="32" s="1"/>
  <c r="D124" i="45" s="1"/>
  <c r="G72" i="32"/>
  <c r="G71" i="32" s="1"/>
  <c r="G70" i="32" s="1"/>
  <c r="G69" i="32" s="1"/>
  <c r="G67" i="32" s="1"/>
  <c r="G86" i="32"/>
  <c r="G85" i="32" s="1"/>
  <c r="G84" i="32" s="1"/>
  <c r="G83" i="32" s="1"/>
  <c r="G81" i="32" s="1"/>
  <c r="D178" i="45" s="1"/>
  <c r="G93" i="32"/>
  <c r="G92" i="32" s="1"/>
  <c r="G91" i="32" s="1"/>
  <c r="G90" i="32" s="1"/>
  <c r="G88" i="32" s="1"/>
  <c r="D196" i="45" s="1"/>
  <c r="G100" i="32"/>
  <c r="G99" i="32" s="1"/>
  <c r="G98" i="32" s="1"/>
  <c r="G97" i="32" s="1"/>
  <c r="G95" i="32" s="1"/>
  <c r="D215" i="45" s="1"/>
  <c r="D81" i="48"/>
  <c r="D77" i="48"/>
  <c r="D72" i="48"/>
  <c r="D61" i="48"/>
  <c r="D55" i="48"/>
  <c r="D52" i="48"/>
  <c r="D41" i="48"/>
  <c r="D31" i="48"/>
  <c r="D17" i="48" l="1"/>
  <c r="G23" i="32"/>
  <c r="D47" i="46" s="1"/>
  <c r="D160" i="45"/>
  <c r="D15" i="48"/>
  <c r="D46" i="44"/>
  <c r="F34" i="44"/>
  <c r="F16" i="44"/>
  <c r="E34" i="44"/>
  <c r="G34" i="44"/>
  <c r="H34" i="44"/>
  <c r="F24" i="44"/>
  <c r="D13" i="48" l="1"/>
  <c r="D11" i="48" s="1"/>
  <c r="D9" i="48" s="1"/>
  <c r="F14" i="44"/>
  <c r="G121" i="32" s="1"/>
  <c r="D34" i="44"/>
  <c r="H50" i="43"/>
  <c r="H49" i="43" s="1"/>
  <c r="H39" i="43"/>
  <c r="H34" i="43"/>
  <c r="H12" i="43" s="1"/>
  <c r="H11" i="43" s="1"/>
  <c r="H10" i="43" s="1"/>
  <c r="H30" i="43"/>
  <c r="H24" i="43"/>
  <c r="H9" i="43" l="1"/>
  <c r="G47" i="44" l="1"/>
  <c r="F47" i="44" l="1"/>
  <c r="G130" i="32" s="1"/>
  <c r="D53" i="42" l="1"/>
  <c r="D54" i="42"/>
  <c r="D52" i="42"/>
  <c r="D38" i="42"/>
  <c r="D39" i="42"/>
  <c r="D40" i="42"/>
  <c r="D41" i="42"/>
  <c r="D42" i="42"/>
  <c r="D43" i="42"/>
  <c r="D44" i="42"/>
  <c r="D45" i="42"/>
  <c r="D46" i="42"/>
  <c r="D47" i="42"/>
  <c r="D37" i="42"/>
  <c r="D28" i="42"/>
  <c r="D29" i="42"/>
  <c r="D30" i="42"/>
  <c r="D31" i="42"/>
  <c r="D32" i="42"/>
  <c r="D33" i="42"/>
  <c r="D34" i="42"/>
  <c r="D35" i="42"/>
  <c r="D27" i="42"/>
  <c r="D26" i="42"/>
  <c r="D18" i="42"/>
  <c r="D20" i="42"/>
  <c r="D21" i="42"/>
  <c r="D22" i="42"/>
  <c r="D23" i="42"/>
  <c r="D24" i="42"/>
  <c r="D25" i="42"/>
  <c r="D19" i="42"/>
  <c r="H47" i="44"/>
  <c r="D49" i="44"/>
  <c r="D51" i="44"/>
  <c r="E54" i="42" s="1"/>
  <c r="D26" i="44"/>
  <c r="E28" i="42" s="1"/>
  <c r="D27" i="44"/>
  <c r="E29" i="42" s="1"/>
  <c r="D28" i="44"/>
  <c r="E30" i="42" s="1"/>
  <c r="D29" i="44"/>
  <c r="E31" i="42" s="1"/>
  <c r="D30" i="44"/>
  <c r="E32" i="42" s="1"/>
  <c r="D31" i="44"/>
  <c r="E33" i="42" s="1"/>
  <c r="D32" i="44"/>
  <c r="E34" i="42" s="1"/>
  <c r="D33" i="44"/>
  <c r="E35" i="42" s="1"/>
  <c r="D25" i="44"/>
  <c r="E27" i="42" s="1"/>
  <c r="D18" i="44"/>
  <c r="E20" i="42" s="1"/>
  <c r="D19" i="44"/>
  <c r="E21" i="42" s="1"/>
  <c r="D20" i="44"/>
  <c r="E22" i="42" s="1"/>
  <c r="D21" i="44"/>
  <c r="E23" i="42" s="1"/>
  <c r="D22" i="44"/>
  <c r="E24" i="42" s="1"/>
  <c r="D36" i="44"/>
  <c r="E38" i="42" s="1"/>
  <c r="D37" i="44"/>
  <c r="E39" i="42" s="1"/>
  <c r="D38" i="44"/>
  <c r="E40" i="42" s="1"/>
  <c r="D39" i="44"/>
  <c r="E41" i="42" s="1"/>
  <c r="D40" i="44"/>
  <c r="E42" i="42" s="1"/>
  <c r="D41" i="44"/>
  <c r="E43" i="42" s="1"/>
  <c r="D42" i="44"/>
  <c r="E44" i="42" s="1"/>
  <c r="D43" i="44"/>
  <c r="E45" i="42" s="1"/>
  <c r="D44" i="44"/>
  <c r="E46" i="42" s="1"/>
  <c r="D45" i="44"/>
  <c r="E47" i="42" s="1"/>
  <c r="D35" i="44"/>
  <c r="G24" i="44"/>
  <c r="H24" i="44"/>
  <c r="E24" i="44"/>
  <c r="E16" i="44"/>
  <c r="H16" i="44"/>
  <c r="F12" i="44" l="1"/>
  <c r="E14" i="44"/>
  <c r="G120" i="32" s="1"/>
  <c r="G119" i="32" s="1"/>
  <c r="E26" i="42"/>
  <c r="H14" i="44"/>
  <c r="H12" i="44" s="1"/>
  <c r="D24" i="44"/>
  <c r="G118" i="32" l="1"/>
  <c r="G16" i="44"/>
  <c r="G14" i="44" s="1"/>
  <c r="G12" i="44" s="1"/>
  <c r="D23" i="44"/>
  <c r="E25" i="42" s="1"/>
  <c r="D16" i="44" l="1"/>
  <c r="D17" i="44"/>
  <c r="E19" i="42" s="1"/>
  <c r="E18" i="42" s="1"/>
  <c r="E47" i="44" l="1"/>
  <c r="E12" i="44" s="1"/>
  <c r="D12" i="44" s="1"/>
  <c r="D47" i="44" l="1"/>
  <c r="G129" i="32"/>
  <c r="G128" i="32" s="1"/>
  <c r="D14" i="44" l="1"/>
  <c r="D50" i="44"/>
  <c r="E53" i="42" s="1"/>
  <c r="E52" i="42"/>
  <c r="E50" i="42" l="1"/>
  <c r="C29" i="45"/>
  <c r="C30" i="45"/>
  <c r="C31" i="45"/>
  <c r="C28" i="45"/>
  <c r="C27" i="45"/>
  <c r="F122" i="32" l="1"/>
  <c r="E122" i="32"/>
  <c r="E112" i="32"/>
  <c r="F112" i="32"/>
  <c r="E10" i="44" l="1"/>
  <c r="F10" i="44" l="1"/>
  <c r="E37" i="42" l="1"/>
  <c r="E36" i="42" s="1"/>
  <c r="E16" i="42" s="1"/>
  <c r="E14" i="42" s="1"/>
  <c r="E12" i="42" s="1"/>
  <c r="G10" i="44" l="1"/>
  <c r="H10" i="44" l="1"/>
  <c r="D10" i="44" s="1"/>
  <c r="G127" i="32" l="1"/>
  <c r="G126" i="32" s="1"/>
  <c r="G124" i="32" s="1"/>
  <c r="G122" i="32" s="1"/>
  <c r="D33" i="45" l="1"/>
  <c r="G117" i="32"/>
  <c r="G116" i="32" s="1"/>
  <c r="G114" i="32" s="1"/>
  <c r="G112" i="32" s="1"/>
  <c r="G110" i="32" s="1"/>
  <c r="D24" i="45" l="1"/>
  <c r="D23" i="46" l="1"/>
  <c r="E10" i="42" l="1"/>
  <c r="D32" i="46" l="1"/>
  <c r="G108" i="32"/>
  <c r="G106" i="32" s="1"/>
  <c r="G104" i="32" s="1"/>
  <c r="G102" i="32" s="1"/>
  <c r="G30" i="32" l="1"/>
  <c r="G29" i="32" s="1"/>
  <c r="G28" i="32" s="1"/>
  <c r="G27" i="32" s="1"/>
  <c r="G25" i="32" l="1"/>
  <c r="E36" i="47" s="1"/>
  <c r="D232" i="45"/>
  <c r="G21" i="32" l="1"/>
  <c r="G17" i="32" s="1"/>
  <c r="G15" i="32" s="1"/>
  <c r="G13" i="32" s="1"/>
  <c r="G12" i="32" s="1"/>
  <c r="G10" i="32" s="1"/>
  <c r="G19" i="32"/>
  <c r="E29" i="47"/>
  <c r="E9" i="47" s="1"/>
  <c r="E8" i="47" s="1"/>
</calcChain>
</file>

<file path=xl/sharedStrings.xml><?xml version="1.0" encoding="utf-8"?>
<sst xmlns="http://schemas.openxmlformats.org/spreadsheetml/2006/main" count="924" uniqueCount="349">
  <si>
    <t>Արդյունքի չափորոշիչներ</t>
  </si>
  <si>
    <t>______________ ի    ___Ն որոշման</t>
  </si>
  <si>
    <t xml:space="preserve"> Ծրագրային դասիչը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</si>
  <si>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</si>
  <si>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այդ թվում`</t>
  </si>
  <si>
    <t xml:space="preserve"> ԸՆԴԱՄԵՆԸ ԾԱԽՍԵՐ</t>
  </si>
  <si>
    <t xml:space="preserve"> ԸՆԴԱՄԵՆԸ</t>
  </si>
  <si>
    <t xml:space="preserve"> Գործառական դասիչը</t>
  </si>
  <si>
    <t>այդ թվում</t>
  </si>
  <si>
    <t xml:space="preserve"> այդ թվում`բյուջետային ծախսերի տնտեսագիտական դասակարգման հոդվածներ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</si>
  <si>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</si>
  <si>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</si>
  <si>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ՀՀ տարածքային կառավարման և ենթակառուցվածքների նախարարություն</t>
  </si>
  <si>
    <t xml:space="preserve">ՀՀ տարածքային կառավարման և ենթակառուցվածքների նախարարություն </t>
  </si>
  <si>
    <t xml:space="preserve"> Ծրագրի դասիչը 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</si>
  <si>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</si>
  <si>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</si>
  <si>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</si>
  <si>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</si>
  <si>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</si>
  <si>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</si>
  <si>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</si>
  <si>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Միջոցառման վրա կատարվող ծախսը (հազար դրամ) </t>
  </si>
  <si>
    <t xml:space="preserve"> ՄԱՍ 1. ՊԵՏԱԿԱՆ ՄԱՐՄՆԻ ԳԾՈՎ ԱՐԴՅՈՒՆՔԱՅԻՆ (ԿԱՏԱՐՈՂԱԿԱՆ) ՑՈՒՑԱՆԻՇՆԵՐԸ </t>
  </si>
  <si>
    <t xml:space="preserve"> 01</t>
  </si>
  <si>
    <t>Միջոցառման վրա կատարվող ծախսը (հազար դրամ)</t>
  </si>
  <si>
    <t>Ծրագրային դասիչը</t>
  </si>
  <si>
    <t>Հատկացումների տրամադրման նպատակները և բյուջետային գլխավոր կարգադրիչների, ծրագրերի, միջոցառումների և կատարող պետական մարմնի անվանումները</t>
  </si>
  <si>
    <t>Տարի</t>
  </si>
  <si>
    <t>Ծրագիր</t>
  </si>
  <si>
    <t>Միջոցառում</t>
  </si>
  <si>
    <t>այդ թվում`</t>
  </si>
  <si>
    <t>ՀՀ տարածքային կառավարման և ենթակառուցվածքների նախարարություն</t>
  </si>
  <si>
    <t>Ցուցանիշների փոփոխությունը (ավելացումները նշված են դրական նշանով, իսկ նվազեցումները` փակագծերում)</t>
  </si>
  <si>
    <t>Ցուցանիշների փոփոխությունը (ավելացումները նշված են դրական նշանով)</t>
  </si>
  <si>
    <t>Աղյուսակ 9.1.7</t>
  </si>
  <si>
    <t>Դաս</t>
  </si>
  <si>
    <t>Խումբ</t>
  </si>
  <si>
    <t>Բաժին</t>
  </si>
  <si>
    <t>Կոդը</t>
  </si>
  <si>
    <t>Անվանումը</t>
  </si>
  <si>
    <t>Գնման ձևը</t>
  </si>
  <si>
    <t>Չափման միավորը</t>
  </si>
  <si>
    <t>Միավորի գինը</t>
  </si>
  <si>
    <t>Քանակը</t>
  </si>
  <si>
    <t>Գումարը
(հազար դրամով)</t>
  </si>
  <si>
    <t>Դաս N 01</t>
  </si>
  <si>
    <t>դրամ</t>
  </si>
  <si>
    <t xml:space="preserve"> 04</t>
  </si>
  <si>
    <t xml:space="preserve"> ՏՆՏԵՍԱԿԱՆ ՀԱՐԱԲԵՐՈՒԹՅՈՒՆՆԵՐ</t>
  </si>
  <si>
    <t xml:space="preserve"> 05</t>
  </si>
  <si>
    <t xml:space="preserve"> Տրանսպորտ</t>
  </si>
  <si>
    <t xml:space="preserve"> Ճանապարհային տրանսպորտ</t>
  </si>
  <si>
    <t xml:space="preserve"> 1049</t>
  </si>
  <si>
    <t xml:space="preserve"> Ճանապարհային ցանցի բարելավում</t>
  </si>
  <si>
    <t>այդ թվում` ըստ կատարողների</t>
  </si>
  <si>
    <t xml:space="preserve"> ՈՉ ՖԻՆԱՆՍԱԿԱՆ ԱԿՏԻՎՆԵՐԻ ԳԾՈՎ ԾԱԽՍԵՐ</t>
  </si>
  <si>
    <t xml:space="preserve"> ՀԻՄՆԱԿԱՆ ՄԻՋՈՑՆԵՐ</t>
  </si>
  <si>
    <t xml:space="preserve"> ՇԵՆՔԵՐ ԵՎ ՇԻՆՈՒԹՅՈՒՆՆԵՐ</t>
  </si>
  <si>
    <t xml:space="preserve"> - Շենքերի և շինությունների կապիտալ վերանորոգում</t>
  </si>
  <si>
    <t>հազ. դրամ</t>
  </si>
  <si>
    <t>Ծրագրային դասիչ</t>
  </si>
  <si>
    <t>Բյուջետային գլխավոր կարգադրիչների, ծրագրերի, միջոցառումների և ուղղությունների անվանումները</t>
  </si>
  <si>
    <t>Ընդամենը,</t>
  </si>
  <si>
    <t>այդ թվում՝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</si>
  <si>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</si>
  <si>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</si>
  <si>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</si>
  <si>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</si>
  <si>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ԸՆԴԱՄԵՆԸ </t>
  </si>
  <si>
    <t xml:space="preserve">այդ թվում՝ </t>
  </si>
  <si>
    <t>ՀՀ ՏԱՐԱԾՔԱՅԻՆ ԿԱՌԱՎԱՐՄԱՆ ԵՎ ԵՆԹԱԿԱՌՈՒՑՎԱԾՔՆԵՐԻ ՆԱԽԱՐԱՐՈՒԹՅՈՒՆ</t>
  </si>
  <si>
    <t>Պետական նշանակության ավտոճանապարհների հիմնանորոգում</t>
  </si>
  <si>
    <t>այդ թվում՝ ըստ ուղղությունների</t>
  </si>
  <si>
    <t>1</t>
  </si>
  <si>
    <t>Հանրապետական նշանակության ավտոճանապարհներ, այդ թվում</t>
  </si>
  <si>
    <t>Մարզային նշանակության ավտոճանապարհներ, այդ թվում</t>
  </si>
  <si>
    <t xml:space="preserve"> 1049 </t>
  </si>
  <si>
    <t xml:space="preserve"> 21001 </t>
  </si>
  <si>
    <t xml:space="preserve"> Պետական նշանակության ավտոճանապարհների հիմնանորոգում </t>
  </si>
  <si>
    <t xml:space="preserve"> Միջպետական, հանրապետական և մարզային նշանակության ավտոճոնապարհների քայքայված ծածկի վերանորոգում, մաշված ծածկի փոխարինում </t>
  </si>
  <si>
    <t xml:space="preserve"> Հանրության կողմից անմիջականորեն օգտագործվող ակտիվների հետ կապված միջոցառումներ </t>
  </si>
  <si>
    <t xml:space="preserve"> Միջոցառումն իրականացնողի անվանումը </t>
  </si>
  <si>
    <t xml:space="preserve">  Մասնագիտացված միավոր </t>
  </si>
  <si>
    <t>Բաժին N 04</t>
  </si>
  <si>
    <t>Խումբ N 05</t>
  </si>
  <si>
    <t>1049   21001</t>
  </si>
  <si>
    <t>ԲՄ</t>
  </si>
  <si>
    <t>«ՀԱՅԱՍՏԱՆԻ ՀԱՆՐԱՊԵՏՈՒԹՅԱՆ 2024 ԹՎԱԿԱՆԻ ՊԵՏԱԿԱՆ ԲՅՈՒՋԵԻ ՄԱՍԻՆ» ՕՐԵՆՔԻ N 1 ՀԱՎԵԼՎԱԾԻ N 3 ԱՂՅՈՒՍԱԿՈՒՄ ԿԱՏԱՐՎՈՂ ՓՈՓՈԽՈՒԹՅՈՒՆՆԵՐԸ ԵՎ ԼՐԱՑՈՒՄՆԵՐԸ</t>
  </si>
  <si>
    <t xml:space="preserve">ՀՀ կառավարության  2024 թվականի </t>
  </si>
  <si>
    <t>ՀԱՅԱՍՏԱՆԻ ՀԱՆՐԱՊԵՏՈՒԹՅԱՆ ԿԱՌԱՎԱՐՈՒԹՅԱՆ 2023 ԹՎԱԿԱՆԻ ԴԵԿՏԵՄԲԵՐԻ 28-Ի N 2323-Ն ՈՐՈՇՄԱՆ N 3 ԵՎ N 4 ՀԱՎԵԼՎԱԾՆԵՐՈՒՄ ԿԱՏԱՐՎՈՂ ՓՈՓՈԽՈՒԹՅՈՒՆՆԵՐԸ ԵՎ ԼՐԱՑՈՒՄՆԵՐԸ</t>
  </si>
  <si>
    <t>ՀԱՅԱՍՏԱՆԻ ՀԱՆՐԱՊԵՏՈՒԹՅԱՆ ԿԱՌԱՎԱՐՈՒԹՅԱՆ 2023 ԹՎԱԿԱՆԻ ԴԵԿՏԵՄԲԵՐԻ 28-Ի N 2323-Ն ՈՐՈՇՄԱՆ N 5 ՀԱՎԵԼՎԱԾԻ N 2 ԱՂՅՈՒՍԱԿՈՒՄ ԿԱՏԱՐՎՈՂ ՓՈՓՈԽՈՒԹՅՈՒՆՆԵՐԸ ԵՎ ԼՐԱՑՈՒՄՆԵՐԸ</t>
  </si>
  <si>
    <t>ՀՀ կառավարության 2024 թվականի</t>
  </si>
  <si>
    <t>21001</t>
  </si>
  <si>
    <t>Հավելված N 6</t>
  </si>
  <si>
    <t>Աղյուսակ 9.7</t>
  </si>
  <si>
    <t xml:space="preserve">ՀԱՅԱՍՏԱՆԻ ՀԱՆՐԱՊԵՏՈՒԹՅԱՆ ԿԱՌԱՎԱՐՈՒԹՅԱՆ 2023 ԹՎԱԿԱՆԻ ԴԵԿՏԵՄԲԵՐԻ 28-Ի N 2323-Ն ՈՐՈՇՄԱՆ N 9 ՀԱՎԵԼՎԱԾԻ NN 9.7 ԱՂՅՈՒՍԱԿՈՒՄ ԿԱՏԱՐՎՈՂ ՓՈՓՈԽՈՒԹՅՈՒՆՆԵՐԸ ԵՎ ԼՐԱՑՈՒՄՆԵՐԸ  </t>
  </si>
  <si>
    <t>Ցուցանիշների փոփոխությունը 
(ավելացումները նշված են դրական նշանով, իսկ նվազեցումները` փակագծերում)</t>
  </si>
  <si>
    <t>Տրանսպորտային օբյեկտների հիմնանորոգում</t>
  </si>
  <si>
    <t>21002</t>
  </si>
  <si>
    <t xml:space="preserve"> 21002 </t>
  </si>
  <si>
    <t xml:space="preserve"> Տրանսպորտային օբյեկտների հիմնանորոգում </t>
  </si>
  <si>
    <t xml:space="preserve"> Ավտոմոբիլային ճանապարհների վրա գտնվող կամուրջների հիմնանորոգում </t>
  </si>
  <si>
    <t>1049   21002</t>
  </si>
  <si>
    <t xml:space="preserve"> ՄԱՍ II.  ԱՇԽԱՏԱՆՔՆԵՐ</t>
  </si>
  <si>
    <t>ճանապարհների վերանորոգման աշխատանքներ</t>
  </si>
  <si>
    <t>ՀԲՄ</t>
  </si>
  <si>
    <t xml:space="preserve"> ՄԱՍ III. ԾԱՌԱՅՈՒԹՅՈՒՆՆԵՐ</t>
  </si>
  <si>
    <t>տեխնիկական հսկողության ծառայություններ</t>
  </si>
  <si>
    <t>հեղինակային հսկողության ծառայություններ</t>
  </si>
  <si>
    <t>ՄԱ</t>
  </si>
  <si>
    <t xml:space="preserve"> ՄԱՍ II  ԱՇԽԱՏԱՆՔՆԵՐ</t>
  </si>
  <si>
    <t>կամուրջների վերանորոգման շինարարական աշխատանքներ</t>
  </si>
  <si>
    <t xml:space="preserve">Հավելված N 1 </t>
  </si>
  <si>
    <t>«ՀԱՅԱUՏԱՆԻ ՀԱՆՐԱՊԵՏՈՒԹՅԱՆ 2024 ԹՎԱԿԱՆԻ ՊԵՏԱԿԱՆ ԲՅՈՒՋԵԻ ՄԱUԻՆ» OՐԵՆՔԻ N 1 ՀԱՎԵԼՎԱԾԻ N 2 ԱՂՅՈՒՍԱԿՈՒՄ ԿԱՏԱՐՎՈՂ ՎԵՐԱԲԱՇԽՈՒՄԸ ԵՎ ՀԱՅԱՍՏԱՆԻ ՀԱՆՐԱՊԵՏՈՒԹՅԱՆ ԿԱՌԱՎԱՐՈՒԹՅԱՆ 2023 ԹՎԱԿԱՆԻ ԴԵԿՏԵՄԲԵՐԻ 28-Ի N 2323-Ն ՈՐՈՇՄԱՆ N 5 ՀԱՎԵԼՎԱԾԻ N 1 ԱՂՅՈՒՍԱԿՈՒՄ ԿԱՏԱՐՎՈՂ ՓՈՓՈԽՈՒԹՅՈՒՆՆԵՐԸ</t>
  </si>
  <si>
    <t xml:space="preserve"> Բյուջետային հատկացումների գլխավոր կարգադրիչների, ծրագրերի և միջոցառումների անվանումները</t>
  </si>
  <si>
    <t xml:space="preserve"> Միջոցառում</t>
  </si>
  <si>
    <t xml:space="preserve">
1192</t>
  </si>
  <si>
    <t xml:space="preserve"> Ծրագրի անվանումը`</t>
  </si>
  <si>
    <t xml:space="preserve"> Ծրագրի նպատակը`</t>
  </si>
  <si>
    <t xml:space="preserve"> Ճանապարհային ցանցի բարելավում և անվտանգ երթևեկության ապահովում</t>
  </si>
  <si>
    <t xml:space="preserve"> Վերջնական արդյունքի նկարագրությունը`</t>
  </si>
  <si>
    <t xml:space="preserve"> Ճանապարհների ծածկի որակի և փոխադրումների արդյունավետության բարելավում, ճանապարհների վիճակով պայմանավորված պատահարների նվազում</t>
  </si>
  <si>
    <t xml:space="preserve"> Ծրագրի միջոցառումներ</t>
  </si>
  <si>
    <t xml:space="preserve"> Միջոցառման անվանումը`</t>
  </si>
  <si>
    <t xml:space="preserve"> Պետական նշանակության ավտոճանապարհների հիմնանորոգում</t>
  </si>
  <si>
    <t xml:space="preserve"> Միջոցառման նկարագրությունը`</t>
  </si>
  <si>
    <t xml:space="preserve"> Միջպետական, հանրապետական և մարզային նշանակության ավտոճոնապարհների քայքայված ծածկի վերանորոգում, մաշված ծածկի փոխարինում</t>
  </si>
  <si>
    <t xml:space="preserve"> Միջոցառման տեսակը</t>
  </si>
  <si>
    <t xml:space="preserve"> Հանրության կողմից անմիջականորեն օգտագործվող ակտիվների հետ կապված միջոցառումներ</t>
  </si>
  <si>
    <t xml:space="preserve"> Տրանսպորտային օբյեկտների հիմնանորոգում</t>
  </si>
  <si>
    <t xml:space="preserve"> Ավտոմոբիլային ճանապարհների վրա գտնվող կամուրջների հիմնանորոգում</t>
  </si>
  <si>
    <t>հազ․ դրամ</t>
  </si>
  <si>
    <t>Հավելված N 7</t>
  </si>
  <si>
    <t>ՀՄԱ</t>
  </si>
  <si>
    <t>Հավելված N 2</t>
  </si>
  <si>
    <t>Միջպետական նշանակության ավտոճանապարհներ, այդ թվում</t>
  </si>
  <si>
    <t>Հ-7, /Հ-5/ - Կարենիս - Չարենցավան /Հ-1/ (Ֆանտան)հանրապետական նշանակության ավտոճանապարհի կմ7+580 - կմ10+200 հատվածի հիմնանորոգում</t>
  </si>
  <si>
    <t>Հ-21, /Հ-75/ - Հոռոմ-Արթիկ-Ալագյազ հանրապետական նշանակության ավտոճանապարհի կմ29+600 - կմ32+700 հատվածի հիմնանորոգում</t>
  </si>
  <si>
    <t>Հ-29,Սևան - Ծաղկունք – Զովաբեր հանրապետական նշանակության ավտոճանապարհի կմ 0+000-կմ 18+200 հատվածի հիմնորոգում (բացառությամբ կմ 11+000-կմ 12+000 հատվածի)</t>
  </si>
  <si>
    <t>Որոտան-Խոտ ավտոճանապարհի վերակառուցում</t>
  </si>
  <si>
    <t>2</t>
  </si>
  <si>
    <t>45231177 /49</t>
  </si>
  <si>
    <t>45231177 /655</t>
  </si>
  <si>
    <t>ԳՀ</t>
  </si>
  <si>
    <t>կամուրջների կառուցման շինարարական աշխատանքներ</t>
  </si>
  <si>
    <t xml:space="preserve">Մ-5, Երևան - Արմավիր - ՀՀ սահման միջպետական նշանակության ավտոճանապարհի կմ17+530-կմ18+200, կմ25+593 - կմ29+385 և կմ32+675 - կմ33+833 աջակողմյան և ձախակողմյան հատվածների հիմնանորոգում և Մ-5 Երևան-Արմավիր-ՀՀ սահման ա/ճ-ի կմ 35+457 - կմ 37+054 հատվածի ջրահեռացման համակարգի վերականգնում </t>
  </si>
  <si>
    <t>45231177 /583</t>
  </si>
  <si>
    <t>/Մ-2/-Տաթև-Աղվանի-/Մ-2/(Սյունիք) միջպետական նշանակության ավտոճանապարհի կմ0+000-կմ19+500 հատվածի հիմնանորոգում</t>
  </si>
  <si>
    <t>Մ-5, Երևան - Արմավիր - ՀՀ սահման միջպետական նշանակության ավտոճանապարհի կմ58+400-կմ63+100 հատվածի հիմնանորոգում</t>
  </si>
  <si>
    <t>Մ-10, Սևան-Մարտունի-Գետափ միջպետական նշանակության ավտոճանապարհի կմ66+000-կմ79+060  հատվածի հիմնանորոգում</t>
  </si>
  <si>
    <t>Մ-10, Սևան-Մարտունի-Գետափ միջպետական նշանակության ավտոճանապարհի կմ80+590-կմ94+590 հատվածի հիմնանորոգում</t>
  </si>
  <si>
    <t>Մ-12, /Մ-2/ (Գորիս) – ՀՀ սահման միջպետական նշանակության ավտոճանապարհի կմ0+000 - կմ4+000 հատվածի հիմնանորոգում</t>
  </si>
  <si>
    <t>Հ-1, Վ. Պտղնու տրանսպորտային հանգույց - Ջրաբեր-Հրազդան -Հրազդանի քրեակատարողական հիմնարկ հանրապետական նշանակության ավտոճանապարհի կմ33+500 - կմ37+700 հատվածի հիմնանորոգում</t>
  </si>
  <si>
    <t>Հ-5, /Հ-6/-Նոր Գեղի-Արգել-Արզական-Հրազդան հանրապետական նշանակության ավտոճանապարհի կմ25+200 - կմ36+000 հատվածի հիմնանորոգում</t>
  </si>
  <si>
    <t>Հ-16, /Մ-5/ - Մեծամոր – ՀԱԷԿ - /Մ-5/ հանրապետական նշանակության ավտոճանապարհի կմ0+000 - կմ10+700 հատվածի հիմնանորոգում</t>
  </si>
  <si>
    <t>Հ-26, /Մ-4/ - Ենոքավան – Կարմիրգյուղ (գյուղատեղի) - /Մ-16/ հանրապետական նշանակության ավտոճանապարհի կմ 0+000-կմ6+300 հատվածի հիմնանորոգում</t>
  </si>
  <si>
    <t>Հ-33, /Մ-3 /Ստեփանավան-Ագարակ-Յաղդան-/Հ-35/ հանրապետական նշանակության ավտոճանապարհի կմ0+000-կմ8+100 հատվածի հիմնանորոգում</t>
  </si>
  <si>
    <t>Հ38,/Հ-30/ (Թթուջուր) – /Հ-36/ (Նավուր) հանրապետական նշանակության ավտոճանապարհի կմ 0+000-կմ 15+100 հատվածի հիմնանորոգում</t>
  </si>
  <si>
    <t>Տ-1-62,/Հ-4/ - Երնջաթափ - Շողակն ավտոճանապարհի կմ0+000-կմ3+400 հատվածի հիմնանորոգում</t>
  </si>
  <si>
    <t>Տ-1-63,/Հ-81/ (Թաթուլ) – Կանաչ - Հակո ավտոճանապարհի կմ0+000 - կմ12+100 հատվածի հիմնանորոգում</t>
  </si>
  <si>
    <t>Տ-3-14, /Մ-5/-Մրգաշատ-Ալաշկերտ-գ․Արմավիր (Տ-3-16) ավտոճանապարհի կմ0+000 - կմ1+300, կմ3+000-կմ4+200 և կմ4+700-կմ6+200 հատվածների հիմնանորոգում</t>
  </si>
  <si>
    <t>Տ-3-18,Ակնալիճ (Տ-3-6) – Զարթոնք – Արևիկ (Տ-3-50) կմ0+000-կմ3+628 հատվածի հիմնանորոգում</t>
  </si>
  <si>
    <t>Տ-5-24,/Մ-3/ (Ստեփանավան) – Արմանիս – Ուրասար – Կաթնաղբյուր տեղական նշանակության ավտոճանապարհի կմ 6+600-կմ 15+200 հատվածի և Կաթնաղբյուր համայնքի 8-րդ և 9-րդ փողոցների հիմնանորոգում</t>
  </si>
  <si>
    <t>Տ-7-53, Հ-21/ (Նոր Կյանք) – Փանիկ - Արևշատ - /Հ-21/ (Մեծ Մանթաշ) ավտոճանապարհի կմ0+000 - կմ12+800 հատվածի հիմնանորոգում</t>
  </si>
  <si>
    <t>Տ-10-9, /Հ-36/ - Չինչին (Տ-10-38) ավտոճանապարհի կմ0+000 - կմ10+000 հատվածի հիմնանորոգում</t>
  </si>
  <si>
    <t>Տ-10-30, /Մ-16/ - Աճարկուտ - Կիրանց պատմական հուշարձան ավտոճանապարհի 3,5 կմ երկարությամբ հատվածի վերակառուցում</t>
  </si>
  <si>
    <t>Տ-10-34, /Մ-4/ - Լեռնային Հայաստան առողջարան ավտոճանապարհի կմ0+000 - կմ2+200 հատվածի հիմնանորոգում</t>
  </si>
  <si>
    <t>Տ-8-93, Լծեն-Տաթև ավտոճանապարհի վերակառուցում (Քարաթափման կանխարգելիչ միջոցառումներ)</t>
  </si>
  <si>
    <t>Հ-22, /Մ-6/-Դսեղ-/Հ-70/ հանրապետական նշանակության ավտոճանապարհի առաջին կիլոմետրում գտնվող կամրջի հիմնանորոգում</t>
  </si>
  <si>
    <t>Սևանի տրանսպորտային հանգույցի հիմնանորոգում</t>
  </si>
  <si>
    <t xml:space="preserve">Մ-10, Սևան-Մարտունի-Գետափ միջպետական նշանակության ավտոճանապարհի կմ117+042-ում գտնվող կամրջի հիմնանորոգում </t>
  </si>
  <si>
    <r>
      <t xml:space="preserve">Մ-2, (Սյունիք) /Մ-2/ - Աղվանի- Տաթև - /Մ-2/ միջպետական նշանակության ավտոճանապարհի Վերին Խոտանանը շրջանցող ճանապարհահատվածի կառուցում </t>
    </r>
    <r>
      <rPr>
        <b/>
        <sz val="12"/>
        <color theme="1"/>
        <rFont val="GHEA Grapalat"/>
        <family val="3"/>
      </rPr>
      <t>(II փուլ)</t>
    </r>
  </si>
  <si>
    <t>01</t>
  </si>
  <si>
    <t xml:space="preserve"> ԸՆԴՀԱՆՈՒՐ ԲՆՈՒՅԹԻ ՀԱՆՐԱՅԻՆ ԾԱՌԱՅՈՒԹՅՈՒՆՆԵՐ</t>
  </si>
  <si>
    <t>08</t>
  </si>
  <si>
    <t>Կառավարության տարբեր մակարդակների միջև իրականացվող ընդհանուր բնույթի տրանսֆերտներ</t>
  </si>
  <si>
    <t xml:space="preserve"> Տարածքային զարգացում</t>
  </si>
  <si>
    <t xml:space="preserve">այդ թվում` </t>
  </si>
  <si>
    <t xml:space="preserve"> ՀՀ մարզերին սուբվենցիաների տրամադրում՛ ենթակառուցվածքների զարգացման նպատակով_x000D_</t>
  </si>
  <si>
    <t xml:space="preserve"> ՀՀ կառավարություն</t>
  </si>
  <si>
    <t xml:space="preserve"> ԸՆԹԱՑԻԿ ԾԱԽՍԵՐ</t>
  </si>
  <si>
    <t xml:space="preserve"> ԴՐԱՄԱՇՆՈՐՀՆԵՐ</t>
  </si>
  <si>
    <t xml:space="preserve"> Կապիտալ դրամաշնորհներ պետական հատվածի այլ մակարդակներին</t>
  </si>
  <si>
    <t xml:space="preserve"> - Կապիտալ սուբվենցիաներ համայնքներին</t>
  </si>
  <si>
    <t>45231177/65</t>
  </si>
  <si>
    <t>45231177/650</t>
  </si>
  <si>
    <t>45231177/44</t>
  </si>
  <si>
    <t>45231177/552</t>
  </si>
  <si>
    <t>45231177 /107</t>
  </si>
  <si>
    <t>45231177 /6</t>
  </si>
  <si>
    <t>45231177 /638</t>
  </si>
  <si>
    <t>45231177 /77</t>
  </si>
  <si>
    <t>45231177 /89</t>
  </si>
  <si>
    <t>45231177 /648</t>
  </si>
  <si>
    <t>45231177 /505</t>
  </si>
  <si>
    <t>45231177 /17</t>
  </si>
  <si>
    <t>45231177 /654</t>
  </si>
  <si>
    <t>45231177 /652</t>
  </si>
  <si>
    <t>45231177 /566 </t>
  </si>
  <si>
    <t>45231177 /42</t>
  </si>
  <si>
    <t>45231177 /87</t>
  </si>
  <si>
    <t>45231177 /656</t>
  </si>
  <si>
    <t>45231177 /568</t>
  </si>
  <si>
    <t>45231177 /108</t>
  </si>
  <si>
    <t>45231177 /649</t>
  </si>
  <si>
    <t>45231177 /109</t>
  </si>
  <si>
    <t>45231177 /144</t>
  </si>
  <si>
    <t>71351540/105</t>
  </si>
  <si>
    <t>71351540/6</t>
  </si>
  <si>
    <t>71351540/9</t>
  </si>
  <si>
    <t>71351540/81</t>
  </si>
  <si>
    <t>71351540/89</t>
  </si>
  <si>
    <t>98111140/6</t>
  </si>
  <si>
    <t>98111140/59</t>
  </si>
  <si>
    <t>45221117/13</t>
  </si>
  <si>
    <t>45221100/3</t>
  </si>
  <si>
    <t>45221117/516</t>
  </si>
  <si>
    <t>/Տ-1-21/(Եղիպատրուշ բնակավայր) ճանապարհից դեպի «Մայլեռ» լեռնային հանգստավայր տանող 3 կմ երկարությամբ և 8 մետր լայնությամբ երթևեկելի մասով ասֆալտապատ ավտոճանապարհի կառուցում</t>
  </si>
  <si>
    <t xml:space="preserve">  - Շենքերի և շինությունների շինարարություն</t>
  </si>
  <si>
    <t>71351540/586</t>
  </si>
  <si>
    <t>98111140 /93</t>
  </si>
  <si>
    <t xml:space="preserve"> Տարածքային զարգացում </t>
  </si>
  <si>
    <t xml:space="preserve"> ՀՀ մարզերին սուբվենցիաների տրամադրում` ենթակառուցվածքների զարգացման նպատակով_x000D_</t>
  </si>
  <si>
    <t xml:space="preserve"> ՀՀ մարզերին սուբվենցիաների տրամադրում` ենթակառուցվածքների զարգացման նպատակով </t>
  </si>
  <si>
    <t xml:space="preserve"> Տրանսֆերտների տրամադրում </t>
  </si>
  <si>
    <t xml:space="preserve"> ՀՀ համայնքներ </t>
  </si>
  <si>
    <t xml:space="preserve"> Արդյունքի չափորոշիչներ </t>
  </si>
  <si>
    <t xml:space="preserve"> Ծրագրերի քանակ, հատ </t>
  </si>
  <si>
    <t>Աղյուսակ 9.1.58</t>
  </si>
  <si>
    <t xml:space="preserve"> </t>
  </si>
  <si>
    <t>-------------- ի № ---- -Ն որոշման</t>
  </si>
  <si>
    <t xml:space="preserve"> «ՀԱՅԱՍՏԱՆԻ ՀԱՆՐԱՊԵՏՈՒԹՅԱՆ 2024 ԹՎԱԿԱՆԻ ՊԵՏԱԿԱՆ ԲՅՈՒՋԵԻ ՄԱՍԻՆ» ՕՐԵՆՔԻ N 1 ՀԱՎԵԼՎԱԾԻ N 7 ԱՂՅՈՒՍԱԿՈՒՄ ԵՎ ՀԱՅԱՍՏԱՆԻ ՀԱՆՐԱՊԵՏՈՒԹՅԱՆ ԿԱՌԱՎԱՐՈՒԹՅԱՆ 2023 ԹՎԱԿԱՆԻ ԴԵԿՏԵՄԲԵՐԻ 28-Ի N 2323-Ն ՈՐՈՇՄԱՆ N 5 ՀԱՎԵԼՎԱԾԻ N 6 ԱՂՅՈՒՍԱԿՈՒՄ ԿԱՏԱՐՎՈՂ ՓՈՓՈԽՈՒԹՅՈՒՆԸ ԵՎ ԼՐԱՑՈՒՄՆԵՐԸ</t>
  </si>
  <si>
    <t>հազար դրամ</t>
  </si>
  <si>
    <t xml:space="preserve"> Ծրագիր</t>
  </si>
  <si>
    <t xml:space="preserve"> ԸՆԴԱՄԵՆԸ </t>
  </si>
  <si>
    <t xml:space="preserve"> Կապիտալ սուբվենցիաներ համայնքներին</t>
  </si>
  <si>
    <t>ՀՀ մարզերին սուբվենցիաների տրամադրում՝ ենթակառուցվածքների զարգացման նպատակով</t>
  </si>
  <si>
    <t>ՀՀ կառավարություն</t>
  </si>
  <si>
    <t>ՀՀ Արագածոտնի մարզպետի աշխատակազմ</t>
  </si>
  <si>
    <t>այդ թվում` ըստ ուղղությունների</t>
  </si>
  <si>
    <t>Արագածավան համայնքի Արագածավան և Արտենի բնակավայրերի միջդաշտային ոռոգման համակարգի հիմնանորոգում /Արտենի/</t>
  </si>
  <si>
    <t>Ալագյազ համայնքի Ճարճակիս բնակավայրի գերեզմանատների ցանկապատում</t>
  </si>
  <si>
    <t>Ալագյազ համայնքի Ալագյազ, Ճարճակիս, Միրաք, Ջամշլու, Կանիաշիր և Ավշեն բնակավայրերի փողոցների լուսավորության ցանցի ընդլայնում</t>
  </si>
  <si>
    <t>Ալագյազ համայնքի Ալագյազ բնակավայրում խմելու ջրի ջրագծի կառուցում, Միրաք և Ռյա Թազա բնակավայրերում՝ վերանորոգում</t>
  </si>
  <si>
    <t>Ապարան համայնքի Ապարան, Արագած, Արայի, Ափնագյուղ, Եղիպատրուշ, Ծաղկաշեն, Լուսագյուղ, Կայք, Չքնաղ, Վարդենիս, Վարդենուտ, Մելիքգյուղ, Քուչակ, Հարթավան․ Շենավան, Սարալանջ, Նիգավան, Թթուջուր, Ձորագլուխ, Երնջատափ Շողակն բնակավայրերի ներհամայնքային ճանապարհների ասֆալտապատում /գյուղական բնակավայրեր/</t>
  </si>
  <si>
    <t>ՀՀ Արարատի մարզպետի աշխատակազմ</t>
  </si>
  <si>
    <t>Արարատ համայնքի Նոյակերտ, Արմաշ և Երասխ  բնակավայրերի գազաֆիկացում</t>
  </si>
  <si>
    <t>ՀՀ Արմավիրի մարզպետի աշխատակազմ</t>
  </si>
  <si>
    <t>Մեծամոր համայնքի ք.Մեծամորի թիվ 2, թիվ 3 մանկապարտեզների հիմնանորոգման և հարակից տարածքների բարեկարգման, Տարոնիկ և Տանձուտ բնակավայրերի մանկապարտեզների հիմնանորոգման աշխատանքներ/Տարոնիկ  բնակավայրի մանկապարտեզի հիմնանորոգման աշխատանքներ</t>
  </si>
  <si>
    <t>ՀՀ Գեղարքունիքի մարզպետի աշխատակազմ</t>
  </si>
  <si>
    <t>Մարտունի համայնքի «Վարդենիկ բնակավայրում արցախյան 44 օրյա պատերազմի զոհերի հիշատակը հավերժացնող հուշահամալիրի կառուցում»</t>
  </si>
  <si>
    <t>Մարտունի համայնքի «Մարտունի քաղաքի, Ծովինար, Զոլաքար, Վաղաշեն, Գեղհովիտ, Վ․ Գետաշեն, Լիճք, Ծակքար, և Երանոս բնակավայրերի տարբեր փողոցներում նոր լուսավորության համակարգերի կառուցում»</t>
  </si>
  <si>
    <t>Վարդենիս համայնքի «Փամբակ, Արփունք, Ծովակ, Խաչաղբյուր, Ավազան, Ակունք, Կարճաղբյուր, Լճավան բնակավայրերում լուսավորության ցանցի կառուցում</t>
  </si>
  <si>
    <t>ՀՀ Լոռու մարզպետի աշխատակազմ</t>
  </si>
  <si>
    <t>Լերմոնտովո խոշորացված համայնքի փողոցների վերանորոգում՝ ասֆալտի շերտի վերականգնում</t>
  </si>
  <si>
    <t>ՀՀ Կոտայքի մարզպետի աշխատակազմ</t>
  </si>
  <si>
    <t>Նոր Հաճն համայնքի Թեղենիք բնակավայրի համայնքային կենտրոնի շենքի հիմնանորոգում</t>
  </si>
  <si>
    <t>Աբովյան համայնքի Աբովյան քաղաքի Էդ. Ավագյան փողոցի ասֆալտապատում, ջրահեռացման համակարգիկառուցում և մայթերի հիմնանորոգում, Առինջ նակավայրի Պ Սևակի թաղամաս 4-րդ փողոցի, Խ բովյան թաղամաս 15-րդ փողոցի,Աբովյանթաղամաս11-րդ փողոցի , Բ թաղամասի 2-րդ փողոցի ,Ա թաղամասի 1-ին փողոցի Խ Աբովյան թաղամաս 10-րդ փողոցի 1-ին փակուղի, Արամուս բնակավայրի Ջերմատան փողոցի Ջրմուղի փողոցի 1-ին նրբ 2-րդ փողոցի և 2-րդ փ 1-ին նրբ, Ջերմատան փող 1-ին նրբ, Բալահովիտ բնակավայրի 1-ին փողոց 1-ն նրբ  9-րդ փողոց, Ծաղկունք  3-րդ փողոց/մասնակի/, Գեղաշեն բնակավայրի 5-րդ փողոցի 2-րդ նրբ ,3-րդ փողոց 2-րդ նրբ 1-ին փողոց 5-րդ նրբ, 1-ին փողոց 6-րդ նրբ, 1-ին թաղամաս 4-րդ փողոց, 1-ին թաղամաս 3-րդ  փողոց, 3-րդ փողոց, Կաթնաղբյուր բնակավայրի 4-րդ փողոց, Կամարիս  բնակավայրի 4-րդ փողոց, Մայակովսկի բնակավայրի 15րդ փողոց, Պտղնի  բնակավայրի 1-ին  փողոց և Վերին Պտղնի բնակավայրի Նորավան թաղամասի  1-րդ փողոց  ասֆատապատման աշխատանքներ</t>
  </si>
  <si>
    <t>Ակունք համայնքի Ակունք բնակավայրի 13-րդ, 17-րդ,18-րդ, Կոտայք բնակավայրի 1-ին, Զառ բնակավայրի Ռ. Վասիլյան, Հատիս բնակավայրի 1-ին, Զովաշեն բնակավայրի 2-րդ, Սևաբերդ բնակավայրի 2-րդ փողոցների ասֆալտապատում</t>
  </si>
  <si>
    <t>ՀՀ Շիրակի մարզպետի աշխատակազմ</t>
  </si>
  <si>
    <t>Ախուրյան համայնքի Շիրակ գյուղի չգազաֆիկացված հատվածի գազաֆիկացման աշխատանքներ</t>
  </si>
  <si>
    <t>Ախուրյան համայնքի Հայկավան բնակավայրի գազաֆիկացման աշխատանքներ</t>
  </si>
  <si>
    <t>Ախուրյան համայնքի Հովունի  բնակավայրի Սբ. Աստվածածին եկեղեցի տանող ճանապարհի և Հացիկ բնակավայրի 13-րդ փողոցի ասֆալտապատում</t>
  </si>
  <si>
    <t>Ախուրյան համայնքի Այգաբաց բնակավայրի 2-րդ  և 8-րդ փողոցների ասֆալտապատում</t>
  </si>
  <si>
    <t>Ախուրյան համայնքի Ախուրյան բնակավայրի Հ․ Հովսեփյան փողոցի ասֆալտապատման աշխատանքներ</t>
  </si>
  <si>
    <t>Ախուրյան համայնքի Ոսկեհասկ բնակավայրի կենտրոնական ճանապարհի և Ազատան բնակավայրի ներհամայնքային ճանապարհի ասֆալտապատման աշխատանքներ /Ոսկեհասկ/</t>
  </si>
  <si>
    <t>Արթիկ համայնքի թվով 14 բնակավայրերի ներհամայնքային ճանապարհների տուֆ քարով սալապատում /Փանիկ, Հոռոմ, Սպանդարյան/</t>
  </si>
  <si>
    <t>Աշոցք համայնքի Թորոսգյուղ բնակավայրի 1-ին փողոցի և Բավրա բնակավայրի 6-րդ փողոցի սալարկում</t>
  </si>
  <si>
    <t>Աշոցք համայնքի Աշոցք բնակավայրի կենտրոնական հրապարակի և Մեծ Սեպասար բնակավայրի 1-ին փողոցի ասֆալտապատում</t>
  </si>
  <si>
    <t>ՀՀ Սյունիքի մարզպետի աշխատակազմ</t>
  </si>
  <si>
    <t>ՀՀ Վայոց ձորի մարզպետի աշխատակազմ</t>
  </si>
  <si>
    <t>Արենի համայնքի Ելփին բնակավայրում մանկապարտեզի շենքի կառուցում</t>
  </si>
  <si>
    <t>Եղեգնաձոր համայնքի Գետափ բնակավայրի ներհամայնքային փողոցների ասֆալտապատում /1-ին փուլ/</t>
  </si>
  <si>
    <t>ՀՀ Տավուշի մարզպետի աշխատակազմ</t>
  </si>
  <si>
    <t>Նոյեմբերյան համայնքի Կողբ, Նոյեմբերյան, Ոսկեպար, Հաղթանակ  Այրում, Կոթի և Արճիս բնակավայրերի փողոցների տուֆապատում /Հաղթանակ/</t>
  </si>
  <si>
    <t xml:space="preserve"> ՀՀ Արագածոտնի մարզպետի աշխատակազմ</t>
  </si>
  <si>
    <t xml:space="preserve"> ՀՀ Արարատի մարզպետի աշխատակազմ</t>
  </si>
  <si>
    <t xml:space="preserve"> ՀՀ Արմավիրի մարզպետի աշխատակազմ</t>
  </si>
  <si>
    <t xml:space="preserve"> ՀՀ Գեղարքունիքի մարզպետի աշխատակազմ</t>
  </si>
  <si>
    <t xml:space="preserve"> ՀՀ Լոռու մարզպետի աշխատակազմ</t>
  </si>
  <si>
    <t xml:space="preserve"> ՀՀ Կոտայքի մարզպետի աշխատակազմ</t>
  </si>
  <si>
    <t xml:space="preserve"> ՀՀ Շիրակի մարզպետի աշխատակազմ</t>
  </si>
  <si>
    <t xml:space="preserve"> ՀՀ Սյունիքի մարզպետի աշխատակազմ</t>
  </si>
  <si>
    <t xml:space="preserve"> ՀՀ Վայոց ձորի մարզպետի աշխատակազմ</t>
  </si>
  <si>
    <t xml:space="preserve"> ՀՀ Տավուշի մարզպետի աշխատակազմ</t>
  </si>
  <si>
    <r>
      <t>Արմավիր համայնքի  Արմավիր քաղաքի թիվ 2 մանկապարտեզ ՀՈԱԿ-ի հիմնանորոգում, թիվ 3 և թիվ 7 մանկապարտեզ ՀՈԱԿ-ների ջեռուցման համակարգերի կառուցում, գազաֆիկացում, հին դռների և պատուհանների նորով փոխարինում, Մյասնիկյան գյուղի մանկապարտեզ ՀՈԱԿ-ի ջեռուցման համակարգի կառուցում և սանհանգույցի վերանորոգում,Արաքս գյուղի մանկապարտեզի շենքի հիմնանորոգում, Լուկաշին գյուղի մանկապարտեզ ՀՈԱԿ-ի , ջեռուցման համակարգի կառուցում, Սարդարապատ գյուղի մանկապարտեզ ՀՈԱԿ-ի հիմնանորոգում, գազաֆիկացում և ջեռուցման համակարգի կառուցում</t>
    </r>
    <r>
      <rPr>
        <b/>
        <sz val="12"/>
        <color rgb="FF000000"/>
        <rFont val="GHEA Grapalat"/>
        <family val="3"/>
      </rPr>
      <t xml:space="preserve">/Արմավիր քաղաքի թիվ 2 մանկապարտեզ ՀՈԱԿ-ի հիմնանորոգում և Արաքս գյուղի մանկապարտեզի շենքի հիմնանորոգում/լրացուցիչ/ </t>
    </r>
  </si>
  <si>
    <r>
      <t>Խոյ համայնքի Աղավնատուն գյուղի Բ.Ներսիսյան 2-րդ նրբ., Ս.Վիրաբյան, Երիտասարդական 3-րդ, Հարավ-Արևելյան 2-րդ փողոցների, Արշալույս գյուղի 27, 28, 29, 32-րդ փողոցների և Մոնթեավան գյուղի 1-ին և 7-րդ փողոցների գազիֆիկացում</t>
    </r>
    <r>
      <rPr>
        <b/>
        <sz val="12"/>
        <rFont val="GHEA Grapalat"/>
        <family val="3"/>
      </rPr>
      <t>/Մոնթեավան գյուղի 1-ին և 7-րդ փողոցների գազիֆիկացում/</t>
    </r>
  </si>
  <si>
    <r>
      <t>Խոյ համայնքի Գեղակերտ գյուղում Մ.Սարյան, Մարշալ Բաղրամյան փողոցների և Մ.Մարշալ Բաղրամյան փողոցից մինչև մշակույթի տան հարակից տարածքի, Մոնթեավան գյուղում I-ին փողոցի /համայնքի կենտրոնական փողոց/, Այգեշատ գյուղի Երիտասարդական և Մայիսյան փողոցների, Դողս գյուղում Դողս-Աղավնատուն տանող ճանապարհի, Լեռնամերձ գյուղի Բարեկամություն փողոցի /գերեզմաններ տանող ճանապարհ/ ասֆալտապատման աշխատանքներ</t>
    </r>
    <r>
      <rPr>
        <b/>
        <sz val="12"/>
        <color rgb="FF000000"/>
        <rFont val="GHEA Grapalat"/>
        <family val="3"/>
      </rPr>
      <t xml:space="preserve"> /Այգեշատ գյուղի Երիտասարդական և Մայիսյան փողոցների,  Լեռնամերձ գյուղի Բարեկամություն փողոցի /գերեզմաններ տանող ճանապարհ/</t>
    </r>
  </si>
  <si>
    <r>
      <t xml:space="preserve"> Արմավիր համայնքի Արմավիր քաղաքի թիվ 2 մսուր-մանկապարտեզ» ՀՈԱԿ-ի, «ՀՀ Արմավիրի մարզի Արմավիր համայնքի Արմավիր քաղաքի թիվ 11 մսուր-մանկապարտեզ» ՀՈԱԿ-ի, ՀՀ Արմավիրի մարզի Արմավիր համայնքի Արմավիր քաղաքի թիվ 12 մանկապարտեզի, ՀՀ Արմավիրի մարզի Արմավիր համայնքի Արաքս գյուղի մանկապարտեզի, ՀՀ Արմավիրի մարզի Արմավիր համայնքի Խանջյան գյուղի մանկապարտեզի գույքի և սարքավորումների ձեռքբերում </t>
    </r>
    <r>
      <rPr>
        <b/>
        <sz val="12"/>
        <color theme="1"/>
        <rFont val="GHEA Grapalat"/>
        <family val="3"/>
      </rPr>
      <t>/ Սարդարապատ գյուղի մանկապարտեզի գույքի և սարքավորումների ձեռքբերում՝Արմավիր քաղաքի թիվ 12 մանկապարտեզի  փոխարեն/</t>
    </r>
    <r>
      <rPr>
        <sz val="12"/>
        <color theme="1"/>
        <rFont val="GHEA Grapalat"/>
        <family val="3"/>
      </rPr>
      <t xml:space="preserve">  </t>
    </r>
  </si>
  <si>
    <r>
      <t>Մեծամոր համայնքի Ալաշկերտ, Ամասիա, Արգավանդ, Արևիկ, Բամբակաշատ, Գետաշեն, Հայկավան, Նալբանդյան, Նոր Արմավիր, Նոր Արտագերս, Նոր Կեսարիա, Շենավան, Ջանֆիդա, Ջրաշեն, Վարդանաշեն, Փշատավան, Տարոնիկ և Մրգաշատ բնակավայրերի խմելու ջրամատակարարման ցանցերի կառուցում</t>
    </r>
    <r>
      <rPr>
        <b/>
        <sz val="12"/>
        <color theme="1"/>
        <rFont val="GHEA Grapalat"/>
        <family val="3"/>
      </rPr>
      <t>/Ջանֆիդա և Մրգաշատ բնակավայրի խմելու ջրամատակարարման ցանցի կառուցում և Արևիկ բնակավայրի խմելու ջրամատակարարման ցանցի կառուցում/</t>
    </r>
  </si>
  <si>
    <r>
      <t>Արաքս համայնքի Ջրառատ գյուղի մշակույթի տան վերանորոգում և Արաքս բնակավայրի մշակույթի տան երկրորդ հարկի վերանորոգում /</t>
    </r>
    <r>
      <rPr>
        <b/>
        <sz val="12"/>
        <color theme="1"/>
        <rFont val="GHEA Grapalat"/>
        <family val="3"/>
      </rPr>
      <t xml:space="preserve">Ջրառատ գյուղի մշակույթի տան վերանորոգում/  </t>
    </r>
  </si>
  <si>
    <r>
      <t>Արաքս համայնքի Ջրառատ գյուղի փողոցների լուսավորության անցկացման աշխատանքներ, Գայ գյուղի փողոցների արտաքին լուսավորության անցկացման աշխատանքներ, Ապագա գյուղի փողոցների լուսավորության անցկացման աշխատանքներ</t>
    </r>
    <r>
      <rPr>
        <b/>
        <sz val="12"/>
        <rFont val="GHEA Grapalat"/>
        <family val="3"/>
      </rPr>
      <t>/Գայ գյուղի փողոցների արտաքին լուսավորության անցկացման աշխատանքներ, Ապագա գյուղի փողոցների լուսավորության անցկացման աշխատանքներ/</t>
    </r>
  </si>
  <si>
    <r>
      <rPr>
        <sz val="12"/>
        <rFont val="GHEA Grapalat"/>
        <family val="3"/>
      </rPr>
      <t>Ճամբարակ համայնքի Ճամբարակ քաղաքի Բաղրամյան 13, Տ. Մեծի 30, Տ. Մեծի 4, Տ. Մեծի 8 և Գ. Նժդեհի 21 բազմաբնակարան բնակելի շենքերի տանիքների վերանորոգման աշխատանքներ</t>
    </r>
    <r>
      <rPr>
        <b/>
        <sz val="12"/>
        <rFont val="GHEA Grapalat"/>
        <family val="3"/>
      </rPr>
      <t xml:space="preserve"> /Բաղրամյան 13, Տ.Մեծի 30 և  Տ.Մեծի 8 բազմաբնակարան բնակելի շենքերի տանիքների վերանորոգման աշխատանքներ/ </t>
    </r>
  </si>
  <si>
    <r>
      <t xml:space="preserve">Մարտունի համայնքի Արծվանիստ, Ծովինար,  Զոլաքար, Աստղաձոր, Մադինա, Ն․Գետաշեն, Լիճք, Ձորագյուղ, Վարդաձոր, Երանոս բնակավայրերում խմելու նոր  ջրագծերի  և Լիճք, Ձորագյուղ, Երանոս բնակավայրերում խմելու ջրի ջրահավաք ավազանների կառուցում ծրագիր   </t>
    </r>
    <r>
      <rPr>
        <b/>
        <sz val="12"/>
        <color rgb="FF000000"/>
        <rFont val="GHEA Grapalat"/>
        <family val="3"/>
      </rPr>
      <t xml:space="preserve">/Արծվանիստ, Զոլաքար, Աստղաձոր, Մադինա, Ն․Գետաշեն, Վարդաձոր, Երանոս/   </t>
    </r>
    <r>
      <rPr>
        <sz val="12"/>
        <color rgb="FF000000"/>
        <rFont val="GHEA Grapalat"/>
        <family val="3"/>
      </rPr>
      <t xml:space="preserve">                   </t>
    </r>
  </si>
  <si>
    <r>
      <t>Մարտունի համայնքի « Մարտունի քաղաքի Պռոշյան 4, Չարենցի 2, Երևանյան 46,  Մյասնիկյան 53 և Վարդենիկ բնակավայրի Բանավան թաղամասի 6-րդ բազմաբնակարան բնակելի շենքերի տանիքների վերանորոգում»</t>
    </r>
    <r>
      <rPr>
        <b/>
        <sz val="12"/>
        <color rgb="FF000000"/>
        <rFont val="GHEA Grapalat"/>
        <family val="3"/>
      </rPr>
      <t>/Բանավան թաղամասի 6-րդ բազմաբնակարան բնակելի շենքերի տանիքների վերանորոգում/</t>
    </r>
  </si>
  <si>
    <r>
      <t>Մարտունի համայնքի Մարտունի քաղաքի Նարեկացի, Թումանյան, Արցախի, Պարույր Սևակի, Կոմիտասի փողոցների, Շահումյան փողոցի հարակից հատվածի, Վարդենիկ բնակավայրի Կամո Շահինյան փողոցի, Վարդաձոր բնակավայրի Ալաշկերտ փողոցի և 10-րդ փողոցի հատման խաչմերուկ ընկած հատվածի, Ծովինար բնակավայրի 3-րդ թաղամասի       3-րդ փողոցի հարակից հրապարակի մայթերի կառուցում քարե սալիկներով</t>
    </r>
    <r>
      <rPr>
        <b/>
        <sz val="12"/>
        <color rgb="FF000000"/>
        <rFont val="GHEA Grapalat"/>
        <family val="3"/>
      </rPr>
      <t>/ք․ Մարտունի փողոցներ/</t>
    </r>
  </si>
  <si>
    <r>
      <t xml:space="preserve">Վարդենիս համայնքի Վարդենիս քաղաքի Գայի փողոցի ասֆալտապատում, միակողմանի մայթի կառուցում, Վ. Համբարձումյան փողոցի ասֆալտապատում, 6 բազմաբնակարան շենքի բակերի ասֆալտապատում, Արփունք բնակավայր տանող ճանապարհի ասֆալտապատում, Ակունք բնակավայրի 13-րդ փողոցի ասֆալտապատում, Տորֆավան բնակավայրի կենտրոնական փողոցի ասֆալտապատում, Ծովակ բնակավայրի  1 փողոցի, 11 փակուղի հասեցի ճանապարհի ասֆալտապատում, Կարճաղբյուր բնակավայրի 11-րդ և 13-րդ  փողոցների ասֆալտապատում </t>
    </r>
    <r>
      <rPr>
        <b/>
        <sz val="12"/>
        <color theme="1"/>
        <rFont val="GHEA Grapalat"/>
        <family val="3"/>
      </rPr>
      <t>/Երիտասարդության փող 14 և 16 շենքեր/</t>
    </r>
  </si>
  <si>
    <r>
      <t xml:space="preserve">Գավառ համայնքի Գավառ քաղաքում, Նորատուս, Կարմիրգյուղ, Գանձակ, Սարուխան, Հայրավանք, Ծովազարդ, Լճափ, Գեղարքունիք բնակավայրերում ասֆալտապատման աշխատանքների իրականացում </t>
    </r>
    <r>
      <rPr>
        <b/>
        <sz val="12"/>
        <color rgb="FF000000"/>
        <rFont val="GHEA Grapalat"/>
        <family val="3"/>
      </rPr>
      <t>/Գավառ քաղաքում (Դեմիրճյան փողոց), Հացառատ և Արծվաքար թաղամասերում, Նորատուս, Կարմիրգյուղ, Գանձակ, Սարուխան (Անդրանիկի փողոց), Հայրավանք, Ծովազարդ և Լճափ/</t>
    </r>
  </si>
  <si>
    <r>
      <t xml:space="preserve">Նաիրի համայնքի Եղվարդ քաղաքի,  Զովունի, Քասախ, Պռոշյան, Արագյուղ, Բուժական, Զորավան և Սարալանջ բնակավայրերի ասֆալտապատման աշխատանքներ/  </t>
    </r>
    <r>
      <rPr>
        <b/>
        <sz val="12"/>
        <rFont val="GHEA Grapalat"/>
        <family val="3"/>
      </rPr>
      <t>Եղվարդ քաղաքի,   Պռոշյան, Արագյուղ, Բուժական, Զորավան և Սարալանջ</t>
    </r>
    <r>
      <rPr>
        <sz val="12"/>
        <rFont val="GHEA Grapalat"/>
        <family val="3"/>
      </rPr>
      <t xml:space="preserve"> բնակավայրերի ասֆալտապատման աշխատանքներ</t>
    </r>
  </si>
  <si>
    <r>
      <rPr>
        <sz val="12"/>
        <rFont val="GHEA Grapalat"/>
        <family val="3"/>
      </rPr>
      <t xml:space="preserve">  Կապան համայնքի Եղվարդ և Ծավ բնակ. Հասարակական շենքերի նորոգում և կառուցում/՝ Եղվարդ բնակավայրի կենցաղի տան վերանորոգում, Ծավ բնակավայրի կենցաղի տան վերանորոգում, Ըրկենանց բնակավայրում վարչական շենքի կառուցում և տարածքի բարեկարգում, Վանեք բնակավայրում վարչական շենքի կառուցում և տարածքի 
բարեկարգում, Եղեգ բնակավայրում վարչական շենքի կառուցում և տարածքի բարեկարգում, Ներքին Խոտանան բնակավայրում վարչական շենքի կառուցում և  տարածքի բարեկարգում, Դավիթ Համբարձումյանի անվան մանկապատանեկան մարզադպրոց ՀՈԱԿ-ի շենքի մասնակի վերանորոգում և ջեռուցման համակարգի վերականգնում, Կապան քաղաքի Վաչագան թաղամասի հանդիսությունների  սրահի մասնակի վերանորոգում և Օխտար բնակավայրի ակումբի շենքի  հիմնանորոգում» </t>
    </r>
    <r>
      <rPr>
        <b/>
        <sz val="12"/>
        <rFont val="GHEA Grapalat"/>
        <family val="3"/>
      </rPr>
      <t>/Դավիթ Համբարձումյանի անվան մանկապատանեկան 
մարզադպրոց/</t>
    </r>
  </si>
  <si>
    <r>
      <rPr>
        <sz val="12"/>
        <rFont val="GHEA Grapalat"/>
        <family val="3"/>
      </rPr>
      <t>Կապան համայնքի «Դավիթ Բեկ բնակավայրի ջրամատակարարում,  Սրաշեն բնակավայրի խմելու ջրամատակարարման ապահովում և Կաղնուտ բնակավայրի խմելու ջրամատակարարման ապահովում</t>
    </r>
    <r>
      <rPr>
        <b/>
        <sz val="12"/>
        <rFont val="GHEA Grapalat"/>
        <family val="3"/>
      </rPr>
      <t>» /Դավիթ Բեկ բնակավայրի ջրամատակարարում/</t>
    </r>
  </si>
  <si>
    <r>
      <t xml:space="preserve">Կապան համայնքի «Կապան քաղաքի Շինարարների փողոցի թիվ 8/43 հասցեում և Բաղաբերդ թաղամասի թիվ 6/83 հասցեում գտնվող ակումբ-գրադարանների  նորոգում  </t>
    </r>
    <r>
      <rPr>
        <b/>
        <sz val="12"/>
        <color theme="1"/>
        <rFont val="GHEA Grapalat"/>
        <family val="3"/>
      </rPr>
      <t>/Կապան քաղաքի Բաղաբերդ թաղամասի թիվ 6/83 հասցեում գտնվող ակումբ-գրադարան/</t>
    </r>
  </si>
  <si>
    <r>
      <t>Բերդ համայնքի Վ․Կ․ Աղբյուր, Արծվաբերդ, Նորաշեն բնակավայրերի խմելու ջրի արտաքին ցանցի ջրընդունիչների կապիտալ վերանորոգում և նորերի կառուցում, Նավուր բնակավայրի խմելու ջրի ներքին ցանցի վերանորոգում</t>
    </r>
    <r>
      <rPr>
        <b/>
        <sz val="12"/>
        <color rgb="FF000000"/>
        <rFont val="GHEA Grapalat"/>
        <family val="3"/>
      </rPr>
      <t>/Նավուր բնակավայրի խմելու ջրի ներքին ցանցի վերանորոգում/</t>
    </r>
  </si>
  <si>
    <r>
      <t>Իջևան համայնքի Իջևան, Վազաշեն, Խաշթառակ և Սևքար բն․ ճանապարհի հիմնանորոգում և սալիկապատում տուֆ քարով</t>
    </r>
    <r>
      <rPr>
        <b/>
        <sz val="12"/>
        <color rgb="FF000000"/>
        <rFont val="GHEA Grapalat"/>
        <family val="3"/>
      </rPr>
      <t xml:space="preserve"> /Իջևան բն․ Ղալումյան փողոց/</t>
    </r>
  </si>
  <si>
    <t>Աղյուսակ 9.1.48</t>
  </si>
  <si>
    <t xml:space="preserve">ՀՀ Արագածոտնի մարզպետի աշխատակազմ </t>
  </si>
  <si>
    <t xml:space="preserve"> 1212 </t>
  </si>
  <si>
    <t xml:space="preserve"> 12007 </t>
  </si>
  <si>
    <t xml:space="preserve">  Շահառուների ընտրության չափանիշները </t>
  </si>
  <si>
    <t xml:space="preserve">  ՀՀ կառավարության 16. 11.2006 թվականի  «ՀՀ պետական բյուջեից համայնքներին սուբվենցիաների տրամադրման կարգը հաստատելու մասին»  1708-Ն որոշում </t>
  </si>
  <si>
    <t>Աղյուսակ 9.1.49</t>
  </si>
  <si>
    <t xml:space="preserve">ՀՀ Արարատի մարզպետի աշխատակազմ </t>
  </si>
  <si>
    <t>Աղյուսակ 9.1.50</t>
  </si>
  <si>
    <t xml:space="preserve">ՀՀ Արմավիրի մարզպետի աշխատակազմ </t>
  </si>
  <si>
    <t>Աղյուսակ 9.1.51</t>
  </si>
  <si>
    <t xml:space="preserve">ՀՀ Գեղարքունիքի մարզպետի աշխատակազմ </t>
  </si>
  <si>
    <t>Աղյուսակ 9.1.52</t>
  </si>
  <si>
    <t xml:space="preserve"> ՀՀ Լոռու մարզպետի աշխատակազմ </t>
  </si>
  <si>
    <t>Աղյուսակ 9.1.53</t>
  </si>
  <si>
    <t xml:space="preserve"> ՀՀ Կոտայքի մարզպետի աշխատակազմ </t>
  </si>
  <si>
    <t>Աղյուսակ 9.1.54</t>
  </si>
  <si>
    <t xml:space="preserve"> ՀՀ Շիրակի մարզպետի աշխատակազմ </t>
  </si>
  <si>
    <t>Աղյուսակ 9.1.55</t>
  </si>
  <si>
    <t xml:space="preserve"> ՀՀ Սյունիքի մարզպետի աշխատակազմ </t>
  </si>
  <si>
    <t>Աղյուսակ 9.1.56</t>
  </si>
  <si>
    <t xml:space="preserve"> ՀՀ Վայոց ձորի մարզպետի աշխատակազմ </t>
  </si>
  <si>
    <t>Աղյուսակ 9.1.57</t>
  </si>
  <si>
    <t xml:space="preserve"> ՀՀ Տավուշի մարզպետի աշխատակազմ </t>
  </si>
  <si>
    <t xml:space="preserve">Ցուցանիշների փոփոխությունը (նվազեցումները նշված են փակագծերում)  </t>
  </si>
  <si>
    <t>Ցուցանիշների փոփոխությունը 
(նվազեցումները նշված են փակագծերում)</t>
  </si>
  <si>
    <t xml:space="preserve">ՀԱՅԱՍՏԱՆԻ ՀԱՆՐԱՊԵՏՈՒԹՅԱՆ ԿԱՌԱՎԱՐՈՒԹՅԱՆ 2023 ԹՎԱԿԱՆԻ ԴԵԿՏԵՄԲԵՐԻ 28-Ի № 2323-Ն ՈՐՈՇՄԱՆ № 9.1 ՀԱՎԵԼՎԱԾԻ № 9.1.7, 9.1.48, 9.1.49, 9.1.50,  9.1.51, 9.1.52, 9.1.53, 9.1.54, 9.1.55, 9.1.56,9.1.57 ԵՎ 9.1.58 ԱՂՅՈՒՍԱԿՆԵՐՈՒՄ ԿԱՏԱՐՎՈՂ ՓՈՓՈԽՈՒԹՅՈՒՆԸ ԵՎ ԼՐԱՑՈՒՄՆԵՐԸ </t>
  </si>
  <si>
    <t xml:space="preserve"> 1212</t>
  </si>
  <si>
    <t xml:space="preserve"> Տարածքային համաչափ զարգացման խթանում</t>
  </si>
  <si>
    <t xml:space="preserve"> ՀՀ համայնքների կառավարման արդյունավետության բարձրացում և տնտեսական գործունեության խթանում</t>
  </si>
  <si>
    <t xml:space="preserve"> 12007</t>
  </si>
  <si>
    <t xml:space="preserve"> ՀՀ մարզերին սուբվենցիաների տրամադրում՛ ենթակառուցվածքների զարգացման նպատակով</t>
  </si>
  <si>
    <t xml:space="preserve"> Տրանսֆերտների տրամադրում</t>
  </si>
  <si>
    <t>Ցուցանիշների փոփոխությունը (նվազեցումները նշված են փակագծերում)</t>
  </si>
  <si>
    <t>Հավելված N 8</t>
  </si>
  <si>
    <t>ՀԱՅԱՍՏԱՆԻ ՀԱՆՐԱՊԵՏՈՒԹՅԱՆ ԿԱՌԱՎԱՐՈՒԹՅԱՆ 2023 ԹՎԱԿԱՆԻ ԴԵԿՏԵՄԲԵՐԻ 28-Ի N 2323-Ն ՈՐՈՇՄԱՆ N 10 ՀԱՎԵԼՎԱԾՈՒՄ ԿԱՏԱՐՎՈՂ ՓՈՓՈԽՈՒԹՅՈՒՆՆԵՐԸ ԵՎ  ԼՐԱՑՈՒՄՆԵՐԸ</t>
  </si>
  <si>
    <t>Հավելված 5</t>
  </si>
  <si>
    <t>Հավելված N 4</t>
  </si>
  <si>
    <t>Հավելված  №3</t>
  </si>
  <si>
    <t xml:space="preserve"> Հանրապետական նշանակության ավտոճանապարհներ, կմ </t>
  </si>
  <si>
    <t xml:space="preserve"> ՄԱՍ 2. ՊԵՏԱԿԱՆ ՄԱՐՄՆԻ ԳԾՈՎ ԱՐԴՅՈՒՆՔԱՅԻՆ (ԿԱՏԱՐՈՂԱԿԱՆ) ՑՈՒՑԱՆԻՇՆԵՐԸ </t>
  </si>
  <si>
    <r>
      <t>Արարատ համայնքի  Արարատ քաղաքի, Զանգակատուն, Վարդաշատ, Պարույր Սևակ, Երասխ, Արարատ, Ավշար և Նոյակերտ բնակավայրերի ճանապարհների վերանորոգում ասֆալտապատմամբ</t>
    </r>
    <r>
      <rPr>
        <b/>
        <sz val="12"/>
        <color theme="1"/>
        <rFont val="GHEA Grapalat"/>
        <family val="3"/>
      </rPr>
      <t xml:space="preserve">  /Արարատ ՈԿՖ բանավան/</t>
    </r>
  </si>
  <si>
    <t xml:space="preserve">    ՀԱՅԱՍՏԱՆԻ ՀԱՆՐԱՊԵՏՈՒԹՅԱՆ   ՎԱՐՉԱՊԵՏԻ ԱՇԽԱՏԱԿԱԶՄԻ    ՂԵԿԱՎԱՐ՝Ա.ՀԱՐՈՒԹՅՈՒՆՅԱՆ</t>
  </si>
  <si>
    <t xml:space="preserve">    ՀԱՅԱՍՏԱՆԻ ՀԱՆՐԱՊԵՏՈՒԹՅԱՆ   ՎԱՐՉԱՊԵՏԻ ԱՇԽԱՏԱԿԱԶՄԻ    ՂԵԿԱՎԱՐ՝       Ա.ՀԱՐՈՒԹՅՈՒՆՅԱՆ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</si>
</sst>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43" formatCode="_(* #,##0.00_);_(* \(#,##0.00\);_(* &quot;-&quot;??_);_(@_)"/>
    <numFmt numFmtId="164" formatCode="_-* #,##0.00_-;\-* #,##0.00_-;_-* &quot;-&quot;??_-;_-@_-"/>
    <numFmt numFmtId="165" formatCode="_-* #,##0.00\ _₽_-;\-* #,##0.00\ _₽_-;_-* &quot;-&quot;??\ _₽_-;_-@_-"/>
    <numFmt numFmtId="166" formatCode="##,##0.0;\(##,##0.0\);\-"/>
    <numFmt numFmtId="167" formatCode="_(* #,##0.0_);_(* \(#,##0.0\);_(* &quot;-&quot;??_);_(@_)"/>
    <numFmt numFmtId="168" formatCode="#,##0.0_);\(#,##0.0\)"/>
    <numFmt numFmtId="169" formatCode="_-* #,##0.00_р_._-;\-* #,##0.00_р_._-;_-* &quot;-&quot;??_р_._-;_-@_-"/>
    <numFmt numFmtId="170" formatCode="_ * #,##0.00_)_€_ ;_ * \(#,##0.00\)_€_ ;_ * &quot;-&quot;??_)_€_ ;_ @_ "/>
    <numFmt numFmtId="171" formatCode="_ * #,##0.00_)\ _ _ ;_ * \(#,##0.00\)\ _ _ ;_ * &quot;-&quot;??_)\ _ _ ;_ @_ "/>
    <numFmt numFmtId="172" formatCode="_(* #,##0_);_(* \(#,##0\);_(* &quot;-&quot;??_);_(@_)"/>
    <numFmt numFmtId="173" formatCode="_-* #,##0.0_-;\-* #,##0.0_-;_-* &quot;-&quot;?_-;_-@_-"/>
    <numFmt numFmtId="174" formatCode="#,##0.0"/>
  </numFmts>
  <fonts count="99" x14ac:knownFonts="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8"/>
      <name val="GHEA Grapalat"/>
      <family val="2"/>
    </font>
    <font>
      <sz val="10"/>
      <name val="Arial Armenian"/>
      <family val="2"/>
    </font>
    <font>
      <sz val="10"/>
      <name val="Times Armenian"/>
      <family val="1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b/>
      <sz val="12"/>
      <name val="GHEA Grapalat"/>
      <family val="3"/>
    </font>
    <font>
      <sz val="10"/>
      <color indexed="8"/>
      <name val="MS Sans Serif"/>
      <family val="2"/>
      <charset val="204"/>
    </font>
    <font>
      <sz val="12"/>
      <name val="GHEA Grapalat"/>
      <family val="3"/>
    </font>
    <font>
      <i/>
      <sz val="12"/>
      <name val="GHEA Grapalat"/>
      <family val="3"/>
    </font>
    <font>
      <u/>
      <sz val="11"/>
      <color theme="10"/>
      <name val="Calibri"/>
      <family val="2"/>
      <scheme val="minor"/>
    </font>
    <font>
      <u/>
      <sz val="12"/>
      <name val="GHEA Grapalat"/>
      <family val="3"/>
    </font>
    <font>
      <sz val="11"/>
      <color indexed="8"/>
      <name val="Calibri"/>
      <family val="2"/>
      <charset val="1"/>
    </font>
    <font>
      <sz val="12"/>
      <color indexed="8"/>
      <name val="Times Armenian"/>
      <family val="2"/>
    </font>
    <font>
      <sz val="11"/>
      <color theme="1"/>
      <name val="Times Armenian"/>
      <family val="2"/>
    </font>
    <font>
      <sz val="10"/>
      <color rgb="FF000000"/>
      <name val="Times New Roman"/>
      <family val="1"/>
    </font>
    <font>
      <sz val="8"/>
      <name val="Calibri"/>
      <family val="2"/>
      <charset val="1"/>
      <scheme val="minor"/>
    </font>
    <font>
      <sz val="10"/>
      <name val="Arial Cyr"/>
      <family val="2"/>
      <charset val="204"/>
    </font>
    <font>
      <sz val="12"/>
      <color theme="1"/>
      <name val="GHEA Grapalat"/>
      <family val="3"/>
    </font>
    <font>
      <b/>
      <sz val="12"/>
      <color theme="1"/>
      <name val="GHEA Grapalat"/>
      <family val="3"/>
    </font>
    <font>
      <b/>
      <i/>
      <sz val="12"/>
      <name val="GHEA Grapalat"/>
      <family val="3"/>
    </font>
    <font>
      <sz val="12"/>
      <color indexed="8"/>
      <name val="GHEA Grapalat"/>
      <family val="3"/>
    </font>
    <font>
      <sz val="12"/>
      <color rgb="FF000000"/>
      <name val="GHEA Grapalat"/>
      <family val="3"/>
    </font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1"/>
    </font>
    <font>
      <b/>
      <sz val="12"/>
      <color indexed="8"/>
      <name val="GHEA Grapalat"/>
      <family val="3"/>
    </font>
    <font>
      <b/>
      <sz val="12"/>
      <color rgb="FF000000"/>
      <name val="GHEA Grapalat"/>
      <family val="3"/>
    </font>
    <font>
      <i/>
      <sz val="12"/>
      <color theme="1"/>
      <name val="GHEA Grapalat"/>
      <family val="3"/>
    </font>
    <font>
      <sz val="12"/>
      <name val="GHEA Grapalat"/>
      <family val="2"/>
    </font>
    <font>
      <i/>
      <sz val="12"/>
      <name val="GHEA Grapalat"/>
      <family val="2"/>
    </font>
    <font>
      <b/>
      <u/>
      <sz val="12"/>
      <name val="GHEA Grapalat"/>
      <family val="3"/>
    </font>
    <font>
      <sz val="10"/>
      <name val="GHEA Grapalat"/>
      <family val="3"/>
    </font>
    <font>
      <sz val="10"/>
      <color theme="1"/>
      <name val="GHEA Grapalat"/>
      <family val="3"/>
    </font>
  </fonts>
  <fills count="5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theme="0"/>
      </patternFill>
    </fill>
    <fill>
      <patternFill patternType="solid">
        <fgColor rgb="FFFFFF00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542">
    <xf numFmtId="0" fontId="0" fillId="0" borderId="0"/>
    <xf numFmtId="0" fontId="10" fillId="0" borderId="0"/>
    <xf numFmtId="9" fontId="11" fillId="0" borderId="0" applyFont="0" applyFill="0" applyBorder="0" applyAlignment="0" applyProtection="0"/>
    <xf numFmtId="0" fontId="12" fillId="0" borderId="0"/>
    <xf numFmtId="0" fontId="13" fillId="0" borderId="0">
      <alignment horizontal="left" vertical="top" wrapText="1"/>
    </xf>
    <xf numFmtId="0" fontId="14" fillId="0" borderId="0"/>
    <xf numFmtId="166" fontId="15" fillId="0" borderId="0" applyFill="0" applyBorder="0" applyProtection="0">
      <alignment horizontal="right" vertical="top"/>
    </xf>
    <xf numFmtId="43" fontId="14" fillId="0" borderId="0" applyFont="0" applyFill="0" applyBorder="0" applyAlignment="0" applyProtection="0"/>
    <xf numFmtId="0" fontId="15" fillId="0" borderId="0">
      <alignment horizontal="left" vertical="top" wrapText="1"/>
    </xf>
    <xf numFmtId="0" fontId="16" fillId="0" borderId="0"/>
    <xf numFmtId="43" fontId="16" fillId="0" borderId="0" applyFont="0" applyFill="0" applyBorder="0" applyAlignment="0" applyProtection="0"/>
    <xf numFmtId="0" fontId="17" fillId="0" borderId="0"/>
    <xf numFmtId="0" fontId="18" fillId="0" borderId="6" applyNumberFormat="0" applyFill="0" applyAlignment="0" applyProtection="0"/>
    <xf numFmtId="0" fontId="19" fillId="0" borderId="7" applyNumberFormat="0" applyFill="0" applyAlignment="0" applyProtection="0"/>
    <xf numFmtId="0" fontId="20" fillId="0" borderId="8" applyNumberFormat="0" applyFill="0" applyAlignment="0" applyProtection="0"/>
    <xf numFmtId="0" fontId="20" fillId="0" borderId="0" applyNumberFormat="0" applyFill="0" applyBorder="0" applyAlignment="0" applyProtection="0"/>
    <xf numFmtId="0" fontId="21" fillId="3" borderId="0" applyNumberFormat="0" applyBorder="0" applyAlignment="0" applyProtection="0"/>
    <xf numFmtId="0" fontId="22" fillId="4" borderId="0" applyNumberFormat="0" applyBorder="0" applyAlignment="0" applyProtection="0"/>
    <xf numFmtId="0" fontId="23" fillId="5" borderId="0" applyNumberFormat="0" applyBorder="0" applyAlignment="0" applyProtection="0"/>
    <xf numFmtId="0" fontId="24" fillId="6" borderId="9" applyNumberFormat="0" applyAlignment="0" applyProtection="0"/>
    <xf numFmtId="0" fontId="25" fillId="7" borderId="10" applyNumberFormat="0" applyAlignment="0" applyProtection="0"/>
    <xf numFmtId="0" fontId="26" fillId="7" borderId="9" applyNumberFormat="0" applyAlignment="0" applyProtection="0"/>
    <xf numFmtId="0" fontId="27" fillId="0" borderId="11" applyNumberFormat="0" applyFill="0" applyAlignment="0" applyProtection="0"/>
    <xf numFmtId="0" fontId="28" fillId="8" borderId="12" applyNumberFormat="0" applyAlignment="0" applyProtection="0"/>
    <xf numFmtId="0" fontId="29" fillId="0" borderId="0" applyNumberFormat="0" applyFill="0" applyBorder="0" applyAlignment="0" applyProtection="0"/>
    <xf numFmtId="0" fontId="14" fillId="9" borderId="13" applyNumberFormat="0" applyFont="0" applyAlignment="0" applyProtection="0"/>
    <xf numFmtId="0" fontId="30" fillId="0" borderId="0" applyNumberFormat="0" applyFill="0" applyBorder="0" applyAlignment="0" applyProtection="0"/>
    <xf numFmtId="0" fontId="31" fillId="0" borderId="14" applyNumberFormat="0" applyFill="0" applyAlignment="0" applyProtection="0"/>
    <xf numFmtId="0" fontId="32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2" borderId="0" applyNumberFormat="0" applyBorder="0" applyAlignment="0" applyProtection="0"/>
    <xf numFmtId="0" fontId="32" fillId="13" borderId="0" applyNumberFormat="0" applyBorder="0" applyAlignment="0" applyProtection="0"/>
    <xf numFmtId="0" fontId="32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32" fillId="17" borderId="0" applyNumberFormat="0" applyBorder="0" applyAlignment="0" applyProtection="0"/>
    <xf numFmtId="0" fontId="32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32" fillId="21" borderId="0" applyNumberFormat="0" applyBorder="0" applyAlignment="0" applyProtection="0"/>
    <xf numFmtId="0" fontId="32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4" borderId="0" applyNumberFormat="0" applyBorder="0" applyAlignment="0" applyProtection="0"/>
    <xf numFmtId="0" fontId="32" fillId="25" borderId="0" applyNumberFormat="0" applyBorder="0" applyAlignment="0" applyProtection="0"/>
    <xf numFmtId="0" fontId="32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28" borderId="0" applyNumberFormat="0" applyBorder="0" applyAlignment="0" applyProtection="0"/>
    <xf numFmtId="0" fontId="32" fillId="29" borderId="0" applyNumberFormat="0" applyBorder="0" applyAlignment="0" applyProtection="0"/>
    <xf numFmtId="0" fontId="32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32" borderId="0" applyNumberFormat="0" applyBorder="0" applyAlignment="0" applyProtection="0"/>
    <xf numFmtId="0" fontId="32" fillId="33" borderId="0" applyNumberFormat="0" applyBorder="0" applyAlignment="0" applyProtection="0"/>
    <xf numFmtId="0" fontId="33" fillId="0" borderId="0" applyNumberFormat="0" applyFill="0" applyBorder="0" applyAlignment="0" applyProtection="0"/>
    <xf numFmtId="0" fontId="34" fillId="14" borderId="0" applyNumberFormat="0" applyBorder="0" applyAlignment="0" applyProtection="0"/>
    <xf numFmtId="0" fontId="9" fillId="9" borderId="13" applyNumberFormat="0" applyFont="0" applyAlignment="0" applyProtection="0"/>
    <xf numFmtId="0" fontId="34" fillId="33" borderId="0" applyNumberFormat="0" applyBorder="0" applyAlignment="0" applyProtection="0"/>
    <xf numFmtId="0" fontId="34" fillId="21" borderId="0" applyNumberFormat="0" applyBorder="0" applyAlignment="0" applyProtection="0"/>
    <xf numFmtId="0" fontId="34" fillId="10" borderId="0" applyNumberFormat="0" applyBorder="0" applyAlignment="0" applyProtection="0"/>
    <xf numFmtId="0" fontId="34" fillId="30" borderId="0" applyNumberFormat="0" applyBorder="0" applyAlignment="0" applyProtection="0"/>
    <xf numFmtId="0" fontId="14" fillId="31" borderId="0" applyNumberFormat="0" applyBorder="0" applyAlignment="0" applyProtection="0"/>
    <xf numFmtId="0" fontId="14" fillId="32" borderId="0" applyNumberFormat="0" applyBorder="0" applyAlignment="0" applyProtection="0"/>
    <xf numFmtId="0" fontId="14" fillId="16" borderId="0" applyNumberFormat="0" applyBorder="0" applyAlignment="0" applyProtection="0"/>
    <xf numFmtId="0" fontId="34" fillId="17" borderId="0" applyNumberFormat="0" applyBorder="0" applyAlignment="0" applyProtection="0"/>
    <xf numFmtId="0" fontId="42" fillId="0" borderId="0" applyNumberFormat="0" applyFill="0" applyBorder="0" applyAlignment="0" applyProtection="0"/>
    <xf numFmtId="0" fontId="34" fillId="13" borderId="0" applyNumberFormat="0" applyBorder="0" applyAlignment="0" applyProtection="0"/>
    <xf numFmtId="0" fontId="40" fillId="0" borderId="6" applyNumberFormat="0" applyFill="0" applyAlignment="0" applyProtection="0"/>
    <xf numFmtId="0" fontId="34" fillId="25" borderId="0" applyNumberFormat="0" applyBorder="0" applyAlignment="0" applyProtection="0"/>
    <xf numFmtId="0" fontId="42" fillId="0" borderId="8" applyNumberFormat="0" applyFill="0" applyAlignment="0" applyProtection="0"/>
    <xf numFmtId="0" fontId="49" fillId="0" borderId="0" applyNumberFormat="0" applyFill="0" applyBorder="0" applyAlignment="0" applyProtection="0"/>
    <xf numFmtId="0" fontId="14" fillId="11" borderId="0" applyNumberFormat="0" applyBorder="0" applyAlignment="0" applyProtection="0"/>
    <xf numFmtId="0" fontId="44" fillId="0" borderId="11" applyNumberFormat="0" applyFill="0" applyAlignment="0" applyProtection="0"/>
    <xf numFmtId="0" fontId="14" fillId="19" borderId="0" applyNumberFormat="0" applyBorder="0" applyAlignment="0" applyProtection="0"/>
    <xf numFmtId="0" fontId="14" fillId="15" borderId="0" applyNumberFormat="0" applyBorder="0" applyAlignment="0" applyProtection="0"/>
    <xf numFmtId="0" fontId="34" fillId="29" borderId="0" applyNumberFormat="0" applyBorder="0" applyAlignment="0" applyProtection="0"/>
    <xf numFmtId="0" fontId="38" fillId="0" borderId="0" applyNumberFormat="0" applyFill="0" applyBorder="0" applyAlignment="0" applyProtection="0"/>
    <xf numFmtId="0" fontId="34" fillId="22" borderId="0" applyNumberFormat="0" applyBorder="0" applyAlignment="0" applyProtection="0"/>
    <xf numFmtId="0" fontId="45" fillId="5" borderId="0" applyNumberFormat="0" applyBorder="0" applyAlignment="0" applyProtection="0"/>
    <xf numFmtId="0" fontId="14" fillId="28" borderId="0" applyNumberFormat="0" applyBorder="0" applyAlignment="0" applyProtection="0"/>
    <xf numFmtId="0" fontId="14" fillId="24" borderId="0" applyNumberFormat="0" applyBorder="0" applyAlignment="0" applyProtection="0"/>
    <xf numFmtId="0" fontId="36" fillId="7" borderId="9" applyNumberFormat="0" applyAlignment="0" applyProtection="0"/>
    <xf numFmtId="0" fontId="39" fillId="3" borderId="0" applyNumberFormat="0" applyBorder="0" applyAlignment="0" applyProtection="0"/>
    <xf numFmtId="0" fontId="46" fillId="7" borderId="10" applyNumberFormat="0" applyAlignment="0" applyProtection="0"/>
    <xf numFmtId="0" fontId="43" fillId="6" borderId="9" applyNumberFormat="0" applyAlignment="0" applyProtection="0"/>
    <xf numFmtId="0" fontId="41" fillId="0" borderId="7" applyNumberFormat="0" applyFill="0" applyAlignment="0" applyProtection="0"/>
    <xf numFmtId="0" fontId="47" fillId="0" borderId="0" applyNumberFormat="0" applyFill="0" applyBorder="0" applyAlignment="0" applyProtection="0"/>
    <xf numFmtId="0" fontId="34" fillId="26" borderId="0" applyNumberFormat="0" applyBorder="0" applyAlignment="0" applyProtection="0"/>
    <xf numFmtId="0" fontId="37" fillId="8" borderId="12" applyNumberFormat="0" applyAlignment="0" applyProtection="0"/>
    <xf numFmtId="0" fontId="14" fillId="20" borderId="0" applyNumberFormat="0" applyBorder="0" applyAlignment="0" applyProtection="0"/>
    <xf numFmtId="0" fontId="14" fillId="23" borderId="0" applyNumberFormat="0" applyBorder="0" applyAlignment="0" applyProtection="0"/>
    <xf numFmtId="0" fontId="48" fillId="0" borderId="14" applyNumberFormat="0" applyFill="0" applyAlignment="0" applyProtection="0"/>
    <xf numFmtId="0" fontId="34" fillId="18" borderId="0" applyNumberFormat="0" applyBorder="0" applyAlignment="0" applyProtection="0"/>
    <xf numFmtId="0" fontId="14" fillId="27" borderId="0" applyNumberFormat="0" applyBorder="0" applyAlignment="0" applyProtection="0"/>
    <xf numFmtId="0" fontId="35" fillId="4" borderId="0" applyNumberFormat="0" applyBorder="0" applyAlignment="0" applyProtection="0"/>
    <xf numFmtId="0" fontId="14" fillId="12" borderId="0" applyNumberFormat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16" fillId="0" borderId="0"/>
    <xf numFmtId="9" fontId="16" fillId="0" borderId="0" applyFont="0" applyFill="0" applyBorder="0" applyAlignment="0" applyProtection="0"/>
    <xf numFmtId="0" fontId="17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12" fillId="0" borderId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51" fillId="0" borderId="0"/>
    <xf numFmtId="0" fontId="52" fillId="5" borderId="0" applyNumberFormat="0" applyBorder="0" applyAlignment="0" applyProtection="0"/>
    <xf numFmtId="0" fontId="17" fillId="0" borderId="0"/>
    <xf numFmtId="0" fontId="12" fillId="0" borderId="0"/>
    <xf numFmtId="0" fontId="50" fillId="34" borderId="0" applyNumberFormat="0" applyBorder="0" applyAlignment="0" applyProtection="0"/>
    <xf numFmtId="0" fontId="50" fillId="35" borderId="0" applyNumberFormat="0" applyBorder="0" applyAlignment="0" applyProtection="0"/>
    <xf numFmtId="0" fontId="50" fillId="36" borderId="0" applyNumberFormat="0" applyBorder="0" applyAlignment="0" applyProtection="0"/>
    <xf numFmtId="0" fontId="50" fillId="37" borderId="0" applyNumberFormat="0" applyBorder="0" applyAlignment="0" applyProtection="0"/>
    <xf numFmtId="0" fontId="50" fillId="41" borderId="0" applyNumberFormat="0" applyBorder="0" applyAlignment="0" applyProtection="0"/>
    <xf numFmtId="0" fontId="50" fillId="42" borderId="0" applyNumberFormat="0" applyBorder="0" applyAlignment="0" applyProtection="0"/>
    <xf numFmtId="0" fontId="50" fillId="43" borderId="0" applyNumberFormat="0" applyBorder="0" applyAlignment="0" applyProtection="0"/>
    <xf numFmtId="0" fontId="50" fillId="44" borderId="0" applyNumberFormat="0" applyBorder="0" applyAlignment="0" applyProtection="0"/>
    <xf numFmtId="0" fontId="50" fillId="38" borderId="0" applyNumberFormat="0" applyBorder="0" applyAlignment="0" applyProtection="0"/>
    <xf numFmtId="0" fontId="50" fillId="37" borderId="0" applyNumberFormat="0" applyBorder="0" applyAlignment="0" applyProtection="0"/>
    <xf numFmtId="0" fontId="50" fillId="43" borderId="0" applyNumberFormat="0" applyBorder="0" applyAlignment="0" applyProtection="0"/>
    <xf numFmtId="0" fontId="50" fillId="45" borderId="0" applyNumberFormat="0" applyBorder="0" applyAlignment="0" applyProtection="0"/>
    <xf numFmtId="0" fontId="53" fillId="46" borderId="0" applyNumberFormat="0" applyBorder="0" applyAlignment="0" applyProtection="0"/>
    <xf numFmtId="0" fontId="53" fillId="44" borderId="0" applyNumberFormat="0" applyBorder="0" applyAlignment="0" applyProtection="0"/>
    <xf numFmtId="0" fontId="53" fillId="38" borderId="0" applyNumberFormat="0" applyBorder="0" applyAlignment="0" applyProtection="0"/>
    <xf numFmtId="0" fontId="53" fillId="39" borderId="0" applyNumberFormat="0" applyBorder="0" applyAlignment="0" applyProtection="0"/>
    <xf numFmtId="0" fontId="53" fillId="47" borderId="0" applyNumberFormat="0" applyBorder="0" applyAlignment="0" applyProtection="0"/>
    <xf numFmtId="0" fontId="53" fillId="40" borderId="0" applyNumberFormat="0" applyBorder="0" applyAlignment="0" applyProtection="0"/>
    <xf numFmtId="0" fontId="53" fillId="48" borderId="0" applyNumberFormat="0" applyBorder="0" applyAlignment="0" applyProtection="0"/>
    <xf numFmtId="0" fontId="53" fillId="49" borderId="0" applyNumberFormat="0" applyBorder="0" applyAlignment="0" applyProtection="0"/>
    <xf numFmtId="0" fontId="53" fillId="50" borderId="0" applyNumberFormat="0" applyBorder="0" applyAlignment="0" applyProtection="0"/>
    <xf numFmtId="0" fontId="53" fillId="39" borderId="0" applyNumberFormat="0" applyBorder="0" applyAlignment="0" applyProtection="0"/>
    <xf numFmtId="0" fontId="53" fillId="47" borderId="0" applyNumberFormat="0" applyBorder="0" applyAlignment="0" applyProtection="0"/>
    <xf numFmtId="0" fontId="53" fillId="51" borderId="0" applyNumberFormat="0" applyBorder="0" applyAlignment="0" applyProtection="0"/>
    <xf numFmtId="0" fontId="54" fillId="35" borderId="0" applyNumberFormat="0" applyBorder="0" applyAlignment="0" applyProtection="0"/>
    <xf numFmtId="0" fontId="55" fillId="52" borderId="15" applyNumberFormat="0" applyAlignment="0" applyProtection="0"/>
    <xf numFmtId="0" fontId="56" fillId="53" borderId="16" applyNumberFormat="0" applyAlignment="0" applyProtection="0"/>
    <xf numFmtId="43" fontId="16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57" fillId="0" borderId="0" applyNumberFormat="0" applyFill="0" applyBorder="0" applyAlignment="0" applyProtection="0"/>
    <xf numFmtId="0" fontId="58" fillId="36" borderId="0" applyNumberFormat="0" applyBorder="0" applyAlignment="0" applyProtection="0"/>
    <xf numFmtId="0" fontId="59" fillId="0" borderId="17" applyNumberFormat="0" applyFill="0" applyAlignment="0" applyProtection="0"/>
    <xf numFmtId="0" fontId="60" fillId="0" borderId="18" applyNumberFormat="0" applyFill="0" applyAlignment="0" applyProtection="0"/>
    <xf numFmtId="0" fontId="61" fillId="0" borderId="19" applyNumberFormat="0" applyFill="0" applyAlignment="0" applyProtection="0"/>
    <xf numFmtId="0" fontId="61" fillId="0" borderId="0" applyNumberFormat="0" applyFill="0" applyBorder="0" applyAlignment="0" applyProtection="0"/>
    <xf numFmtId="0" fontId="62" fillId="42" borderId="15" applyNumberFormat="0" applyAlignment="0" applyProtection="0"/>
    <xf numFmtId="0" fontId="63" fillId="0" borderId="20" applyNumberFormat="0" applyFill="0" applyAlignment="0" applyProtection="0"/>
    <xf numFmtId="0" fontId="64" fillId="54" borderId="0" applyNumberFormat="0" applyBorder="0" applyAlignment="0" applyProtection="0"/>
    <xf numFmtId="1" fontId="70" fillId="0" borderId="0"/>
    <xf numFmtId="1" fontId="70" fillId="0" borderId="0"/>
    <xf numFmtId="1" fontId="70" fillId="0" borderId="0"/>
    <xf numFmtId="0" fontId="8" fillId="0" borderId="0"/>
    <xf numFmtId="0" fontId="12" fillId="0" borderId="0"/>
    <xf numFmtId="0" fontId="12" fillId="0" borderId="0"/>
    <xf numFmtId="0" fontId="16" fillId="55" borderId="21" applyNumberFormat="0" applyFont="0" applyAlignment="0" applyProtection="0"/>
    <xf numFmtId="0" fontId="65" fillId="52" borderId="22" applyNumberFormat="0" applyAlignment="0" applyProtection="0"/>
    <xf numFmtId="0" fontId="69" fillId="0" borderId="0"/>
    <xf numFmtId="0" fontId="69" fillId="0" borderId="0"/>
    <xf numFmtId="0" fontId="69" fillId="0" borderId="0"/>
    <xf numFmtId="0" fontId="66" fillId="0" borderId="0" applyNumberFormat="0" applyFill="0" applyBorder="0" applyAlignment="0" applyProtection="0"/>
    <xf numFmtId="0" fontId="67" fillId="0" borderId="23" applyNumberFormat="0" applyFill="0" applyAlignment="0" applyProtection="0"/>
    <xf numFmtId="0" fontId="68" fillId="0" borderId="0" applyNumberFormat="0" applyFill="0" applyBorder="0" applyAlignment="0" applyProtection="0"/>
    <xf numFmtId="0" fontId="51" fillId="0" borderId="0"/>
    <xf numFmtId="1" fontId="70" fillId="0" borderId="0"/>
    <xf numFmtId="0" fontId="71" fillId="0" borderId="0"/>
    <xf numFmtId="0" fontId="12" fillId="0" borderId="0"/>
    <xf numFmtId="0" fontId="8" fillId="0" borderId="0"/>
    <xf numFmtId="0" fontId="15" fillId="0" borderId="0">
      <alignment horizontal="left" vertical="top" wrapText="1"/>
    </xf>
    <xf numFmtId="0" fontId="7" fillId="9" borderId="13" applyNumberFormat="0" applyFont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9" fillId="0" borderId="0"/>
    <xf numFmtId="0" fontId="6" fillId="0" borderId="0"/>
    <xf numFmtId="0" fontId="6" fillId="0" borderId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5" fillId="9" borderId="13" applyNumberFormat="0" applyFont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17" fillId="0" borderId="0"/>
    <xf numFmtId="165" fontId="17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51" fillId="0" borderId="0" applyFont="0" applyFill="0" applyBorder="0" applyAlignment="0" applyProtection="0"/>
    <xf numFmtId="0" fontId="16" fillId="0" borderId="0"/>
    <xf numFmtId="165" fontId="16" fillId="0" borderId="0" applyFont="0" applyFill="0" applyBorder="0" applyAlignment="0" applyProtection="0"/>
    <xf numFmtId="0" fontId="15" fillId="0" borderId="0">
      <alignment horizontal="left" vertical="top" wrapText="1"/>
    </xf>
    <xf numFmtId="0" fontId="15" fillId="0" borderId="0">
      <alignment horizontal="left" vertical="top" wrapText="1"/>
    </xf>
    <xf numFmtId="0" fontId="33" fillId="0" borderId="0" applyNumberFormat="0" applyFill="0" applyBorder="0" applyAlignment="0" applyProtection="0"/>
    <xf numFmtId="0" fontId="4" fillId="9" borderId="13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32" fillId="13" borderId="0" applyNumberFormat="0" applyBorder="0" applyAlignment="0" applyProtection="0"/>
    <xf numFmtId="0" fontId="32" fillId="17" borderId="0" applyNumberFormat="0" applyBorder="0" applyAlignment="0" applyProtection="0"/>
    <xf numFmtId="0" fontId="32" fillId="21" borderId="0" applyNumberFormat="0" applyBorder="0" applyAlignment="0" applyProtection="0"/>
    <xf numFmtId="0" fontId="32" fillId="25" borderId="0" applyNumberFormat="0" applyBorder="0" applyAlignment="0" applyProtection="0"/>
    <xf numFmtId="0" fontId="32" fillId="29" borderId="0" applyNumberFormat="0" applyBorder="0" applyAlignment="0" applyProtection="0"/>
    <xf numFmtId="0" fontId="32" fillId="33" borderId="0" applyNumberFormat="0" applyBorder="0" applyAlignment="0" applyProtection="0"/>
    <xf numFmtId="0" fontId="32" fillId="10" borderId="0" applyNumberFormat="0" applyBorder="0" applyAlignment="0" applyProtection="0"/>
    <xf numFmtId="0" fontId="32" fillId="14" borderId="0" applyNumberFormat="0" applyBorder="0" applyAlignment="0" applyProtection="0"/>
    <xf numFmtId="0" fontId="32" fillId="18" borderId="0" applyNumberFormat="0" applyBorder="0" applyAlignment="0" applyProtection="0"/>
    <xf numFmtId="0" fontId="32" fillId="22" borderId="0" applyNumberFormat="0" applyBorder="0" applyAlignment="0" applyProtection="0"/>
    <xf numFmtId="0" fontId="32" fillId="26" borderId="0" applyNumberFormat="0" applyBorder="0" applyAlignment="0" applyProtection="0"/>
    <xf numFmtId="0" fontId="32" fillId="30" borderId="0" applyNumberFormat="0" applyBorder="0" applyAlignment="0" applyProtection="0"/>
    <xf numFmtId="0" fontId="24" fillId="6" borderId="9" applyNumberFormat="0" applyAlignment="0" applyProtection="0"/>
    <xf numFmtId="0" fontId="25" fillId="7" borderId="10" applyNumberFormat="0" applyAlignment="0" applyProtection="0"/>
    <xf numFmtId="0" fontId="26" fillId="7" borderId="9" applyNumberFormat="0" applyAlignment="0" applyProtection="0"/>
    <xf numFmtId="0" fontId="18" fillId="0" borderId="6" applyNumberFormat="0" applyFill="0" applyAlignment="0" applyProtection="0"/>
    <xf numFmtId="0" fontId="19" fillId="0" borderId="7" applyNumberFormat="0" applyFill="0" applyAlignment="0" applyProtection="0"/>
    <xf numFmtId="0" fontId="20" fillId="0" borderId="8" applyNumberFormat="0" applyFill="0" applyAlignment="0" applyProtection="0"/>
    <xf numFmtId="0" fontId="20" fillId="0" borderId="0" applyNumberFormat="0" applyFill="0" applyBorder="0" applyAlignment="0" applyProtection="0"/>
    <xf numFmtId="0" fontId="31" fillId="0" borderId="14" applyNumberFormat="0" applyFill="0" applyAlignment="0" applyProtection="0"/>
    <xf numFmtId="0" fontId="28" fillId="8" borderId="12" applyNumberFormat="0" applyAlignment="0" applyProtection="0"/>
    <xf numFmtId="0" fontId="23" fillId="5" borderId="0" applyNumberFormat="0" applyBorder="0" applyAlignment="0" applyProtection="0"/>
    <xf numFmtId="0" fontId="22" fillId="4" borderId="0" applyNumberFormat="0" applyBorder="0" applyAlignment="0" applyProtection="0"/>
    <xf numFmtId="0" fontId="30" fillId="0" borderId="0" applyNumberFormat="0" applyFill="0" applyBorder="0" applyAlignment="0" applyProtection="0"/>
    <xf numFmtId="0" fontId="27" fillId="0" borderId="11" applyNumberFormat="0" applyFill="0" applyAlignment="0" applyProtection="0"/>
    <xf numFmtId="0" fontId="73" fillId="0" borderId="0"/>
    <xf numFmtId="0" fontId="29" fillId="0" borderId="0" applyNumberFormat="0" applyFill="0" applyBorder="0" applyAlignment="0" applyProtection="0"/>
    <xf numFmtId="0" fontId="21" fillId="3" borderId="0" applyNumberFormat="0" applyBorder="0" applyAlignment="0" applyProtection="0"/>
    <xf numFmtId="43" fontId="16" fillId="0" borderId="0" applyFont="0" applyFill="0" applyBorder="0" applyAlignment="0" applyProtection="0"/>
    <xf numFmtId="0" fontId="14" fillId="0" borderId="0"/>
    <xf numFmtId="0" fontId="76" fillId="0" borderId="0" applyNumberFormat="0" applyFill="0" applyBorder="0" applyAlignment="0" applyProtection="0"/>
    <xf numFmtId="0" fontId="16" fillId="0" borderId="0"/>
    <xf numFmtId="0" fontId="12" fillId="0" borderId="0"/>
    <xf numFmtId="0" fontId="12" fillId="0" borderId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14" fillId="11" borderId="0" applyNumberFormat="0" applyBorder="0" applyAlignment="0" applyProtection="0"/>
    <xf numFmtId="0" fontId="14" fillId="15" borderId="0" applyNumberFormat="0" applyBorder="0" applyAlignment="0" applyProtection="0"/>
    <xf numFmtId="0" fontId="14" fillId="19" borderId="0" applyNumberFormat="0" applyBorder="0" applyAlignment="0" applyProtection="0"/>
    <xf numFmtId="0" fontId="14" fillId="23" borderId="0" applyNumberFormat="0" applyBorder="0" applyAlignment="0" applyProtection="0"/>
    <xf numFmtId="0" fontId="14" fillId="27" borderId="0" applyNumberFormat="0" applyBorder="0" applyAlignment="0" applyProtection="0"/>
    <xf numFmtId="0" fontId="14" fillId="31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14" fillId="12" borderId="0" applyNumberFormat="0" applyBorder="0" applyAlignment="0" applyProtection="0"/>
    <xf numFmtId="0" fontId="14" fillId="16" borderId="0" applyNumberFormat="0" applyBorder="0" applyAlignment="0" applyProtection="0"/>
    <xf numFmtId="0" fontId="14" fillId="20" borderId="0" applyNumberFormat="0" applyBorder="0" applyAlignment="0" applyProtection="0"/>
    <xf numFmtId="0" fontId="14" fillId="24" borderId="0" applyNumberFormat="0" applyBorder="0" applyAlignment="0" applyProtection="0"/>
    <xf numFmtId="0" fontId="14" fillId="28" borderId="0" applyNumberFormat="0" applyBorder="0" applyAlignment="0" applyProtection="0"/>
    <xf numFmtId="0" fontId="14" fillId="32" borderId="0" applyNumberFormat="0" applyBorder="0" applyAlignment="0" applyProtection="0"/>
    <xf numFmtId="0" fontId="32" fillId="13" borderId="0" applyNumberFormat="0" applyBorder="0" applyAlignment="0" applyProtection="0"/>
    <xf numFmtId="0" fontId="32" fillId="17" borderId="0" applyNumberFormat="0" applyBorder="0" applyAlignment="0" applyProtection="0"/>
    <xf numFmtId="0" fontId="32" fillId="21" borderId="0" applyNumberFormat="0" applyBorder="0" applyAlignment="0" applyProtection="0"/>
    <xf numFmtId="0" fontId="32" fillId="25" borderId="0" applyNumberFormat="0" applyBorder="0" applyAlignment="0" applyProtection="0"/>
    <xf numFmtId="0" fontId="32" fillId="29" borderId="0" applyNumberFormat="0" applyBorder="0" applyAlignment="0" applyProtection="0"/>
    <xf numFmtId="0" fontId="32" fillId="33" borderId="0" applyNumberFormat="0" applyBorder="0" applyAlignment="0" applyProtection="0"/>
    <xf numFmtId="0" fontId="34" fillId="13" borderId="0" applyNumberFormat="0" applyBorder="0" applyAlignment="0" applyProtection="0"/>
    <xf numFmtId="0" fontId="34" fillId="17" borderId="0" applyNumberFormat="0" applyBorder="0" applyAlignment="0" applyProtection="0"/>
    <xf numFmtId="0" fontId="34" fillId="21" borderId="0" applyNumberFormat="0" applyBorder="0" applyAlignment="0" applyProtection="0"/>
    <xf numFmtId="0" fontId="34" fillId="25" borderId="0" applyNumberFormat="0" applyBorder="0" applyAlignment="0" applyProtection="0"/>
    <xf numFmtId="0" fontId="34" fillId="29" borderId="0" applyNumberFormat="0" applyBorder="0" applyAlignment="0" applyProtection="0"/>
    <xf numFmtId="0" fontId="34" fillId="33" borderId="0" applyNumberFormat="0" applyBorder="0" applyAlignment="0" applyProtection="0"/>
    <xf numFmtId="0" fontId="32" fillId="10" borderId="0" applyNumberFormat="0" applyBorder="0" applyAlignment="0" applyProtection="0"/>
    <xf numFmtId="0" fontId="32" fillId="14" borderId="0" applyNumberFormat="0" applyBorder="0" applyAlignment="0" applyProtection="0"/>
    <xf numFmtId="0" fontId="32" fillId="18" borderId="0" applyNumberFormat="0" applyBorder="0" applyAlignment="0" applyProtection="0"/>
    <xf numFmtId="0" fontId="32" fillId="22" borderId="0" applyNumberFormat="0" applyBorder="0" applyAlignment="0" applyProtection="0"/>
    <xf numFmtId="0" fontId="32" fillId="26" borderId="0" applyNumberFormat="0" applyBorder="0" applyAlignment="0" applyProtection="0"/>
    <xf numFmtId="0" fontId="32" fillId="30" borderId="0" applyNumberFormat="0" applyBorder="0" applyAlignment="0" applyProtection="0"/>
    <xf numFmtId="0" fontId="22" fillId="4" borderId="0" applyNumberFormat="0" applyBorder="0" applyAlignment="0" applyProtection="0"/>
    <xf numFmtId="0" fontId="55" fillId="52" borderId="15" applyNumberFormat="0" applyAlignment="0" applyProtection="0"/>
    <xf numFmtId="0" fontId="55" fillId="52" borderId="15" applyNumberFormat="0" applyAlignment="0" applyProtection="0"/>
    <xf numFmtId="0" fontId="26" fillId="7" borderId="9" applyNumberFormat="0" applyAlignment="0" applyProtection="0"/>
    <xf numFmtId="0" fontId="28" fillId="8" borderId="12" applyNumberFormat="0" applyAlignment="0" applyProtection="0"/>
    <xf numFmtId="43" fontId="4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79" fillId="0" borderId="0" applyFont="0" applyFill="0" applyBorder="0" applyAlignment="0" applyProtection="0"/>
    <xf numFmtId="43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171" fontId="50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30" fillId="0" borderId="0" applyNumberFormat="0" applyFill="0" applyBorder="0" applyAlignment="0" applyProtection="0"/>
    <xf numFmtId="0" fontId="21" fillId="3" borderId="0" applyNumberFormat="0" applyBorder="0" applyAlignment="0" applyProtection="0"/>
    <xf numFmtId="0" fontId="18" fillId="0" borderId="6" applyNumberFormat="0" applyFill="0" applyAlignment="0" applyProtection="0"/>
    <xf numFmtId="0" fontId="19" fillId="0" borderId="7" applyNumberFormat="0" applyFill="0" applyAlignment="0" applyProtection="0"/>
    <xf numFmtId="0" fontId="20" fillId="0" borderId="8" applyNumberFormat="0" applyFill="0" applyAlignment="0" applyProtection="0"/>
    <xf numFmtId="0" fontId="20" fillId="0" borderId="0" applyNumberFormat="0" applyFill="0" applyBorder="0" applyAlignment="0" applyProtection="0"/>
    <xf numFmtId="0" fontId="62" fillId="42" borderId="15" applyNumberFormat="0" applyAlignment="0" applyProtection="0"/>
    <xf numFmtId="0" fontId="62" fillId="42" borderId="15" applyNumberFormat="0" applyAlignment="0" applyProtection="0"/>
    <xf numFmtId="0" fontId="24" fillId="6" borderId="9" applyNumberFormat="0" applyAlignment="0" applyProtection="0"/>
    <xf numFmtId="0" fontId="27" fillId="0" borderId="11" applyNumberFormat="0" applyFill="0" applyAlignment="0" applyProtection="0"/>
    <xf numFmtId="0" fontId="52" fillId="5" borderId="0" applyNumberFormat="0" applyBorder="0" applyAlignment="0" applyProtection="0"/>
    <xf numFmtId="0" fontId="52" fillId="5" borderId="0" applyNumberFormat="0" applyBorder="0" applyAlignment="0" applyProtection="0"/>
    <xf numFmtId="0" fontId="52" fillId="5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7" fillId="0" borderId="0"/>
    <xf numFmtId="0" fontId="15" fillId="0" borderId="0">
      <alignment horizontal="left" vertical="top" wrapText="1"/>
    </xf>
    <xf numFmtId="1" fontId="70" fillId="0" borderId="0"/>
    <xf numFmtId="0" fontId="12" fillId="0" borderId="0"/>
    <xf numFmtId="0" fontId="51" fillId="0" borderId="0"/>
    <xf numFmtId="0" fontId="8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4" fillId="9" borderId="13" applyNumberFormat="0" applyFont="0" applyAlignment="0" applyProtection="0"/>
    <xf numFmtId="0" fontId="4" fillId="9" borderId="13" applyNumberFormat="0" applyFont="0" applyAlignment="0" applyProtection="0"/>
    <xf numFmtId="0" fontId="65" fillId="52" borderId="22" applyNumberFormat="0" applyAlignment="0" applyProtection="0"/>
    <xf numFmtId="0" fontId="65" fillId="52" borderId="22" applyNumberFormat="0" applyAlignment="0" applyProtection="0"/>
    <xf numFmtId="0" fontId="25" fillId="7" borderId="10" applyNumberFormat="0" applyAlignment="0" applyProtection="0"/>
    <xf numFmtId="9" fontId="16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7" fillId="0" borderId="0" applyFont="0" applyFill="0" applyBorder="0" applyAlignment="0" applyProtection="0"/>
    <xf numFmtId="0" fontId="16" fillId="0" borderId="0" applyNumberFormat="0" applyFill="0" applyBorder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31" fillId="0" borderId="14" applyNumberFormat="0" applyFill="0" applyAlignment="0" applyProtection="0"/>
    <xf numFmtId="0" fontId="29" fillId="0" borderId="0" applyNumberFormat="0" applyFill="0" applyBorder="0" applyAlignment="0" applyProtection="0"/>
    <xf numFmtId="0" fontId="34" fillId="10" borderId="0" applyNumberFormat="0" applyBorder="0" applyAlignment="0" applyProtection="0"/>
    <xf numFmtId="0" fontId="34" fillId="14" borderId="0" applyNumberFormat="0" applyBorder="0" applyAlignment="0" applyProtection="0"/>
    <xf numFmtId="0" fontId="34" fillId="18" borderId="0" applyNumberFormat="0" applyBorder="0" applyAlignment="0" applyProtection="0"/>
    <xf numFmtId="0" fontId="34" fillId="22" borderId="0" applyNumberFormat="0" applyBorder="0" applyAlignment="0" applyProtection="0"/>
    <xf numFmtId="0" fontId="34" fillId="26" borderId="0" applyNumberFormat="0" applyBorder="0" applyAlignment="0" applyProtection="0"/>
    <xf numFmtId="0" fontId="34" fillId="30" borderId="0" applyNumberFormat="0" applyBorder="0" applyAlignment="0" applyProtection="0"/>
    <xf numFmtId="0" fontId="43" fillId="6" borderId="9" applyNumberFormat="0" applyAlignment="0" applyProtection="0"/>
    <xf numFmtId="0" fontId="46" fillId="7" borderId="10" applyNumberFormat="0" applyAlignment="0" applyProtection="0"/>
    <xf numFmtId="0" fontId="36" fillId="7" borderId="9" applyNumberFormat="0" applyAlignment="0" applyProtection="0"/>
    <xf numFmtId="0" fontId="40" fillId="0" borderId="6" applyNumberFormat="0" applyFill="0" applyAlignment="0" applyProtection="0"/>
    <xf numFmtId="0" fontId="41" fillId="0" borderId="7" applyNumberFormat="0" applyFill="0" applyAlignment="0" applyProtection="0"/>
    <xf numFmtId="0" fontId="42" fillId="0" borderId="8" applyNumberFormat="0" applyFill="0" applyAlignment="0" applyProtection="0"/>
    <xf numFmtId="0" fontId="42" fillId="0" borderId="0" applyNumberFormat="0" applyFill="0" applyBorder="0" applyAlignment="0" applyProtection="0"/>
    <xf numFmtId="0" fontId="48" fillId="0" borderId="14" applyNumberFormat="0" applyFill="0" applyAlignment="0" applyProtection="0"/>
    <xf numFmtId="0" fontId="37" fillId="8" borderId="12" applyNumberFormat="0" applyAlignment="0" applyProtection="0"/>
    <xf numFmtId="0" fontId="45" fillId="5" borderId="0" applyNumberFormat="0" applyBorder="0" applyAlignment="0" applyProtection="0"/>
    <xf numFmtId="0" fontId="4" fillId="0" borderId="0"/>
    <xf numFmtId="0" fontId="4" fillId="0" borderId="0"/>
    <xf numFmtId="0" fontId="17" fillId="0" borderId="0"/>
    <xf numFmtId="0" fontId="81" fillId="0" borderId="0"/>
    <xf numFmtId="0" fontId="16" fillId="0" borderId="0"/>
    <xf numFmtId="0" fontId="35" fillId="4" borderId="0" applyNumberFormat="0" applyBorder="0" applyAlignment="0" applyProtection="0"/>
    <xf numFmtId="0" fontId="38" fillId="0" borderId="0" applyNumberFormat="0" applyFill="0" applyBorder="0" applyAlignment="0" applyProtection="0"/>
    <xf numFmtId="0" fontId="44" fillId="0" borderId="11" applyNumberFormat="0" applyFill="0" applyAlignment="0" applyProtection="0"/>
    <xf numFmtId="0" fontId="49" fillId="0" borderId="0" applyNumberFormat="0" applyFill="0" applyBorder="0" applyAlignment="0" applyProtection="0"/>
    <xf numFmtId="43" fontId="4" fillId="0" borderId="0" applyFont="0" applyFill="0" applyBorder="0" applyAlignment="0" applyProtection="0"/>
    <xf numFmtId="0" fontId="39" fillId="3" borderId="0" applyNumberFormat="0" applyBorder="0" applyAlignment="0" applyProtection="0"/>
    <xf numFmtId="0" fontId="83" fillId="0" borderId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9" borderId="13" applyNumberFormat="0" applyFont="0" applyAlignment="0" applyProtection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9" borderId="13" applyNumberFormat="0" applyFont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9" borderId="13" applyNumberFormat="0" applyFont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9" borderId="13" applyNumberFormat="0" applyFont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9" borderId="13" applyNumberFormat="0" applyFont="0" applyAlignment="0" applyProtection="0"/>
    <xf numFmtId="0" fontId="3" fillId="9" borderId="13" applyNumberFormat="0" applyFont="0" applyAlignment="0" applyProtection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9" borderId="13" applyNumberFormat="0" applyFont="0" applyAlignment="0" applyProtection="0"/>
    <xf numFmtId="0" fontId="2" fillId="0" borderId="0"/>
    <xf numFmtId="43" fontId="2" fillId="0" borderId="0" applyFont="0" applyFill="0" applyBorder="0" applyAlignment="0" applyProtection="0"/>
    <xf numFmtId="0" fontId="55" fillId="52" borderId="29" applyNumberFormat="0" applyAlignment="0" applyProtection="0"/>
    <xf numFmtId="43" fontId="2" fillId="0" borderId="0" applyFont="0" applyFill="0" applyBorder="0" applyAlignment="0" applyProtection="0"/>
    <xf numFmtId="0" fontId="62" fillId="42" borderId="29" applyNumberFormat="0" applyAlignment="0" applyProtection="0"/>
    <xf numFmtId="0" fontId="2" fillId="0" borderId="0"/>
    <xf numFmtId="0" fontId="16" fillId="55" borderId="30" applyNumberFormat="0" applyFont="0" applyAlignment="0" applyProtection="0"/>
    <xf numFmtId="0" fontId="65" fillId="52" borderId="31" applyNumberFormat="0" applyAlignment="0" applyProtection="0"/>
    <xf numFmtId="0" fontId="67" fillId="0" borderId="32" applyNumberFormat="0" applyFill="0" applyAlignment="0" applyProtection="0"/>
    <xf numFmtId="0" fontId="2" fillId="0" borderId="0"/>
    <xf numFmtId="0" fontId="2" fillId="9" borderId="13" applyNumberFormat="0" applyFont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9" borderId="13" applyNumberFormat="0" applyFont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9" borderId="13" applyNumberFormat="0" applyFont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55" fillId="52" borderId="29" applyNumberFormat="0" applyAlignment="0" applyProtection="0"/>
    <xf numFmtId="0" fontId="55" fillId="52" borderId="29" applyNumberFormat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0" fontId="62" fillId="42" borderId="29" applyNumberFormat="0" applyAlignment="0" applyProtection="0"/>
    <xf numFmtId="0" fontId="62" fillId="42" borderId="29" applyNumberForma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6" fillId="55" borderId="30" applyNumberFormat="0" applyFont="0" applyAlignment="0" applyProtection="0"/>
    <xf numFmtId="0" fontId="16" fillId="55" borderId="30" applyNumberFormat="0" applyFont="0" applyAlignment="0" applyProtection="0"/>
    <xf numFmtId="0" fontId="2" fillId="9" borderId="13" applyNumberFormat="0" applyFont="0" applyAlignment="0" applyProtection="0"/>
    <xf numFmtId="0" fontId="2" fillId="9" borderId="13" applyNumberFormat="0" applyFont="0" applyAlignment="0" applyProtection="0"/>
    <xf numFmtId="0" fontId="65" fillId="52" borderId="31" applyNumberFormat="0" applyAlignment="0" applyProtection="0"/>
    <xf numFmtId="0" fontId="65" fillId="52" borderId="31" applyNumberFormat="0" applyAlignment="0" applyProtection="0"/>
    <xf numFmtId="0" fontId="67" fillId="0" borderId="32" applyNumberFormat="0" applyFill="0" applyAlignment="0" applyProtection="0"/>
    <xf numFmtId="0" fontId="67" fillId="0" borderId="32" applyNumberFormat="0" applyFill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1" fillId="0" borderId="0"/>
    <xf numFmtId="0" fontId="89" fillId="0" borderId="0"/>
    <xf numFmtId="0" fontId="89" fillId="0" borderId="0"/>
    <xf numFmtId="0" fontId="90" fillId="0" borderId="0"/>
  </cellStyleXfs>
  <cellXfs count="404">
    <xf numFmtId="0" fontId="0" fillId="0" borderId="0" xfId="0"/>
    <xf numFmtId="0" fontId="74" fillId="0" borderId="24" xfId="0" applyFont="1" applyBorder="1" applyAlignment="1">
      <alignment horizontal="left" vertical="top" wrapText="1"/>
    </xf>
    <xf numFmtId="0" fontId="75" fillId="0" borderId="24" xfId="0" applyFont="1" applyBorder="1" applyAlignment="1">
      <alignment horizontal="left" vertical="top" wrapText="1"/>
    </xf>
    <xf numFmtId="166" fontId="74" fillId="0" borderId="24" xfId="6" applyFont="1" applyBorder="1" applyAlignment="1">
      <alignment horizontal="center" vertical="center"/>
    </xf>
    <xf numFmtId="0" fontId="74" fillId="0" borderId="24" xfId="0" applyFont="1" applyBorder="1" applyAlignment="1">
      <alignment horizontal="left" vertical="center" wrapText="1"/>
    </xf>
    <xf numFmtId="0" fontId="74" fillId="0" borderId="0" xfId="0" applyFont="1" applyAlignment="1">
      <alignment horizontal="center" vertical="center"/>
    </xf>
    <xf numFmtId="0" fontId="74" fillId="0" borderId="24" xfId="0" applyFont="1" applyBorder="1" applyAlignment="1">
      <alignment vertical="center" wrapText="1"/>
    </xf>
    <xf numFmtId="167" fontId="74" fillId="0" borderId="24" xfId="263" applyNumberFormat="1" applyFont="1" applyFill="1" applyBorder="1" applyAlignment="1">
      <alignment horizontal="center" vertical="center"/>
    </xf>
    <xf numFmtId="0" fontId="74" fillId="0" borderId="2" xfId="0" applyFont="1" applyBorder="1" applyAlignment="1">
      <alignment vertical="top" wrapText="1"/>
    </xf>
    <xf numFmtId="0" fontId="74" fillId="0" borderId="3" xfId="0" applyFont="1" applyBorder="1" applyAlignment="1">
      <alignment vertical="top" wrapText="1"/>
    </xf>
    <xf numFmtId="0" fontId="74" fillId="0" borderId="0" xfId="0" applyFont="1" applyAlignment="1">
      <alignment horizontal="left" vertical="top" wrapText="1"/>
    </xf>
    <xf numFmtId="0" fontId="74" fillId="0" borderId="0" xfId="1" applyFont="1"/>
    <xf numFmtId="0" fontId="74" fillId="0" borderId="0" xfId="1" applyFont="1" applyAlignment="1">
      <alignment horizontal="right"/>
    </xf>
    <xf numFmtId="0" fontId="75" fillId="0" borderId="24" xfId="1" applyFont="1" applyBorder="1" applyAlignment="1">
      <alignment horizontal="left" vertical="top" wrapText="1"/>
    </xf>
    <xf numFmtId="0" fontId="75" fillId="0" borderId="26" xfId="1" applyFont="1" applyBorder="1" applyAlignment="1">
      <alignment horizontal="left" vertical="top" wrapText="1"/>
    </xf>
    <xf numFmtId="0" fontId="74" fillId="0" borderId="0" xfId="1" applyFont="1" applyAlignment="1">
      <alignment horizontal="left" vertical="top" wrapText="1"/>
    </xf>
    <xf numFmtId="0" fontId="74" fillId="0" borderId="24" xfId="1" applyFont="1" applyBorder="1" applyAlignment="1">
      <alignment vertical="top" wrapText="1"/>
    </xf>
    <xf numFmtId="0" fontId="74" fillId="0" borderId="24" xfId="1" applyFont="1" applyBorder="1" applyAlignment="1">
      <alignment wrapText="1"/>
    </xf>
    <xf numFmtId="0" fontId="74" fillId="0" borderId="3" xfId="1" applyFont="1" applyBorder="1" applyAlignment="1">
      <alignment horizontal="center" vertical="top" wrapText="1"/>
    </xf>
    <xf numFmtId="0" fontId="74" fillId="0" borderId="27" xfId="1" applyFont="1" applyBorder="1" applyAlignment="1">
      <alignment horizontal="left" vertical="top"/>
    </xf>
    <xf numFmtId="0" fontId="74" fillId="0" borderId="26" xfId="1" applyFont="1" applyBorder="1" applyAlignment="1">
      <alignment horizontal="left" vertical="top"/>
    </xf>
    <xf numFmtId="0" fontId="74" fillId="0" borderId="25" xfId="1" applyFont="1" applyBorder="1" applyAlignment="1">
      <alignment vertical="top" wrapText="1"/>
    </xf>
    <xf numFmtId="0" fontId="74" fillId="0" borderId="2" xfId="1" applyFont="1" applyBorder="1" applyAlignment="1">
      <alignment vertical="top" wrapText="1"/>
    </xf>
    <xf numFmtId="0" fontId="74" fillId="0" borderId="3" xfId="1" applyFont="1" applyBorder="1" applyAlignment="1">
      <alignment vertical="top" wrapText="1"/>
    </xf>
    <xf numFmtId="0" fontId="74" fillId="0" borderId="0" xfId="179" applyFont="1" applyAlignment="1">
      <alignment vertical="top" wrapText="1"/>
    </xf>
    <xf numFmtId="0" fontId="74" fillId="0" borderId="0" xfId="179" applyFont="1" applyAlignment="1">
      <alignment horizontal="left" vertical="top" wrapText="1"/>
    </xf>
    <xf numFmtId="0" fontId="74" fillId="0" borderId="0" xfId="264" applyFont="1" applyAlignment="1">
      <alignment vertical="center" wrapText="1"/>
    </xf>
    <xf numFmtId="167" fontId="74" fillId="0" borderId="0" xfId="264" applyNumberFormat="1" applyFont="1" applyAlignment="1">
      <alignment vertical="center" wrapText="1"/>
    </xf>
    <xf numFmtId="167" fontId="74" fillId="0" borderId="0" xfId="218" applyNumberFormat="1" applyFont="1" applyFill="1" applyBorder="1" applyAlignment="1">
      <alignment horizontal="center" vertical="center" wrapText="1"/>
    </xf>
    <xf numFmtId="43" fontId="74" fillId="0" borderId="0" xfId="264" applyNumberFormat="1" applyFont="1" applyAlignment="1">
      <alignment vertical="center" wrapText="1"/>
    </xf>
    <xf numFmtId="0" fontId="74" fillId="0" borderId="0" xfId="264" applyFont="1" applyAlignment="1">
      <alignment horizontal="right" vertical="center" wrapText="1"/>
    </xf>
    <xf numFmtId="167" fontId="74" fillId="0" borderId="0" xfId="218" applyNumberFormat="1" applyFont="1" applyFill="1" applyAlignment="1">
      <alignment vertical="center" wrapText="1"/>
    </xf>
    <xf numFmtId="0" fontId="74" fillId="0" borderId="0" xfId="264" applyFont="1" applyAlignment="1">
      <alignment horizontal="center" vertical="center" wrapText="1"/>
    </xf>
    <xf numFmtId="0" fontId="74" fillId="0" borderId="0" xfId="1" applyFont="1" applyAlignment="1">
      <alignment horizontal="center" wrapText="1"/>
    </xf>
    <xf numFmtId="0" fontId="74" fillId="2" borderId="24" xfId="0" applyFont="1" applyFill="1" applyBorder="1" applyAlignment="1">
      <alignment horizontal="center" vertical="center" wrapText="1"/>
    </xf>
    <xf numFmtId="167" fontId="74" fillId="2" borderId="24" xfId="7" applyNumberFormat="1" applyFont="1" applyFill="1" applyBorder="1" applyAlignment="1">
      <alignment horizontal="center" vertical="center" wrapText="1"/>
    </xf>
    <xf numFmtId="167" fontId="72" fillId="2" borderId="24" xfId="7" applyNumberFormat="1" applyFont="1" applyFill="1" applyBorder="1" applyAlignment="1">
      <alignment horizontal="center" vertical="center" wrapText="1"/>
    </xf>
    <xf numFmtId="0" fontId="74" fillId="0" borderId="26" xfId="1" applyFont="1" applyBorder="1" applyAlignment="1">
      <alignment horizontal="left" vertical="top" wrapText="1"/>
    </xf>
    <xf numFmtId="167" fontId="74" fillId="2" borderId="0" xfId="0" applyNumberFormat="1" applyFont="1" applyFill="1" applyAlignment="1">
      <alignment horizontal="right"/>
    </xf>
    <xf numFmtId="167" fontId="74" fillId="2" borderId="24" xfId="0" applyNumberFormat="1" applyFont="1" applyFill="1" applyBorder="1" applyAlignment="1">
      <alignment horizontal="center" vertical="center" wrapText="1"/>
    </xf>
    <xf numFmtId="167" fontId="74" fillId="2" borderId="0" xfId="0" applyNumberFormat="1" applyFont="1" applyFill="1"/>
    <xf numFmtId="0" fontId="74" fillId="2" borderId="0" xfId="0" applyFont="1" applyFill="1"/>
    <xf numFmtId="0" fontId="74" fillId="2" borderId="0" xfId="0" applyFont="1" applyFill="1" applyAlignment="1">
      <alignment horizontal="right"/>
    </xf>
    <xf numFmtId="0" fontId="74" fillId="2" borderId="0" xfId="0" applyFont="1" applyFill="1" applyAlignment="1">
      <alignment wrapText="1"/>
    </xf>
    <xf numFmtId="0" fontId="74" fillId="2" borderId="0" xfId="0" applyFont="1" applyFill="1" applyAlignment="1">
      <alignment horizontal="left" vertical="top" wrapText="1"/>
    </xf>
    <xf numFmtId="49" fontId="74" fillId="2" borderId="1" xfId="266" applyNumberFormat="1" applyFont="1" applyFill="1" applyBorder="1" applyAlignment="1">
      <alignment horizontal="center" vertical="center" textRotation="90" wrapText="1"/>
    </xf>
    <xf numFmtId="0" fontId="74" fillId="2" borderId="1" xfId="266" applyFont="1" applyFill="1" applyBorder="1" applyAlignment="1">
      <alignment horizontal="center" vertical="center" wrapText="1"/>
    </xf>
    <xf numFmtId="0" fontId="77" fillId="2" borderId="1" xfId="266" applyFont="1" applyFill="1" applyBorder="1" applyAlignment="1">
      <alignment horizontal="center" vertical="center" wrapText="1"/>
    </xf>
    <xf numFmtId="0" fontId="72" fillId="2" borderId="1" xfId="266" applyFont="1" applyFill="1" applyBorder="1" applyAlignment="1">
      <alignment horizontal="center" vertical="center" wrapText="1"/>
    </xf>
    <xf numFmtId="0" fontId="75" fillId="2" borderId="1" xfId="266" applyFont="1" applyFill="1" applyBorder="1" applyAlignment="1">
      <alignment horizontal="center" vertical="center" wrapText="1"/>
    </xf>
    <xf numFmtId="0" fontId="74" fillId="2" borderId="1" xfId="266" applyFont="1" applyFill="1" applyBorder="1" applyAlignment="1">
      <alignment vertical="center" wrapText="1"/>
    </xf>
    <xf numFmtId="0" fontId="75" fillId="2" borderId="1" xfId="266" applyFont="1" applyFill="1" applyBorder="1" applyAlignment="1">
      <alignment vertical="center" wrapText="1"/>
    </xf>
    <xf numFmtId="43" fontId="74" fillId="2" borderId="0" xfId="0" applyNumberFormat="1" applyFont="1" applyFill="1" applyAlignment="1">
      <alignment horizontal="left" vertical="top" wrapText="1"/>
    </xf>
    <xf numFmtId="49" fontId="72" fillId="2" borderId="1" xfId="17" applyNumberFormat="1" applyFont="1" applyFill="1" applyBorder="1" applyAlignment="1">
      <alignment horizontal="center" vertical="center"/>
    </xf>
    <xf numFmtId="0" fontId="72" fillId="2" borderId="1" xfId="0" applyFont="1" applyFill="1" applyBorder="1" applyAlignment="1">
      <alignment horizontal="center" vertical="center" wrapText="1"/>
    </xf>
    <xf numFmtId="1" fontId="74" fillId="2" borderId="1" xfId="0" applyNumberFormat="1" applyFont="1" applyFill="1" applyBorder="1" applyAlignment="1">
      <alignment horizontal="center" vertical="center"/>
    </xf>
    <xf numFmtId="1" fontId="72" fillId="2" borderId="1" xfId="0" applyNumberFormat="1" applyFont="1" applyFill="1" applyBorder="1" applyAlignment="1">
      <alignment horizontal="center" vertical="center"/>
    </xf>
    <xf numFmtId="0" fontId="74" fillId="2" borderId="24" xfId="266" applyFont="1" applyFill="1" applyBorder="1" applyAlignment="1">
      <alignment horizontal="center" vertical="center" wrapText="1"/>
    </xf>
    <xf numFmtId="0" fontId="74" fillId="2" borderId="0" xfId="8" applyFont="1" applyFill="1" applyAlignment="1">
      <alignment vertical="center" wrapText="1"/>
    </xf>
    <xf numFmtId="0" fontId="74" fillId="2" borderId="0" xfId="8" applyFont="1" applyFill="1" applyAlignment="1">
      <alignment vertical="top" wrapText="1"/>
    </xf>
    <xf numFmtId="0" fontId="74" fillId="2" borderId="0" xfId="8" applyFont="1" applyFill="1" applyAlignment="1">
      <alignment horizontal="right" vertical="center"/>
    </xf>
    <xf numFmtId="0" fontId="74" fillId="2" borderId="0" xfId="266" applyFont="1" applyFill="1" applyAlignment="1">
      <alignment vertical="center" wrapText="1"/>
    </xf>
    <xf numFmtId="49" fontId="74" fillId="2" borderId="0" xfId="266" applyNumberFormat="1" applyFont="1" applyFill="1" applyAlignment="1">
      <alignment horizontal="center" vertical="center" wrapText="1"/>
    </xf>
    <xf numFmtId="0" fontId="74" fillId="2" borderId="0" xfId="266" applyFont="1" applyFill="1" applyAlignment="1">
      <alignment horizontal="center" vertical="top" wrapText="1"/>
    </xf>
    <xf numFmtId="168" fontId="74" fillId="2" borderId="0" xfId="266" applyNumberFormat="1" applyFont="1" applyFill="1" applyAlignment="1">
      <alignment horizontal="center" vertical="center" wrapText="1"/>
    </xf>
    <xf numFmtId="49" fontId="74" fillId="2" borderId="24" xfId="266" applyNumberFormat="1" applyFont="1" applyFill="1" applyBorder="1" applyAlignment="1">
      <alignment horizontal="center" vertical="center" textRotation="90" wrapText="1"/>
    </xf>
    <xf numFmtId="0" fontId="74" fillId="2" borderId="24" xfId="266" applyFont="1" applyFill="1" applyBorder="1" applyAlignment="1">
      <alignment horizontal="center" vertical="top" wrapText="1"/>
    </xf>
    <xf numFmtId="168" fontId="74" fillId="2" borderId="3" xfId="266" applyNumberFormat="1" applyFont="1" applyFill="1" applyBorder="1" applyAlignment="1">
      <alignment horizontal="center" vertical="center" wrapText="1"/>
    </xf>
    <xf numFmtId="0" fontId="77" fillId="2" borderId="24" xfId="266" applyFont="1" applyFill="1" applyBorder="1" applyAlignment="1">
      <alignment horizontal="center" vertical="center" wrapText="1"/>
    </xf>
    <xf numFmtId="0" fontId="77" fillId="2" borderId="24" xfId="266" applyFont="1" applyFill="1" applyBorder="1" applyAlignment="1">
      <alignment horizontal="center" vertical="top" wrapText="1"/>
    </xf>
    <xf numFmtId="167" fontId="74" fillId="2" borderId="0" xfId="266" applyNumberFormat="1" applyFont="1" applyFill="1" applyAlignment="1">
      <alignment horizontal="center" vertical="center" wrapText="1"/>
    </xf>
    <xf numFmtId="0" fontId="72" fillId="2" borderId="24" xfId="266" applyFont="1" applyFill="1" applyBorder="1" applyAlignment="1">
      <alignment horizontal="center" vertical="center" wrapText="1"/>
    </xf>
    <xf numFmtId="49" fontId="72" fillId="2" borderId="24" xfId="266" applyNumberFormat="1" applyFont="1" applyFill="1" applyBorder="1" applyAlignment="1">
      <alignment horizontal="center" vertical="center" wrapText="1"/>
    </xf>
    <xf numFmtId="0" fontId="72" fillId="2" borderId="24" xfId="266" applyFont="1" applyFill="1" applyBorder="1" applyAlignment="1">
      <alignment horizontal="center" vertical="top" wrapText="1"/>
    </xf>
    <xf numFmtId="0" fontId="72" fillId="2" borderId="0" xfId="266" applyFont="1" applyFill="1" applyAlignment="1">
      <alignment vertical="center" wrapText="1"/>
    </xf>
    <xf numFmtId="167" fontId="72" fillId="2" borderId="0" xfId="266" applyNumberFormat="1" applyFont="1" applyFill="1" applyAlignment="1">
      <alignment vertical="center" wrapText="1"/>
    </xf>
    <xf numFmtId="0" fontId="74" fillId="2" borderId="0" xfId="266" applyFont="1" applyFill="1" applyAlignment="1">
      <alignment vertical="top" wrapText="1"/>
    </xf>
    <xf numFmtId="168" fontId="74" fillId="2" borderId="0" xfId="266" applyNumberFormat="1" applyFont="1" applyFill="1" applyAlignment="1">
      <alignment vertical="center" wrapText="1"/>
    </xf>
    <xf numFmtId="0" fontId="74" fillId="0" borderId="24" xfId="266" applyFont="1" applyBorder="1" applyAlignment="1">
      <alignment horizontal="left" vertical="top" wrapText="1"/>
    </xf>
    <xf numFmtId="0" fontId="74" fillId="0" borderId="24" xfId="1" applyFont="1" applyBorder="1" applyAlignment="1">
      <alignment horizontal="center" vertical="top" wrapText="1"/>
    </xf>
    <xf numFmtId="168" fontId="72" fillId="2" borderId="3" xfId="266" applyNumberFormat="1" applyFont="1" applyFill="1" applyBorder="1" applyAlignment="1">
      <alignment horizontal="center" vertical="center" wrapText="1"/>
    </xf>
    <xf numFmtId="0" fontId="74" fillId="2" borderId="0" xfId="264" applyFont="1" applyFill="1" applyAlignment="1">
      <alignment vertical="center" wrapText="1"/>
    </xf>
    <xf numFmtId="0" fontId="74" fillId="57" borderId="0" xfId="264" applyFont="1" applyFill="1" applyAlignment="1">
      <alignment vertical="center" wrapText="1"/>
    </xf>
    <xf numFmtId="0" fontId="84" fillId="0" borderId="0" xfId="0" applyFont="1" applyAlignment="1">
      <alignment vertical="center"/>
    </xf>
    <xf numFmtId="0" fontId="84" fillId="0" borderId="0" xfId="0" applyFont="1" applyAlignment="1">
      <alignment horizontal="right" vertical="center"/>
    </xf>
    <xf numFmtId="0" fontId="74" fillId="0" borderId="0" xfId="0" applyFont="1" applyAlignment="1">
      <alignment horizontal="right" vertical="center"/>
    </xf>
    <xf numFmtId="0" fontId="84" fillId="0" borderId="0" xfId="0" applyFont="1" applyAlignment="1">
      <alignment horizontal="left" vertical="center" wrapText="1"/>
    </xf>
    <xf numFmtId="0" fontId="84" fillId="0" borderId="24" xfId="0" applyFont="1" applyBorder="1" applyAlignment="1">
      <alignment horizontal="center" vertical="center" wrapText="1"/>
    </xf>
    <xf numFmtId="0" fontId="84" fillId="0" borderId="24" xfId="0" applyFont="1" applyBorder="1" applyAlignment="1">
      <alignment vertical="center" wrapText="1"/>
    </xf>
    <xf numFmtId="0" fontId="84" fillId="0" borderId="0" xfId="0" applyFont="1" applyAlignment="1">
      <alignment horizontal="center" vertical="center" wrapText="1"/>
    </xf>
    <xf numFmtId="173" fontId="74" fillId="2" borderId="0" xfId="0" applyNumberFormat="1" applyFont="1" applyFill="1" applyAlignment="1">
      <alignment horizontal="left" vertical="top" wrapText="1"/>
    </xf>
    <xf numFmtId="167" fontId="74" fillId="2" borderId="28" xfId="266" applyNumberFormat="1" applyFont="1" applyFill="1" applyBorder="1" applyAlignment="1">
      <alignment horizontal="right" vertical="center" wrapText="1"/>
    </xf>
    <xf numFmtId="0" fontId="74" fillId="2" borderId="35" xfId="0" applyFont="1" applyFill="1" applyBorder="1" applyAlignment="1">
      <alignment vertical="center" wrapText="1"/>
    </xf>
    <xf numFmtId="173" fontId="72" fillId="2" borderId="0" xfId="266" applyNumberFormat="1" applyFont="1" applyFill="1" applyAlignment="1">
      <alignment vertical="center" wrapText="1"/>
    </xf>
    <xf numFmtId="0" fontId="74" fillId="0" borderId="35" xfId="0" applyFont="1" applyBorder="1" applyAlignment="1">
      <alignment vertical="center" wrapText="1"/>
    </xf>
    <xf numFmtId="167" fontId="72" fillId="0" borderId="24" xfId="7" applyNumberFormat="1" applyFont="1" applyFill="1" applyBorder="1" applyAlignment="1">
      <alignment horizontal="center" vertical="center" wrapText="1"/>
    </xf>
    <xf numFmtId="0" fontId="74" fillId="0" borderId="35" xfId="0" applyFont="1" applyBorder="1" applyAlignment="1">
      <alignment horizontal="left" vertical="top" wrapText="1"/>
    </xf>
    <xf numFmtId="0" fontId="74" fillId="2" borderId="35" xfId="266" applyFont="1" applyFill="1" applyBorder="1" applyAlignment="1">
      <alignment horizontal="center" vertical="center" wrapText="1"/>
    </xf>
    <xf numFmtId="167" fontId="74" fillId="0" borderId="35" xfId="218" applyNumberFormat="1" applyFont="1" applyFill="1" applyBorder="1" applyAlignment="1">
      <alignment horizontal="center" vertical="center" wrapText="1"/>
    </xf>
    <xf numFmtId="0" fontId="74" fillId="0" borderId="35" xfId="0" applyFont="1" applyBorder="1" applyAlignment="1">
      <alignment horizontal="center" vertical="center" wrapText="1"/>
    </xf>
    <xf numFmtId="0" fontId="72" fillId="0" borderId="35" xfId="0" applyFont="1" applyBorder="1" applyAlignment="1">
      <alignment horizontal="right" vertical="center" wrapText="1"/>
    </xf>
    <xf numFmtId="0" fontId="74" fillId="0" borderId="35" xfId="265" applyFont="1" applyFill="1" applyBorder="1" applyAlignment="1">
      <alignment horizontal="center" vertical="center"/>
    </xf>
    <xf numFmtId="0" fontId="74" fillId="0" borderId="35" xfId="0" applyFont="1" applyBorder="1" applyAlignment="1">
      <alignment horizontal="left" vertical="center" wrapText="1"/>
    </xf>
    <xf numFmtId="172" fontId="74" fillId="2" borderId="35" xfId="7" applyNumberFormat="1" applyFont="1" applyFill="1" applyBorder="1" applyAlignment="1">
      <alignment vertical="center"/>
    </xf>
    <xf numFmtId="172" fontId="74" fillId="2" borderId="35" xfId="7" applyNumberFormat="1" applyFont="1" applyFill="1" applyBorder="1" applyAlignment="1">
      <alignment horizontal="center" vertical="center"/>
    </xf>
    <xf numFmtId="0" fontId="74" fillId="2" borderId="35" xfId="0" applyFont="1" applyFill="1" applyBorder="1" applyAlignment="1">
      <alignment horizontal="center" vertical="center" wrapText="1"/>
    </xf>
    <xf numFmtId="0" fontId="74" fillId="2" borderId="35" xfId="265" applyFont="1" applyFill="1" applyBorder="1" applyAlignment="1">
      <alignment horizontal="center" vertical="center"/>
    </xf>
    <xf numFmtId="167" fontId="74" fillId="2" borderId="35" xfId="7" applyNumberFormat="1" applyFont="1" applyFill="1" applyBorder="1" applyAlignment="1">
      <alignment vertical="center" wrapText="1"/>
    </xf>
    <xf numFmtId="0" fontId="72" fillId="2" borderId="35" xfId="0" applyFont="1" applyFill="1" applyBorder="1" applyAlignment="1">
      <alignment horizontal="right" vertical="center" wrapText="1"/>
    </xf>
    <xf numFmtId="0" fontId="72" fillId="0" borderId="35" xfId="0" applyFont="1" applyBorder="1" applyAlignment="1">
      <alignment horizontal="left" vertical="top" wrapText="1"/>
    </xf>
    <xf numFmtId="167" fontId="74" fillId="2" borderId="35" xfId="7" applyNumberFormat="1" applyFont="1" applyFill="1" applyBorder="1" applyAlignment="1">
      <alignment horizontal="center" vertical="center" wrapText="1"/>
    </xf>
    <xf numFmtId="0" fontId="74" fillId="0" borderId="0" xfId="0" applyFont="1" applyAlignment="1">
      <alignment vertical="center" wrapText="1"/>
    </xf>
    <xf numFmtId="0" fontId="84" fillId="0" borderId="0" xfId="0" applyFont="1" applyAlignment="1">
      <alignment horizontal="center" vertical="center"/>
    </xf>
    <xf numFmtId="0" fontId="84" fillId="0" borderId="35" xfId="0" applyFont="1" applyBorder="1" applyAlignment="1">
      <alignment horizontal="center" vertical="center" wrapText="1"/>
    </xf>
    <xf numFmtId="166" fontId="72" fillId="0" borderId="24" xfId="6" applyFont="1" applyFill="1" applyBorder="1" applyAlignment="1">
      <alignment horizontal="center" vertical="top"/>
    </xf>
    <xf numFmtId="0" fontId="84" fillId="0" borderId="24" xfId="0" applyFont="1" applyBorder="1" applyAlignment="1">
      <alignment horizontal="center" vertical="center"/>
    </xf>
    <xf numFmtId="167" fontId="84" fillId="0" borderId="24" xfId="216" applyNumberFormat="1" applyFont="1" applyFill="1" applyBorder="1" applyAlignment="1">
      <alignment horizontal="center" vertical="center"/>
    </xf>
    <xf numFmtId="0" fontId="74" fillId="2" borderId="0" xfId="1" applyFont="1" applyFill="1" applyAlignment="1">
      <alignment horizontal="right"/>
    </xf>
    <xf numFmtId="164" fontId="74" fillId="2" borderId="0" xfId="0" applyNumberFormat="1" applyFont="1" applyFill="1" applyAlignment="1">
      <alignment horizontal="left" vertical="top" wrapText="1"/>
    </xf>
    <xf numFmtId="167" fontId="72" fillId="2" borderId="24" xfId="7" applyNumberFormat="1" applyFont="1" applyFill="1" applyBorder="1" applyAlignment="1">
      <alignment vertical="center" wrapText="1"/>
    </xf>
    <xf numFmtId="168" fontId="72" fillId="2" borderId="3" xfId="266" applyNumberFormat="1" applyFont="1" applyFill="1" applyBorder="1" applyAlignment="1">
      <alignment vertical="center" wrapText="1"/>
    </xf>
    <xf numFmtId="168" fontId="74" fillId="2" borderId="24" xfId="266" applyNumberFormat="1" applyFont="1" applyFill="1" applyBorder="1" applyAlignment="1">
      <alignment vertical="center" wrapText="1"/>
    </xf>
    <xf numFmtId="168" fontId="74" fillId="2" borderId="35" xfId="266" applyNumberFormat="1" applyFont="1" applyFill="1" applyBorder="1" applyAlignment="1">
      <alignment vertical="center" wrapText="1"/>
    </xf>
    <xf numFmtId="167" fontId="74" fillId="2" borderId="24" xfId="7" applyNumberFormat="1" applyFont="1" applyFill="1" applyBorder="1" applyAlignment="1">
      <alignment vertical="center" wrapText="1"/>
    </xf>
    <xf numFmtId="0" fontId="74" fillId="2" borderId="1" xfId="266" applyFont="1" applyFill="1" applyBorder="1" applyAlignment="1">
      <alignment horizontal="center" vertical="top" wrapText="1"/>
    </xf>
    <xf numFmtId="49" fontId="74" fillId="2" borderId="35" xfId="266" applyNumberFormat="1" applyFont="1" applyFill="1" applyBorder="1" applyAlignment="1">
      <alignment horizontal="center" vertical="center" wrapText="1"/>
    </xf>
    <xf numFmtId="0" fontId="74" fillId="56" borderId="35" xfId="0" applyFont="1" applyFill="1" applyBorder="1" applyAlignment="1">
      <alignment horizontal="left" vertical="top" wrapText="1"/>
    </xf>
    <xf numFmtId="0" fontId="74" fillId="2" borderId="1" xfId="0" applyFont="1" applyFill="1" applyBorder="1" applyAlignment="1">
      <alignment horizontal="left" vertical="top" wrapText="1"/>
    </xf>
    <xf numFmtId="0" fontId="74" fillId="2" borderId="0" xfId="0" applyFont="1" applyFill="1" applyAlignment="1">
      <alignment vertical="top"/>
    </xf>
    <xf numFmtId="0" fontId="72" fillId="2" borderId="1" xfId="266" applyFont="1" applyFill="1" applyBorder="1" applyAlignment="1">
      <alignment horizontal="left" vertical="top" wrapText="1"/>
    </xf>
    <xf numFmtId="0" fontId="75" fillId="2" borderId="1" xfId="266" applyFont="1" applyFill="1" applyBorder="1" applyAlignment="1">
      <alignment horizontal="left" vertical="top" wrapText="1"/>
    </xf>
    <xf numFmtId="0" fontId="74" fillId="2" borderId="1" xfId="266" applyFont="1" applyFill="1" applyBorder="1" applyAlignment="1">
      <alignment horizontal="left" vertical="top" wrapText="1"/>
    </xf>
    <xf numFmtId="0" fontId="74" fillId="56" borderId="24" xfId="0" applyFont="1" applyFill="1" applyBorder="1" applyAlignment="1">
      <alignment vertical="top" wrapText="1"/>
    </xf>
    <xf numFmtId="0" fontId="72" fillId="56" borderId="1" xfId="0" applyFont="1" applyFill="1" applyBorder="1" applyAlignment="1">
      <alignment vertical="top" wrapText="1"/>
    </xf>
    <xf numFmtId="0" fontId="74" fillId="56" borderId="3" xfId="18" applyFont="1" applyFill="1" applyBorder="1" applyAlignment="1">
      <alignment horizontal="left" vertical="top" wrapText="1"/>
    </xf>
    <xf numFmtId="167" fontId="74" fillId="56" borderId="35" xfId="7" applyNumberFormat="1" applyFont="1" applyFill="1" applyBorder="1" applyAlignment="1">
      <alignment horizontal="center" vertical="center" wrapText="1"/>
    </xf>
    <xf numFmtId="167" fontId="74" fillId="56" borderId="35" xfId="0" applyNumberFormat="1" applyFont="1" applyFill="1" applyBorder="1" applyAlignment="1">
      <alignment vertical="center" wrapText="1"/>
    </xf>
    <xf numFmtId="49" fontId="72" fillId="2" borderId="35" xfId="266" applyNumberFormat="1" applyFont="1" applyFill="1" applyBorder="1" applyAlignment="1">
      <alignment horizontal="center" vertical="center" wrapText="1"/>
    </xf>
    <xf numFmtId="172" fontId="74" fillId="0" borderId="35" xfId="7" applyNumberFormat="1" applyFont="1" applyFill="1" applyBorder="1" applyAlignment="1">
      <alignment horizontal="center" vertical="center"/>
    </xf>
    <xf numFmtId="0" fontId="74" fillId="2" borderId="0" xfId="266" applyFont="1" applyFill="1" applyAlignment="1">
      <alignment horizontal="center" vertical="center" wrapText="1"/>
    </xf>
    <xf numFmtId="49" fontId="74" fillId="2" borderId="24" xfId="266" applyNumberFormat="1" applyFont="1" applyFill="1" applyBorder="1" applyAlignment="1">
      <alignment horizontal="center" vertical="center" wrapText="1"/>
    </xf>
    <xf numFmtId="168" fontId="74" fillId="2" borderId="1" xfId="266" applyNumberFormat="1" applyFont="1" applyFill="1" applyBorder="1" applyAlignment="1">
      <alignment horizontal="center" vertical="center" wrapText="1"/>
    </xf>
    <xf numFmtId="168" fontId="74" fillId="2" borderId="24" xfId="266" applyNumberFormat="1" applyFont="1" applyFill="1" applyBorder="1" applyAlignment="1">
      <alignment horizontal="center" vertical="center" wrapText="1"/>
    </xf>
    <xf numFmtId="0" fontId="84" fillId="56" borderId="37" xfId="0" applyFont="1" applyFill="1" applyBorder="1" applyAlignment="1">
      <alignment horizontal="left" vertical="center" wrapText="1"/>
    </xf>
    <xf numFmtId="0" fontId="74" fillId="2" borderId="35" xfId="0" applyFont="1" applyFill="1" applyBorder="1" applyAlignment="1">
      <alignment horizontal="left" vertical="center" wrapText="1"/>
    </xf>
    <xf numFmtId="0" fontId="74" fillId="56" borderId="35" xfId="0" applyFont="1" applyFill="1" applyBorder="1" applyAlignment="1">
      <alignment horizontal="left" vertical="center" wrapText="1"/>
    </xf>
    <xf numFmtId="0" fontId="74" fillId="56" borderId="35" xfId="0" applyFont="1" applyFill="1" applyBorder="1" applyAlignment="1">
      <alignment vertical="center" wrapText="1"/>
    </xf>
    <xf numFmtId="0" fontId="74" fillId="2" borderId="35" xfId="18" applyNumberFormat="1" applyFont="1" applyFill="1" applyBorder="1" applyAlignment="1">
      <alignment horizontal="left" vertical="center" wrapText="1"/>
    </xf>
    <xf numFmtId="0" fontId="74" fillId="2" borderId="35" xfId="18" applyNumberFormat="1" applyFont="1" applyFill="1" applyBorder="1" applyAlignment="1">
      <alignment vertical="center" wrapText="1"/>
    </xf>
    <xf numFmtId="0" fontId="74" fillId="56" borderId="35" xfId="2538" applyFont="1" applyFill="1" applyBorder="1" applyAlignment="1">
      <alignment horizontal="left" vertical="center" wrapText="1"/>
    </xf>
    <xf numFmtId="0" fontId="72" fillId="0" borderId="24" xfId="0" applyFont="1" applyBorder="1" applyAlignment="1">
      <alignment horizontal="left" vertical="center" wrapText="1"/>
    </xf>
    <xf numFmtId="0" fontId="74" fillId="0" borderId="1" xfId="0" applyFont="1" applyBorder="1" applyAlignment="1">
      <alignment horizontal="left" vertical="top" wrapText="1"/>
    </xf>
    <xf numFmtId="0" fontId="74" fillId="0" borderId="1" xfId="0" applyFont="1" applyBorder="1" applyAlignment="1">
      <alignment vertical="top" wrapText="1"/>
    </xf>
    <xf numFmtId="0" fontId="84" fillId="0" borderId="1" xfId="0" applyFont="1" applyBorder="1" applyAlignment="1">
      <alignment horizontal="left" vertical="top" wrapText="1"/>
    </xf>
    <xf numFmtId="0" fontId="74" fillId="0" borderId="1" xfId="0" applyFont="1" applyBorder="1" applyAlignment="1">
      <alignment horizontal="left" vertical="center" wrapText="1"/>
    </xf>
    <xf numFmtId="0" fontId="74" fillId="0" borderId="1" xfId="0" applyFont="1" applyBorder="1" applyAlignment="1">
      <alignment horizontal="left" vertical="top"/>
    </xf>
    <xf numFmtId="0" fontId="74" fillId="0" borderId="0" xfId="0" applyFont="1" applyAlignment="1">
      <alignment horizontal="left" vertical="center" wrapText="1"/>
    </xf>
    <xf numFmtId="167" fontId="72" fillId="0" borderId="0" xfId="7" applyNumberFormat="1" applyFont="1" applyFill="1" applyBorder="1" applyAlignment="1">
      <alignment horizontal="center" vertical="center" wrapText="1"/>
    </xf>
    <xf numFmtId="0" fontId="74" fillId="0" borderId="0" xfId="0" applyFont="1" applyAlignment="1">
      <alignment horizontal="center" vertical="top"/>
    </xf>
    <xf numFmtId="0" fontId="74" fillId="0" borderId="0" xfId="0" applyFont="1" applyAlignment="1">
      <alignment vertical="top" wrapText="1"/>
    </xf>
    <xf numFmtId="0" fontId="74" fillId="0" borderId="0" xfId="0" applyFont="1" applyAlignment="1">
      <alignment horizontal="center" vertical="center" wrapText="1"/>
    </xf>
    <xf numFmtId="0" fontId="72" fillId="0" borderId="35" xfId="0" applyFont="1" applyBorder="1" applyAlignment="1">
      <alignment vertical="center" wrapText="1"/>
    </xf>
    <xf numFmtId="0" fontId="72" fillId="0" borderId="33" xfId="0" applyFont="1" applyBorder="1" applyAlignment="1">
      <alignment vertical="center" wrapText="1"/>
    </xf>
    <xf numFmtId="0" fontId="74" fillId="0" borderId="35" xfId="179" applyFont="1" applyBorder="1" applyAlignment="1">
      <alignment horizontal="center" vertical="center" wrapText="1"/>
    </xf>
    <xf numFmtId="174" fontId="84" fillId="0" borderId="35" xfId="0" applyNumberFormat="1" applyFont="1" applyBorder="1" applyAlignment="1">
      <alignment horizontal="center" vertical="center" wrapText="1"/>
    </xf>
    <xf numFmtId="174" fontId="84" fillId="0" borderId="0" xfId="0" applyNumberFormat="1" applyFont="1" applyAlignment="1">
      <alignment horizontal="center" vertical="center" wrapText="1"/>
    </xf>
    <xf numFmtId="0" fontId="72" fillId="0" borderId="0" xfId="0" applyFont="1" applyAlignment="1">
      <alignment horizontal="center" vertical="center"/>
    </xf>
    <xf numFmtId="0" fontId="74" fillId="0" borderId="35" xfId="0" applyFont="1" applyBorder="1" applyAlignment="1">
      <alignment vertical="top" wrapText="1"/>
    </xf>
    <xf numFmtId="0" fontId="72" fillId="0" borderId="0" xfId="0" applyFont="1" applyAlignment="1">
      <alignment horizontal="left" vertical="top" wrapText="1"/>
    </xf>
    <xf numFmtId="0" fontId="84" fillId="0" borderId="35" xfId="0" applyFont="1" applyBorder="1" applyAlignment="1">
      <alignment horizontal="left" vertical="top" wrapText="1"/>
    </xf>
    <xf numFmtId="0" fontId="84" fillId="0" borderId="35" xfId="0" applyFont="1" applyBorder="1" applyAlignment="1">
      <alignment vertical="top" wrapText="1"/>
    </xf>
    <xf numFmtId="0" fontId="74" fillId="0" borderId="35" xfId="0" applyFont="1" applyBorder="1" applyAlignment="1">
      <alignment horizontal="center" vertical="center"/>
    </xf>
    <xf numFmtId="0" fontId="74" fillId="0" borderId="35" xfId="0" applyFont="1" applyBorder="1" applyAlignment="1">
      <alignment horizontal="center" vertical="top" wrapText="1"/>
    </xf>
    <xf numFmtId="0" fontId="74" fillId="0" borderId="35" xfId="0" applyFont="1" applyBorder="1" applyAlignment="1">
      <alignment horizontal="left" vertical="top"/>
    </xf>
    <xf numFmtId="37" fontId="84" fillId="0" borderId="35" xfId="0" applyNumberFormat="1" applyFont="1" applyBorder="1" applyAlignment="1">
      <alignment horizontal="center" vertical="center" wrapText="1"/>
    </xf>
    <xf numFmtId="168" fontId="84" fillId="0" borderId="35" xfId="0" applyNumberFormat="1" applyFont="1" applyBorder="1" applyAlignment="1">
      <alignment horizontal="center" vertical="center" wrapText="1"/>
    </xf>
    <xf numFmtId="167" fontId="74" fillId="0" borderId="35" xfId="263" applyNumberFormat="1" applyFont="1" applyFill="1" applyBorder="1" applyAlignment="1">
      <alignment horizontal="center" vertical="center" wrapText="1"/>
    </xf>
    <xf numFmtId="0" fontId="84" fillId="0" borderId="35" xfId="0" applyFont="1" applyBorder="1" applyAlignment="1">
      <alignment horizontal="center" vertical="top" wrapText="1"/>
    </xf>
    <xf numFmtId="0" fontId="72" fillId="0" borderId="0" xfId="0" applyFont="1" applyAlignment="1">
      <alignment horizontal="center" vertical="center" wrapText="1"/>
    </xf>
    <xf numFmtId="0" fontId="72" fillId="0" borderId="0" xfId="1" applyFont="1"/>
    <xf numFmtId="0" fontId="72" fillId="0" borderId="1" xfId="0" applyFont="1" applyBorder="1" applyAlignment="1">
      <alignment horizontal="left" vertical="top" wrapText="1"/>
    </xf>
    <xf numFmtId="0" fontId="72" fillId="0" borderId="1" xfId="0" applyFont="1" applyBorder="1" applyAlignment="1">
      <alignment vertical="top" wrapText="1"/>
    </xf>
    <xf numFmtId="172" fontId="72" fillId="0" borderId="24" xfId="7" applyNumberFormat="1" applyFont="1" applyFill="1" applyBorder="1" applyAlignment="1">
      <alignment horizontal="center" vertical="center" wrapText="1"/>
    </xf>
    <xf numFmtId="0" fontId="94" fillId="0" borderId="35" xfId="0" applyFont="1" applyBorder="1" applyAlignment="1">
      <alignment horizontal="left" vertical="top" wrapText="1"/>
    </xf>
    <xf numFmtId="0" fontId="95" fillId="0" borderId="35" xfId="0" applyFont="1" applyBorder="1" applyAlignment="1">
      <alignment horizontal="left" vertical="top" wrapText="1"/>
    </xf>
    <xf numFmtId="0" fontId="84" fillId="0" borderId="35" xfId="0" applyFont="1" applyBorder="1" applyAlignment="1">
      <alignment vertical="top"/>
    </xf>
    <xf numFmtId="0" fontId="94" fillId="0" borderId="25" xfId="0" applyFont="1" applyBorder="1" applyAlignment="1">
      <alignment horizontal="left" vertical="top" wrapText="1"/>
    </xf>
    <xf numFmtId="0" fontId="84" fillId="0" borderId="35" xfId="0" applyFont="1" applyBorder="1" applyAlignment="1">
      <alignment horizontal="center" vertical="center"/>
    </xf>
    <xf numFmtId="0" fontId="84" fillId="0" borderId="35" xfId="0" applyFont="1" applyBorder="1" applyAlignment="1">
      <alignment vertical="center"/>
    </xf>
    <xf numFmtId="0" fontId="84" fillId="0" borderId="35" xfId="0" applyFont="1" applyBorder="1" applyAlignment="1">
      <alignment vertical="center" wrapText="1"/>
    </xf>
    <xf numFmtId="0" fontId="74" fillId="0" borderId="35" xfId="929" applyFont="1" applyBorder="1" applyAlignment="1">
      <alignment vertical="center"/>
    </xf>
    <xf numFmtId="0" fontId="74" fillId="0" borderId="35" xfId="929" applyFont="1" applyBorder="1" applyAlignment="1">
      <alignment horizontal="center" vertical="center"/>
    </xf>
    <xf numFmtId="0" fontId="86" fillId="0" borderId="35" xfId="0" applyFont="1" applyBorder="1" applyAlignment="1">
      <alignment horizontal="left" vertical="top" wrapText="1"/>
    </xf>
    <xf numFmtId="0" fontId="85" fillId="0" borderId="0" xfId="0" applyFont="1" applyAlignment="1">
      <alignment horizontal="right" vertical="center"/>
    </xf>
    <xf numFmtId="0" fontId="85" fillId="0" borderId="0" xfId="0" applyFont="1" applyAlignment="1">
      <alignment vertical="center"/>
    </xf>
    <xf numFmtId="0" fontId="85" fillId="0" borderId="35" xfId="0" applyFont="1" applyBorder="1" applyAlignment="1">
      <alignment vertical="center"/>
    </xf>
    <xf numFmtId="43" fontId="84" fillId="0" borderId="35" xfId="7" applyFont="1" applyFill="1" applyBorder="1" applyAlignment="1">
      <alignment horizontal="center" vertical="center"/>
    </xf>
    <xf numFmtId="43" fontId="84" fillId="0" borderId="35" xfId="7" applyFont="1" applyBorder="1" applyAlignment="1">
      <alignment horizontal="center" vertical="center"/>
    </xf>
    <xf numFmtId="167" fontId="85" fillId="0" borderId="35" xfId="7" applyNumberFormat="1" applyFont="1" applyBorder="1" applyAlignment="1">
      <alignment horizontal="center" vertical="center"/>
    </xf>
    <xf numFmtId="0" fontId="74" fillId="0" borderId="0" xfId="0" applyFont="1"/>
    <xf numFmtId="168" fontId="74" fillId="0" borderId="28" xfId="266" applyNumberFormat="1" applyFont="1" applyBorder="1" applyAlignment="1">
      <alignment horizontal="center" vertical="center" wrapText="1"/>
    </xf>
    <xf numFmtId="0" fontId="74" fillId="0" borderId="24" xfId="0" applyFont="1" applyBorder="1" applyAlignment="1">
      <alignment horizontal="center" vertical="center" wrapText="1"/>
    </xf>
    <xf numFmtId="0" fontId="74" fillId="0" borderId="24" xfId="0" applyFont="1" applyBorder="1" applyAlignment="1">
      <alignment horizontal="center" vertical="top" wrapText="1"/>
    </xf>
    <xf numFmtId="0" fontId="74" fillId="0" borderId="24" xfId="0" applyFont="1" applyBorder="1" applyAlignment="1">
      <alignment horizontal="left" vertical="top"/>
    </xf>
    <xf numFmtId="0" fontId="74" fillId="0" borderId="24" xfId="0" applyFont="1" applyBorder="1" applyAlignment="1">
      <alignment horizontal="center" vertical="center"/>
    </xf>
    <xf numFmtId="166" fontId="74" fillId="0" borderId="24" xfId="6" applyFont="1" applyFill="1" applyBorder="1" applyAlignment="1">
      <alignment horizontal="center" vertical="center"/>
    </xf>
    <xf numFmtId="49" fontId="72" fillId="0" borderId="35" xfId="149" applyNumberFormat="1" applyFont="1" applyBorder="1" applyAlignment="1">
      <alignment horizontal="center" vertical="top"/>
    </xf>
    <xf numFmtId="168" fontId="74" fillId="0" borderId="35" xfId="149" applyNumberFormat="1" applyFont="1" applyBorder="1" applyAlignment="1">
      <alignment horizontal="center" vertical="center"/>
    </xf>
    <xf numFmtId="0" fontId="74" fillId="0" borderId="35" xfId="149" applyFont="1" applyBorder="1"/>
    <xf numFmtId="0" fontId="74" fillId="0" borderId="35" xfId="149" applyFont="1" applyBorder="1" applyAlignment="1">
      <alignment horizontal="center" vertical="center"/>
    </xf>
    <xf numFmtId="0" fontId="74" fillId="0" borderId="35" xfId="149" applyFont="1" applyBorder="1" applyAlignment="1">
      <alignment wrapText="1"/>
    </xf>
    <xf numFmtId="168" fontId="74" fillId="0" borderId="35" xfId="149" applyNumberFormat="1" applyFont="1" applyBorder="1" applyAlignment="1">
      <alignment horizontal="center" vertical="center" wrapText="1"/>
    </xf>
    <xf numFmtId="0" fontId="74" fillId="0" borderId="25" xfId="149" applyFont="1" applyBorder="1"/>
    <xf numFmtId="0" fontId="74" fillId="0" borderId="25" xfId="149" applyFont="1" applyBorder="1" applyAlignment="1">
      <alignment horizontal="center" vertical="center"/>
    </xf>
    <xf numFmtId="0" fontId="72" fillId="0" borderId="35" xfId="149" applyFont="1" applyBorder="1" applyAlignment="1">
      <alignment horizontal="center" vertical="top"/>
    </xf>
    <xf numFmtId="0" fontId="87" fillId="0" borderId="35" xfId="0" applyFont="1" applyBorder="1" applyAlignment="1">
      <alignment horizontal="left" vertical="center" wrapText="1"/>
    </xf>
    <xf numFmtId="0" fontId="87" fillId="0" borderId="35" xfId="0" applyFont="1" applyBorder="1" applyAlignment="1">
      <alignment horizontal="center" vertical="center" wrapText="1"/>
    </xf>
    <xf numFmtId="0" fontId="72" fillId="0" borderId="35" xfId="149" applyFont="1" applyBorder="1" applyAlignment="1">
      <alignment wrapText="1"/>
    </xf>
    <xf numFmtId="168" fontId="72" fillId="0" borderId="35" xfId="217" applyNumberFormat="1" applyFont="1" applyBorder="1" applyAlignment="1">
      <alignment horizontal="center" vertical="center" wrapText="1"/>
    </xf>
    <xf numFmtId="168" fontId="74" fillId="0" borderId="35" xfId="217" applyNumberFormat="1" applyFont="1" applyBorder="1" applyAlignment="1">
      <alignment horizontal="center" vertical="center" wrapText="1"/>
    </xf>
    <xf numFmtId="0" fontId="74" fillId="0" borderId="35" xfId="149" applyFont="1" applyBorder="1" applyAlignment="1">
      <alignment horizontal="left" vertical="center" wrapText="1"/>
    </xf>
    <xf numFmtId="0" fontId="91" fillId="0" borderId="35" xfId="0" applyFont="1" applyBorder="1" applyAlignment="1">
      <alignment horizontal="left" vertical="center" wrapText="1"/>
    </xf>
    <xf numFmtId="167" fontId="72" fillId="0" borderId="35" xfId="7" applyNumberFormat="1" applyFont="1" applyFill="1" applyBorder="1" applyAlignment="1">
      <alignment horizontal="left" vertical="center" wrapText="1"/>
    </xf>
    <xf numFmtId="174" fontId="74" fillId="0" borderId="35" xfId="217" applyNumberFormat="1" applyFont="1" applyBorder="1" applyAlignment="1">
      <alignment horizontal="center" vertical="center" wrapText="1"/>
    </xf>
    <xf numFmtId="167" fontId="74" fillId="0" borderId="35" xfId="7" applyNumberFormat="1" applyFont="1" applyFill="1" applyBorder="1" applyAlignment="1">
      <alignment horizontal="left" vertical="center" wrapText="1"/>
    </xf>
    <xf numFmtId="174" fontId="72" fillId="0" borderId="35" xfId="217" applyNumberFormat="1" applyFont="1" applyBorder="1" applyAlignment="1">
      <alignment horizontal="right" vertical="center" wrapText="1"/>
    </xf>
    <xf numFmtId="174" fontId="74" fillId="0" borderId="35" xfId="217" applyNumberFormat="1" applyFont="1" applyBorder="1" applyAlignment="1">
      <alignment horizontal="right" vertical="center" wrapText="1"/>
    </xf>
    <xf numFmtId="168" fontId="72" fillId="0" borderId="35" xfId="217" applyNumberFormat="1" applyFont="1" applyBorder="1" applyAlignment="1">
      <alignment horizontal="right" vertical="center" wrapText="1"/>
    </xf>
    <xf numFmtId="168" fontId="74" fillId="0" borderId="35" xfId="217" applyNumberFormat="1" applyFont="1" applyBorder="1" applyAlignment="1">
      <alignment horizontal="right" vertical="center" wrapText="1"/>
    </xf>
    <xf numFmtId="0" fontId="72" fillId="0" borderId="35" xfId="0" applyFont="1" applyBorder="1"/>
    <xf numFmtId="167" fontId="72" fillId="0" borderId="35" xfId="7" applyNumberFormat="1" applyFont="1" applyFill="1" applyBorder="1" applyAlignment="1">
      <alignment horizontal="right" vertical="center" wrapText="1"/>
    </xf>
    <xf numFmtId="167" fontId="74" fillId="0" borderId="35" xfId="7" applyNumberFormat="1" applyFont="1" applyFill="1" applyBorder="1" applyAlignment="1">
      <alignment horizontal="right" vertical="center" wrapText="1"/>
    </xf>
    <xf numFmtId="49" fontId="72" fillId="0" borderId="35" xfId="0" applyNumberFormat="1" applyFont="1" applyBorder="1" applyAlignment="1">
      <alignment vertical="top"/>
    </xf>
    <xf numFmtId="0" fontId="72" fillId="0" borderId="35" xfId="0" applyFont="1" applyBorder="1" applyAlignment="1">
      <alignment vertical="top"/>
    </xf>
    <xf numFmtId="0" fontId="72" fillId="0" borderId="35" xfId="0" applyFont="1" applyBorder="1" applyAlignment="1">
      <alignment vertical="center"/>
    </xf>
    <xf numFmtId="0" fontId="74" fillId="0" borderId="35" xfId="0" applyFont="1" applyBorder="1" applyAlignment="1">
      <alignment vertical="top"/>
    </xf>
    <xf numFmtId="166" fontId="74" fillId="0" borderId="35" xfId="6" applyFont="1" applyFill="1" applyBorder="1" applyAlignment="1">
      <alignment horizontal="center" vertical="center"/>
    </xf>
    <xf numFmtId="49" fontId="72" fillId="0" borderId="24" xfId="0" applyNumberFormat="1" applyFont="1" applyBorder="1" applyAlignment="1">
      <alignment vertical="top"/>
    </xf>
    <xf numFmtId="0" fontId="72" fillId="0" borderId="24" xfId="0" applyFont="1" applyBorder="1" applyAlignment="1">
      <alignment vertical="top"/>
    </xf>
    <xf numFmtId="0" fontId="72" fillId="0" borderId="24" xfId="0" applyFont="1" applyBorder="1" applyAlignment="1">
      <alignment vertical="center"/>
    </xf>
    <xf numFmtId="0" fontId="74" fillId="0" borderId="24" xfId="0" applyFont="1" applyBorder="1" applyAlignment="1">
      <alignment vertical="top"/>
    </xf>
    <xf numFmtId="0" fontId="72" fillId="0" borderId="24" xfId="0" applyFont="1" applyBorder="1"/>
    <xf numFmtId="0" fontId="72" fillId="0" borderId="24" xfId="0" applyFont="1" applyBorder="1" applyAlignment="1">
      <alignment horizontal="left" vertical="top" wrapText="1"/>
    </xf>
    <xf numFmtId="0" fontId="74" fillId="0" borderId="24" xfId="0" applyFont="1" applyBorder="1"/>
    <xf numFmtId="0" fontId="72" fillId="0" borderId="27" xfId="0" applyFont="1" applyBorder="1" applyAlignment="1">
      <alignment wrapText="1"/>
    </xf>
    <xf numFmtId="49" fontId="74" fillId="0" borderId="24" xfId="0" applyNumberFormat="1" applyFont="1" applyBorder="1" applyAlignment="1">
      <alignment vertical="top"/>
    </xf>
    <xf numFmtId="49" fontId="72" fillId="0" borderId="24" xfId="0" applyNumberFormat="1" applyFont="1" applyBorder="1" applyAlignment="1">
      <alignment horizontal="center" vertical="center"/>
    </xf>
    <xf numFmtId="0" fontId="72" fillId="0" borderId="24" xfId="165" applyFont="1" applyBorder="1">
      <alignment horizontal="left" vertical="top" wrapText="1"/>
    </xf>
    <xf numFmtId="166" fontId="72" fillId="0" borderId="24" xfId="6" applyFont="1" applyFill="1" applyBorder="1" applyAlignment="1">
      <alignment horizontal="center" vertical="center"/>
    </xf>
    <xf numFmtId="0" fontId="75" fillId="0" borderId="0" xfId="0" applyFont="1" applyAlignment="1">
      <alignment horizontal="left" vertical="top" wrapText="1"/>
    </xf>
    <xf numFmtId="49" fontId="74" fillId="0" borderId="35" xfId="0" applyNumberFormat="1" applyFont="1" applyBorder="1" applyAlignment="1">
      <alignment vertical="top"/>
    </xf>
    <xf numFmtId="164" fontId="72" fillId="2" borderId="0" xfId="0" applyNumberFormat="1" applyFont="1" applyFill="1"/>
    <xf numFmtId="43" fontId="72" fillId="2" borderId="0" xfId="0" applyNumberFormat="1" applyFont="1" applyFill="1"/>
    <xf numFmtId="0" fontId="72" fillId="2" borderId="0" xfId="0" applyFont="1" applyFill="1"/>
    <xf numFmtId="0" fontId="96" fillId="2" borderId="1" xfId="266" applyFont="1" applyFill="1" applyBorder="1" applyAlignment="1">
      <alignment horizontal="center" vertical="top" wrapText="1"/>
    </xf>
    <xf numFmtId="0" fontId="96" fillId="56" borderId="24" xfId="0" applyFont="1" applyFill="1" applyBorder="1" applyAlignment="1">
      <alignment horizontal="center" vertical="top" wrapText="1"/>
    </xf>
    <xf numFmtId="0" fontId="96" fillId="2" borderId="1" xfId="0" applyFont="1" applyFill="1" applyBorder="1" applyAlignment="1">
      <alignment horizontal="center" vertical="center" wrapText="1"/>
    </xf>
    <xf numFmtId="0" fontId="72" fillId="0" borderId="0" xfId="0" applyFont="1" applyAlignment="1">
      <alignment vertical="center" wrapText="1"/>
    </xf>
    <xf numFmtId="0" fontId="72" fillId="0" borderId="35" xfId="0" applyFont="1" applyBorder="1" applyAlignment="1">
      <alignment vertical="top" wrapText="1"/>
    </xf>
    <xf numFmtId="0" fontId="85" fillId="0" borderId="35" xfId="0" applyFont="1" applyBorder="1" applyAlignment="1">
      <alignment vertical="top" wrapText="1"/>
    </xf>
    <xf numFmtId="0" fontId="72" fillId="0" borderId="24" xfId="0" applyFont="1" applyBorder="1" applyAlignment="1">
      <alignment vertical="center" wrapText="1"/>
    </xf>
    <xf numFmtId="0" fontId="86" fillId="0" borderId="24" xfId="0" applyFont="1" applyBorder="1" applyAlignment="1">
      <alignment horizontal="left" vertical="top" wrapText="1"/>
    </xf>
    <xf numFmtId="0" fontId="85" fillId="0" borderId="24" xfId="0" applyFont="1" applyBorder="1" applyAlignment="1">
      <alignment horizontal="center" vertical="center"/>
    </xf>
    <xf numFmtId="0" fontId="85" fillId="0" borderId="0" xfId="0" applyFont="1" applyAlignment="1">
      <alignment horizontal="left" vertical="center" wrapText="1"/>
    </xf>
    <xf numFmtId="167" fontId="85" fillId="0" borderId="24" xfId="7" applyNumberFormat="1" applyFont="1" applyBorder="1" applyAlignment="1">
      <alignment horizontal="center" vertical="center" wrapText="1"/>
    </xf>
    <xf numFmtId="43" fontId="74" fillId="0" borderId="24" xfId="7" applyFont="1" applyBorder="1" applyAlignment="1">
      <alignment horizontal="center" vertical="center"/>
    </xf>
    <xf numFmtId="0" fontId="85" fillId="0" borderId="35" xfId="0" applyFont="1" applyBorder="1" applyAlignment="1">
      <alignment vertical="top"/>
    </xf>
    <xf numFmtId="167" fontId="85" fillId="0" borderId="24" xfId="216" applyNumberFormat="1" applyFont="1" applyFill="1" applyBorder="1" applyAlignment="1">
      <alignment horizontal="center" vertical="center"/>
    </xf>
    <xf numFmtId="0" fontId="85" fillId="0" borderId="35" xfId="0" applyFont="1" applyBorder="1" applyAlignment="1">
      <alignment vertical="center" wrapText="1"/>
    </xf>
    <xf numFmtId="168" fontId="91" fillId="0" borderId="35" xfId="0" applyNumberFormat="1" applyFont="1" applyBorder="1" applyAlignment="1">
      <alignment horizontal="center" vertical="center" wrapText="1"/>
    </xf>
    <xf numFmtId="0" fontId="72" fillId="0" borderId="0" xfId="0" applyFont="1"/>
    <xf numFmtId="0" fontId="72" fillId="0" borderId="24" xfId="0" applyFont="1" applyBorder="1" applyAlignment="1">
      <alignment horizontal="left" vertical="top"/>
    </xf>
    <xf numFmtId="0" fontId="72" fillId="0" borderId="24" xfId="0" applyFont="1" applyBorder="1" applyAlignment="1">
      <alignment horizontal="center" vertical="center"/>
    </xf>
    <xf numFmtId="167" fontId="72" fillId="0" borderId="35" xfId="7" applyNumberFormat="1" applyFont="1" applyFill="1" applyBorder="1" applyAlignment="1">
      <alignment horizontal="center" vertical="center" wrapText="1"/>
    </xf>
    <xf numFmtId="167" fontId="74" fillId="0" borderId="35" xfId="7" applyNumberFormat="1" applyFont="1" applyFill="1" applyBorder="1" applyAlignment="1">
      <alignment vertical="center" wrapText="1"/>
    </xf>
    <xf numFmtId="167" fontId="72" fillId="2" borderId="35" xfId="7" applyNumberFormat="1" applyFont="1" applyFill="1" applyBorder="1" applyAlignment="1">
      <alignment vertical="center" wrapText="1"/>
    </xf>
    <xf numFmtId="0" fontId="74" fillId="0" borderId="0" xfId="217" applyFont="1"/>
    <xf numFmtId="0" fontId="74" fillId="0" borderId="0" xfId="217" applyFont="1" applyAlignment="1">
      <alignment horizontal="center" vertical="center"/>
    </xf>
    <xf numFmtId="0" fontId="74" fillId="0" borderId="0" xfId="0" applyFont="1" applyAlignment="1">
      <alignment horizontal="right"/>
    </xf>
    <xf numFmtId="49" fontId="74" fillId="0" borderId="0" xfId="0" applyNumberFormat="1" applyFont="1" applyAlignment="1">
      <alignment horizontal="right"/>
    </xf>
    <xf numFmtId="0" fontId="74" fillId="0" borderId="0" xfId="217" applyFont="1" applyAlignment="1">
      <alignment horizontal="left" vertical="center"/>
    </xf>
    <xf numFmtId="0" fontId="74" fillId="0" borderId="0" xfId="217" applyFont="1" applyAlignment="1">
      <alignment horizontal="center" wrapText="1"/>
    </xf>
    <xf numFmtId="0" fontId="74" fillId="0" borderId="0" xfId="217" applyFont="1" applyAlignment="1">
      <alignment horizontal="center" vertical="center" wrapText="1"/>
    </xf>
    <xf numFmtId="0" fontId="74" fillId="0" borderId="35" xfId="179" applyFont="1" applyBorder="1" applyAlignment="1">
      <alignment vertical="center" wrapText="1"/>
    </xf>
    <xf numFmtId="168" fontId="74" fillId="0" borderId="33" xfId="217" applyNumberFormat="1" applyFont="1" applyBorder="1" applyAlignment="1">
      <alignment horizontal="center" vertical="center" wrapText="1"/>
    </xf>
    <xf numFmtId="167" fontId="74" fillId="0" borderId="35" xfId="7" applyNumberFormat="1" applyFont="1" applyFill="1" applyBorder="1" applyAlignment="1">
      <alignment horizontal="center" vertical="center" wrapText="1"/>
    </xf>
    <xf numFmtId="0" fontId="74" fillId="0" borderId="35" xfId="0" applyFont="1" applyBorder="1"/>
    <xf numFmtId="0" fontId="74" fillId="0" borderId="35" xfId="217" applyFont="1" applyBorder="1"/>
    <xf numFmtId="0" fontId="88" fillId="0" borderId="35" xfId="0" applyFont="1" applyBorder="1" applyAlignment="1">
      <alignment horizontal="center" vertical="center" wrapText="1"/>
    </xf>
    <xf numFmtId="0" fontId="84" fillId="0" borderId="35" xfId="0" applyFont="1" applyBorder="1" applyAlignment="1">
      <alignment horizontal="left" vertical="center" wrapText="1"/>
    </xf>
    <xf numFmtId="49" fontId="74" fillId="0" borderId="35" xfId="217" applyNumberFormat="1" applyFont="1" applyBorder="1" applyAlignment="1">
      <alignment horizontal="left" vertical="center" wrapText="1"/>
    </xf>
    <xf numFmtId="0" fontId="74" fillId="0" borderId="35" xfId="217" applyFont="1" applyBorder="1" applyAlignment="1">
      <alignment horizontal="left" vertical="center" wrapText="1"/>
    </xf>
    <xf numFmtId="0" fontId="72" fillId="0" borderId="35" xfId="217" applyFont="1" applyBorder="1" applyAlignment="1">
      <alignment horizontal="center" vertical="center" wrapText="1"/>
    </xf>
    <xf numFmtId="43" fontId="74" fillId="0" borderId="0" xfId="217" applyNumberFormat="1" applyFont="1"/>
    <xf numFmtId="174" fontId="74" fillId="0" borderId="35" xfId="217" applyNumberFormat="1" applyFont="1" applyBorder="1" applyAlignment="1">
      <alignment horizontal="center" vertical="center"/>
    </xf>
    <xf numFmtId="3" fontId="84" fillId="0" borderId="25" xfId="0" applyNumberFormat="1" applyFont="1" applyBorder="1" applyAlignment="1">
      <alignment horizontal="center" vertical="center" wrapText="1"/>
    </xf>
    <xf numFmtId="174" fontId="74" fillId="0" borderId="0" xfId="217" applyNumberFormat="1" applyFont="1"/>
    <xf numFmtId="174" fontId="84" fillId="0" borderId="25" xfId="0" applyNumberFormat="1" applyFont="1" applyBorder="1" applyAlignment="1">
      <alignment horizontal="center" vertical="center" wrapText="1"/>
    </xf>
    <xf numFmtId="0" fontId="88" fillId="0" borderId="35" xfId="2539" applyFont="1" applyBorder="1" applyAlignment="1">
      <alignment horizontal="center" vertical="center" wrapText="1"/>
    </xf>
    <xf numFmtId="3" fontId="84" fillId="0" borderId="35" xfId="0" applyNumberFormat="1" applyFont="1" applyBorder="1" applyAlignment="1">
      <alignment horizontal="center" vertical="center" wrapText="1"/>
    </xf>
    <xf numFmtId="174" fontId="93" fillId="0" borderId="35" xfId="0" applyNumberFormat="1" applyFont="1" applyBorder="1" applyAlignment="1">
      <alignment horizontal="center" vertical="center" wrapText="1"/>
    </xf>
    <xf numFmtId="0" fontId="74" fillId="0" borderId="3" xfId="0" applyFont="1" applyBorder="1" applyAlignment="1">
      <alignment horizontal="center" vertical="center" wrapText="1"/>
    </xf>
    <xf numFmtId="0" fontId="72" fillId="0" borderId="35" xfId="2540" applyFont="1" applyBorder="1" applyAlignment="1">
      <alignment horizontal="center" vertical="center" wrapText="1"/>
    </xf>
    <xf numFmtId="0" fontId="84" fillId="0" borderId="35" xfId="2541" applyFont="1" applyBorder="1" applyAlignment="1">
      <alignment horizontal="center" vertical="center" wrapText="1"/>
    </xf>
    <xf numFmtId="0" fontId="74" fillId="0" borderId="35" xfId="217" applyFont="1" applyBorder="1" applyAlignment="1">
      <alignment vertical="center" wrapText="1"/>
    </xf>
    <xf numFmtId="168" fontId="84" fillId="0" borderId="25" xfId="0" applyNumberFormat="1" applyFont="1" applyBorder="1" applyAlignment="1">
      <alignment horizontal="center" vertical="center" wrapText="1"/>
    </xf>
    <xf numFmtId="0" fontId="74" fillId="0" borderId="35" xfId="217" applyFont="1" applyBorder="1" applyAlignment="1">
      <alignment horizontal="center" vertical="center"/>
    </xf>
    <xf numFmtId="0" fontId="72" fillId="0" borderId="35" xfId="217" applyFont="1" applyBorder="1"/>
    <xf numFmtId="168" fontId="72" fillId="0" borderId="33" xfId="217" applyNumberFormat="1" applyFont="1" applyBorder="1" applyAlignment="1">
      <alignment horizontal="center" vertical="center" wrapText="1"/>
    </xf>
    <xf numFmtId="0" fontId="72" fillId="0" borderId="0" xfId="217" applyFont="1"/>
    <xf numFmtId="0" fontId="72" fillId="0" borderId="24" xfId="1" applyFont="1" applyBorder="1" applyAlignment="1">
      <alignment vertical="top" wrapText="1"/>
    </xf>
    <xf numFmtId="0" fontId="72" fillId="0" borderId="0" xfId="1" applyFont="1" applyAlignment="1">
      <alignment vertical="top"/>
    </xf>
    <xf numFmtId="0" fontId="72" fillId="0" borderId="0" xfId="1" applyFont="1" applyAlignment="1">
      <alignment vertical="top" wrapText="1"/>
    </xf>
    <xf numFmtId="167" fontId="72" fillId="2" borderId="28" xfId="266" applyNumberFormat="1" applyFont="1" applyFill="1" applyBorder="1" applyAlignment="1">
      <alignment horizontal="right" vertical="center" wrapText="1"/>
    </xf>
    <xf numFmtId="0" fontId="72" fillId="0" borderId="0" xfId="179" applyFont="1" applyAlignment="1">
      <alignment horizontal="left" vertical="top" wrapText="1"/>
    </xf>
    <xf numFmtId="0" fontId="97" fillId="0" borderId="0" xfId="0" applyFont="1" applyAlignment="1">
      <alignment horizontal="center" vertical="center"/>
    </xf>
    <xf numFmtId="49" fontId="72" fillId="0" borderId="33" xfId="217" applyNumberFormat="1" applyFont="1" applyBorder="1" applyAlignment="1">
      <alignment horizontal="center" vertical="center" wrapText="1"/>
    </xf>
    <xf numFmtId="0" fontId="92" fillId="0" borderId="35" xfId="0" applyFont="1" applyBorder="1" applyAlignment="1">
      <alignment horizontal="center" vertical="center" wrapText="1"/>
    </xf>
    <xf numFmtId="168" fontId="74" fillId="0" borderId="0" xfId="1" applyNumberFormat="1" applyFont="1"/>
    <xf numFmtId="0" fontId="98" fillId="0" borderId="0" xfId="0" applyFont="1" applyAlignment="1">
      <alignment horizontal="center" vertical="center"/>
    </xf>
    <xf numFmtId="0" fontId="97" fillId="0" borderId="0" xfId="0" applyFont="1" applyAlignment="1">
      <alignment horizontal="right" vertical="center"/>
    </xf>
    <xf numFmtId="37" fontId="74" fillId="0" borderId="24" xfId="1" applyNumberFormat="1" applyFont="1" applyBorder="1" applyAlignment="1">
      <alignment horizontal="center" vertical="center" wrapText="1"/>
    </xf>
    <xf numFmtId="168" fontId="74" fillId="0" borderId="24" xfId="1" applyNumberFormat="1" applyFont="1" applyBorder="1" applyAlignment="1">
      <alignment horizontal="center" vertical="center" wrapText="1"/>
    </xf>
    <xf numFmtId="167" fontId="74" fillId="0" borderId="24" xfId="7" applyNumberFormat="1" applyFont="1" applyFill="1" applyBorder="1" applyAlignment="1">
      <alignment horizontal="center" vertical="center" wrapText="1"/>
    </xf>
    <xf numFmtId="167" fontId="74" fillId="0" borderId="35" xfId="7" applyNumberFormat="1" applyFont="1" applyBorder="1" applyAlignment="1">
      <alignment horizontal="center" vertical="center" wrapText="1"/>
    </xf>
    <xf numFmtId="168" fontId="74" fillId="0" borderId="35" xfId="0" applyNumberFormat="1" applyFont="1" applyBorder="1" applyAlignment="1">
      <alignment horizontal="center" vertical="center" wrapText="1"/>
    </xf>
    <xf numFmtId="0" fontId="72" fillId="0" borderId="35" xfId="0" applyFont="1" applyBorder="1" applyAlignment="1">
      <alignment horizontal="center" vertical="center" wrapText="1"/>
    </xf>
    <xf numFmtId="0" fontId="72" fillId="0" borderId="0" xfId="264" applyFont="1" applyAlignment="1">
      <alignment vertical="center" wrapText="1"/>
    </xf>
    <xf numFmtId="167" fontId="72" fillId="0" borderId="0" xfId="264" applyNumberFormat="1" applyFont="1" applyAlignment="1">
      <alignment vertical="center" wrapText="1"/>
    </xf>
    <xf numFmtId="43" fontId="72" fillId="0" borderId="0" xfId="264" applyNumberFormat="1" applyFont="1" applyAlignment="1">
      <alignment vertical="center" wrapText="1"/>
    </xf>
    <xf numFmtId="0" fontId="72" fillId="0" borderId="0" xfId="264" applyFont="1" applyAlignment="1">
      <alignment horizontal="center" vertical="center" wrapText="1"/>
    </xf>
    <xf numFmtId="174" fontId="84" fillId="57" borderId="35" xfId="0" applyNumberFormat="1" applyFont="1" applyFill="1" applyBorder="1" applyAlignment="1">
      <alignment horizontal="center" vertical="center" wrapText="1"/>
    </xf>
    <xf numFmtId="0" fontId="74" fillId="57" borderId="0" xfId="1" applyFont="1" applyFill="1"/>
    <xf numFmtId="49" fontId="74" fillId="2" borderId="35" xfId="217" applyNumberFormat="1" applyFont="1" applyFill="1" applyBorder="1" applyAlignment="1">
      <alignment horizontal="left" vertical="center" wrapText="1"/>
    </xf>
    <xf numFmtId="0" fontId="74" fillId="2" borderId="35" xfId="217" applyFont="1" applyFill="1" applyBorder="1" applyAlignment="1">
      <alignment horizontal="left" vertical="center" wrapText="1"/>
    </xf>
    <xf numFmtId="0" fontId="88" fillId="2" borderId="35" xfId="0" applyFont="1" applyFill="1" applyBorder="1" applyAlignment="1">
      <alignment horizontal="center" vertical="center" wrapText="1"/>
    </xf>
    <xf numFmtId="174" fontId="84" fillId="2" borderId="25" xfId="0" applyNumberFormat="1" applyFont="1" applyFill="1" applyBorder="1" applyAlignment="1">
      <alignment horizontal="center" vertical="center" wrapText="1"/>
    </xf>
    <xf numFmtId="0" fontId="74" fillId="2" borderId="0" xfId="217" applyFont="1" applyFill="1"/>
    <xf numFmtId="174" fontId="74" fillId="2" borderId="0" xfId="217" applyNumberFormat="1" applyFont="1" applyFill="1"/>
    <xf numFmtId="0" fontId="72" fillId="0" borderId="0" xfId="0" applyFont="1" applyAlignment="1">
      <alignment horizontal="center" vertical="center" wrapText="1"/>
    </xf>
    <xf numFmtId="0" fontId="84" fillId="0" borderId="24" xfId="0" applyFont="1" applyBorder="1" applyAlignment="1">
      <alignment horizontal="center" vertical="center" wrapText="1"/>
    </xf>
    <xf numFmtId="0" fontId="85" fillId="0" borderId="0" xfId="0" applyFont="1" applyAlignment="1">
      <alignment horizontal="left" wrapText="1"/>
    </xf>
    <xf numFmtId="0" fontId="85" fillId="0" borderId="0" xfId="0" applyFont="1" applyAlignment="1">
      <alignment horizontal="center" vertical="center"/>
    </xf>
    <xf numFmtId="0" fontId="85" fillId="0" borderId="0" xfId="0" applyFont="1" applyAlignment="1">
      <alignment horizontal="center" wrapText="1"/>
    </xf>
    <xf numFmtId="0" fontId="74" fillId="2" borderId="0" xfId="266" applyFont="1" applyFill="1" applyAlignment="1">
      <alignment horizontal="center" vertical="center" wrapText="1"/>
    </xf>
    <xf numFmtId="168" fontId="74" fillId="2" borderId="28" xfId="266" applyNumberFormat="1" applyFont="1" applyFill="1" applyBorder="1" applyAlignment="1">
      <alignment horizontal="right" vertical="center" wrapText="1"/>
    </xf>
    <xf numFmtId="49" fontId="74" fillId="2" borderId="24" xfId="266" applyNumberFormat="1" applyFont="1" applyFill="1" applyBorder="1" applyAlignment="1">
      <alignment horizontal="center" vertical="center" wrapText="1"/>
    </xf>
    <xf numFmtId="0" fontId="74" fillId="2" borderId="1" xfId="266" applyFont="1" applyFill="1" applyBorder="1" applyAlignment="1">
      <alignment horizontal="center" vertical="top" wrapText="1"/>
    </xf>
    <xf numFmtId="168" fontId="74" fillId="2" borderId="1" xfId="266" applyNumberFormat="1" applyFont="1" applyFill="1" applyBorder="1" applyAlignment="1">
      <alignment horizontal="center" vertical="center" wrapText="1"/>
    </xf>
    <xf numFmtId="168" fontId="74" fillId="2" borderId="24" xfId="266" applyNumberFormat="1" applyFont="1" applyFill="1" applyBorder="1" applyAlignment="1">
      <alignment horizontal="center" vertical="center" wrapText="1"/>
    </xf>
    <xf numFmtId="0" fontId="72" fillId="0" borderId="0" xfId="182" applyFont="1" applyAlignment="1">
      <alignment horizontal="center" vertical="center" wrapText="1"/>
    </xf>
    <xf numFmtId="0" fontId="74" fillId="0" borderId="36" xfId="179" applyFont="1" applyBorder="1" applyAlignment="1">
      <alignment horizontal="center" vertical="center" wrapText="1"/>
    </xf>
    <xf numFmtId="0" fontId="74" fillId="0" borderId="33" xfId="179" applyFont="1" applyBorder="1" applyAlignment="1">
      <alignment horizontal="center" vertical="center" wrapText="1"/>
    </xf>
    <xf numFmtId="0" fontId="88" fillId="0" borderId="25" xfId="0" applyFont="1" applyBorder="1" applyAlignment="1">
      <alignment horizontal="center" vertical="center" wrapText="1"/>
    </xf>
    <xf numFmtId="0" fontId="88" fillId="0" borderId="3" xfId="0" applyFont="1" applyBorder="1" applyAlignment="1">
      <alignment horizontal="center" vertical="center" wrapText="1"/>
    </xf>
    <xf numFmtId="0" fontId="72" fillId="0" borderId="0" xfId="0" applyFont="1" applyAlignment="1">
      <alignment horizontal="center" wrapText="1"/>
    </xf>
    <xf numFmtId="0" fontId="74" fillId="0" borderId="24" xfId="0" applyFont="1" applyBorder="1" applyAlignment="1">
      <alignment horizontal="center" vertical="center" wrapText="1"/>
    </xf>
    <xf numFmtId="49" fontId="72" fillId="0" borderId="35" xfId="149" applyNumberFormat="1" applyFont="1" applyBorder="1" applyAlignment="1">
      <alignment horizontal="center" vertical="top"/>
    </xf>
    <xf numFmtId="0" fontId="72" fillId="0" borderId="35" xfId="149" applyFont="1" applyBorder="1" applyAlignment="1">
      <alignment horizontal="center"/>
    </xf>
    <xf numFmtId="0" fontId="74" fillId="0" borderId="35" xfId="149" applyFont="1" applyBorder="1" applyAlignment="1">
      <alignment horizontal="center"/>
    </xf>
    <xf numFmtId="0" fontId="72" fillId="0" borderId="35" xfId="149" applyFont="1" applyBorder="1" applyAlignment="1">
      <alignment horizontal="center" vertical="top"/>
    </xf>
    <xf numFmtId="0" fontId="74" fillId="2" borderId="0" xfId="0" applyFont="1" applyFill="1" applyAlignment="1">
      <alignment horizontal="center" wrapText="1"/>
    </xf>
    <xf numFmtId="0" fontId="74" fillId="2" borderId="27" xfId="0" applyFont="1" applyFill="1" applyBorder="1" applyAlignment="1">
      <alignment horizontal="center" vertical="center"/>
    </xf>
    <xf numFmtId="0" fontId="74" fillId="2" borderId="26" xfId="0" applyFont="1" applyFill="1" applyBorder="1" applyAlignment="1">
      <alignment horizontal="center" vertical="center"/>
    </xf>
    <xf numFmtId="0" fontId="74" fillId="2" borderId="25" xfId="0" applyFont="1" applyFill="1" applyBorder="1" applyAlignment="1">
      <alignment horizontal="center" vertical="top" wrapText="1"/>
    </xf>
    <xf numFmtId="0" fontId="74" fillId="2" borderId="3" xfId="0" applyFont="1" applyFill="1" applyBorder="1" applyAlignment="1">
      <alignment horizontal="center" vertical="top" wrapText="1"/>
    </xf>
    <xf numFmtId="0" fontId="72" fillId="0" borderId="0" xfId="1" applyFont="1" applyAlignment="1">
      <alignment horizontal="center" wrapText="1"/>
    </xf>
    <xf numFmtId="0" fontId="72" fillId="0" borderId="0" xfId="1" applyFont="1" applyAlignment="1">
      <alignment horizontal="center" vertical="center"/>
    </xf>
    <xf numFmtId="0" fontId="74" fillId="0" borderId="27" xfId="0" applyFont="1" applyBorder="1" applyAlignment="1">
      <alignment horizontal="left" vertical="center" wrapText="1"/>
    </xf>
    <xf numFmtId="0" fontId="74" fillId="0" borderId="26" xfId="0" applyFont="1" applyBorder="1" applyAlignment="1">
      <alignment horizontal="left" vertical="center" wrapText="1"/>
    </xf>
    <xf numFmtId="0" fontId="74" fillId="0" borderId="35" xfId="0" applyFont="1" applyBorder="1" applyAlignment="1">
      <alignment horizontal="center" vertical="center" wrapText="1"/>
    </xf>
    <xf numFmtId="0" fontId="74" fillId="0" borderId="27" xfId="1" applyFont="1" applyBorder="1" applyAlignment="1">
      <alignment horizontal="center" wrapText="1"/>
    </xf>
    <xf numFmtId="0" fontId="74" fillId="0" borderId="26" xfId="1" applyFont="1" applyBorder="1" applyAlignment="1">
      <alignment horizontal="center" wrapText="1"/>
    </xf>
    <xf numFmtId="0" fontId="74" fillId="0" borderId="1" xfId="0" applyFont="1" applyBorder="1" applyAlignment="1">
      <alignment horizontal="center" vertical="top" wrapText="1"/>
    </xf>
    <xf numFmtId="0" fontId="74" fillId="0" borderId="1" xfId="0" applyFont="1" applyBorder="1" applyAlignment="1">
      <alignment horizontal="left" vertical="top" wrapText="1"/>
    </xf>
    <xf numFmtId="0" fontId="72" fillId="0" borderId="0" xfId="0" applyFont="1" applyAlignment="1">
      <alignment horizontal="left" vertical="top" wrapText="1"/>
    </xf>
    <xf numFmtId="0" fontId="74" fillId="0" borderId="0" xfId="0" applyFont="1" applyAlignment="1">
      <alignment horizontal="center" vertical="top"/>
    </xf>
    <xf numFmtId="0" fontId="74" fillId="0" borderId="36" xfId="1" applyFont="1" applyBorder="1" applyAlignment="1">
      <alignment horizontal="left" wrapText="1"/>
    </xf>
    <xf numFmtId="0" fontId="74" fillId="0" borderId="33" xfId="1" applyFont="1" applyBorder="1" applyAlignment="1">
      <alignment horizontal="left" wrapText="1"/>
    </xf>
    <xf numFmtId="0" fontId="74" fillId="0" borderId="36" xfId="0" applyFont="1" applyBorder="1" applyAlignment="1">
      <alignment horizontal="center" vertical="top" wrapText="1"/>
    </xf>
    <xf numFmtId="0" fontId="74" fillId="0" borderId="33" xfId="0" applyFont="1" applyBorder="1" applyAlignment="1">
      <alignment horizontal="center" vertical="top" wrapText="1"/>
    </xf>
    <xf numFmtId="0" fontId="74" fillId="0" borderId="35" xfId="0" applyFont="1" applyBorder="1" applyAlignment="1">
      <alignment horizontal="left" vertical="top" wrapText="1"/>
    </xf>
    <xf numFmtId="0" fontId="74" fillId="0" borderId="35" xfId="0" applyFont="1" applyBorder="1" applyAlignment="1">
      <alignment horizontal="center" vertical="top" wrapText="1"/>
    </xf>
    <xf numFmtId="0" fontId="72" fillId="0" borderId="0" xfId="0" applyFont="1" applyAlignment="1">
      <alignment horizontal="center" vertical="top"/>
    </xf>
    <xf numFmtId="0" fontId="74" fillId="0" borderId="0" xfId="0" applyFont="1" applyAlignment="1">
      <alignment horizontal="center" vertical="center" wrapText="1"/>
    </xf>
    <xf numFmtId="0" fontId="84" fillId="0" borderId="0" xfId="0" applyFont="1" applyAlignment="1">
      <alignment horizontal="center" vertical="center" wrapText="1"/>
    </xf>
    <xf numFmtId="0" fontId="74" fillId="0" borderId="27" xfId="0" applyFont="1" applyBorder="1" applyAlignment="1">
      <alignment horizontal="center" vertical="center" wrapText="1"/>
    </xf>
    <xf numFmtId="0" fontId="74" fillId="0" borderId="26" xfId="0" applyFont="1" applyBorder="1" applyAlignment="1">
      <alignment horizontal="center" vertical="center" wrapText="1"/>
    </xf>
    <xf numFmtId="0" fontId="72" fillId="0" borderId="0" xfId="1" applyFont="1" applyAlignment="1">
      <alignment horizontal="center"/>
    </xf>
    <xf numFmtId="0" fontId="74" fillId="0" borderId="4" xfId="0" applyFont="1" applyBorder="1" applyAlignment="1">
      <alignment horizontal="left" vertical="center" wrapText="1"/>
    </xf>
    <xf numFmtId="0" fontId="74" fillId="0" borderId="5" xfId="0" applyFont="1" applyBorder="1" applyAlignment="1">
      <alignment horizontal="left" vertical="center" wrapText="1"/>
    </xf>
    <xf numFmtId="0" fontId="74" fillId="57" borderId="35" xfId="0" applyFont="1" applyFill="1" applyBorder="1" applyAlignment="1">
      <alignment horizontal="left" vertical="top" wrapText="1"/>
    </xf>
    <xf numFmtId="0" fontId="72" fillId="0" borderId="0" xfId="264" applyFont="1" applyAlignment="1">
      <alignment horizontal="center" vertical="center" wrapText="1"/>
    </xf>
    <xf numFmtId="0" fontId="74" fillId="0" borderId="35" xfId="264" applyFont="1" applyBorder="1" applyAlignment="1">
      <alignment horizontal="right" vertical="center" wrapText="1"/>
    </xf>
    <xf numFmtId="0" fontId="74" fillId="0" borderId="35" xfId="264" applyFont="1" applyBorder="1" applyAlignment="1">
      <alignment horizontal="center" vertical="center" wrapText="1"/>
    </xf>
    <xf numFmtId="167" fontId="74" fillId="0" borderId="35" xfId="218" applyNumberFormat="1" applyFont="1" applyFill="1" applyBorder="1" applyAlignment="1">
      <alignment horizontal="center" vertical="center" wrapText="1"/>
    </xf>
    <xf numFmtId="0" fontId="72" fillId="0" borderId="35" xfId="0" applyFont="1" applyBorder="1" applyAlignment="1">
      <alignment vertical="center" wrapText="1"/>
    </xf>
    <xf numFmtId="0" fontId="74" fillId="0" borderId="36" xfId="265" applyFont="1" applyFill="1" applyBorder="1" applyAlignment="1">
      <alignment horizontal="left" vertical="center"/>
    </xf>
    <xf numFmtId="0" fontId="74" fillId="0" borderId="34" xfId="265" applyFont="1" applyFill="1" applyBorder="1" applyAlignment="1">
      <alignment horizontal="left" vertical="center"/>
    </xf>
    <xf numFmtId="0" fontId="74" fillId="0" borderId="33" xfId="265" applyFont="1" applyFill="1" applyBorder="1" applyAlignment="1">
      <alignment horizontal="left" vertical="center"/>
    </xf>
    <xf numFmtId="0" fontId="72" fillId="0" borderId="35" xfId="0" applyFont="1" applyBorder="1" applyAlignment="1">
      <alignment horizontal="center" vertical="center" wrapText="1"/>
    </xf>
    <xf numFmtId="0" fontId="72" fillId="0" borderId="36" xfId="0" applyFont="1" applyBorder="1" applyAlignment="1">
      <alignment vertical="center" wrapText="1"/>
    </xf>
    <xf numFmtId="0" fontId="72" fillId="0" borderId="34" xfId="0" applyFont="1" applyBorder="1" applyAlignment="1">
      <alignment vertical="center" wrapText="1"/>
    </xf>
    <xf numFmtId="0" fontId="72" fillId="0" borderId="33" xfId="0" applyFont="1" applyBorder="1" applyAlignment="1">
      <alignment vertical="center" wrapText="1"/>
    </xf>
  </cellXfs>
  <cellStyles count="2542">
    <cellStyle name="_artabyuje" xfId="267" xr:uid="{00000000-0005-0000-0000-000000000000}"/>
    <cellStyle name="_artabyuje_3.Havelvacner_N1_12 23.01.2018" xfId="268" xr:uid="{00000000-0005-0000-0000-000001000000}"/>
    <cellStyle name="20% - Accent1" xfId="29" builtinId="30" customBuiltin="1"/>
    <cellStyle name="20% - Accent1 2" xfId="69" xr:uid="{00000000-0005-0000-0000-000003000000}"/>
    <cellStyle name="20% - Accent1 2 2" xfId="108" xr:uid="{00000000-0005-0000-0000-000004000000}"/>
    <cellStyle name="20% - Accent1 2 2 2" xfId="269" xr:uid="{00000000-0005-0000-0000-000005000000}"/>
    <cellStyle name="20% - Accent1 2 2 2 2" xfId="270" xr:uid="{00000000-0005-0000-0000-000006000000}"/>
    <cellStyle name="20% - Accent1 2 2 2 2 2" xfId="271" xr:uid="{00000000-0005-0000-0000-000007000000}"/>
    <cellStyle name="20% - Accent1 2 2 2 2 2 2" xfId="1120" xr:uid="{00000000-0005-0000-0000-000008000000}"/>
    <cellStyle name="20% - Accent1 2 2 2 2 2 3" xfId="1866" xr:uid="{00000000-0005-0000-0000-000009000000}"/>
    <cellStyle name="20% - Accent1 2 2 2 2 3" xfId="272" xr:uid="{00000000-0005-0000-0000-00000A000000}"/>
    <cellStyle name="20% - Accent1 2 2 2 2 3 2" xfId="1121" xr:uid="{00000000-0005-0000-0000-00000B000000}"/>
    <cellStyle name="20% - Accent1 2 2 2 2 3 3" xfId="1867" xr:uid="{00000000-0005-0000-0000-00000C000000}"/>
    <cellStyle name="20% - Accent1 2 2 2 2 4" xfId="1119" xr:uid="{00000000-0005-0000-0000-00000D000000}"/>
    <cellStyle name="20% - Accent1 2 2 2 2 5" xfId="1865" xr:uid="{00000000-0005-0000-0000-00000E000000}"/>
    <cellStyle name="20% - Accent1 2 2 2 3" xfId="273" xr:uid="{00000000-0005-0000-0000-00000F000000}"/>
    <cellStyle name="20% - Accent1 2 2 2 3 2" xfId="274" xr:uid="{00000000-0005-0000-0000-000010000000}"/>
    <cellStyle name="20% - Accent1 2 2 2 3 2 2" xfId="1123" xr:uid="{00000000-0005-0000-0000-000011000000}"/>
    <cellStyle name="20% - Accent1 2 2 2 3 2 3" xfId="1869" xr:uid="{00000000-0005-0000-0000-000012000000}"/>
    <cellStyle name="20% - Accent1 2 2 2 3 3" xfId="275" xr:uid="{00000000-0005-0000-0000-000013000000}"/>
    <cellStyle name="20% - Accent1 2 2 2 3 3 2" xfId="1124" xr:uid="{00000000-0005-0000-0000-000014000000}"/>
    <cellStyle name="20% - Accent1 2 2 2 3 3 3" xfId="1870" xr:uid="{00000000-0005-0000-0000-000015000000}"/>
    <cellStyle name="20% - Accent1 2 2 2 3 4" xfId="1122" xr:uid="{00000000-0005-0000-0000-000016000000}"/>
    <cellStyle name="20% - Accent1 2 2 2 3 5" xfId="1868" xr:uid="{00000000-0005-0000-0000-000017000000}"/>
    <cellStyle name="20% - Accent1 2 2 2 4" xfId="276" xr:uid="{00000000-0005-0000-0000-000018000000}"/>
    <cellStyle name="20% - Accent1 2 2 2 4 2" xfId="1125" xr:uid="{00000000-0005-0000-0000-000019000000}"/>
    <cellStyle name="20% - Accent1 2 2 2 4 3" xfId="1871" xr:uid="{00000000-0005-0000-0000-00001A000000}"/>
    <cellStyle name="20% - Accent1 2 2 2 5" xfId="277" xr:uid="{00000000-0005-0000-0000-00001B000000}"/>
    <cellStyle name="20% - Accent1 2 2 2 5 2" xfId="1126" xr:uid="{00000000-0005-0000-0000-00001C000000}"/>
    <cellStyle name="20% - Accent1 2 2 2 5 3" xfId="1872" xr:uid="{00000000-0005-0000-0000-00001D000000}"/>
    <cellStyle name="20% - Accent1 2 2 2 6" xfId="1118" xr:uid="{00000000-0005-0000-0000-00001E000000}"/>
    <cellStyle name="20% - Accent1 2 2 2 7" xfId="1864" xr:uid="{00000000-0005-0000-0000-00001F000000}"/>
    <cellStyle name="20% - Accent1 2 2 3" xfId="278" xr:uid="{00000000-0005-0000-0000-000020000000}"/>
    <cellStyle name="20% - Accent1 2 2 3 2" xfId="279" xr:uid="{00000000-0005-0000-0000-000021000000}"/>
    <cellStyle name="20% - Accent1 2 2 3 2 2" xfId="1128" xr:uid="{00000000-0005-0000-0000-000022000000}"/>
    <cellStyle name="20% - Accent1 2 2 3 2 3" xfId="1874" xr:uid="{00000000-0005-0000-0000-000023000000}"/>
    <cellStyle name="20% - Accent1 2 2 3 3" xfId="280" xr:uid="{00000000-0005-0000-0000-000024000000}"/>
    <cellStyle name="20% - Accent1 2 2 3 3 2" xfId="1129" xr:uid="{00000000-0005-0000-0000-000025000000}"/>
    <cellStyle name="20% - Accent1 2 2 3 3 3" xfId="1875" xr:uid="{00000000-0005-0000-0000-000026000000}"/>
    <cellStyle name="20% - Accent1 2 2 3 4" xfId="1127" xr:uid="{00000000-0005-0000-0000-000027000000}"/>
    <cellStyle name="20% - Accent1 2 2 3 5" xfId="1873" xr:uid="{00000000-0005-0000-0000-000028000000}"/>
    <cellStyle name="20% - Accent1 2 2 4" xfId="281" xr:uid="{00000000-0005-0000-0000-000029000000}"/>
    <cellStyle name="20% - Accent1 2 2 4 2" xfId="282" xr:uid="{00000000-0005-0000-0000-00002A000000}"/>
    <cellStyle name="20% - Accent1 2 2 4 2 2" xfId="1131" xr:uid="{00000000-0005-0000-0000-00002B000000}"/>
    <cellStyle name="20% - Accent1 2 2 4 2 3" xfId="1877" xr:uid="{00000000-0005-0000-0000-00002C000000}"/>
    <cellStyle name="20% - Accent1 2 2 4 3" xfId="283" xr:uid="{00000000-0005-0000-0000-00002D000000}"/>
    <cellStyle name="20% - Accent1 2 2 4 3 2" xfId="1132" xr:uid="{00000000-0005-0000-0000-00002E000000}"/>
    <cellStyle name="20% - Accent1 2 2 4 3 3" xfId="1878" xr:uid="{00000000-0005-0000-0000-00002F000000}"/>
    <cellStyle name="20% - Accent1 2 2 4 4" xfId="1130" xr:uid="{00000000-0005-0000-0000-000030000000}"/>
    <cellStyle name="20% - Accent1 2 2 4 5" xfId="1876" xr:uid="{00000000-0005-0000-0000-000031000000}"/>
    <cellStyle name="20% - Accent1 2 3" xfId="284" xr:uid="{00000000-0005-0000-0000-000032000000}"/>
    <cellStyle name="20% - Accent1 2 3 2" xfId="285" xr:uid="{00000000-0005-0000-0000-000033000000}"/>
    <cellStyle name="20% - Accent1 2 3 2 2" xfId="286" xr:uid="{00000000-0005-0000-0000-000034000000}"/>
    <cellStyle name="20% - Accent1 2 3 2 2 2" xfId="1135" xr:uid="{00000000-0005-0000-0000-000035000000}"/>
    <cellStyle name="20% - Accent1 2 3 2 2 3" xfId="1881" xr:uid="{00000000-0005-0000-0000-000036000000}"/>
    <cellStyle name="20% - Accent1 2 3 2 3" xfId="287" xr:uid="{00000000-0005-0000-0000-000037000000}"/>
    <cellStyle name="20% - Accent1 2 3 2 3 2" xfId="1136" xr:uid="{00000000-0005-0000-0000-000038000000}"/>
    <cellStyle name="20% - Accent1 2 3 2 3 3" xfId="1882" xr:uid="{00000000-0005-0000-0000-000039000000}"/>
    <cellStyle name="20% - Accent1 2 3 2 4" xfId="1134" xr:uid="{00000000-0005-0000-0000-00003A000000}"/>
    <cellStyle name="20% - Accent1 2 3 2 5" xfId="1880" xr:uid="{00000000-0005-0000-0000-00003B000000}"/>
    <cellStyle name="20% - Accent1 2 3 3" xfId="288" xr:uid="{00000000-0005-0000-0000-00003C000000}"/>
    <cellStyle name="20% - Accent1 2 3 3 2" xfId="289" xr:uid="{00000000-0005-0000-0000-00003D000000}"/>
    <cellStyle name="20% - Accent1 2 3 3 2 2" xfId="1138" xr:uid="{00000000-0005-0000-0000-00003E000000}"/>
    <cellStyle name="20% - Accent1 2 3 3 2 3" xfId="1884" xr:uid="{00000000-0005-0000-0000-00003F000000}"/>
    <cellStyle name="20% - Accent1 2 3 3 3" xfId="290" xr:uid="{00000000-0005-0000-0000-000040000000}"/>
    <cellStyle name="20% - Accent1 2 3 3 3 2" xfId="1139" xr:uid="{00000000-0005-0000-0000-000041000000}"/>
    <cellStyle name="20% - Accent1 2 3 3 3 3" xfId="1885" xr:uid="{00000000-0005-0000-0000-000042000000}"/>
    <cellStyle name="20% - Accent1 2 3 3 4" xfId="1137" xr:uid="{00000000-0005-0000-0000-000043000000}"/>
    <cellStyle name="20% - Accent1 2 3 3 5" xfId="1883" xr:uid="{00000000-0005-0000-0000-000044000000}"/>
    <cellStyle name="20% - Accent1 2 3 4" xfId="291" xr:uid="{00000000-0005-0000-0000-000045000000}"/>
    <cellStyle name="20% - Accent1 2 3 4 2" xfId="1140" xr:uid="{00000000-0005-0000-0000-000046000000}"/>
    <cellStyle name="20% - Accent1 2 3 4 3" xfId="1886" xr:uid="{00000000-0005-0000-0000-000047000000}"/>
    <cellStyle name="20% - Accent1 2 3 5" xfId="292" xr:uid="{00000000-0005-0000-0000-000048000000}"/>
    <cellStyle name="20% - Accent1 2 3 5 2" xfId="1141" xr:uid="{00000000-0005-0000-0000-000049000000}"/>
    <cellStyle name="20% - Accent1 2 3 5 3" xfId="1887" xr:uid="{00000000-0005-0000-0000-00004A000000}"/>
    <cellStyle name="20% - Accent1 2 3 6" xfId="1133" xr:uid="{00000000-0005-0000-0000-00004B000000}"/>
    <cellStyle name="20% - Accent1 2 3 7" xfId="1879" xr:uid="{00000000-0005-0000-0000-00004C000000}"/>
    <cellStyle name="20% - Accent1 2 4" xfId="293" xr:uid="{00000000-0005-0000-0000-00004D000000}"/>
    <cellStyle name="20% - Accent1 2 4 2" xfId="294" xr:uid="{00000000-0005-0000-0000-00004E000000}"/>
    <cellStyle name="20% - Accent1 2 4 2 2" xfId="295" xr:uid="{00000000-0005-0000-0000-00004F000000}"/>
    <cellStyle name="20% - Accent1 2 4 2 2 2" xfId="1144" xr:uid="{00000000-0005-0000-0000-000050000000}"/>
    <cellStyle name="20% - Accent1 2 4 2 2 3" xfId="1890" xr:uid="{00000000-0005-0000-0000-000051000000}"/>
    <cellStyle name="20% - Accent1 2 4 2 3" xfId="296" xr:uid="{00000000-0005-0000-0000-000052000000}"/>
    <cellStyle name="20% - Accent1 2 4 2 3 2" xfId="1145" xr:uid="{00000000-0005-0000-0000-000053000000}"/>
    <cellStyle name="20% - Accent1 2 4 2 3 3" xfId="1891" xr:uid="{00000000-0005-0000-0000-000054000000}"/>
    <cellStyle name="20% - Accent1 2 4 2 4" xfId="1143" xr:uid="{00000000-0005-0000-0000-000055000000}"/>
    <cellStyle name="20% - Accent1 2 4 2 5" xfId="1889" xr:uid="{00000000-0005-0000-0000-000056000000}"/>
    <cellStyle name="20% - Accent1 2 4 3" xfId="297" xr:uid="{00000000-0005-0000-0000-000057000000}"/>
    <cellStyle name="20% - Accent1 2 4 3 2" xfId="298" xr:uid="{00000000-0005-0000-0000-000058000000}"/>
    <cellStyle name="20% - Accent1 2 4 3 2 2" xfId="1147" xr:uid="{00000000-0005-0000-0000-000059000000}"/>
    <cellStyle name="20% - Accent1 2 4 3 2 3" xfId="1893" xr:uid="{00000000-0005-0000-0000-00005A000000}"/>
    <cellStyle name="20% - Accent1 2 4 3 3" xfId="299" xr:uid="{00000000-0005-0000-0000-00005B000000}"/>
    <cellStyle name="20% - Accent1 2 4 3 3 2" xfId="1148" xr:uid="{00000000-0005-0000-0000-00005C000000}"/>
    <cellStyle name="20% - Accent1 2 4 3 3 3" xfId="1894" xr:uid="{00000000-0005-0000-0000-00005D000000}"/>
    <cellStyle name="20% - Accent1 2 4 3 4" xfId="1146" xr:uid="{00000000-0005-0000-0000-00005E000000}"/>
    <cellStyle name="20% - Accent1 2 4 3 5" xfId="1892" xr:uid="{00000000-0005-0000-0000-00005F000000}"/>
    <cellStyle name="20% - Accent1 2 4 4" xfId="300" xr:uid="{00000000-0005-0000-0000-000060000000}"/>
    <cellStyle name="20% - Accent1 2 4 4 2" xfId="1149" xr:uid="{00000000-0005-0000-0000-000061000000}"/>
    <cellStyle name="20% - Accent1 2 4 4 3" xfId="1895" xr:uid="{00000000-0005-0000-0000-000062000000}"/>
    <cellStyle name="20% - Accent1 2 4 5" xfId="301" xr:uid="{00000000-0005-0000-0000-000063000000}"/>
    <cellStyle name="20% - Accent1 2 4 5 2" xfId="1150" xr:uid="{00000000-0005-0000-0000-000064000000}"/>
    <cellStyle name="20% - Accent1 2 4 5 3" xfId="1896" xr:uid="{00000000-0005-0000-0000-000065000000}"/>
    <cellStyle name="20% - Accent1 2 4 6" xfId="1142" xr:uid="{00000000-0005-0000-0000-000066000000}"/>
    <cellStyle name="20% - Accent1 2 4 7" xfId="1888" xr:uid="{00000000-0005-0000-0000-000067000000}"/>
    <cellStyle name="20% - Accent1 2 5" xfId="302" xr:uid="{00000000-0005-0000-0000-000068000000}"/>
    <cellStyle name="20% - Accent1 2 5 2" xfId="303" xr:uid="{00000000-0005-0000-0000-000069000000}"/>
    <cellStyle name="20% - Accent1 2 5 2 2" xfId="1152" xr:uid="{00000000-0005-0000-0000-00006A000000}"/>
    <cellStyle name="20% - Accent1 2 5 2 3" xfId="1898" xr:uid="{00000000-0005-0000-0000-00006B000000}"/>
    <cellStyle name="20% - Accent1 2 5 3" xfId="304" xr:uid="{00000000-0005-0000-0000-00006C000000}"/>
    <cellStyle name="20% - Accent1 2 5 3 2" xfId="1153" xr:uid="{00000000-0005-0000-0000-00006D000000}"/>
    <cellStyle name="20% - Accent1 2 5 3 3" xfId="1899" xr:uid="{00000000-0005-0000-0000-00006E000000}"/>
    <cellStyle name="20% - Accent1 2 5 4" xfId="1151" xr:uid="{00000000-0005-0000-0000-00006F000000}"/>
    <cellStyle name="20% - Accent1 2 5 5" xfId="1897" xr:uid="{00000000-0005-0000-0000-000070000000}"/>
    <cellStyle name="20% - Accent1 2 6" xfId="305" xr:uid="{00000000-0005-0000-0000-000071000000}"/>
    <cellStyle name="20% - Accent1 2 6 2" xfId="306" xr:uid="{00000000-0005-0000-0000-000072000000}"/>
    <cellStyle name="20% - Accent1 2 6 2 2" xfId="1155" xr:uid="{00000000-0005-0000-0000-000073000000}"/>
    <cellStyle name="20% - Accent1 2 6 2 3" xfId="1901" xr:uid="{00000000-0005-0000-0000-000074000000}"/>
    <cellStyle name="20% - Accent1 2 6 3" xfId="307" xr:uid="{00000000-0005-0000-0000-000075000000}"/>
    <cellStyle name="20% - Accent1 2 6 3 2" xfId="1156" xr:uid="{00000000-0005-0000-0000-000076000000}"/>
    <cellStyle name="20% - Accent1 2 6 3 3" xfId="1902" xr:uid="{00000000-0005-0000-0000-000077000000}"/>
    <cellStyle name="20% - Accent1 2 6 4" xfId="1154" xr:uid="{00000000-0005-0000-0000-000078000000}"/>
    <cellStyle name="20% - Accent1 2 6 5" xfId="1900" xr:uid="{00000000-0005-0000-0000-000079000000}"/>
    <cellStyle name="20% - Accent1 3" xfId="167" xr:uid="{00000000-0005-0000-0000-00007A000000}"/>
    <cellStyle name="20% - Accent1 3 2" xfId="308" xr:uid="{00000000-0005-0000-0000-00007B000000}"/>
    <cellStyle name="20% - Accent1 3 2 2" xfId="1157" xr:uid="{00000000-0005-0000-0000-00007C000000}"/>
    <cellStyle name="20% - Accent1 3 2 3" xfId="1903" xr:uid="{00000000-0005-0000-0000-00007D000000}"/>
    <cellStyle name="20% - Accent1 3 3" xfId="309" xr:uid="{00000000-0005-0000-0000-00007E000000}"/>
    <cellStyle name="20% - Accent1 3 3 2" xfId="1158" xr:uid="{00000000-0005-0000-0000-00007F000000}"/>
    <cellStyle name="20% - Accent1 3 3 3" xfId="1904" xr:uid="{00000000-0005-0000-0000-000080000000}"/>
    <cellStyle name="20% - Accent1 3 4" xfId="1060" xr:uid="{00000000-0005-0000-0000-000081000000}"/>
    <cellStyle name="20% - Accent1 3 5" xfId="1806" xr:uid="{00000000-0005-0000-0000-000082000000}"/>
    <cellStyle name="20% - Accent1 4" xfId="191" xr:uid="{00000000-0005-0000-0000-000083000000}"/>
    <cellStyle name="20% - Accent1 4 2" xfId="1083" xr:uid="{00000000-0005-0000-0000-000084000000}"/>
    <cellStyle name="20% - Accent1 4 3" xfId="1829" xr:uid="{00000000-0005-0000-0000-000085000000}"/>
    <cellStyle name="20% - Accent1 5" xfId="1041" xr:uid="{00000000-0005-0000-0000-000086000000}"/>
    <cellStyle name="20% - Accent1 6" xfId="1782" xr:uid="{00000000-0005-0000-0000-000087000000}"/>
    <cellStyle name="20% - Accent2" xfId="33" builtinId="34" customBuiltin="1"/>
    <cellStyle name="20% - Accent2 2" xfId="72" xr:uid="{00000000-0005-0000-0000-000089000000}"/>
    <cellStyle name="20% - Accent2 2 2" xfId="109" xr:uid="{00000000-0005-0000-0000-00008A000000}"/>
    <cellStyle name="20% - Accent2 2 2 2" xfId="310" xr:uid="{00000000-0005-0000-0000-00008B000000}"/>
    <cellStyle name="20% - Accent2 2 2 2 2" xfId="311" xr:uid="{00000000-0005-0000-0000-00008C000000}"/>
    <cellStyle name="20% - Accent2 2 2 2 2 2" xfId="312" xr:uid="{00000000-0005-0000-0000-00008D000000}"/>
    <cellStyle name="20% - Accent2 2 2 2 2 2 2" xfId="1161" xr:uid="{00000000-0005-0000-0000-00008E000000}"/>
    <cellStyle name="20% - Accent2 2 2 2 2 2 3" xfId="1907" xr:uid="{00000000-0005-0000-0000-00008F000000}"/>
    <cellStyle name="20% - Accent2 2 2 2 2 3" xfId="313" xr:uid="{00000000-0005-0000-0000-000090000000}"/>
    <cellStyle name="20% - Accent2 2 2 2 2 3 2" xfId="1162" xr:uid="{00000000-0005-0000-0000-000091000000}"/>
    <cellStyle name="20% - Accent2 2 2 2 2 3 3" xfId="1908" xr:uid="{00000000-0005-0000-0000-000092000000}"/>
    <cellStyle name="20% - Accent2 2 2 2 2 4" xfId="1160" xr:uid="{00000000-0005-0000-0000-000093000000}"/>
    <cellStyle name="20% - Accent2 2 2 2 2 5" xfId="1906" xr:uid="{00000000-0005-0000-0000-000094000000}"/>
    <cellStyle name="20% - Accent2 2 2 2 3" xfId="314" xr:uid="{00000000-0005-0000-0000-000095000000}"/>
    <cellStyle name="20% - Accent2 2 2 2 3 2" xfId="315" xr:uid="{00000000-0005-0000-0000-000096000000}"/>
    <cellStyle name="20% - Accent2 2 2 2 3 2 2" xfId="1164" xr:uid="{00000000-0005-0000-0000-000097000000}"/>
    <cellStyle name="20% - Accent2 2 2 2 3 2 3" xfId="1910" xr:uid="{00000000-0005-0000-0000-000098000000}"/>
    <cellStyle name="20% - Accent2 2 2 2 3 3" xfId="316" xr:uid="{00000000-0005-0000-0000-000099000000}"/>
    <cellStyle name="20% - Accent2 2 2 2 3 3 2" xfId="1165" xr:uid="{00000000-0005-0000-0000-00009A000000}"/>
    <cellStyle name="20% - Accent2 2 2 2 3 3 3" xfId="1911" xr:uid="{00000000-0005-0000-0000-00009B000000}"/>
    <cellStyle name="20% - Accent2 2 2 2 3 4" xfId="1163" xr:uid="{00000000-0005-0000-0000-00009C000000}"/>
    <cellStyle name="20% - Accent2 2 2 2 3 5" xfId="1909" xr:uid="{00000000-0005-0000-0000-00009D000000}"/>
    <cellStyle name="20% - Accent2 2 2 2 4" xfId="317" xr:uid="{00000000-0005-0000-0000-00009E000000}"/>
    <cellStyle name="20% - Accent2 2 2 2 4 2" xfId="1166" xr:uid="{00000000-0005-0000-0000-00009F000000}"/>
    <cellStyle name="20% - Accent2 2 2 2 4 3" xfId="1912" xr:uid="{00000000-0005-0000-0000-0000A0000000}"/>
    <cellStyle name="20% - Accent2 2 2 2 5" xfId="318" xr:uid="{00000000-0005-0000-0000-0000A1000000}"/>
    <cellStyle name="20% - Accent2 2 2 2 5 2" xfId="1167" xr:uid="{00000000-0005-0000-0000-0000A2000000}"/>
    <cellStyle name="20% - Accent2 2 2 2 5 3" xfId="1913" xr:uid="{00000000-0005-0000-0000-0000A3000000}"/>
    <cellStyle name="20% - Accent2 2 2 2 6" xfId="1159" xr:uid="{00000000-0005-0000-0000-0000A4000000}"/>
    <cellStyle name="20% - Accent2 2 2 2 7" xfId="1905" xr:uid="{00000000-0005-0000-0000-0000A5000000}"/>
    <cellStyle name="20% - Accent2 2 2 3" xfId="319" xr:uid="{00000000-0005-0000-0000-0000A6000000}"/>
    <cellStyle name="20% - Accent2 2 2 3 2" xfId="320" xr:uid="{00000000-0005-0000-0000-0000A7000000}"/>
    <cellStyle name="20% - Accent2 2 2 3 2 2" xfId="1169" xr:uid="{00000000-0005-0000-0000-0000A8000000}"/>
    <cellStyle name="20% - Accent2 2 2 3 2 3" xfId="1915" xr:uid="{00000000-0005-0000-0000-0000A9000000}"/>
    <cellStyle name="20% - Accent2 2 2 3 3" xfId="321" xr:uid="{00000000-0005-0000-0000-0000AA000000}"/>
    <cellStyle name="20% - Accent2 2 2 3 3 2" xfId="1170" xr:uid="{00000000-0005-0000-0000-0000AB000000}"/>
    <cellStyle name="20% - Accent2 2 2 3 3 3" xfId="1916" xr:uid="{00000000-0005-0000-0000-0000AC000000}"/>
    <cellStyle name="20% - Accent2 2 2 3 4" xfId="1168" xr:uid="{00000000-0005-0000-0000-0000AD000000}"/>
    <cellStyle name="20% - Accent2 2 2 3 5" xfId="1914" xr:uid="{00000000-0005-0000-0000-0000AE000000}"/>
    <cellStyle name="20% - Accent2 2 2 4" xfId="322" xr:uid="{00000000-0005-0000-0000-0000AF000000}"/>
    <cellStyle name="20% - Accent2 2 2 4 2" xfId="323" xr:uid="{00000000-0005-0000-0000-0000B0000000}"/>
    <cellStyle name="20% - Accent2 2 2 4 2 2" xfId="1172" xr:uid="{00000000-0005-0000-0000-0000B1000000}"/>
    <cellStyle name="20% - Accent2 2 2 4 2 3" xfId="1918" xr:uid="{00000000-0005-0000-0000-0000B2000000}"/>
    <cellStyle name="20% - Accent2 2 2 4 3" xfId="324" xr:uid="{00000000-0005-0000-0000-0000B3000000}"/>
    <cellStyle name="20% - Accent2 2 2 4 3 2" xfId="1173" xr:uid="{00000000-0005-0000-0000-0000B4000000}"/>
    <cellStyle name="20% - Accent2 2 2 4 3 3" xfId="1919" xr:uid="{00000000-0005-0000-0000-0000B5000000}"/>
    <cellStyle name="20% - Accent2 2 2 4 4" xfId="1171" xr:uid="{00000000-0005-0000-0000-0000B6000000}"/>
    <cellStyle name="20% - Accent2 2 2 4 5" xfId="1917" xr:uid="{00000000-0005-0000-0000-0000B7000000}"/>
    <cellStyle name="20% - Accent2 2 3" xfId="325" xr:uid="{00000000-0005-0000-0000-0000B8000000}"/>
    <cellStyle name="20% - Accent2 2 3 2" xfId="326" xr:uid="{00000000-0005-0000-0000-0000B9000000}"/>
    <cellStyle name="20% - Accent2 2 3 2 2" xfId="327" xr:uid="{00000000-0005-0000-0000-0000BA000000}"/>
    <cellStyle name="20% - Accent2 2 3 2 2 2" xfId="1176" xr:uid="{00000000-0005-0000-0000-0000BB000000}"/>
    <cellStyle name="20% - Accent2 2 3 2 2 3" xfId="1922" xr:uid="{00000000-0005-0000-0000-0000BC000000}"/>
    <cellStyle name="20% - Accent2 2 3 2 3" xfId="328" xr:uid="{00000000-0005-0000-0000-0000BD000000}"/>
    <cellStyle name="20% - Accent2 2 3 2 3 2" xfId="1177" xr:uid="{00000000-0005-0000-0000-0000BE000000}"/>
    <cellStyle name="20% - Accent2 2 3 2 3 3" xfId="1923" xr:uid="{00000000-0005-0000-0000-0000BF000000}"/>
    <cellStyle name="20% - Accent2 2 3 2 4" xfId="1175" xr:uid="{00000000-0005-0000-0000-0000C0000000}"/>
    <cellStyle name="20% - Accent2 2 3 2 5" xfId="1921" xr:uid="{00000000-0005-0000-0000-0000C1000000}"/>
    <cellStyle name="20% - Accent2 2 3 3" xfId="329" xr:uid="{00000000-0005-0000-0000-0000C2000000}"/>
    <cellStyle name="20% - Accent2 2 3 3 2" xfId="330" xr:uid="{00000000-0005-0000-0000-0000C3000000}"/>
    <cellStyle name="20% - Accent2 2 3 3 2 2" xfId="1179" xr:uid="{00000000-0005-0000-0000-0000C4000000}"/>
    <cellStyle name="20% - Accent2 2 3 3 2 3" xfId="1925" xr:uid="{00000000-0005-0000-0000-0000C5000000}"/>
    <cellStyle name="20% - Accent2 2 3 3 3" xfId="331" xr:uid="{00000000-0005-0000-0000-0000C6000000}"/>
    <cellStyle name="20% - Accent2 2 3 3 3 2" xfId="1180" xr:uid="{00000000-0005-0000-0000-0000C7000000}"/>
    <cellStyle name="20% - Accent2 2 3 3 3 3" xfId="1926" xr:uid="{00000000-0005-0000-0000-0000C8000000}"/>
    <cellStyle name="20% - Accent2 2 3 3 4" xfId="1178" xr:uid="{00000000-0005-0000-0000-0000C9000000}"/>
    <cellStyle name="20% - Accent2 2 3 3 5" xfId="1924" xr:uid="{00000000-0005-0000-0000-0000CA000000}"/>
    <cellStyle name="20% - Accent2 2 3 4" xfId="332" xr:uid="{00000000-0005-0000-0000-0000CB000000}"/>
    <cellStyle name="20% - Accent2 2 3 4 2" xfId="1181" xr:uid="{00000000-0005-0000-0000-0000CC000000}"/>
    <cellStyle name="20% - Accent2 2 3 4 3" xfId="1927" xr:uid="{00000000-0005-0000-0000-0000CD000000}"/>
    <cellStyle name="20% - Accent2 2 3 5" xfId="333" xr:uid="{00000000-0005-0000-0000-0000CE000000}"/>
    <cellStyle name="20% - Accent2 2 3 5 2" xfId="1182" xr:uid="{00000000-0005-0000-0000-0000CF000000}"/>
    <cellStyle name="20% - Accent2 2 3 5 3" xfId="1928" xr:uid="{00000000-0005-0000-0000-0000D0000000}"/>
    <cellStyle name="20% - Accent2 2 3 6" xfId="1174" xr:uid="{00000000-0005-0000-0000-0000D1000000}"/>
    <cellStyle name="20% - Accent2 2 3 7" xfId="1920" xr:uid="{00000000-0005-0000-0000-0000D2000000}"/>
    <cellStyle name="20% - Accent2 2 4" xfId="334" xr:uid="{00000000-0005-0000-0000-0000D3000000}"/>
    <cellStyle name="20% - Accent2 2 4 2" xfId="335" xr:uid="{00000000-0005-0000-0000-0000D4000000}"/>
    <cellStyle name="20% - Accent2 2 4 2 2" xfId="336" xr:uid="{00000000-0005-0000-0000-0000D5000000}"/>
    <cellStyle name="20% - Accent2 2 4 2 2 2" xfId="1185" xr:uid="{00000000-0005-0000-0000-0000D6000000}"/>
    <cellStyle name="20% - Accent2 2 4 2 2 3" xfId="1931" xr:uid="{00000000-0005-0000-0000-0000D7000000}"/>
    <cellStyle name="20% - Accent2 2 4 2 3" xfId="337" xr:uid="{00000000-0005-0000-0000-0000D8000000}"/>
    <cellStyle name="20% - Accent2 2 4 2 3 2" xfId="1186" xr:uid="{00000000-0005-0000-0000-0000D9000000}"/>
    <cellStyle name="20% - Accent2 2 4 2 3 3" xfId="1932" xr:uid="{00000000-0005-0000-0000-0000DA000000}"/>
    <cellStyle name="20% - Accent2 2 4 2 4" xfId="1184" xr:uid="{00000000-0005-0000-0000-0000DB000000}"/>
    <cellStyle name="20% - Accent2 2 4 2 5" xfId="1930" xr:uid="{00000000-0005-0000-0000-0000DC000000}"/>
    <cellStyle name="20% - Accent2 2 4 3" xfId="338" xr:uid="{00000000-0005-0000-0000-0000DD000000}"/>
    <cellStyle name="20% - Accent2 2 4 3 2" xfId="339" xr:uid="{00000000-0005-0000-0000-0000DE000000}"/>
    <cellStyle name="20% - Accent2 2 4 3 2 2" xfId="1188" xr:uid="{00000000-0005-0000-0000-0000DF000000}"/>
    <cellStyle name="20% - Accent2 2 4 3 2 3" xfId="1934" xr:uid="{00000000-0005-0000-0000-0000E0000000}"/>
    <cellStyle name="20% - Accent2 2 4 3 3" xfId="340" xr:uid="{00000000-0005-0000-0000-0000E1000000}"/>
    <cellStyle name="20% - Accent2 2 4 3 3 2" xfId="1189" xr:uid="{00000000-0005-0000-0000-0000E2000000}"/>
    <cellStyle name="20% - Accent2 2 4 3 3 3" xfId="1935" xr:uid="{00000000-0005-0000-0000-0000E3000000}"/>
    <cellStyle name="20% - Accent2 2 4 3 4" xfId="1187" xr:uid="{00000000-0005-0000-0000-0000E4000000}"/>
    <cellStyle name="20% - Accent2 2 4 3 5" xfId="1933" xr:uid="{00000000-0005-0000-0000-0000E5000000}"/>
    <cellStyle name="20% - Accent2 2 4 4" xfId="341" xr:uid="{00000000-0005-0000-0000-0000E6000000}"/>
    <cellStyle name="20% - Accent2 2 4 4 2" xfId="1190" xr:uid="{00000000-0005-0000-0000-0000E7000000}"/>
    <cellStyle name="20% - Accent2 2 4 4 3" xfId="1936" xr:uid="{00000000-0005-0000-0000-0000E8000000}"/>
    <cellStyle name="20% - Accent2 2 4 5" xfId="342" xr:uid="{00000000-0005-0000-0000-0000E9000000}"/>
    <cellStyle name="20% - Accent2 2 4 5 2" xfId="1191" xr:uid="{00000000-0005-0000-0000-0000EA000000}"/>
    <cellStyle name="20% - Accent2 2 4 5 3" xfId="1937" xr:uid="{00000000-0005-0000-0000-0000EB000000}"/>
    <cellStyle name="20% - Accent2 2 4 6" xfId="1183" xr:uid="{00000000-0005-0000-0000-0000EC000000}"/>
    <cellStyle name="20% - Accent2 2 4 7" xfId="1929" xr:uid="{00000000-0005-0000-0000-0000ED000000}"/>
    <cellStyle name="20% - Accent2 2 5" xfId="343" xr:uid="{00000000-0005-0000-0000-0000EE000000}"/>
    <cellStyle name="20% - Accent2 2 5 2" xfId="344" xr:uid="{00000000-0005-0000-0000-0000EF000000}"/>
    <cellStyle name="20% - Accent2 2 5 2 2" xfId="1193" xr:uid="{00000000-0005-0000-0000-0000F0000000}"/>
    <cellStyle name="20% - Accent2 2 5 2 3" xfId="1939" xr:uid="{00000000-0005-0000-0000-0000F1000000}"/>
    <cellStyle name="20% - Accent2 2 5 3" xfId="345" xr:uid="{00000000-0005-0000-0000-0000F2000000}"/>
    <cellStyle name="20% - Accent2 2 5 3 2" xfId="1194" xr:uid="{00000000-0005-0000-0000-0000F3000000}"/>
    <cellStyle name="20% - Accent2 2 5 3 3" xfId="1940" xr:uid="{00000000-0005-0000-0000-0000F4000000}"/>
    <cellStyle name="20% - Accent2 2 5 4" xfId="1192" xr:uid="{00000000-0005-0000-0000-0000F5000000}"/>
    <cellStyle name="20% - Accent2 2 5 5" xfId="1938" xr:uid="{00000000-0005-0000-0000-0000F6000000}"/>
    <cellStyle name="20% - Accent2 2 6" xfId="346" xr:uid="{00000000-0005-0000-0000-0000F7000000}"/>
    <cellStyle name="20% - Accent2 2 6 2" xfId="347" xr:uid="{00000000-0005-0000-0000-0000F8000000}"/>
    <cellStyle name="20% - Accent2 2 6 2 2" xfId="1196" xr:uid="{00000000-0005-0000-0000-0000F9000000}"/>
    <cellStyle name="20% - Accent2 2 6 2 3" xfId="1942" xr:uid="{00000000-0005-0000-0000-0000FA000000}"/>
    <cellStyle name="20% - Accent2 2 6 3" xfId="348" xr:uid="{00000000-0005-0000-0000-0000FB000000}"/>
    <cellStyle name="20% - Accent2 2 6 3 2" xfId="1197" xr:uid="{00000000-0005-0000-0000-0000FC000000}"/>
    <cellStyle name="20% - Accent2 2 6 3 3" xfId="1943" xr:uid="{00000000-0005-0000-0000-0000FD000000}"/>
    <cellStyle name="20% - Accent2 2 6 4" xfId="1195" xr:uid="{00000000-0005-0000-0000-0000FE000000}"/>
    <cellStyle name="20% - Accent2 2 6 5" xfId="1941" xr:uid="{00000000-0005-0000-0000-0000FF000000}"/>
    <cellStyle name="20% - Accent2 3" xfId="169" xr:uid="{00000000-0005-0000-0000-000000010000}"/>
    <cellStyle name="20% - Accent2 3 2" xfId="349" xr:uid="{00000000-0005-0000-0000-000001010000}"/>
    <cellStyle name="20% - Accent2 3 2 2" xfId="1198" xr:uid="{00000000-0005-0000-0000-000002010000}"/>
    <cellStyle name="20% - Accent2 3 2 3" xfId="1944" xr:uid="{00000000-0005-0000-0000-000003010000}"/>
    <cellStyle name="20% - Accent2 3 3" xfId="350" xr:uid="{00000000-0005-0000-0000-000004010000}"/>
    <cellStyle name="20% - Accent2 3 3 2" xfId="1199" xr:uid="{00000000-0005-0000-0000-000005010000}"/>
    <cellStyle name="20% - Accent2 3 3 3" xfId="1945" xr:uid="{00000000-0005-0000-0000-000006010000}"/>
    <cellStyle name="20% - Accent2 3 4" xfId="1062" xr:uid="{00000000-0005-0000-0000-000007010000}"/>
    <cellStyle name="20% - Accent2 3 5" xfId="1808" xr:uid="{00000000-0005-0000-0000-000008010000}"/>
    <cellStyle name="20% - Accent2 4" xfId="193" xr:uid="{00000000-0005-0000-0000-000009010000}"/>
    <cellStyle name="20% - Accent2 4 2" xfId="1085" xr:uid="{00000000-0005-0000-0000-00000A010000}"/>
    <cellStyle name="20% - Accent2 4 3" xfId="1831" xr:uid="{00000000-0005-0000-0000-00000B010000}"/>
    <cellStyle name="20% - Accent2 5" xfId="1043" xr:uid="{00000000-0005-0000-0000-00000C010000}"/>
    <cellStyle name="20% - Accent2 6" xfId="1784" xr:uid="{00000000-0005-0000-0000-00000D010000}"/>
    <cellStyle name="20% - Accent3" xfId="37" builtinId="38" customBuiltin="1"/>
    <cellStyle name="20% - Accent3 2" xfId="71" xr:uid="{00000000-0005-0000-0000-00000F010000}"/>
    <cellStyle name="20% - Accent3 2 2" xfId="110" xr:uid="{00000000-0005-0000-0000-000010010000}"/>
    <cellStyle name="20% - Accent3 2 2 2" xfId="351" xr:uid="{00000000-0005-0000-0000-000011010000}"/>
    <cellStyle name="20% - Accent3 2 2 2 2" xfId="352" xr:uid="{00000000-0005-0000-0000-000012010000}"/>
    <cellStyle name="20% - Accent3 2 2 2 2 2" xfId="353" xr:uid="{00000000-0005-0000-0000-000013010000}"/>
    <cellStyle name="20% - Accent3 2 2 2 2 2 2" xfId="1202" xr:uid="{00000000-0005-0000-0000-000014010000}"/>
    <cellStyle name="20% - Accent3 2 2 2 2 2 3" xfId="1948" xr:uid="{00000000-0005-0000-0000-000015010000}"/>
    <cellStyle name="20% - Accent3 2 2 2 2 3" xfId="354" xr:uid="{00000000-0005-0000-0000-000016010000}"/>
    <cellStyle name="20% - Accent3 2 2 2 2 3 2" xfId="1203" xr:uid="{00000000-0005-0000-0000-000017010000}"/>
    <cellStyle name="20% - Accent3 2 2 2 2 3 3" xfId="1949" xr:uid="{00000000-0005-0000-0000-000018010000}"/>
    <cellStyle name="20% - Accent3 2 2 2 2 4" xfId="1201" xr:uid="{00000000-0005-0000-0000-000019010000}"/>
    <cellStyle name="20% - Accent3 2 2 2 2 5" xfId="1947" xr:uid="{00000000-0005-0000-0000-00001A010000}"/>
    <cellStyle name="20% - Accent3 2 2 2 3" xfId="355" xr:uid="{00000000-0005-0000-0000-00001B010000}"/>
    <cellStyle name="20% - Accent3 2 2 2 3 2" xfId="356" xr:uid="{00000000-0005-0000-0000-00001C010000}"/>
    <cellStyle name="20% - Accent3 2 2 2 3 2 2" xfId="1205" xr:uid="{00000000-0005-0000-0000-00001D010000}"/>
    <cellStyle name="20% - Accent3 2 2 2 3 2 3" xfId="1951" xr:uid="{00000000-0005-0000-0000-00001E010000}"/>
    <cellStyle name="20% - Accent3 2 2 2 3 3" xfId="357" xr:uid="{00000000-0005-0000-0000-00001F010000}"/>
    <cellStyle name="20% - Accent3 2 2 2 3 3 2" xfId="1206" xr:uid="{00000000-0005-0000-0000-000020010000}"/>
    <cellStyle name="20% - Accent3 2 2 2 3 3 3" xfId="1952" xr:uid="{00000000-0005-0000-0000-000021010000}"/>
    <cellStyle name="20% - Accent3 2 2 2 3 4" xfId="1204" xr:uid="{00000000-0005-0000-0000-000022010000}"/>
    <cellStyle name="20% - Accent3 2 2 2 3 5" xfId="1950" xr:uid="{00000000-0005-0000-0000-000023010000}"/>
    <cellStyle name="20% - Accent3 2 2 2 4" xfId="358" xr:uid="{00000000-0005-0000-0000-000024010000}"/>
    <cellStyle name="20% - Accent3 2 2 2 4 2" xfId="1207" xr:uid="{00000000-0005-0000-0000-000025010000}"/>
    <cellStyle name="20% - Accent3 2 2 2 4 3" xfId="1953" xr:uid="{00000000-0005-0000-0000-000026010000}"/>
    <cellStyle name="20% - Accent3 2 2 2 5" xfId="359" xr:uid="{00000000-0005-0000-0000-000027010000}"/>
    <cellStyle name="20% - Accent3 2 2 2 5 2" xfId="1208" xr:uid="{00000000-0005-0000-0000-000028010000}"/>
    <cellStyle name="20% - Accent3 2 2 2 5 3" xfId="1954" xr:uid="{00000000-0005-0000-0000-000029010000}"/>
    <cellStyle name="20% - Accent3 2 2 2 6" xfId="1200" xr:uid="{00000000-0005-0000-0000-00002A010000}"/>
    <cellStyle name="20% - Accent3 2 2 2 7" xfId="1946" xr:uid="{00000000-0005-0000-0000-00002B010000}"/>
    <cellStyle name="20% - Accent3 2 2 3" xfId="360" xr:uid="{00000000-0005-0000-0000-00002C010000}"/>
    <cellStyle name="20% - Accent3 2 2 3 2" xfId="361" xr:uid="{00000000-0005-0000-0000-00002D010000}"/>
    <cellStyle name="20% - Accent3 2 2 3 2 2" xfId="1210" xr:uid="{00000000-0005-0000-0000-00002E010000}"/>
    <cellStyle name="20% - Accent3 2 2 3 2 3" xfId="1956" xr:uid="{00000000-0005-0000-0000-00002F010000}"/>
    <cellStyle name="20% - Accent3 2 2 3 3" xfId="362" xr:uid="{00000000-0005-0000-0000-000030010000}"/>
    <cellStyle name="20% - Accent3 2 2 3 3 2" xfId="1211" xr:uid="{00000000-0005-0000-0000-000031010000}"/>
    <cellStyle name="20% - Accent3 2 2 3 3 3" xfId="1957" xr:uid="{00000000-0005-0000-0000-000032010000}"/>
    <cellStyle name="20% - Accent3 2 2 3 4" xfId="1209" xr:uid="{00000000-0005-0000-0000-000033010000}"/>
    <cellStyle name="20% - Accent3 2 2 3 5" xfId="1955" xr:uid="{00000000-0005-0000-0000-000034010000}"/>
    <cellStyle name="20% - Accent3 2 2 4" xfId="363" xr:uid="{00000000-0005-0000-0000-000035010000}"/>
    <cellStyle name="20% - Accent3 2 2 4 2" xfId="364" xr:uid="{00000000-0005-0000-0000-000036010000}"/>
    <cellStyle name="20% - Accent3 2 2 4 2 2" xfId="1213" xr:uid="{00000000-0005-0000-0000-000037010000}"/>
    <cellStyle name="20% - Accent3 2 2 4 2 3" xfId="1959" xr:uid="{00000000-0005-0000-0000-000038010000}"/>
    <cellStyle name="20% - Accent3 2 2 4 3" xfId="365" xr:uid="{00000000-0005-0000-0000-000039010000}"/>
    <cellStyle name="20% - Accent3 2 2 4 3 2" xfId="1214" xr:uid="{00000000-0005-0000-0000-00003A010000}"/>
    <cellStyle name="20% - Accent3 2 2 4 3 3" xfId="1960" xr:uid="{00000000-0005-0000-0000-00003B010000}"/>
    <cellStyle name="20% - Accent3 2 2 4 4" xfId="1212" xr:uid="{00000000-0005-0000-0000-00003C010000}"/>
    <cellStyle name="20% - Accent3 2 2 4 5" xfId="1958" xr:uid="{00000000-0005-0000-0000-00003D010000}"/>
    <cellStyle name="20% - Accent3 2 3" xfId="366" xr:uid="{00000000-0005-0000-0000-00003E010000}"/>
    <cellStyle name="20% - Accent3 2 3 2" xfId="367" xr:uid="{00000000-0005-0000-0000-00003F010000}"/>
    <cellStyle name="20% - Accent3 2 3 2 2" xfId="368" xr:uid="{00000000-0005-0000-0000-000040010000}"/>
    <cellStyle name="20% - Accent3 2 3 2 2 2" xfId="1217" xr:uid="{00000000-0005-0000-0000-000041010000}"/>
    <cellStyle name="20% - Accent3 2 3 2 2 3" xfId="1963" xr:uid="{00000000-0005-0000-0000-000042010000}"/>
    <cellStyle name="20% - Accent3 2 3 2 3" xfId="369" xr:uid="{00000000-0005-0000-0000-000043010000}"/>
    <cellStyle name="20% - Accent3 2 3 2 3 2" xfId="1218" xr:uid="{00000000-0005-0000-0000-000044010000}"/>
    <cellStyle name="20% - Accent3 2 3 2 3 3" xfId="1964" xr:uid="{00000000-0005-0000-0000-000045010000}"/>
    <cellStyle name="20% - Accent3 2 3 2 4" xfId="1216" xr:uid="{00000000-0005-0000-0000-000046010000}"/>
    <cellStyle name="20% - Accent3 2 3 2 5" xfId="1962" xr:uid="{00000000-0005-0000-0000-000047010000}"/>
    <cellStyle name="20% - Accent3 2 3 3" xfId="370" xr:uid="{00000000-0005-0000-0000-000048010000}"/>
    <cellStyle name="20% - Accent3 2 3 3 2" xfId="371" xr:uid="{00000000-0005-0000-0000-000049010000}"/>
    <cellStyle name="20% - Accent3 2 3 3 2 2" xfId="1220" xr:uid="{00000000-0005-0000-0000-00004A010000}"/>
    <cellStyle name="20% - Accent3 2 3 3 2 3" xfId="1966" xr:uid="{00000000-0005-0000-0000-00004B010000}"/>
    <cellStyle name="20% - Accent3 2 3 3 3" xfId="372" xr:uid="{00000000-0005-0000-0000-00004C010000}"/>
    <cellStyle name="20% - Accent3 2 3 3 3 2" xfId="1221" xr:uid="{00000000-0005-0000-0000-00004D010000}"/>
    <cellStyle name="20% - Accent3 2 3 3 3 3" xfId="1967" xr:uid="{00000000-0005-0000-0000-00004E010000}"/>
    <cellStyle name="20% - Accent3 2 3 3 4" xfId="1219" xr:uid="{00000000-0005-0000-0000-00004F010000}"/>
    <cellStyle name="20% - Accent3 2 3 3 5" xfId="1965" xr:uid="{00000000-0005-0000-0000-000050010000}"/>
    <cellStyle name="20% - Accent3 2 3 4" xfId="373" xr:uid="{00000000-0005-0000-0000-000051010000}"/>
    <cellStyle name="20% - Accent3 2 3 4 2" xfId="1222" xr:uid="{00000000-0005-0000-0000-000052010000}"/>
    <cellStyle name="20% - Accent3 2 3 4 3" xfId="1968" xr:uid="{00000000-0005-0000-0000-000053010000}"/>
    <cellStyle name="20% - Accent3 2 3 5" xfId="374" xr:uid="{00000000-0005-0000-0000-000054010000}"/>
    <cellStyle name="20% - Accent3 2 3 5 2" xfId="1223" xr:uid="{00000000-0005-0000-0000-000055010000}"/>
    <cellStyle name="20% - Accent3 2 3 5 3" xfId="1969" xr:uid="{00000000-0005-0000-0000-000056010000}"/>
    <cellStyle name="20% - Accent3 2 3 6" xfId="1215" xr:uid="{00000000-0005-0000-0000-000057010000}"/>
    <cellStyle name="20% - Accent3 2 3 7" xfId="1961" xr:uid="{00000000-0005-0000-0000-000058010000}"/>
    <cellStyle name="20% - Accent3 2 4" xfId="375" xr:uid="{00000000-0005-0000-0000-000059010000}"/>
    <cellStyle name="20% - Accent3 2 4 2" xfId="376" xr:uid="{00000000-0005-0000-0000-00005A010000}"/>
    <cellStyle name="20% - Accent3 2 4 2 2" xfId="377" xr:uid="{00000000-0005-0000-0000-00005B010000}"/>
    <cellStyle name="20% - Accent3 2 4 2 2 2" xfId="1226" xr:uid="{00000000-0005-0000-0000-00005C010000}"/>
    <cellStyle name="20% - Accent3 2 4 2 2 3" xfId="1972" xr:uid="{00000000-0005-0000-0000-00005D010000}"/>
    <cellStyle name="20% - Accent3 2 4 2 3" xfId="378" xr:uid="{00000000-0005-0000-0000-00005E010000}"/>
    <cellStyle name="20% - Accent3 2 4 2 3 2" xfId="1227" xr:uid="{00000000-0005-0000-0000-00005F010000}"/>
    <cellStyle name="20% - Accent3 2 4 2 3 3" xfId="1973" xr:uid="{00000000-0005-0000-0000-000060010000}"/>
    <cellStyle name="20% - Accent3 2 4 2 4" xfId="1225" xr:uid="{00000000-0005-0000-0000-000061010000}"/>
    <cellStyle name="20% - Accent3 2 4 2 5" xfId="1971" xr:uid="{00000000-0005-0000-0000-000062010000}"/>
    <cellStyle name="20% - Accent3 2 4 3" xfId="379" xr:uid="{00000000-0005-0000-0000-000063010000}"/>
    <cellStyle name="20% - Accent3 2 4 3 2" xfId="380" xr:uid="{00000000-0005-0000-0000-000064010000}"/>
    <cellStyle name="20% - Accent3 2 4 3 2 2" xfId="1229" xr:uid="{00000000-0005-0000-0000-000065010000}"/>
    <cellStyle name="20% - Accent3 2 4 3 2 3" xfId="1975" xr:uid="{00000000-0005-0000-0000-000066010000}"/>
    <cellStyle name="20% - Accent3 2 4 3 3" xfId="381" xr:uid="{00000000-0005-0000-0000-000067010000}"/>
    <cellStyle name="20% - Accent3 2 4 3 3 2" xfId="1230" xr:uid="{00000000-0005-0000-0000-000068010000}"/>
    <cellStyle name="20% - Accent3 2 4 3 3 3" xfId="1976" xr:uid="{00000000-0005-0000-0000-000069010000}"/>
    <cellStyle name="20% - Accent3 2 4 3 4" xfId="1228" xr:uid="{00000000-0005-0000-0000-00006A010000}"/>
    <cellStyle name="20% - Accent3 2 4 3 5" xfId="1974" xr:uid="{00000000-0005-0000-0000-00006B010000}"/>
    <cellStyle name="20% - Accent3 2 4 4" xfId="382" xr:uid="{00000000-0005-0000-0000-00006C010000}"/>
    <cellStyle name="20% - Accent3 2 4 4 2" xfId="1231" xr:uid="{00000000-0005-0000-0000-00006D010000}"/>
    <cellStyle name="20% - Accent3 2 4 4 3" xfId="1977" xr:uid="{00000000-0005-0000-0000-00006E010000}"/>
    <cellStyle name="20% - Accent3 2 4 5" xfId="383" xr:uid="{00000000-0005-0000-0000-00006F010000}"/>
    <cellStyle name="20% - Accent3 2 4 5 2" xfId="1232" xr:uid="{00000000-0005-0000-0000-000070010000}"/>
    <cellStyle name="20% - Accent3 2 4 5 3" xfId="1978" xr:uid="{00000000-0005-0000-0000-000071010000}"/>
    <cellStyle name="20% - Accent3 2 4 6" xfId="1224" xr:uid="{00000000-0005-0000-0000-000072010000}"/>
    <cellStyle name="20% - Accent3 2 4 7" xfId="1970" xr:uid="{00000000-0005-0000-0000-000073010000}"/>
    <cellStyle name="20% - Accent3 2 5" xfId="384" xr:uid="{00000000-0005-0000-0000-000074010000}"/>
    <cellStyle name="20% - Accent3 2 5 2" xfId="385" xr:uid="{00000000-0005-0000-0000-000075010000}"/>
    <cellStyle name="20% - Accent3 2 5 2 2" xfId="1234" xr:uid="{00000000-0005-0000-0000-000076010000}"/>
    <cellStyle name="20% - Accent3 2 5 2 3" xfId="1980" xr:uid="{00000000-0005-0000-0000-000077010000}"/>
    <cellStyle name="20% - Accent3 2 5 3" xfId="386" xr:uid="{00000000-0005-0000-0000-000078010000}"/>
    <cellStyle name="20% - Accent3 2 5 3 2" xfId="1235" xr:uid="{00000000-0005-0000-0000-000079010000}"/>
    <cellStyle name="20% - Accent3 2 5 3 3" xfId="1981" xr:uid="{00000000-0005-0000-0000-00007A010000}"/>
    <cellStyle name="20% - Accent3 2 5 4" xfId="1233" xr:uid="{00000000-0005-0000-0000-00007B010000}"/>
    <cellStyle name="20% - Accent3 2 5 5" xfId="1979" xr:uid="{00000000-0005-0000-0000-00007C010000}"/>
    <cellStyle name="20% - Accent3 2 6" xfId="387" xr:uid="{00000000-0005-0000-0000-00007D010000}"/>
    <cellStyle name="20% - Accent3 2 6 2" xfId="388" xr:uid="{00000000-0005-0000-0000-00007E010000}"/>
    <cellStyle name="20% - Accent3 2 6 2 2" xfId="1237" xr:uid="{00000000-0005-0000-0000-00007F010000}"/>
    <cellStyle name="20% - Accent3 2 6 2 3" xfId="1983" xr:uid="{00000000-0005-0000-0000-000080010000}"/>
    <cellStyle name="20% - Accent3 2 6 3" xfId="389" xr:uid="{00000000-0005-0000-0000-000081010000}"/>
    <cellStyle name="20% - Accent3 2 6 3 2" xfId="1238" xr:uid="{00000000-0005-0000-0000-000082010000}"/>
    <cellStyle name="20% - Accent3 2 6 3 3" xfId="1984" xr:uid="{00000000-0005-0000-0000-000083010000}"/>
    <cellStyle name="20% - Accent3 2 6 4" xfId="1236" xr:uid="{00000000-0005-0000-0000-000084010000}"/>
    <cellStyle name="20% - Accent3 2 6 5" xfId="1982" xr:uid="{00000000-0005-0000-0000-000085010000}"/>
    <cellStyle name="20% - Accent3 3" xfId="171" xr:uid="{00000000-0005-0000-0000-000086010000}"/>
    <cellStyle name="20% - Accent3 3 2" xfId="390" xr:uid="{00000000-0005-0000-0000-000087010000}"/>
    <cellStyle name="20% - Accent3 3 2 2" xfId="1239" xr:uid="{00000000-0005-0000-0000-000088010000}"/>
    <cellStyle name="20% - Accent3 3 2 3" xfId="1985" xr:uid="{00000000-0005-0000-0000-000089010000}"/>
    <cellStyle name="20% - Accent3 3 3" xfId="391" xr:uid="{00000000-0005-0000-0000-00008A010000}"/>
    <cellStyle name="20% - Accent3 3 3 2" xfId="1240" xr:uid="{00000000-0005-0000-0000-00008B010000}"/>
    <cellStyle name="20% - Accent3 3 3 3" xfId="1986" xr:uid="{00000000-0005-0000-0000-00008C010000}"/>
    <cellStyle name="20% - Accent3 3 4" xfId="1064" xr:uid="{00000000-0005-0000-0000-00008D010000}"/>
    <cellStyle name="20% - Accent3 3 5" xfId="1810" xr:uid="{00000000-0005-0000-0000-00008E010000}"/>
    <cellStyle name="20% - Accent3 4" xfId="195" xr:uid="{00000000-0005-0000-0000-00008F010000}"/>
    <cellStyle name="20% - Accent3 4 2" xfId="1087" xr:uid="{00000000-0005-0000-0000-000090010000}"/>
    <cellStyle name="20% - Accent3 4 3" xfId="1833" xr:uid="{00000000-0005-0000-0000-000091010000}"/>
    <cellStyle name="20% - Accent3 5" xfId="1045" xr:uid="{00000000-0005-0000-0000-000092010000}"/>
    <cellStyle name="20% - Accent3 6" xfId="1786" xr:uid="{00000000-0005-0000-0000-000093010000}"/>
    <cellStyle name="20% - Accent4" xfId="41" builtinId="42" customBuiltin="1"/>
    <cellStyle name="20% - Accent4 2" xfId="88" xr:uid="{00000000-0005-0000-0000-000095010000}"/>
    <cellStyle name="20% - Accent4 2 2" xfId="111" xr:uid="{00000000-0005-0000-0000-000096010000}"/>
    <cellStyle name="20% - Accent4 2 2 2" xfId="392" xr:uid="{00000000-0005-0000-0000-000097010000}"/>
    <cellStyle name="20% - Accent4 2 2 2 2" xfId="393" xr:uid="{00000000-0005-0000-0000-000098010000}"/>
    <cellStyle name="20% - Accent4 2 2 2 2 2" xfId="394" xr:uid="{00000000-0005-0000-0000-000099010000}"/>
    <cellStyle name="20% - Accent4 2 2 2 2 2 2" xfId="1243" xr:uid="{00000000-0005-0000-0000-00009A010000}"/>
    <cellStyle name="20% - Accent4 2 2 2 2 2 3" xfId="1989" xr:uid="{00000000-0005-0000-0000-00009B010000}"/>
    <cellStyle name="20% - Accent4 2 2 2 2 3" xfId="395" xr:uid="{00000000-0005-0000-0000-00009C010000}"/>
    <cellStyle name="20% - Accent4 2 2 2 2 3 2" xfId="1244" xr:uid="{00000000-0005-0000-0000-00009D010000}"/>
    <cellStyle name="20% - Accent4 2 2 2 2 3 3" xfId="1990" xr:uid="{00000000-0005-0000-0000-00009E010000}"/>
    <cellStyle name="20% - Accent4 2 2 2 2 4" xfId="1242" xr:uid="{00000000-0005-0000-0000-00009F010000}"/>
    <cellStyle name="20% - Accent4 2 2 2 2 5" xfId="1988" xr:uid="{00000000-0005-0000-0000-0000A0010000}"/>
    <cellStyle name="20% - Accent4 2 2 2 3" xfId="396" xr:uid="{00000000-0005-0000-0000-0000A1010000}"/>
    <cellStyle name="20% - Accent4 2 2 2 3 2" xfId="397" xr:uid="{00000000-0005-0000-0000-0000A2010000}"/>
    <cellStyle name="20% - Accent4 2 2 2 3 2 2" xfId="1246" xr:uid="{00000000-0005-0000-0000-0000A3010000}"/>
    <cellStyle name="20% - Accent4 2 2 2 3 2 3" xfId="1992" xr:uid="{00000000-0005-0000-0000-0000A4010000}"/>
    <cellStyle name="20% - Accent4 2 2 2 3 3" xfId="398" xr:uid="{00000000-0005-0000-0000-0000A5010000}"/>
    <cellStyle name="20% - Accent4 2 2 2 3 3 2" xfId="1247" xr:uid="{00000000-0005-0000-0000-0000A6010000}"/>
    <cellStyle name="20% - Accent4 2 2 2 3 3 3" xfId="1993" xr:uid="{00000000-0005-0000-0000-0000A7010000}"/>
    <cellStyle name="20% - Accent4 2 2 2 3 4" xfId="1245" xr:uid="{00000000-0005-0000-0000-0000A8010000}"/>
    <cellStyle name="20% - Accent4 2 2 2 3 5" xfId="1991" xr:uid="{00000000-0005-0000-0000-0000A9010000}"/>
    <cellStyle name="20% - Accent4 2 2 2 4" xfId="399" xr:uid="{00000000-0005-0000-0000-0000AA010000}"/>
    <cellStyle name="20% - Accent4 2 2 2 4 2" xfId="1248" xr:uid="{00000000-0005-0000-0000-0000AB010000}"/>
    <cellStyle name="20% - Accent4 2 2 2 4 3" xfId="1994" xr:uid="{00000000-0005-0000-0000-0000AC010000}"/>
    <cellStyle name="20% - Accent4 2 2 2 5" xfId="400" xr:uid="{00000000-0005-0000-0000-0000AD010000}"/>
    <cellStyle name="20% - Accent4 2 2 2 5 2" xfId="1249" xr:uid="{00000000-0005-0000-0000-0000AE010000}"/>
    <cellStyle name="20% - Accent4 2 2 2 5 3" xfId="1995" xr:uid="{00000000-0005-0000-0000-0000AF010000}"/>
    <cellStyle name="20% - Accent4 2 2 2 6" xfId="1241" xr:uid="{00000000-0005-0000-0000-0000B0010000}"/>
    <cellStyle name="20% - Accent4 2 2 2 7" xfId="1987" xr:uid="{00000000-0005-0000-0000-0000B1010000}"/>
    <cellStyle name="20% - Accent4 2 2 3" xfId="401" xr:uid="{00000000-0005-0000-0000-0000B2010000}"/>
    <cellStyle name="20% - Accent4 2 2 3 2" xfId="402" xr:uid="{00000000-0005-0000-0000-0000B3010000}"/>
    <cellStyle name="20% - Accent4 2 2 3 2 2" xfId="1251" xr:uid="{00000000-0005-0000-0000-0000B4010000}"/>
    <cellStyle name="20% - Accent4 2 2 3 2 3" xfId="1997" xr:uid="{00000000-0005-0000-0000-0000B5010000}"/>
    <cellStyle name="20% - Accent4 2 2 3 3" xfId="403" xr:uid="{00000000-0005-0000-0000-0000B6010000}"/>
    <cellStyle name="20% - Accent4 2 2 3 3 2" xfId="1252" xr:uid="{00000000-0005-0000-0000-0000B7010000}"/>
    <cellStyle name="20% - Accent4 2 2 3 3 3" xfId="1998" xr:uid="{00000000-0005-0000-0000-0000B8010000}"/>
    <cellStyle name="20% - Accent4 2 2 3 4" xfId="1250" xr:uid="{00000000-0005-0000-0000-0000B9010000}"/>
    <cellStyle name="20% - Accent4 2 2 3 5" xfId="1996" xr:uid="{00000000-0005-0000-0000-0000BA010000}"/>
    <cellStyle name="20% - Accent4 2 2 4" xfId="404" xr:uid="{00000000-0005-0000-0000-0000BB010000}"/>
    <cellStyle name="20% - Accent4 2 2 4 2" xfId="405" xr:uid="{00000000-0005-0000-0000-0000BC010000}"/>
    <cellStyle name="20% - Accent4 2 2 4 2 2" xfId="1254" xr:uid="{00000000-0005-0000-0000-0000BD010000}"/>
    <cellStyle name="20% - Accent4 2 2 4 2 3" xfId="2000" xr:uid="{00000000-0005-0000-0000-0000BE010000}"/>
    <cellStyle name="20% - Accent4 2 2 4 3" xfId="406" xr:uid="{00000000-0005-0000-0000-0000BF010000}"/>
    <cellStyle name="20% - Accent4 2 2 4 3 2" xfId="1255" xr:uid="{00000000-0005-0000-0000-0000C0010000}"/>
    <cellStyle name="20% - Accent4 2 2 4 3 3" xfId="2001" xr:uid="{00000000-0005-0000-0000-0000C1010000}"/>
    <cellStyle name="20% - Accent4 2 2 4 4" xfId="1253" xr:uid="{00000000-0005-0000-0000-0000C2010000}"/>
    <cellStyle name="20% - Accent4 2 2 4 5" xfId="1999" xr:uid="{00000000-0005-0000-0000-0000C3010000}"/>
    <cellStyle name="20% - Accent4 2 3" xfId="407" xr:uid="{00000000-0005-0000-0000-0000C4010000}"/>
    <cellStyle name="20% - Accent4 2 3 2" xfId="408" xr:uid="{00000000-0005-0000-0000-0000C5010000}"/>
    <cellStyle name="20% - Accent4 2 3 2 2" xfId="409" xr:uid="{00000000-0005-0000-0000-0000C6010000}"/>
    <cellStyle name="20% - Accent4 2 3 2 2 2" xfId="1258" xr:uid="{00000000-0005-0000-0000-0000C7010000}"/>
    <cellStyle name="20% - Accent4 2 3 2 2 3" xfId="2004" xr:uid="{00000000-0005-0000-0000-0000C8010000}"/>
    <cellStyle name="20% - Accent4 2 3 2 3" xfId="410" xr:uid="{00000000-0005-0000-0000-0000C9010000}"/>
    <cellStyle name="20% - Accent4 2 3 2 3 2" xfId="1259" xr:uid="{00000000-0005-0000-0000-0000CA010000}"/>
    <cellStyle name="20% - Accent4 2 3 2 3 3" xfId="2005" xr:uid="{00000000-0005-0000-0000-0000CB010000}"/>
    <cellStyle name="20% - Accent4 2 3 2 4" xfId="1257" xr:uid="{00000000-0005-0000-0000-0000CC010000}"/>
    <cellStyle name="20% - Accent4 2 3 2 5" xfId="2003" xr:uid="{00000000-0005-0000-0000-0000CD010000}"/>
    <cellStyle name="20% - Accent4 2 3 3" xfId="411" xr:uid="{00000000-0005-0000-0000-0000CE010000}"/>
    <cellStyle name="20% - Accent4 2 3 3 2" xfId="412" xr:uid="{00000000-0005-0000-0000-0000CF010000}"/>
    <cellStyle name="20% - Accent4 2 3 3 2 2" xfId="1261" xr:uid="{00000000-0005-0000-0000-0000D0010000}"/>
    <cellStyle name="20% - Accent4 2 3 3 2 3" xfId="2007" xr:uid="{00000000-0005-0000-0000-0000D1010000}"/>
    <cellStyle name="20% - Accent4 2 3 3 3" xfId="413" xr:uid="{00000000-0005-0000-0000-0000D2010000}"/>
    <cellStyle name="20% - Accent4 2 3 3 3 2" xfId="1262" xr:uid="{00000000-0005-0000-0000-0000D3010000}"/>
    <cellStyle name="20% - Accent4 2 3 3 3 3" xfId="2008" xr:uid="{00000000-0005-0000-0000-0000D4010000}"/>
    <cellStyle name="20% - Accent4 2 3 3 4" xfId="1260" xr:uid="{00000000-0005-0000-0000-0000D5010000}"/>
    <cellStyle name="20% - Accent4 2 3 3 5" xfId="2006" xr:uid="{00000000-0005-0000-0000-0000D6010000}"/>
    <cellStyle name="20% - Accent4 2 3 4" xfId="414" xr:uid="{00000000-0005-0000-0000-0000D7010000}"/>
    <cellStyle name="20% - Accent4 2 3 4 2" xfId="1263" xr:uid="{00000000-0005-0000-0000-0000D8010000}"/>
    <cellStyle name="20% - Accent4 2 3 4 3" xfId="2009" xr:uid="{00000000-0005-0000-0000-0000D9010000}"/>
    <cellStyle name="20% - Accent4 2 3 5" xfId="415" xr:uid="{00000000-0005-0000-0000-0000DA010000}"/>
    <cellStyle name="20% - Accent4 2 3 5 2" xfId="1264" xr:uid="{00000000-0005-0000-0000-0000DB010000}"/>
    <cellStyle name="20% - Accent4 2 3 5 3" xfId="2010" xr:uid="{00000000-0005-0000-0000-0000DC010000}"/>
    <cellStyle name="20% - Accent4 2 3 6" xfId="1256" xr:uid="{00000000-0005-0000-0000-0000DD010000}"/>
    <cellStyle name="20% - Accent4 2 3 7" xfId="2002" xr:uid="{00000000-0005-0000-0000-0000DE010000}"/>
    <cellStyle name="20% - Accent4 2 4" xfId="416" xr:uid="{00000000-0005-0000-0000-0000DF010000}"/>
    <cellStyle name="20% - Accent4 2 4 2" xfId="417" xr:uid="{00000000-0005-0000-0000-0000E0010000}"/>
    <cellStyle name="20% - Accent4 2 4 2 2" xfId="418" xr:uid="{00000000-0005-0000-0000-0000E1010000}"/>
    <cellStyle name="20% - Accent4 2 4 2 2 2" xfId="1267" xr:uid="{00000000-0005-0000-0000-0000E2010000}"/>
    <cellStyle name="20% - Accent4 2 4 2 2 3" xfId="2013" xr:uid="{00000000-0005-0000-0000-0000E3010000}"/>
    <cellStyle name="20% - Accent4 2 4 2 3" xfId="419" xr:uid="{00000000-0005-0000-0000-0000E4010000}"/>
    <cellStyle name="20% - Accent4 2 4 2 3 2" xfId="1268" xr:uid="{00000000-0005-0000-0000-0000E5010000}"/>
    <cellStyle name="20% - Accent4 2 4 2 3 3" xfId="2014" xr:uid="{00000000-0005-0000-0000-0000E6010000}"/>
    <cellStyle name="20% - Accent4 2 4 2 4" xfId="1266" xr:uid="{00000000-0005-0000-0000-0000E7010000}"/>
    <cellStyle name="20% - Accent4 2 4 2 5" xfId="2012" xr:uid="{00000000-0005-0000-0000-0000E8010000}"/>
    <cellStyle name="20% - Accent4 2 4 3" xfId="420" xr:uid="{00000000-0005-0000-0000-0000E9010000}"/>
    <cellStyle name="20% - Accent4 2 4 3 2" xfId="421" xr:uid="{00000000-0005-0000-0000-0000EA010000}"/>
    <cellStyle name="20% - Accent4 2 4 3 2 2" xfId="1270" xr:uid="{00000000-0005-0000-0000-0000EB010000}"/>
    <cellStyle name="20% - Accent4 2 4 3 2 3" xfId="2016" xr:uid="{00000000-0005-0000-0000-0000EC010000}"/>
    <cellStyle name="20% - Accent4 2 4 3 3" xfId="422" xr:uid="{00000000-0005-0000-0000-0000ED010000}"/>
    <cellStyle name="20% - Accent4 2 4 3 3 2" xfId="1271" xr:uid="{00000000-0005-0000-0000-0000EE010000}"/>
    <cellStyle name="20% - Accent4 2 4 3 3 3" xfId="2017" xr:uid="{00000000-0005-0000-0000-0000EF010000}"/>
    <cellStyle name="20% - Accent4 2 4 3 4" xfId="1269" xr:uid="{00000000-0005-0000-0000-0000F0010000}"/>
    <cellStyle name="20% - Accent4 2 4 3 5" xfId="2015" xr:uid="{00000000-0005-0000-0000-0000F1010000}"/>
    <cellStyle name="20% - Accent4 2 4 4" xfId="423" xr:uid="{00000000-0005-0000-0000-0000F2010000}"/>
    <cellStyle name="20% - Accent4 2 4 4 2" xfId="1272" xr:uid="{00000000-0005-0000-0000-0000F3010000}"/>
    <cellStyle name="20% - Accent4 2 4 4 3" xfId="2018" xr:uid="{00000000-0005-0000-0000-0000F4010000}"/>
    <cellStyle name="20% - Accent4 2 4 5" xfId="424" xr:uid="{00000000-0005-0000-0000-0000F5010000}"/>
    <cellStyle name="20% - Accent4 2 4 5 2" xfId="1273" xr:uid="{00000000-0005-0000-0000-0000F6010000}"/>
    <cellStyle name="20% - Accent4 2 4 5 3" xfId="2019" xr:uid="{00000000-0005-0000-0000-0000F7010000}"/>
    <cellStyle name="20% - Accent4 2 4 6" xfId="1265" xr:uid="{00000000-0005-0000-0000-0000F8010000}"/>
    <cellStyle name="20% - Accent4 2 4 7" xfId="2011" xr:uid="{00000000-0005-0000-0000-0000F9010000}"/>
    <cellStyle name="20% - Accent4 2 5" xfId="425" xr:uid="{00000000-0005-0000-0000-0000FA010000}"/>
    <cellStyle name="20% - Accent4 2 5 2" xfId="426" xr:uid="{00000000-0005-0000-0000-0000FB010000}"/>
    <cellStyle name="20% - Accent4 2 5 2 2" xfId="1275" xr:uid="{00000000-0005-0000-0000-0000FC010000}"/>
    <cellStyle name="20% - Accent4 2 5 2 3" xfId="2021" xr:uid="{00000000-0005-0000-0000-0000FD010000}"/>
    <cellStyle name="20% - Accent4 2 5 3" xfId="427" xr:uid="{00000000-0005-0000-0000-0000FE010000}"/>
    <cellStyle name="20% - Accent4 2 5 3 2" xfId="1276" xr:uid="{00000000-0005-0000-0000-0000FF010000}"/>
    <cellStyle name="20% - Accent4 2 5 3 3" xfId="2022" xr:uid="{00000000-0005-0000-0000-000000020000}"/>
    <cellStyle name="20% - Accent4 2 5 4" xfId="1274" xr:uid="{00000000-0005-0000-0000-000001020000}"/>
    <cellStyle name="20% - Accent4 2 5 5" xfId="2020" xr:uid="{00000000-0005-0000-0000-000002020000}"/>
    <cellStyle name="20% - Accent4 2 6" xfId="428" xr:uid="{00000000-0005-0000-0000-000003020000}"/>
    <cellStyle name="20% - Accent4 2 6 2" xfId="429" xr:uid="{00000000-0005-0000-0000-000004020000}"/>
    <cellStyle name="20% - Accent4 2 6 2 2" xfId="1278" xr:uid="{00000000-0005-0000-0000-000005020000}"/>
    <cellStyle name="20% - Accent4 2 6 2 3" xfId="2024" xr:uid="{00000000-0005-0000-0000-000006020000}"/>
    <cellStyle name="20% - Accent4 2 6 3" xfId="430" xr:uid="{00000000-0005-0000-0000-000007020000}"/>
    <cellStyle name="20% - Accent4 2 6 3 2" xfId="1279" xr:uid="{00000000-0005-0000-0000-000008020000}"/>
    <cellStyle name="20% - Accent4 2 6 3 3" xfId="2025" xr:uid="{00000000-0005-0000-0000-000009020000}"/>
    <cellStyle name="20% - Accent4 2 6 4" xfId="1277" xr:uid="{00000000-0005-0000-0000-00000A020000}"/>
    <cellStyle name="20% - Accent4 2 6 5" xfId="2023" xr:uid="{00000000-0005-0000-0000-00000B020000}"/>
    <cellStyle name="20% - Accent4 3" xfId="173" xr:uid="{00000000-0005-0000-0000-00000C020000}"/>
    <cellStyle name="20% - Accent4 3 2" xfId="431" xr:uid="{00000000-0005-0000-0000-00000D020000}"/>
    <cellStyle name="20% - Accent4 3 2 2" xfId="1280" xr:uid="{00000000-0005-0000-0000-00000E020000}"/>
    <cellStyle name="20% - Accent4 3 2 3" xfId="2026" xr:uid="{00000000-0005-0000-0000-00000F020000}"/>
    <cellStyle name="20% - Accent4 3 3" xfId="432" xr:uid="{00000000-0005-0000-0000-000010020000}"/>
    <cellStyle name="20% - Accent4 3 3 2" xfId="1281" xr:uid="{00000000-0005-0000-0000-000011020000}"/>
    <cellStyle name="20% - Accent4 3 3 3" xfId="2027" xr:uid="{00000000-0005-0000-0000-000012020000}"/>
    <cellStyle name="20% - Accent4 3 4" xfId="1066" xr:uid="{00000000-0005-0000-0000-000013020000}"/>
    <cellStyle name="20% - Accent4 3 5" xfId="1812" xr:uid="{00000000-0005-0000-0000-000014020000}"/>
    <cellStyle name="20% - Accent4 4" xfId="197" xr:uid="{00000000-0005-0000-0000-000015020000}"/>
    <cellStyle name="20% - Accent4 4 2" xfId="1089" xr:uid="{00000000-0005-0000-0000-000016020000}"/>
    <cellStyle name="20% - Accent4 4 3" xfId="1835" xr:uid="{00000000-0005-0000-0000-000017020000}"/>
    <cellStyle name="20% - Accent4 5" xfId="1047" xr:uid="{00000000-0005-0000-0000-000018020000}"/>
    <cellStyle name="20% - Accent4 6" xfId="1788" xr:uid="{00000000-0005-0000-0000-000019020000}"/>
    <cellStyle name="20% - Accent5" xfId="45" builtinId="46" customBuiltin="1"/>
    <cellStyle name="20% - Accent5 2" xfId="91" xr:uid="{00000000-0005-0000-0000-00001B020000}"/>
    <cellStyle name="20% - Accent5 2 2" xfId="112" xr:uid="{00000000-0005-0000-0000-00001C020000}"/>
    <cellStyle name="20% - Accent5 2 2 2" xfId="433" xr:uid="{00000000-0005-0000-0000-00001D020000}"/>
    <cellStyle name="20% - Accent5 2 2 2 2" xfId="434" xr:uid="{00000000-0005-0000-0000-00001E020000}"/>
    <cellStyle name="20% - Accent5 2 2 2 2 2" xfId="435" xr:uid="{00000000-0005-0000-0000-00001F020000}"/>
    <cellStyle name="20% - Accent5 2 2 2 2 2 2" xfId="1284" xr:uid="{00000000-0005-0000-0000-000020020000}"/>
    <cellStyle name="20% - Accent5 2 2 2 2 2 3" xfId="2030" xr:uid="{00000000-0005-0000-0000-000021020000}"/>
    <cellStyle name="20% - Accent5 2 2 2 2 3" xfId="436" xr:uid="{00000000-0005-0000-0000-000022020000}"/>
    <cellStyle name="20% - Accent5 2 2 2 2 3 2" xfId="1285" xr:uid="{00000000-0005-0000-0000-000023020000}"/>
    <cellStyle name="20% - Accent5 2 2 2 2 3 3" xfId="2031" xr:uid="{00000000-0005-0000-0000-000024020000}"/>
    <cellStyle name="20% - Accent5 2 2 2 2 4" xfId="1283" xr:uid="{00000000-0005-0000-0000-000025020000}"/>
    <cellStyle name="20% - Accent5 2 2 2 2 5" xfId="2029" xr:uid="{00000000-0005-0000-0000-000026020000}"/>
    <cellStyle name="20% - Accent5 2 2 2 3" xfId="437" xr:uid="{00000000-0005-0000-0000-000027020000}"/>
    <cellStyle name="20% - Accent5 2 2 2 3 2" xfId="438" xr:uid="{00000000-0005-0000-0000-000028020000}"/>
    <cellStyle name="20% - Accent5 2 2 2 3 2 2" xfId="1287" xr:uid="{00000000-0005-0000-0000-000029020000}"/>
    <cellStyle name="20% - Accent5 2 2 2 3 2 3" xfId="2033" xr:uid="{00000000-0005-0000-0000-00002A020000}"/>
    <cellStyle name="20% - Accent5 2 2 2 3 3" xfId="439" xr:uid="{00000000-0005-0000-0000-00002B020000}"/>
    <cellStyle name="20% - Accent5 2 2 2 3 3 2" xfId="1288" xr:uid="{00000000-0005-0000-0000-00002C020000}"/>
    <cellStyle name="20% - Accent5 2 2 2 3 3 3" xfId="2034" xr:uid="{00000000-0005-0000-0000-00002D020000}"/>
    <cellStyle name="20% - Accent5 2 2 2 3 4" xfId="1286" xr:uid="{00000000-0005-0000-0000-00002E020000}"/>
    <cellStyle name="20% - Accent5 2 2 2 3 5" xfId="2032" xr:uid="{00000000-0005-0000-0000-00002F020000}"/>
    <cellStyle name="20% - Accent5 2 2 2 4" xfId="440" xr:uid="{00000000-0005-0000-0000-000030020000}"/>
    <cellStyle name="20% - Accent5 2 2 2 4 2" xfId="1289" xr:uid="{00000000-0005-0000-0000-000031020000}"/>
    <cellStyle name="20% - Accent5 2 2 2 4 3" xfId="2035" xr:uid="{00000000-0005-0000-0000-000032020000}"/>
    <cellStyle name="20% - Accent5 2 2 2 5" xfId="441" xr:uid="{00000000-0005-0000-0000-000033020000}"/>
    <cellStyle name="20% - Accent5 2 2 2 5 2" xfId="1290" xr:uid="{00000000-0005-0000-0000-000034020000}"/>
    <cellStyle name="20% - Accent5 2 2 2 5 3" xfId="2036" xr:uid="{00000000-0005-0000-0000-000035020000}"/>
    <cellStyle name="20% - Accent5 2 2 2 6" xfId="1282" xr:uid="{00000000-0005-0000-0000-000036020000}"/>
    <cellStyle name="20% - Accent5 2 2 2 7" xfId="2028" xr:uid="{00000000-0005-0000-0000-000037020000}"/>
    <cellStyle name="20% - Accent5 2 2 3" xfId="442" xr:uid="{00000000-0005-0000-0000-000038020000}"/>
    <cellStyle name="20% - Accent5 2 2 3 2" xfId="443" xr:uid="{00000000-0005-0000-0000-000039020000}"/>
    <cellStyle name="20% - Accent5 2 2 3 2 2" xfId="1292" xr:uid="{00000000-0005-0000-0000-00003A020000}"/>
    <cellStyle name="20% - Accent5 2 2 3 2 3" xfId="2038" xr:uid="{00000000-0005-0000-0000-00003B020000}"/>
    <cellStyle name="20% - Accent5 2 2 3 3" xfId="444" xr:uid="{00000000-0005-0000-0000-00003C020000}"/>
    <cellStyle name="20% - Accent5 2 2 3 3 2" xfId="1293" xr:uid="{00000000-0005-0000-0000-00003D020000}"/>
    <cellStyle name="20% - Accent5 2 2 3 3 3" xfId="2039" xr:uid="{00000000-0005-0000-0000-00003E020000}"/>
    <cellStyle name="20% - Accent5 2 2 3 4" xfId="1291" xr:uid="{00000000-0005-0000-0000-00003F020000}"/>
    <cellStyle name="20% - Accent5 2 2 3 5" xfId="2037" xr:uid="{00000000-0005-0000-0000-000040020000}"/>
    <cellStyle name="20% - Accent5 2 2 4" xfId="445" xr:uid="{00000000-0005-0000-0000-000041020000}"/>
    <cellStyle name="20% - Accent5 2 2 4 2" xfId="446" xr:uid="{00000000-0005-0000-0000-000042020000}"/>
    <cellStyle name="20% - Accent5 2 2 4 2 2" xfId="1295" xr:uid="{00000000-0005-0000-0000-000043020000}"/>
    <cellStyle name="20% - Accent5 2 2 4 2 3" xfId="2041" xr:uid="{00000000-0005-0000-0000-000044020000}"/>
    <cellStyle name="20% - Accent5 2 2 4 3" xfId="447" xr:uid="{00000000-0005-0000-0000-000045020000}"/>
    <cellStyle name="20% - Accent5 2 2 4 3 2" xfId="1296" xr:uid="{00000000-0005-0000-0000-000046020000}"/>
    <cellStyle name="20% - Accent5 2 2 4 3 3" xfId="2042" xr:uid="{00000000-0005-0000-0000-000047020000}"/>
    <cellStyle name="20% - Accent5 2 2 4 4" xfId="1294" xr:uid="{00000000-0005-0000-0000-000048020000}"/>
    <cellStyle name="20% - Accent5 2 2 4 5" xfId="2040" xr:uid="{00000000-0005-0000-0000-000049020000}"/>
    <cellStyle name="20% - Accent5 2 3" xfId="448" xr:uid="{00000000-0005-0000-0000-00004A020000}"/>
    <cellStyle name="20% - Accent5 2 3 2" xfId="449" xr:uid="{00000000-0005-0000-0000-00004B020000}"/>
    <cellStyle name="20% - Accent5 2 3 2 2" xfId="450" xr:uid="{00000000-0005-0000-0000-00004C020000}"/>
    <cellStyle name="20% - Accent5 2 3 2 2 2" xfId="1299" xr:uid="{00000000-0005-0000-0000-00004D020000}"/>
    <cellStyle name="20% - Accent5 2 3 2 2 3" xfId="2045" xr:uid="{00000000-0005-0000-0000-00004E020000}"/>
    <cellStyle name="20% - Accent5 2 3 2 3" xfId="451" xr:uid="{00000000-0005-0000-0000-00004F020000}"/>
    <cellStyle name="20% - Accent5 2 3 2 3 2" xfId="1300" xr:uid="{00000000-0005-0000-0000-000050020000}"/>
    <cellStyle name="20% - Accent5 2 3 2 3 3" xfId="2046" xr:uid="{00000000-0005-0000-0000-000051020000}"/>
    <cellStyle name="20% - Accent5 2 3 2 4" xfId="1298" xr:uid="{00000000-0005-0000-0000-000052020000}"/>
    <cellStyle name="20% - Accent5 2 3 2 5" xfId="2044" xr:uid="{00000000-0005-0000-0000-000053020000}"/>
    <cellStyle name="20% - Accent5 2 3 3" xfId="452" xr:uid="{00000000-0005-0000-0000-000054020000}"/>
    <cellStyle name="20% - Accent5 2 3 3 2" xfId="453" xr:uid="{00000000-0005-0000-0000-000055020000}"/>
    <cellStyle name="20% - Accent5 2 3 3 2 2" xfId="1302" xr:uid="{00000000-0005-0000-0000-000056020000}"/>
    <cellStyle name="20% - Accent5 2 3 3 2 3" xfId="2048" xr:uid="{00000000-0005-0000-0000-000057020000}"/>
    <cellStyle name="20% - Accent5 2 3 3 3" xfId="454" xr:uid="{00000000-0005-0000-0000-000058020000}"/>
    <cellStyle name="20% - Accent5 2 3 3 3 2" xfId="1303" xr:uid="{00000000-0005-0000-0000-000059020000}"/>
    <cellStyle name="20% - Accent5 2 3 3 3 3" xfId="2049" xr:uid="{00000000-0005-0000-0000-00005A020000}"/>
    <cellStyle name="20% - Accent5 2 3 3 4" xfId="1301" xr:uid="{00000000-0005-0000-0000-00005B020000}"/>
    <cellStyle name="20% - Accent5 2 3 3 5" xfId="2047" xr:uid="{00000000-0005-0000-0000-00005C020000}"/>
    <cellStyle name="20% - Accent5 2 3 4" xfId="455" xr:uid="{00000000-0005-0000-0000-00005D020000}"/>
    <cellStyle name="20% - Accent5 2 3 4 2" xfId="1304" xr:uid="{00000000-0005-0000-0000-00005E020000}"/>
    <cellStyle name="20% - Accent5 2 3 4 3" xfId="2050" xr:uid="{00000000-0005-0000-0000-00005F020000}"/>
    <cellStyle name="20% - Accent5 2 3 5" xfId="456" xr:uid="{00000000-0005-0000-0000-000060020000}"/>
    <cellStyle name="20% - Accent5 2 3 5 2" xfId="1305" xr:uid="{00000000-0005-0000-0000-000061020000}"/>
    <cellStyle name="20% - Accent5 2 3 5 3" xfId="2051" xr:uid="{00000000-0005-0000-0000-000062020000}"/>
    <cellStyle name="20% - Accent5 2 3 6" xfId="1297" xr:uid="{00000000-0005-0000-0000-000063020000}"/>
    <cellStyle name="20% - Accent5 2 3 7" xfId="2043" xr:uid="{00000000-0005-0000-0000-000064020000}"/>
    <cellStyle name="20% - Accent5 2 4" xfId="457" xr:uid="{00000000-0005-0000-0000-000065020000}"/>
    <cellStyle name="20% - Accent5 2 4 2" xfId="458" xr:uid="{00000000-0005-0000-0000-000066020000}"/>
    <cellStyle name="20% - Accent5 2 4 2 2" xfId="459" xr:uid="{00000000-0005-0000-0000-000067020000}"/>
    <cellStyle name="20% - Accent5 2 4 2 2 2" xfId="1308" xr:uid="{00000000-0005-0000-0000-000068020000}"/>
    <cellStyle name="20% - Accent5 2 4 2 2 3" xfId="2054" xr:uid="{00000000-0005-0000-0000-000069020000}"/>
    <cellStyle name="20% - Accent5 2 4 2 3" xfId="460" xr:uid="{00000000-0005-0000-0000-00006A020000}"/>
    <cellStyle name="20% - Accent5 2 4 2 3 2" xfId="1309" xr:uid="{00000000-0005-0000-0000-00006B020000}"/>
    <cellStyle name="20% - Accent5 2 4 2 3 3" xfId="2055" xr:uid="{00000000-0005-0000-0000-00006C020000}"/>
    <cellStyle name="20% - Accent5 2 4 2 4" xfId="1307" xr:uid="{00000000-0005-0000-0000-00006D020000}"/>
    <cellStyle name="20% - Accent5 2 4 2 5" xfId="2053" xr:uid="{00000000-0005-0000-0000-00006E020000}"/>
    <cellStyle name="20% - Accent5 2 4 3" xfId="461" xr:uid="{00000000-0005-0000-0000-00006F020000}"/>
    <cellStyle name="20% - Accent5 2 4 3 2" xfId="462" xr:uid="{00000000-0005-0000-0000-000070020000}"/>
    <cellStyle name="20% - Accent5 2 4 3 2 2" xfId="1311" xr:uid="{00000000-0005-0000-0000-000071020000}"/>
    <cellStyle name="20% - Accent5 2 4 3 2 3" xfId="2057" xr:uid="{00000000-0005-0000-0000-000072020000}"/>
    <cellStyle name="20% - Accent5 2 4 3 3" xfId="463" xr:uid="{00000000-0005-0000-0000-000073020000}"/>
    <cellStyle name="20% - Accent5 2 4 3 3 2" xfId="1312" xr:uid="{00000000-0005-0000-0000-000074020000}"/>
    <cellStyle name="20% - Accent5 2 4 3 3 3" xfId="2058" xr:uid="{00000000-0005-0000-0000-000075020000}"/>
    <cellStyle name="20% - Accent5 2 4 3 4" xfId="1310" xr:uid="{00000000-0005-0000-0000-000076020000}"/>
    <cellStyle name="20% - Accent5 2 4 3 5" xfId="2056" xr:uid="{00000000-0005-0000-0000-000077020000}"/>
    <cellStyle name="20% - Accent5 2 4 4" xfId="464" xr:uid="{00000000-0005-0000-0000-000078020000}"/>
    <cellStyle name="20% - Accent5 2 4 4 2" xfId="1313" xr:uid="{00000000-0005-0000-0000-000079020000}"/>
    <cellStyle name="20% - Accent5 2 4 4 3" xfId="2059" xr:uid="{00000000-0005-0000-0000-00007A020000}"/>
    <cellStyle name="20% - Accent5 2 4 5" xfId="465" xr:uid="{00000000-0005-0000-0000-00007B020000}"/>
    <cellStyle name="20% - Accent5 2 4 5 2" xfId="1314" xr:uid="{00000000-0005-0000-0000-00007C020000}"/>
    <cellStyle name="20% - Accent5 2 4 5 3" xfId="2060" xr:uid="{00000000-0005-0000-0000-00007D020000}"/>
    <cellStyle name="20% - Accent5 2 4 6" xfId="1306" xr:uid="{00000000-0005-0000-0000-00007E020000}"/>
    <cellStyle name="20% - Accent5 2 4 7" xfId="2052" xr:uid="{00000000-0005-0000-0000-00007F020000}"/>
    <cellStyle name="20% - Accent5 2 5" xfId="466" xr:uid="{00000000-0005-0000-0000-000080020000}"/>
    <cellStyle name="20% - Accent5 2 5 2" xfId="467" xr:uid="{00000000-0005-0000-0000-000081020000}"/>
    <cellStyle name="20% - Accent5 2 5 2 2" xfId="1316" xr:uid="{00000000-0005-0000-0000-000082020000}"/>
    <cellStyle name="20% - Accent5 2 5 2 3" xfId="2062" xr:uid="{00000000-0005-0000-0000-000083020000}"/>
    <cellStyle name="20% - Accent5 2 5 3" xfId="468" xr:uid="{00000000-0005-0000-0000-000084020000}"/>
    <cellStyle name="20% - Accent5 2 5 3 2" xfId="1317" xr:uid="{00000000-0005-0000-0000-000085020000}"/>
    <cellStyle name="20% - Accent5 2 5 3 3" xfId="2063" xr:uid="{00000000-0005-0000-0000-000086020000}"/>
    <cellStyle name="20% - Accent5 2 5 4" xfId="1315" xr:uid="{00000000-0005-0000-0000-000087020000}"/>
    <cellStyle name="20% - Accent5 2 5 5" xfId="2061" xr:uid="{00000000-0005-0000-0000-000088020000}"/>
    <cellStyle name="20% - Accent5 2 6" xfId="469" xr:uid="{00000000-0005-0000-0000-000089020000}"/>
    <cellStyle name="20% - Accent5 2 6 2" xfId="470" xr:uid="{00000000-0005-0000-0000-00008A020000}"/>
    <cellStyle name="20% - Accent5 2 6 2 2" xfId="1319" xr:uid="{00000000-0005-0000-0000-00008B020000}"/>
    <cellStyle name="20% - Accent5 2 6 2 3" xfId="2065" xr:uid="{00000000-0005-0000-0000-00008C020000}"/>
    <cellStyle name="20% - Accent5 2 6 3" xfId="471" xr:uid="{00000000-0005-0000-0000-00008D020000}"/>
    <cellStyle name="20% - Accent5 2 6 3 2" xfId="1320" xr:uid="{00000000-0005-0000-0000-00008E020000}"/>
    <cellStyle name="20% - Accent5 2 6 3 3" xfId="2066" xr:uid="{00000000-0005-0000-0000-00008F020000}"/>
    <cellStyle name="20% - Accent5 2 6 4" xfId="1318" xr:uid="{00000000-0005-0000-0000-000090020000}"/>
    <cellStyle name="20% - Accent5 2 6 5" xfId="2064" xr:uid="{00000000-0005-0000-0000-000091020000}"/>
    <cellStyle name="20% - Accent5 3" xfId="175" xr:uid="{00000000-0005-0000-0000-000092020000}"/>
    <cellStyle name="20% - Accent5 3 2" xfId="472" xr:uid="{00000000-0005-0000-0000-000093020000}"/>
    <cellStyle name="20% - Accent5 3 2 2" xfId="1321" xr:uid="{00000000-0005-0000-0000-000094020000}"/>
    <cellStyle name="20% - Accent5 3 2 3" xfId="2067" xr:uid="{00000000-0005-0000-0000-000095020000}"/>
    <cellStyle name="20% - Accent5 3 3" xfId="473" xr:uid="{00000000-0005-0000-0000-000096020000}"/>
    <cellStyle name="20% - Accent5 3 3 2" xfId="1322" xr:uid="{00000000-0005-0000-0000-000097020000}"/>
    <cellStyle name="20% - Accent5 3 3 3" xfId="2068" xr:uid="{00000000-0005-0000-0000-000098020000}"/>
    <cellStyle name="20% - Accent5 3 4" xfId="1068" xr:uid="{00000000-0005-0000-0000-000099020000}"/>
    <cellStyle name="20% - Accent5 3 5" xfId="1814" xr:uid="{00000000-0005-0000-0000-00009A020000}"/>
    <cellStyle name="20% - Accent5 4" xfId="199" xr:uid="{00000000-0005-0000-0000-00009B020000}"/>
    <cellStyle name="20% - Accent5 4 2" xfId="1091" xr:uid="{00000000-0005-0000-0000-00009C020000}"/>
    <cellStyle name="20% - Accent5 4 3" xfId="1837" xr:uid="{00000000-0005-0000-0000-00009D020000}"/>
    <cellStyle name="20% - Accent5 5" xfId="1049" xr:uid="{00000000-0005-0000-0000-00009E020000}"/>
    <cellStyle name="20% - Accent5 6" xfId="1790" xr:uid="{00000000-0005-0000-0000-00009F020000}"/>
    <cellStyle name="20% - Accent6" xfId="49" builtinId="50" customBuiltin="1"/>
    <cellStyle name="20% - Accent6 2" xfId="59" xr:uid="{00000000-0005-0000-0000-0000A1020000}"/>
    <cellStyle name="20% - Accent6 2 2" xfId="113" xr:uid="{00000000-0005-0000-0000-0000A2020000}"/>
    <cellStyle name="20% - Accent6 2 2 2" xfId="474" xr:uid="{00000000-0005-0000-0000-0000A3020000}"/>
    <cellStyle name="20% - Accent6 2 2 2 2" xfId="475" xr:uid="{00000000-0005-0000-0000-0000A4020000}"/>
    <cellStyle name="20% - Accent6 2 2 2 2 2" xfId="476" xr:uid="{00000000-0005-0000-0000-0000A5020000}"/>
    <cellStyle name="20% - Accent6 2 2 2 2 2 2" xfId="1325" xr:uid="{00000000-0005-0000-0000-0000A6020000}"/>
    <cellStyle name="20% - Accent6 2 2 2 2 2 3" xfId="2071" xr:uid="{00000000-0005-0000-0000-0000A7020000}"/>
    <cellStyle name="20% - Accent6 2 2 2 2 3" xfId="477" xr:uid="{00000000-0005-0000-0000-0000A8020000}"/>
    <cellStyle name="20% - Accent6 2 2 2 2 3 2" xfId="1326" xr:uid="{00000000-0005-0000-0000-0000A9020000}"/>
    <cellStyle name="20% - Accent6 2 2 2 2 3 3" xfId="2072" xr:uid="{00000000-0005-0000-0000-0000AA020000}"/>
    <cellStyle name="20% - Accent6 2 2 2 2 4" xfId="1324" xr:uid="{00000000-0005-0000-0000-0000AB020000}"/>
    <cellStyle name="20% - Accent6 2 2 2 2 5" xfId="2070" xr:uid="{00000000-0005-0000-0000-0000AC020000}"/>
    <cellStyle name="20% - Accent6 2 2 2 3" xfId="478" xr:uid="{00000000-0005-0000-0000-0000AD020000}"/>
    <cellStyle name="20% - Accent6 2 2 2 3 2" xfId="479" xr:uid="{00000000-0005-0000-0000-0000AE020000}"/>
    <cellStyle name="20% - Accent6 2 2 2 3 2 2" xfId="1328" xr:uid="{00000000-0005-0000-0000-0000AF020000}"/>
    <cellStyle name="20% - Accent6 2 2 2 3 2 3" xfId="2074" xr:uid="{00000000-0005-0000-0000-0000B0020000}"/>
    <cellStyle name="20% - Accent6 2 2 2 3 3" xfId="480" xr:uid="{00000000-0005-0000-0000-0000B1020000}"/>
    <cellStyle name="20% - Accent6 2 2 2 3 3 2" xfId="1329" xr:uid="{00000000-0005-0000-0000-0000B2020000}"/>
    <cellStyle name="20% - Accent6 2 2 2 3 3 3" xfId="2075" xr:uid="{00000000-0005-0000-0000-0000B3020000}"/>
    <cellStyle name="20% - Accent6 2 2 2 3 4" xfId="1327" xr:uid="{00000000-0005-0000-0000-0000B4020000}"/>
    <cellStyle name="20% - Accent6 2 2 2 3 5" xfId="2073" xr:uid="{00000000-0005-0000-0000-0000B5020000}"/>
    <cellStyle name="20% - Accent6 2 2 2 4" xfId="481" xr:uid="{00000000-0005-0000-0000-0000B6020000}"/>
    <cellStyle name="20% - Accent6 2 2 2 4 2" xfId="1330" xr:uid="{00000000-0005-0000-0000-0000B7020000}"/>
    <cellStyle name="20% - Accent6 2 2 2 4 3" xfId="2076" xr:uid="{00000000-0005-0000-0000-0000B8020000}"/>
    <cellStyle name="20% - Accent6 2 2 2 5" xfId="482" xr:uid="{00000000-0005-0000-0000-0000B9020000}"/>
    <cellStyle name="20% - Accent6 2 2 2 5 2" xfId="1331" xr:uid="{00000000-0005-0000-0000-0000BA020000}"/>
    <cellStyle name="20% - Accent6 2 2 2 5 3" xfId="2077" xr:uid="{00000000-0005-0000-0000-0000BB020000}"/>
    <cellStyle name="20% - Accent6 2 2 2 6" xfId="1323" xr:uid="{00000000-0005-0000-0000-0000BC020000}"/>
    <cellStyle name="20% - Accent6 2 2 2 7" xfId="2069" xr:uid="{00000000-0005-0000-0000-0000BD020000}"/>
    <cellStyle name="20% - Accent6 2 2 3" xfId="483" xr:uid="{00000000-0005-0000-0000-0000BE020000}"/>
    <cellStyle name="20% - Accent6 2 2 3 2" xfId="484" xr:uid="{00000000-0005-0000-0000-0000BF020000}"/>
    <cellStyle name="20% - Accent6 2 2 3 2 2" xfId="1333" xr:uid="{00000000-0005-0000-0000-0000C0020000}"/>
    <cellStyle name="20% - Accent6 2 2 3 2 3" xfId="2079" xr:uid="{00000000-0005-0000-0000-0000C1020000}"/>
    <cellStyle name="20% - Accent6 2 2 3 3" xfId="485" xr:uid="{00000000-0005-0000-0000-0000C2020000}"/>
    <cellStyle name="20% - Accent6 2 2 3 3 2" xfId="1334" xr:uid="{00000000-0005-0000-0000-0000C3020000}"/>
    <cellStyle name="20% - Accent6 2 2 3 3 3" xfId="2080" xr:uid="{00000000-0005-0000-0000-0000C4020000}"/>
    <cellStyle name="20% - Accent6 2 2 3 4" xfId="1332" xr:uid="{00000000-0005-0000-0000-0000C5020000}"/>
    <cellStyle name="20% - Accent6 2 2 3 5" xfId="2078" xr:uid="{00000000-0005-0000-0000-0000C6020000}"/>
    <cellStyle name="20% - Accent6 2 2 4" xfId="486" xr:uid="{00000000-0005-0000-0000-0000C7020000}"/>
    <cellStyle name="20% - Accent6 2 2 4 2" xfId="487" xr:uid="{00000000-0005-0000-0000-0000C8020000}"/>
    <cellStyle name="20% - Accent6 2 2 4 2 2" xfId="1336" xr:uid="{00000000-0005-0000-0000-0000C9020000}"/>
    <cellStyle name="20% - Accent6 2 2 4 2 3" xfId="2082" xr:uid="{00000000-0005-0000-0000-0000CA020000}"/>
    <cellStyle name="20% - Accent6 2 2 4 3" xfId="488" xr:uid="{00000000-0005-0000-0000-0000CB020000}"/>
    <cellStyle name="20% - Accent6 2 2 4 3 2" xfId="1337" xr:uid="{00000000-0005-0000-0000-0000CC020000}"/>
    <cellStyle name="20% - Accent6 2 2 4 3 3" xfId="2083" xr:uid="{00000000-0005-0000-0000-0000CD020000}"/>
    <cellStyle name="20% - Accent6 2 2 4 4" xfId="1335" xr:uid="{00000000-0005-0000-0000-0000CE020000}"/>
    <cellStyle name="20% - Accent6 2 2 4 5" xfId="2081" xr:uid="{00000000-0005-0000-0000-0000CF020000}"/>
    <cellStyle name="20% - Accent6 2 3" xfId="489" xr:uid="{00000000-0005-0000-0000-0000D0020000}"/>
    <cellStyle name="20% - Accent6 2 3 2" xfId="490" xr:uid="{00000000-0005-0000-0000-0000D1020000}"/>
    <cellStyle name="20% - Accent6 2 3 2 2" xfId="491" xr:uid="{00000000-0005-0000-0000-0000D2020000}"/>
    <cellStyle name="20% - Accent6 2 3 2 2 2" xfId="1340" xr:uid="{00000000-0005-0000-0000-0000D3020000}"/>
    <cellStyle name="20% - Accent6 2 3 2 2 3" xfId="2086" xr:uid="{00000000-0005-0000-0000-0000D4020000}"/>
    <cellStyle name="20% - Accent6 2 3 2 3" xfId="492" xr:uid="{00000000-0005-0000-0000-0000D5020000}"/>
    <cellStyle name="20% - Accent6 2 3 2 3 2" xfId="1341" xr:uid="{00000000-0005-0000-0000-0000D6020000}"/>
    <cellStyle name="20% - Accent6 2 3 2 3 3" xfId="2087" xr:uid="{00000000-0005-0000-0000-0000D7020000}"/>
    <cellStyle name="20% - Accent6 2 3 2 4" xfId="1339" xr:uid="{00000000-0005-0000-0000-0000D8020000}"/>
    <cellStyle name="20% - Accent6 2 3 2 5" xfId="2085" xr:uid="{00000000-0005-0000-0000-0000D9020000}"/>
    <cellStyle name="20% - Accent6 2 3 3" xfId="493" xr:uid="{00000000-0005-0000-0000-0000DA020000}"/>
    <cellStyle name="20% - Accent6 2 3 3 2" xfId="494" xr:uid="{00000000-0005-0000-0000-0000DB020000}"/>
    <cellStyle name="20% - Accent6 2 3 3 2 2" xfId="1343" xr:uid="{00000000-0005-0000-0000-0000DC020000}"/>
    <cellStyle name="20% - Accent6 2 3 3 2 3" xfId="2089" xr:uid="{00000000-0005-0000-0000-0000DD020000}"/>
    <cellStyle name="20% - Accent6 2 3 3 3" xfId="495" xr:uid="{00000000-0005-0000-0000-0000DE020000}"/>
    <cellStyle name="20% - Accent6 2 3 3 3 2" xfId="1344" xr:uid="{00000000-0005-0000-0000-0000DF020000}"/>
    <cellStyle name="20% - Accent6 2 3 3 3 3" xfId="2090" xr:uid="{00000000-0005-0000-0000-0000E0020000}"/>
    <cellStyle name="20% - Accent6 2 3 3 4" xfId="1342" xr:uid="{00000000-0005-0000-0000-0000E1020000}"/>
    <cellStyle name="20% - Accent6 2 3 3 5" xfId="2088" xr:uid="{00000000-0005-0000-0000-0000E2020000}"/>
    <cellStyle name="20% - Accent6 2 3 4" xfId="496" xr:uid="{00000000-0005-0000-0000-0000E3020000}"/>
    <cellStyle name="20% - Accent6 2 3 4 2" xfId="1345" xr:uid="{00000000-0005-0000-0000-0000E4020000}"/>
    <cellStyle name="20% - Accent6 2 3 4 3" xfId="2091" xr:uid="{00000000-0005-0000-0000-0000E5020000}"/>
    <cellStyle name="20% - Accent6 2 3 5" xfId="497" xr:uid="{00000000-0005-0000-0000-0000E6020000}"/>
    <cellStyle name="20% - Accent6 2 3 5 2" xfId="1346" xr:uid="{00000000-0005-0000-0000-0000E7020000}"/>
    <cellStyle name="20% - Accent6 2 3 5 3" xfId="2092" xr:uid="{00000000-0005-0000-0000-0000E8020000}"/>
    <cellStyle name="20% - Accent6 2 3 6" xfId="1338" xr:uid="{00000000-0005-0000-0000-0000E9020000}"/>
    <cellStyle name="20% - Accent6 2 3 7" xfId="2084" xr:uid="{00000000-0005-0000-0000-0000EA020000}"/>
    <cellStyle name="20% - Accent6 2 4" xfId="498" xr:uid="{00000000-0005-0000-0000-0000EB020000}"/>
    <cellStyle name="20% - Accent6 2 4 2" xfId="499" xr:uid="{00000000-0005-0000-0000-0000EC020000}"/>
    <cellStyle name="20% - Accent6 2 4 2 2" xfId="500" xr:uid="{00000000-0005-0000-0000-0000ED020000}"/>
    <cellStyle name="20% - Accent6 2 4 2 2 2" xfId="1349" xr:uid="{00000000-0005-0000-0000-0000EE020000}"/>
    <cellStyle name="20% - Accent6 2 4 2 2 3" xfId="2095" xr:uid="{00000000-0005-0000-0000-0000EF020000}"/>
    <cellStyle name="20% - Accent6 2 4 2 3" xfId="501" xr:uid="{00000000-0005-0000-0000-0000F0020000}"/>
    <cellStyle name="20% - Accent6 2 4 2 3 2" xfId="1350" xr:uid="{00000000-0005-0000-0000-0000F1020000}"/>
    <cellStyle name="20% - Accent6 2 4 2 3 3" xfId="2096" xr:uid="{00000000-0005-0000-0000-0000F2020000}"/>
    <cellStyle name="20% - Accent6 2 4 2 4" xfId="1348" xr:uid="{00000000-0005-0000-0000-0000F3020000}"/>
    <cellStyle name="20% - Accent6 2 4 2 5" xfId="2094" xr:uid="{00000000-0005-0000-0000-0000F4020000}"/>
    <cellStyle name="20% - Accent6 2 4 3" xfId="502" xr:uid="{00000000-0005-0000-0000-0000F5020000}"/>
    <cellStyle name="20% - Accent6 2 4 3 2" xfId="503" xr:uid="{00000000-0005-0000-0000-0000F6020000}"/>
    <cellStyle name="20% - Accent6 2 4 3 2 2" xfId="1352" xr:uid="{00000000-0005-0000-0000-0000F7020000}"/>
    <cellStyle name="20% - Accent6 2 4 3 2 3" xfId="2098" xr:uid="{00000000-0005-0000-0000-0000F8020000}"/>
    <cellStyle name="20% - Accent6 2 4 3 3" xfId="504" xr:uid="{00000000-0005-0000-0000-0000F9020000}"/>
    <cellStyle name="20% - Accent6 2 4 3 3 2" xfId="1353" xr:uid="{00000000-0005-0000-0000-0000FA020000}"/>
    <cellStyle name="20% - Accent6 2 4 3 3 3" xfId="2099" xr:uid="{00000000-0005-0000-0000-0000FB020000}"/>
    <cellStyle name="20% - Accent6 2 4 3 4" xfId="1351" xr:uid="{00000000-0005-0000-0000-0000FC020000}"/>
    <cellStyle name="20% - Accent6 2 4 3 5" xfId="2097" xr:uid="{00000000-0005-0000-0000-0000FD020000}"/>
    <cellStyle name="20% - Accent6 2 4 4" xfId="505" xr:uid="{00000000-0005-0000-0000-0000FE020000}"/>
    <cellStyle name="20% - Accent6 2 4 4 2" xfId="1354" xr:uid="{00000000-0005-0000-0000-0000FF020000}"/>
    <cellStyle name="20% - Accent6 2 4 4 3" xfId="2100" xr:uid="{00000000-0005-0000-0000-000000030000}"/>
    <cellStyle name="20% - Accent6 2 4 5" xfId="506" xr:uid="{00000000-0005-0000-0000-000001030000}"/>
    <cellStyle name="20% - Accent6 2 4 5 2" xfId="1355" xr:uid="{00000000-0005-0000-0000-000002030000}"/>
    <cellStyle name="20% - Accent6 2 4 5 3" xfId="2101" xr:uid="{00000000-0005-0000-0000-000003030000}"/>
    <cellStyle name="20% - Accent6 2 4 6" xfId="1347" xr:uid="{00000000-0005-0000-0000-000004030000}"/>
    <cellStyle name="20% - Accent6 2 4 7" xfId="2093" xr:uid="{00000000-0005-0000-0000-000005030000}"/>
    <cellStyle name="20% - Accent6 2 5" xfId="507" xr:uid="{00000000-0005-0000-0000-000006030000}"/>
    <cellStyle name="20% - Accent6 2 5 2" xfId="508" xr:uid="{00000000-0005-0000-0000-000007030000}"/>
    <cellStyle name="20% - Accent6 2 5 2 2" xfId="1357" xr:uid="{00000000-0005-0000-0000-000008030000}"/>
    <cellStyle name="20% - Accent6 2 5 2 3" xfId="2103" xr:uid="{00000000-0005-0000-0000-000009030000}"/>
    <cellStyle name="20% - Accent6 2 5 3" xfId="509" xr:uid="{00000000-0005-0000-0000-00000A030000}"/>
    <cellStyle name="20% - Accent6 2 5 3 2" xfId="1358" xr:uid="{00000000-0005-0000-0000-00000B030000}"/>
    <cellStyle name="20% - Accent6 2 5 3 3" xfId="2104" xr:uid="{00000000-0005-0000-0000-00000C030000}"/>
    <cellStyle name="20% - Accent6 2 5 4" xfId="1356" xr:uid="{00000000-0005-0000-0000-00000D030000}"/>
    <cellStyle name="20% - Accent6 2 5 5" xfId="2102" xr:uid="{00000000-0005-0000-0000-00000E030000}"/>
    <cellStyle name="20% - Accent6 2 6" xfId="510" xr:uid="{00000000-0005-0000-0000-00000F030000}"/>
    <cellStyle name="20% - Accent6 2 6 2" xfId="511" xr:uid="{00000000-0005-0000-0000-000010030000}"/>
    <cellStyle name="20% - Accent6 2 6 2 2" xfId="1360" xr:uid="{00000000-0005-0000-0000-000011030000}"/>
    <cellStyle name="20% - Accent6 2 6 2 3" xfId="2106" xr:uid="{00000000-0005-0000-0000-000012030000}"/>
    <cellStyle name="20% - Accent6 2 6 3" xfId="512" xr:uid="{00000000-0005-0000-0000-000013030000}"/>
    <cellStyle name="20% - Accent6 2 6 3 2" xfId="1361" xr:uid="{00000000-0005-0000-0000-000014030000}"/>
    <cellStyle name="20% - Accent6 2 6 3 3" xfId="2107" xr:uid="{00000000-0005-0000-0000-000015030000}"/>
    <cellStyle name="20% - Accent6 2 6 4" xfId="1359" xr:uid="{00000000-0005-0000-0000-000016030000}"/>
    <cellStyle name="20% - Accent6 2 6 5" xfId="2105" xr:uid="{00000000-0005-0000-0000-000017030000}"/>
    <cellStyle name="20% - Accent6 3" xfId="177" xr:uid="{00000000-0005-0000-0000-000018030000}"/>
    <cellStyle name="20% - Accent6 3 2" xfId="513" xr:uid="{00000000-0005-0000-0000-000019030000}"/>
    <cellStyle name="20% - Accent6 3 2 2" xfId="1362" xr:uid="{00000000-0005-0000-0000-00001A030000}"/>
    <cellStyle name="20% - Accent6 3 2 3" xfId="2108" xr:uid="{00000000-0005-0000-0000-00001B030000}"/>
    <cellStyle name="20% - Accent6 3 3" xfId="514" xr:uid="{00000000-0005-0000-0000-00001C030000}"/>
    <cellStyle name="20% - Accent6 3 3 2" xfId="1363" xr:uid="{00000000-0005-0000-0000-00001D030000}"/>
    <cellStyle name="20% - Accent6 3 3 3" xfId="2109" xr:uid="{00000000-0005-0000-0000-00001E030000}"/>
    <cellStyle name="20% - Accent6 3 4" xfId="1070" xr:uid="{00000000-0005-0000-0000-00001F030000}"/>
    <cellStyle name="20% - Accent6 3 5" xfId="1816" xr:uid="{00000000-0005-0000-0000-000020030000}"/>
    <cellStyle name="20% - Accent6 4" xfId="201" xr:uid="{00000000-0005-0000-0000-000021030000}"/>
    <cellStyle name="20% - Accent6 4 2" xfId="1093" xr:uid="{00000000-0005-0000-0000-000022030000}"/>
    <cellStyle name="20% - Accent6 4 3" xfId="1839" xr:uid="{00000000-0005-0000-0000-000023030000}"/>
    <cellStyle name="20% - Accent6 5" xfId="1051" xr:uid="{00000000-0005-0000-0000-000024030000}"/>
    <cellStyle name="20% - Accent6 6" xfId="1792" xr:uid="{00000000-0005-0000-0000-000025030000}"/>
    <cellStyle name="20% - Акцент1 2" xfId="223" xr:uid="{00000000-0005-0000-0000-000026030000}"/>
    <cellStyle name="20% — акцент1 2" xfId="515" xr:uid="{00000000-0005-0000-0000-000027030000}"/>
    <cellStyle name="20% - Акцент1 2 2" xfId="1106" xr:uid="{00000000-0005-0000-0000-000028030000}"/>
    <cellStyle name="20% - Акцент1 2 3" xfId="1852" xr:uid="{00000000-0005-0000-0000-000029030000}"/>
    <cellStyle name="20% - Акцент2 2" xfId="225" xr:uid="{00000000-0005-0000-0000-00002A030000}"/>
    <cellStyle name="20% — акцент2 2" xfId="516" xr:uid="{00000000-0005-0000-0000-00002B030000}"/>
    <cellStyle name="20% - Акцент2 2 2" xfId="1108" xr:uid="{00000000-0005-0000-0000-00002C030000}"/>
    <cellStyle name="20% - Акцент2 2 3" xfId="1854" xr:uid="{00000000-0005-0000-0000-00002D030000}"/>
    <cellStyle name="20% - Акцент3 2" xfId="227" xr:uid="{00000000-0005-0000-0000-00002E030000}"/>
    <cellStyle name="20% — акцент3 2" xfId="517" xr:uid="{00000000-0005-0000-0000-00002F030000}"/>
    <cellStyle name="20% - Акцент3 2 2" xfId="1110" xr:uid="{00000000-0005-0000-0000-000030030000}"/>
    <cellStyle name="20% - Акцент3 2 3" xfId="1856" xr:uid="{00000000-0005-0000-0000-000031030000}"/>
    <cellStyle name="20% - Акцент4 2" xfId="229" xr:uid="{00000000-0005-0000-0000-000032030000}"/>
    <cellStyle name="20% — акцент4 2" xfId="518" xr:uid="{00000000-0005-0000-0000-000033030000}"/>
    <cellStyle name="20% - Акцент4 2 2" xfId="1112" xr:uid="{00000000-0005-0000-0000-000034030000}"/>
    <cellStyle name="20% - Акцент4 2 3" xfId="1858" xr:uid="{00000000-0005-0000-0000-000035030000}"/>
    <cellStyle name="20% - Акцент5 2" xfId="231" xr:uid="{00000000-0005-0000-0000-000036030000}"/>
    <cellStyle name="20% — акцент5 2" xfId="519" xr:uid="{00000000-0005-0000-0000-000037030000}"/>
    <cellStyle name="20% - Акцент5 2 2" xfId="1114" xr:uid="{00000000-0005-0000-0000-000038030000}"/>
    <cellStyle name="20% - Акцент5 2 3" xfId="1860" xr:uid="{00000000-0005-0000-0000-000039030000}"/>
    <cellStyle name="20% - Акцент6 2" xfId="233" xr:uid="{00000000-0005-0000-0000-00003A030000}"/>
    <cellStyle name="20% — акцент6 2" xfId="520" xr:uid="{00000000-0005-0000-0000-00003B030000}"/>
    <cellStyle name="20% - Акцент6 2 2" xfId="1116" xr:uid="{00000000-0005-0000-0000-00003C030000}"/>
    <cellStyle name="20% - Акцент6 2 3" xfId="1862" xr:uid="{00000000-0005-0000-0000-00003D030000}"/>
    <cellStyle name="40% - Accent1" xfId="30" builtinId="31" customBuiltin="1"/>
    <cellStyle name="40% - Accent1 2" xfId="93" xr:uid="{00000000-0005-0000-0000-00003F030000}"/>
    <cellStyle name="40% - Accent1 2 2" xfId="114" xr:uid="{00000000-0005-0000-0000-000040030000}"/>
    <cellStyle name="40% - Accent1 2 2 2" xfId="521" xr:uid="{00000000-0005-0000-0000-000041030000}"/>
    <cellStyle name="40% - Accent1 2 2 2 2" xfId="522" xr:uid="{00000000-0005-0000-0000-000042030000}"/>
    <cellStyle name="40% - Accent1 2 2 2 2 2" xfId="523" xr:uid="{00000000-0005-0000-0000-000043030000}"/>
    <cellStyle name="40% - Accent1 2 2 2 2 2 2" xfId="1366" xr:uid="{00000000-0005-0000-0000-000044030000}"/>
    <cellStyle name="40% - Accent1 2 2 2 2 2 3" xfId="2112" xr:uid="{00000000-0005-0000-0000-000045030000}"/>
    <cellStyle name="40% - Accent1 2 2 2 2 3" xfId="524" xr:uid="{00000000-0005-0000-0000-000046030000}"/>
    <cellStyle name="40% - Accent1 2 2 2 2 3 2" xfId="1367" xr:uid="{00000000-0005-0000-0000-000047030000}"/>
    <cellStyle name="40% - Accent1 2 2 2 2 3 3" xfId="2113" xr:uid="{00000000-0005-0000-0000-000048030000}"/>
    <cellStyle name="40% - Accent1 2 2 2 2 4" xfId="1365" xr:uid="{00000000-0005-0000-0000-000049030000}"/>
    <cellStyle name="40% - Accent1 2 2 2 2 5" xfId="2111" xr:uid="{00000000-0005-0000-0000-00004A030000}"/>
    <cellStyle name="40% - Accent1 2 2 2 3" xfId="525" xr:uid="{00000000-0005-0000-0000-00004B030000}"/>
    <cellStyle name="40% - Accent1 2 2 2 3 2" xfId="526" xr:uid="{00000000-0005-0000-0000-00004C030000}"/>
    <cellStyle name="40% - Accent1 2 2 2 3 2 2" xfId="1369" xr:uid="{00000000-0005-0000-0000-00004D030000}"/>
    <cellStyle name="40% - Accent1 2 2 2 3 2 3" xfId="2115" xr:uid="{00000000-0005-0000-0000-00004E030000}"/>
    <cellStyle name="40% - Accent1 2 2 2 3 3" xfId="527" xr:uid="{00000000-0005-0000-0000-00004F030000}"/>
    <cellStyle name="40% - Accent1 2 2 2 3 3 2" xfId="1370" xr:uid="{00000000-0005-0000-0000-000050030000}"/>
    <cellStyle name="40% - Accent1 2 2 2 3 3 3" xfId="2116" xr:uid="{00000000-0005-0000-0000-000051030000}"/>
    <cellStyle name="40% - Accent1 2 2 2 3 4" xfId="1368" xr:uid="{00000000-0005-0000-0000-000052030000}"/>
    <cellStyle name="40% - Accent1 2 2 2 3 5" xfId="2114" xr:uid="{00000000-0005-0000-0000-000053030000}"/>
    <cellStyle name="40% - Accent1 2 2 2 4" xfId="528" xr:uid="{00000000-0005-0000-0000-000054030000}"/>
    <cellStyle name="40% - Accent1 2 2 2 4 2" xfId="1371" xr:uid="{00000000-0005-0000-0000-000055030000}"/>
    <cellStyle name="40% - Accent1 2 2 2 4 3" xfId="2117" xr:uid="{00000000-0005-0000-0000-000056030000}"/>
    <cellStyle name="40% - Accent1 2 2 2 5" xfId="529" xr:uid="{00000000-0005-0000-0000-000057030000}"/>
    <cellStyle name="40% - Accent1 2 2 2 5 2" xfId="1372" xr:uid="{00000000-0005-0000-0000-000058030000}"/>
    <cellStyle name="40% - Accent1 2 2 2 5 3" xfId="2118" xr:uid="{00000000-0005-0000-0000-000059030000}"/>
    <cellStyle name="40% - Accent1 2 2 2 6" xfId="1364" xr:uid="{00000000-0005-0000-0000-00005A030000}"/>
    <cellStyle name="40% - Accent1 2 2 2 7" xfId="2110" xr:uid="{00000000-0005-0000-0000-00005B030000}"/>
    <cellStyle name="40% - Accent1 2 2 3" xfId="530" xr:uid="{00000000-0005-0000-0000-00005C030000}"/>
    <cellStyle name="40% - Accent1 2 2 3 2" xfId="531" xr:uid="{00000000-0005-0000-0000-00005D030000}"/>
    <cellStyle name="40% - Accent1 2 2 3 2 2" xfId="1374" xr:uid="{00000000-0005-0000-0000-00005E030000}"/>
    <cellStyle name="40% - Accent1 2 2 3 2 3" xfId="2120" xr:uid="{00000000-0005-0000-0000-00005F030000}"/>
    <cellStyle name="40% - Accent1 2 2 3 3" xfId="532" xr:uid="{00000000-0005-0000-0000-000060030000}"/>
    <cellStyle name="40% - Accent1 2 2 3 3 2" xfId="1375" xr:uid="{00000000-0005-0000-0000-000061030000}"/>
    <cellStyle name="40% - Accent1 2 2 3 3 3" xfId="2121" xr:uid="{00000000-0005-0000-0000-000062030000}"/>
    <cellStyle name="40% - Accent1 2 2 3 4" xfId="1373" xr:uid="{00000000-0005-0000-0000-000063030000}"/>
    <cellStyle name="40% - Accent1 2 2 3 5" xfId="2119" xr:uid="{00000000-0005-0000-0000-000064030000}"/>
    <cellStyle name="40% - Accent1 2 2 4" xfId="533" xr:uid="{00000000-0005-0000-0000-000065030000}"/>
    <cellStyle name="40% - Accent1 2 2 4 2" xfId="534" xr:uid="{00000000-0005-0000-0000-000066030000}"/>
    <cellStyle name="40% - Accent1 2 2 4 2 2" xfId="1377" xr:uid="{00000000-0005-0000-0000-000067030000}"/>
    <cellStyle name="40% - Accent1 2 2 4 2 3" xfId="2123" xr:uid="{00000000-0005-0000-0000-000068030000}"/>
    <cellStyle name="40% - Accent1 2 2 4 3" xfId="535" xr:uid="{00000000-0005-0000-0000-000069030000}"/>
    <cellStyle name="40% - Accent1 2 2 4 3 2" xfId="1378" xr:uid="{00000000-0005-0000-0000-00006A030000}"/>
    <cellStyle name="40% - Accent1 2 2 4 3 3" xfId="2124" xr:uid="{00000000-0005-0000-0000-00006B030000}"/>
    <cellStyle name="40% - Accent1 2 2 4 4" xfId="1376" xr:uid="{00000000-0005-0000-0000-00006C030000}"/>
    <cellStyle name="40% - Accent1 2 2 4 5" xfId="2122" xr:uid="{00000000-0005-0000-0000-00006D030000}"/>
    <cellStyle name="40% - Accent1 2 3" xfId="536" xr:uid="{00000000-0005-0000-0000-00006E030000}"/>
    <cellStyle name="40% - Accent1 2 3 2" xfId="537" xr:uid="{00000000-0005-0000-0000-00006F030000}"/>
    <cellStyle name="40% - Accent1 2 3 2 2" xfId="538" xr:uid="{00000000-0005-0000-0000-000070030000}"/>
    <cellStyle name="40% - Accent1 2 3 2 2 2" xfId="1381" xr:uid="{00000000-0005-0000-0000-000071030000}"/>
    <cellStyle name="40% - Accent1 2 3 2 2 3" xfId="2127" xr:uid="{00000000-0005-0000-0000-000072030000}"/>
    <cellStyle name="40% - Accent1 2 3 2 3" xfId="539" xr:uid="{00000000-0005-0000-0000-000073030000}"/>
    <cellStyle name="40% - Accent1 2 3 2 3 2" xfId="1382" xr:uid="{00000000-0005-0000-0000-000074030000}"/>
    <cellStyle name="40% - Accent1 2 3 2 3 3" xfId="2128" xr:uid="{00000000-0005-0000-0000-000075030000}"/>
    <cellStyle name="40% - Accent1 2 3 2 4" xfId="1380" xr:uid="{00000000-0005-0000-0000-000076030000}"/>
    <cellStyle name="40% - Accent1 2 3 2 5" xfId="2126" xr:uid="{00000000-0005-0000-0000-000077030000}"/>
    <cellStyle name="40% - Accent1 2 3 3" xfId="540" xr:uid="{00000000-0005-0000-0000-000078030000}"/>
    <cellStyle name="40% - Accent1 2 3 3 2" xfId="541" xr:uid="{00000000-0005-0000-0000-000079030000}"/>
    <cellStyle name="40% - Accent1 2 3 3 2 2" xfId="1384" xr:uid="{00000000-0005-0000-0000-00007A030000}"/>
    <cellStyle name="40% - Accent1 2 3 3 2 3" xfId="2130" xr:uid="{00000000-0005-0000-0000-00007B030000}"/>
    <cellStyle name="40% - Accent1 2 3 3 3" xfId="542" xr:uid="{00000000-0005-0000-0000-00007C030000}"/>
    <cellStyle name="40% - Accent1 2 3 3 3 2" xfId="1385" xr:uid="{00000000-0005-0000-0000-00007D030000}"/>
    <cellStyle name="40% - Accent1 2 3 3 3 3" xfId="2131" xr:uid="{00000000-0005-0000-0000-00007E030000}"/>
    <cellStyle name="40% - Accent1 2 3 3 4" xfId="1383" xr:uid="{00000000-0005-0000-0000-00007F030000}"/>
    <cellStyle name="40% - Accent1 2 3 3 5" xfId="2129" xr:uid="{00000000-0005-0000-0000-000080030000}"/>
    <cellStyle name="40% - Accent1 2 3 4" xfId="543" xr:uid="{00000000-0005-0000-0000-000081030000}"/>
    <cellStyle name="40% - Accent1 2 3 4 2" xfId="1386" xr:uid="{00000000-0005-0000-0000-000082030000}"/>
    <cellStyle name="40% - Accent1 2 3 4 3" xfId="2132" xr:uid="{00000000-0005-0000-0000-000083030000}"/>
    <cellStyle name="40% - Accent1 2 3 5" xfId="544" xr:uid="{00000000-0005-0000-0000-000084030000}"/>
    <cellStyle name="40% - Accent1 2 3 5 2" xfId="1387" xr:uid="{00000000-0005-0000-0000-000085030000}"/>
    <cellStyle name="40% - Accent1 2 3 5 3" xfId="2133" xr:uid="{00000000-0005-0000-0000-000086030000}"/>
    <cellStyle name="40% - Accent1 2 3 6" xfId="1379" xr:uid="{00000000-0005-0000-0000-000087030000}"/>
    <cellStyle name="40% - Accent1 2 3 7" xfId="2125" xr:uid="{00000000-0005-0000-0000-000088030000}"/>
    <cellStyle name="40% - Accent1 2 4" xfId="545" xr:uid="{00000000-0005-0000-0000-000089030000}"/>
    <cellStyle name="40% - Accent1 2 4 2" xfId="546" xr:uid="{00000000-0005-0000-0000-00008A030000}"/>
    <cellStyle name="40% - Accent1 2 4 2 2" xfId="547" xr:uid="{00000000-0005-0000-0000-00008B030000}"/>
    <cellStyle name="40% - Accent1 2 4 2 2 2" xfId="1390" xr:uid="{00000000-0005-0000-0000-00008C030000}"/>
    <cellStyle name="40% - Accent1 2 4 2 2 3" xfId="2136" xr:uid="{00000000-0005-0000-0000-00008D030000}"/>
    <cellStyle name="40% - Accent1 2 4 2 3" xfId="548" xr:uid="{00000000-0005-0000-0000-00008E030000}"/>
    <cellStyle name="40% - Accent1 2 4 2 3 2" xfId="1391" xr:uid="{00000000-0005-0000-0000-00008F030000}"/>
    <cellStyle name="40% - Accent1 2 4 2 3 3" xfId="2137" xr:uid="{00000000-0005-0000-0000-000090030000}"/>
    <cellStyle name="40% - Accent1 2 4 2 4" xfId="1389" xr:uid="{00000000-0005-0000-0000-000091030000}"/>
    <cellStyle name="40% - Accent1 2 4 2 5" xfId="2135" xr:uid="{00000000-0005-0000-0000-000092030000}"/>
    <cellStyle name="40% - Accent1 2 4 3" xfId="549" xr:uid="{00000000-0005-0000-0000-000093030000}"/>
    <cellStyle name="40% - Accent1 2 4 3 2" xfId="550" xr:uid="{00000000-0005-0000-0000-000094030000}"/>
    <cellStyle name="40% - Accent1 2 4 3 2 2" xfId="1393" xr:uid="{00000000-0005-0000-0000-000095030000}"/>
    <cellStyle name="40% - Accent1 2 4 3 2 3" xfId="2139" xr:uid="{00000000-0005-0000-0000-000096030000}"/>
    <cellStyle name="40% - Accent1 2 4 3 3" xfId="551" xr:uid="{00000000-0005-0000-0000-000097030000}"/>
    <cellStyle name="40% - Accent1 2 4 3 3 2" xfId="1394" xr:uid="{00000000-0005-0000-0000-000098030000}"/>
    <cellStyle name="40% - Accent1 2 4 3 3 3" xfId="2140" xr:uid="{00000000-0005-0000-0000-000099030000}"/>
    <cellStyle name="40% - Accent1 2 4 3 4" xfId="1392" xr:uid="{00000000-0005-0000-0000-00009A030000}"/>
    <cellStyle name="40% - Accent1 2 4 3 5" xfId="2138" xr:uid="{00000000-0005-0000-0000-00009B030000}"/>
    <cellStyle name="40% - Accent1 2 4 4" xfId="552" xr:uid="{00000000-0005-0000-0000-00009C030000}"/>
    <cellStyle name="40% - Accent1 2 4 4 2" xfId="1395" xr:uid="{00000000-0005-0000-0000-00009D030000}"/>
    <cellStyle name="40% - Accent1 2 4 4 3" xfId="2141" xr:uid="{00000000-0005-0000-0000-00009E030000}"/>
    <cellStyle name="40% - Accent1 2 4 5" xfId="553" xr:uid="{00000000-0005-0000-0000-00009F030000}"/>
    <cellStyle name="40% - Accent1 2 4 5 2" xfId="1396" xr:uid="{00000000-0005-0000-0000-0000A0030000}"/>
    <cellStyle name="40% - Accent1 2 4 5 3" xfId="2142" xr:uid="{00000000-0005-0000-0000-0000A1030000}"/>
    <cellStyle name="40% - Accent1 2 4 6" xfId="1388" xr:uid="{00000000-0005-0000-0000-0000A2030000}"/>
    <cellStyle name="40% - Accent1 2 4 7" xfId="2134" xr:uid="{00000000-0005-0000-0000-0000A3030000}"/>
    <cellStyle name="40% - Accent1 2 5" xfId="554" xr:uid="{00000000-0005-0000-0000-0000A4030000}"/>
    <cellStyle name="40% - Accent1 2 5 2" xfId="555" xr:uid="{00000000-0005-0000-0000-0000A5030000}"/>
    <cellStyle name="40% - Accent1 2 5 2 2" xfId="1398" xr:uid="{00000000-0005-0000-0000-0000A6030000}"/>
    <cellStyle name="40% - Accent1 2 5 2 3" xfId="2144" xr:uid="{00000000-0005-0000-0000-0000A7030000}"/>
    <cellStyle name="40% - Accent1 2 5 3" xfId="556" xr:uid="{00000000-0005-0000-0000-0000A8030000}"/>
    <cellStyle name="40% - Accent1 2 5 3 2" xfId="1399" xr:uid="{00000000-0005-0000-0000-0000A9030000}"/>
    <cellStyle name="40% - Accent1 2 5 3 3" xfId="2145" xr:uid="{00000000-0005-0000-0000-0000AA030000}"/>
    <cellStyle name="40% - Accent1 2 5 4" xfId="1397" xr:uid="{00000000-0005-0000-0000-0000AB030000}"/>
    <cellStyle name="40% - Accent1 2 5 5" xfId="2143" xr:uid="{00000000-0005-0000-0000-0000AC030000}"/>
    <cellStyle name="40% - Accent1 2 6" xfId="557" xr:uid="{00000000-0005-0000-0000-0000AD030000}"/>
    <cellStyle name="40% - Accent1 2 6 2" xfId="558" xr:uid="{00000000-0005-0000-0000-0000AE030000}"/>
    <cellStyle name="40% - Accent1 2 6 2 2" xfId="1401" xr:uid="{00000000-0005-0000-0000-0000AF030000}"/>
    <cellStyle name="40% - Accent1 2 6 2 3" xfId="2147" xr:uid="{00000000-0005-0000-0000-0000B0030000}"/>
    <cellStyle name="40% - Accent1 2 6 3" xfId="559" xr:uid="{00000000-0005-0000-0000-0000B1030000}"/>
    <cellStyle name="40% - Accent1 2 6 3 2" xfId="1402" xr:uid="{00000000-0005-0000-0000-0000B2030000}"/>
    <cellStyle name="40% - Accent1 2 6 3 3" xfId="2148" xr:uid="{00000000-0005-0000-0000-0000B3030000}"/>
    <cellStyle name="40% - Accent1 2 6 4" xfId="1400" xr:uid="{00000000-0005-0000-0000-0000B4030000}"/>
    <cellStyle name="40% - Accent1 2 6 5" xfId="2146" xr:uid="{00000000-0005-0000-0000-0000B5030000}"/>
    <cellStyle name="40% - Accent1 3" xfId="168" xr:uid="{00000000-0005-0000-0000-0000B6030000}"/>
    <cellStyle name="40% - Accent1 3 2" xfId="560" xr:uid="{00000000-0005-0000-0000-0000B7030000}"/>
    <cellStyle name="40% - Accent1 3 2 2" xfId="1403" xr:uid="{00000000-0005-0000-0000-0000B8030000}"/>
    <cellStyle name="40% - Accent1 3 2 3" xfId="2149" xr:uid="{00000000-0005-0000-0000-0000B9030000}"/>
    <cellStyle name="40% - Accent1 3 3" xfId="561" xr:uid="{00000000-0005-0000-0000-0000BA030000}"/>
    <cellStyle name="40% - Accent1 3 3 2" xfId="1404" xr:uid="{00000000-0005-0000-0000-0000BB030000}"/>
    <cellStyle name="40% - Accent1 3 3 3" xfId="2150" xr:uid="{00000000-0005-0000-0000-0000BC030000}"/>
    <cellStyle name="40% - Accent1 3 4" xfId="1061" xr:uid="{00000000-0005-0000-0000-0000BD030000}"/>
    <cellStyle name="40% - Accent1 3 5" xfId="1807" xr:uid="{00000000-0005-0000-0000-0000BE030000}"/>
    <cellStyle name="40% - Accent1 4" xfId="192" xr:uid="{00000000-0005-0000-0000-0000BF030000}"/>
    <cellStyle name="40% - Accent1 4 2" xfId="1084" xr:uid="{00000000-0005-0000-0000-0000C0030000}"/>
    <cellStyle name="40% - Accent1 4 3" xfId="1830" xr:uid="{00000000-0005-0000-0000-0000C1030000}"/>
    <cellStyle name="40% - Accent1 5" xfId="1042" xr:uid="{00000000-0005-0000-0000-0000C2030000}"/>
    <cellStyle name="40% - Accent1 6" xfId="1783" xr:uid="{00000000-0005-0000-0000-0000C3030000}"/>
    <cellStyle name="40% - Accent2" xfId="34" builtinId="35" customBuiltin="1"/>
    <cellStyle name="40% - Accent2 2" xfId="61" xr:uid="{00000000-0005-0000-0000-0000C5030000}"/>
    <cellStyle name="40% - Accent2 2 2" xfId="115" xr:uid="{00000000-0005-0000-0000-0000C6030000}"/>
    <cellStyle name="40% - Accent2 2 2 2" xfId="562" xr:uid="{00000000-0005-0000-0000-0000C7030000}"/>
    <cellStyle name="40% - Accent2 2 2 2 2" xfId="563" xr:uid="{00000000-0005-0000-0000-0000C8030000}"/>
    <cellStyle name="40% - Accent2 2 2 2 2 2" xfId="564" xr:uid="{00000000-0005-0000-0000-0000C9030000}"/>
    <cellStyle name="40% - Accent2 2 2 2 2 2 2" xfId="1407" xr:uid="{00000000-0005-0000-0000-0000CA030000}"/>
    <cellStyle name="40% - Accent2 2 2 2 2 2 3" xfId="2153" xr:uid="{00000000-0005-0000-0000-0000CB030000}"/>
    <cellStyle name="40% - Accent2 2 2 2 2 3" xfId="565" xr:uid="{00000000-0005-0000-0000-0000CC030000}"/>
    <cellStyle name="40% - Accent2 2 2 2 2 3 2" xfId="1408" xr:uid="{00000000-0005-0000-0000-0000CD030000}"/>
    <cellStyle name="40% - Accent2 2 2 2 2 3 3" xfId="2154" xr:uid="{00000000-0005-0000-0000-0000CE030000}"/>
    <cellStyle name="40% - Accent2 2 2 2 2 4" xfId="1406" xr:uid="{00000000-0005-0000-0000-0000CF030000}"/>
    <cellStyle name="40% - Accent2 2 2 2 2 5" xfId="2152" xr:uid="{00000000-0005-0000-0000-0000D0030000}"/>
    <cellStyle name="40% - Accent2 2 2 2 3" xfId="566" xr:uid="{00000000-0005-0000-0000-0000D1030000}"/>
    <cellStyle name="40% - Accent2 2 2 2 3 2" xfId="567" xr:uid="{00000000-0005-0000-0000-0000D2030000}"/>
    <cellStyle name="40% - Accent2 2 2 2 3 2 2" xfId="1410" xr:uid="{00000000-0005-0000-0000-0000D3030000}"/>
    <cellStyle name="40% - Accent2 2 2 2 3 2 3" xfId="2156" xr:uid="{00000000-0005-0000-0000-0000D4030000}"/>
    <cellStyle name="40% - Accent2 2 2 2 3 3" xfId="568" xr:uid="{00000000-0005-0000-0000-0000D5030000}"/>
    <cellStyle name="40% - Accent2 2 2 2 3 3 2" xfId="1411" xr:uid="{00000000-0005-0000-0000-0000D6030000}"/>
    <cellStyle name="40% - Accent2 2 2 2 3 3 3" xfId="2157" xr:uid="{00000000-0005-0000-0000-0000D7030000}"/>
    <cellStyle name="40% - Accent2 2 2 2 3 4" xfId="1409" xr:uid="{00000000-0005-0000-0000-0000D8030000}"/>
    <cellStyle name="40% - Accent2 2 2 2 3 5" xfId="2155" xr:uid="{00000000-0005-0000-0000-0000D9030000}"/>
    <cellStyle name="40% - Accent2 2 2 2 4" xfId="569" xr:uid="{00000000-0005-0000-0000-0000DA030000}"/>
    <cellStyle name="40% - Accent2 2 2 2 4 2" xfId="1412" xr:uid="{00000000-0005-0000-0000-0000DB030000}"/>
    <cellStyle name="40% - Accent2 2 2 2 4 3" xfId="2158" xr:uid="{00000000-0005-0000-0000-0000DC030000}"/>
    <cellStyle name="40% - Accent2 2 2 2 5" xfId="570" xr:uid="{00000000-0005-0000-0000-0000DD030000}"/>
    <cellStyle name="40% - Accent2 2 2 2 5 2" xfId="1413" xr:uid="{00000000-0005-0000-0000-0000DE030000}"/>
    <cellStyle name="40% - Accent2 2 2 2 5 3" xfId="2159" xr:uid="{00000000-0005-0000-0000-0000DF030000}"/>
    <cellStyle name="40% - Accent2 2 2 2 6" xfId="1405" xr:uid="{00000000-0005-0000-0000-0000E0030000}"/>
    <cellStyle name="40% - Accent2 2 2 2 7" xfId="2151" xr:uid="{00000000-0005-0000-0000-0000E1030000}"/>
    <cellStyle name="40% - Accent2 2 2 3" xfId="571" xr:uid="{00000000-0005-0000-0000-0000E2030000}"/>
    <cellStyle name="40% - Accent2 2 2 3 2" xfId="572" xr:uid="{00000000-0005-0000-0000-0000E3030000}"/>
    <cellStyle name="40% - Accent2 2 2 3 2 2" xfId="1415" xr:uid="{00000000-0005-0000-0000-0000E4030000}"/>
    <cellStyle name="40% - Accent2 2 2 3 2 3" xfId="2161" xr:uid="{00000000-0005-0000-0000-0000E5030000}"/>
    <cellStyle name="40% - Accent2 2 2 3 3" xfId="573" xr:uid="{00000000-0005-0000-0000-0000E6030000}"/>
    <cellStyle name="40% - Accent2 2 2 3 3 2" xfId="1416" xr:uid="{00000000-0005-0000-0000-0000E7030000}"/>
    <cellStyle name="40% - Accent2 2 2 3 3 3" xfId="2162" xr:uid="{00000000-0005-0000-0000-0000E8030000}"/>
    <cellStyle name="40% - Accent2 2 2 3 4" xfId="1414" xr:uid="{00000000-0005-0000-0000-0000E9030000}"/>
    <cellStyle name="40% - Accent2 2 2 3 5" xfId="2160" xr:uid="{00000000-0005-0000-0000-0000EA030000}"/>
    <cellStyle name="40% - Accent2 2 2 4" xfId="574" xr:uid="{00000000-0005-0000-0000-0000EB030000}"/>
    <cellStyle name="40% - Accent2 2 2 4 2" xfId="575" xr:uid="{00000000-0005-0000-0000-0000EC030000}"/>
    <cellStyle name="40% - Accent2 2 2 4 2 2" xfId="1418" xr:uid="{00000000-0005-0000-0000-0000ED030000}"/>
    <cellStyle name="40% - Accent2 2 2 4 2 3" xfId="2164" xr:uid="{00000000-0005-0000-0000-0000EE030000}"/>
    <cellStyle name="40% - Accent2 2 2 4 3" xfId="576" xr:uid="{00000000-0005-0000-0000-0000EF030000}"/>
    <cellStyle name="40% - Accent2 2 2 4 3 2" xfId="1419" xr:uid="{00000000-0005-0000-0000-0000F0030000}"/>
    <cellStyle name="40% - Accent2 2 2 4 3 3" xfId="2165" xr:uid="{00000000-0005-0000-0000-0000F1030000}"/>
    <cellStyle name="40% - Accent2 2 2 4 4" xfId="1417" xr:uid="{00000000-0005-0000-0000-0000F2030000}"/>
    <cellStyle name="40% - Accent2 2 2 4 5" xfId="2163" xr:uid="{00000000-0005-0000-0000-0000F3030000}"/>
    <cellStyle name="40% - Accent2 2 3" xfId="577" xr:uid="{00000000-0005-0000-0000-0000F4030000}"/>
    <cellStyle name="40% - Accent2 2 3 2" xfId="578" xr:uid="{00000000-0005-0000-0000-0000F5030000}"/>
    <cellStyle name="40% - Accent2 2 3 2 2" xfId="579" xr:uid="{00000000-0005-0000-0000-0000F6030000}"/>
    <cellStyle name="40% - Accent2 2 3 2 2 2" xfId="1422" xr:uid="{00000000-0005-0000-0000-0000F7030000}"/>
    <cellStyle name="40% - Accent2 2 3 2 2 3" xfId="2168" xr:uid="{00000000-0005-0000-0000-0000F8030000}"/>
    <cellStyle name="40% - Accent2 2 3 2 3" xfId="580" xr:uid="{00000000-0005-0000-0000-0000F9030000}"/>
    <cellStyle name="40% - Accent2 2 3 2 3 2" xfId="1423" xr:uid="{00000000-0005-0000-0000-0000FA030000}"/>
    <cellStyle name="40% - Accent2 2 3 2 3 3" xfId="2169" xr:uid="{00000000-0005-0000-0000-0000FB030000}"/>
    <cellStyle name="40% - Accent2 2 3 2 4" xfId="1421" xr:uid="{00000000-0005-0000-0000-0000FC030000}"/>
    <cellStyle name="40% - Accent2 2 3 2 5" xfId="2167" xr:uid="{00000000-0005-0000-0000-0000FD030000}"/>
    <cellStyle name="40% - Accent2 2 3 3" xfId="581" xr:uid="{00000000-0005-0000-0000-0000FE030000}"/>
    <cellStyle name="40% - Accent2 2 3 3 2" xfId="582" xr:uid="{00000000-0005-0000-0000-0000FF030000}"/>
    <cellStyle name="40% - Accent2 2 3 3 2 2" xfId="1425" xr:uid="{00000000-0005-0000-0000-000000040000}"/>
    <cellStyle name="40% - Accent2 2 3 3 2 3" xfId="2171" xr:uid="{00000000-0005-0000-0000-000001040000}"/>
    <cellStyle name="40% - Accent2 2 3 3 3" xfId="583" xr:uid="{00000000-0005-0000-0000-000002040000}"/>
    <cellStyle name="40% - Accent2 2 3 3 3 2" xfId="1426" xr:uid="{00000000-0005-0000-0000-000003040000}"/>
    <cellStyle name="40% - Accent2 2 3 3 3 3" xfId="2172" xr:uid="{00000000-0005-0000-0000-000004040000}"/>
    <cellStyle name="40% - Accent2 2 3 3 4" xfId="1424" xr:uid="{00000000-0005-0000-0000-000005040000}"/>
    <cellStyle name="40% - Accent2 2 3 3 5" xfId="2170" xr:uid="{00000000-0005-0000-0000-000006040000}"/>
    <cellStyle name="40% - Accent2 2 3 4" xfId="584" xr:uid="{00000000-0005-0000-0000-000007040000}"/>
    <cellStyle name="40% - Accent2 2 3 4 2" xfId="1427" xr:uid="{00000000-0005-0000-0000-000008040000}"/>
    <cellStyle name="40% - Accent2 2 3 4 3" xfId="2173" xr:uid="{00000000-0005-0000-0000-000009040000}"/>
    <cellStyle name="40% - Accent2 2 3 5" xfId="585" xr:uid="{00000000-0005-0000-0000-00000A040000}"/>
    <cellStyle name="40% - Accent2 2 3 5 2" xfId="1428" xr:uid="{00000000-0005-0000-0000-00000B040000}"/>
    <cellStyle name="40% - Accent2 2 3 5 3" xfId="2174" xr:uid="{00000000-0005-0000-0000-00000C040000}"/>
    <cellStyle name="40% - Accent2 2 3 6" xfId="1420" xr:uid="{00000000-0005-0000-0000-00000D040000}"/>
    <cellStyle name="40% - Accent2 2 3 7" xfId="2166" xr:uid="{00000000-0005-0000-0000-00000E040000}"/>
    <cellStyle name="40% - Accent2 2 4" xfId="586" xr:uid="{00000000-0005-0000-0000-00000F040000}"/>
    <cellStyle name="40% - Accent2 2 4 2" xfId="587" xr:uid="{00000000-0005-0000-0000-000010040000}"/>
    <cellStyle name="40% - Accent2 2 4 2 2" xfId="588" xr:uid="{00000000-0005-0000-0000-000011040000}"/>
    <cellStyle name="40% - Accent2 2 4 2 2 2" xfId="1431" xr:uid="{00000000-0005-0000-0000-000012040000}"/>
    <cellStyle name="40% - Accent2 2 4 2 2 3" xfId="2177" xr:uid="{00000000-0005-0000-0000-000013040000}"/>
    <cellStyle name="40% - Accent2 2 4 2 3" xfId="589" xr:uid="{00000000-0005-0000-0000-000014040000}"/>
    <cellStyle name="40% - Accent2 2 4 2 3 2" xfId="1432" xr:uid="{00000000-0005-0000-0000-000015040000}"/>
    <cellStyle name="40% - Accent2 2 4 2 3 3" xfId="2178" xr:uid="{00000000-0005-0000-0000-000016040000}"/>
    <cellStyle name="40% - Accent2 2 4 2 4" xfId="1430" xr:uid="{00000000-0005-0000-0000-000017040000}"/>
    <cellStyle name="40% - Accent2 2 4 2 5" xfId="2176" xr:uid="{00000000-0005-0000-0000-000018040000}"/>
    <cellStyle name="40% - Accent2 2 4 3" xfId="590" xr:uid="{00000000-0005-0000-0000-000019040000}"/>
    <cellStyle name="40% - Accent2 2 4 3 2" xfId="591" xr:uid="{00000000-0005-0000-0000-00001A040000}"/>
    <cellStyle name="40% - Accent2 2 4 3 2 2" xfId="1434" xr:uid="{00000000-0005-0000-0000-00001B040000}"/>
    <cellStyle name="40% - Accent2 2 4 3 2 3" xfId="2180" xr:uid="{00000000-0005-0000-0000-00001C040000}"/>
    <cellStyle name="40% - Accent2 2 4 3 3" xfId="592" xr:uid="{00000000-0005-0000-0000-00001D040000}"/>
    <cellStyle name="40% - Accent2 2 4 3 3 2" xfId="1435" xr:uid="{00000000-0005-0000-0000-00001E040000}"/>
    <cellStyle name="40% - Accent2 2 4 3 3 3" xfId="2181" xr:uid="{00000000-0005-0000-0000-00001F040000}"/>
    <cellStyle name="40% - Accent2 2 4 3 4" xfId="1433" xr:uid="{00000000-0005-0000-0000-000020040000}"/>
    <cellStyle name="40% - Accent2 2 4 3 5" xfId="2179" xr:uid="{00000000-0005-0000-0000-000021040000}"/>
    <cellStyle name="40% - Accent2 2 4 4" xfId="593" xr:uid="{00000000-0005-0000-0000-000022040000}"/>
    <cellStyle name="40% - Accent2 2 4 4 2" xfId="1436" xr:uid="{00000000-0005-0000-0000-000023040000}"/>
    <cellStyle name="40% - Accent2 2 4 4 3" xfId="2182" xr:uid="{00000000-0005-0000-0000-000024040000}"/>
    <cellStyle name="40% - Accent2 2 4 5" xfId="594" xr:uid="{00000000-0005-0000-0000-000025040000}"/>
    <cellStyle name="40% - Accent2 2 4 5 2" xfId="1437" xr:uid="{00000000-0005-0000-0000-000026040000}"/>
    <cellStyle name="40% - Accent2 2 4 5 3" xfId="2183" xr:uid="{00000000-0005-0000-0000-000027040000}"/>
    <cellStyle name="40% - Accent2 2 4 6" xfId="1429" xr:uid="{00000000-0005-0000-0000-000028040000}"/>
    <cellStyle name="40% - Accent2 2 4 7" xfId="2175" xr:uid="{00000000-0005-0000-0000-000029040000}"/>
    <cellStyle name="40% - Accent2 2 5" xfId="595" xr:uid="{00000000-0005-0000-0000-00002A040000}"/>
    <cellStyle name="40% - Accent2 2 5 2" xfId="596" xr:uid="{00000000-0005-0000-0000-00002B040000}"/>
    <cellStyle name="40% - Accent2 2 5 2 2" xfId="1439" xr:uid="{00000000-0005-0000-0000-00002C040000}"/>
    <cellStyle name="40% - Accent2 2 5 2 3" xfId="2185" xr:uid="{00000000-0005-0000-0000-00002D040000}"/>
    <cellStyle name="40% - Accent2 2 5 3" xfId="597" xr:uid="{00000000-0005-0000-0000-00002E040000}"/>
    <cellStyle name="40% - Accent2 2 5 3 2" xfId="1440" xr:uid="{00000000-0005-0000-0000-00002F040000}"/>
    <cellStyle name="40% - Accent2 2 5 3 3" xfId="2186" xr:uid="{00000000-0005-0000-0000-000030040000}"/>
    <cellStyle name="40% - Accent2 2 5 4" xfId="1438" xr:uid="{00000000-0005-0000-0000-000031040000}"/>
    <cellStyle name="40% - Accent2 2 5 5" xfId="2184" xr:uid="{00000000-0005-0000-0000-000032040000}"/>
    <cellStyle name="40% - Accent2 2 6" xfId="598" xr:uid="{00000000-0005-0000-0000-000033040000}"/>
    <cellStyle name="40% - Accent2 2 6 2" xfId="599" xr:uid="{00000000-0005-0000-0000-000034040000}"/>
    <cellStyle name="40% - Accent2 2 6 2 2" xfId="1442" xr:uid="{00000000-0005-0000-0000-000035040000}"/>
    <cellStyle name="40% - Accent2 2 6 2 3" xfId="2188" xr:uid="{00000000-0005-0000-0000-000036040000}"/>
    <cellStyle name="40% - Accent2 2 6 3" xfId="600" xr:uid="{00000000-0005-0000-0000-000037040000}"/>
    <cellStyle name="40% - Accent2 2 6 3 2" xfId="1443" xr:uid="{00000000-0005-0000-0000-000038040000}"/>
    <cellStyle name="40% - Accent2 2 6 3 3" xfId="2189" xr:uid="{00000000-0005-0000-0000-000039040000}"/>
    <cellStyle name="40% - Accent2 2 6 4" xfId="1441" xr:uid="{00000000-0005-0000-0000-00003A040000}"/>
    <cellStyle name="40% - Accent2 2 6 5" xfId="2187" xr:uid="{00000000-0005-0000-0000-00003B040000}"/>
    <cellStyle name="40% - Accent2 3" xfId="170" xr:uid="{00000000-0005-0000-0000-00003C040000}"/>
    <cellStyle name="40% - Accent2 3 2" xfId="601" xr:uid="{00000000-0005-0000-0000-00003D040000}"/>
    <cellStyle name="40% - Accent2 3 2 2" xfId="1444" xr:uid="{00000000-0005-0000-0000-00003E040000}"/>
    <cellStyle name="40% - Accent2 3 2 3" xfId="2190" xr:uid="{00000000-0005-0000-0000-00003F040000}"/>
    <cellStyle name="40% - Accent2 3 3" xfId="602" xr:uid="{00000000-0005-0000-0000-000040040000}"/>
    <cellStyle name="40% - Accent2 3 3 2" xfId="1445" xr:uid="{00000000-0005-0000-0000-000041040000}"/>
    <cellStyle name="40% - Accent2 3 3 3" xfId="2191" xr:uid="{00000000-0005-0000-0000-000042040000}"/>
    <cellStyle name="40% - Accent2 3 4" xfId="1063" xr:uid="{00000000-0005-0000-0000-000043040000}"/>
    <cellStyle name="40% - Accent2 3 5" xfId="1809" xr:uid="{00000000-0005-0000-0000-000044040000}"/>
    <cellStyle name="40% - Accent2 4" xfId="194" xr:uid="{00000000-0005-0000-0000-000045040000}"/>
    <cellStyle name="40% - Accent2 4 2" xfId="1086" xr:uid="{00000000-0005-0000-0000-000046040000}"/>
    <cellStyle name="40% - Accent2 4 3" xfId="1832" xr:uid="{00000000-0005-0000-0000-000047040000}"/>
    <cellStyle name="40% - Accent2 5" xfId="1044" xr:uid="{00000000-0005-0000-0000-000048040000}"/>
    <cellStyle name="40% - Accent2 6" xfId="1785" xr:uid="{00000000-0005-0000-0000-000049040000}"/>
    <cellStyle name="40% - Accent3" xfId="38" builtinId="39" customBuiltin="1"/>
    <cellStyle name="40% - Accent3 2" xfId="87" xr:uid="{00000000-0005-0000-0000-00004B040000}"/>
    <cellStyle name="40% - Accent3 2 2" xfId="116" xr:uid="{00000000-0005-0000-0000-00004C040000}"/>
    <cellStyle name="40% - Accent3 2 2 2" xfId="603" xr:uid="{00000000-0005-0000-0000-00004D040000}"/>
    <cellStyle name="40% - Accent3 2 2 2 2" xfId="604" xr:uid="{00000000-0005-0000-0000-00004E040000}"/>
    <cellStyle name="40% - Accent3 2 2 2 2 2" xfId="605" xr:uid="{00000000-0005-0000-0000-00004F040000}"/>
    <cellStyle name="40% - Accent3 2 2 2 2 2 2" xfId="1448" xr:uid="{00000000-0005-0000-0000-000050040000}"/>
    <cellStyle name="40% - Accent3 2 2 2 2 2 3" xfId="2194" xr:uid="{00000000-0005-0000-0000-000051040000}"/>
    <cellStyle name="40% - Accent3 2 2 2 2 3" xfId="606" xr:uid="{00000000-0005-0000-0000-000052040000}"/>
    <cellStyle name="40% - Accent3 2 2 2 2 3 2" xfId="1449" xr:uid="{00000000-0005-0000-0000-000053040000}"/>
    <cellStyle name="40% - Accent3 2 2 2 2 3 3" xfId="2195" xr:uid="{00000000-0005-0000-0000-000054040000}"/>
    <cellStyle name="40% - Accent3 2 2 2 2 4" xfId="1447" xr:uid="{00000000-0005-0000-0000-000055040000}"/>
    <cellStyle name="40% - Accent3 2 2 2 2 5" xfId="2193" xr:uid="{00000000-0005-0000-0000-000056040000}"/>
    <cellStyle name="40% - Accent3 2 2 2 3" xfId="607" xr:uid="{00000000-0005-0000-0000-000057040000}"/>
    <cellStyle name="40% - Accent3 2 2 2 3 2" xfId="608" xr:uid="{00000000-0005-0000-0000-000058040000}"/>
    <cellStyle name="40% - Accent3 2 2 2 3 2 2" xfId="1451" xr:uid="{00000000-0005-0000-0000-000059040000}"/>
    <cellStyle name="40% - Accent3 2 2 2 3 2 3" xfId="2197" xr:uid="{00000000-0005-0000-0000-00005A040000}"/>
    <cellStyle name="40% - Accent3 2 2 2 3 3" xfId="609" xr:uid="{00000000-0005-0000-0000-00005B040000}"/>
    <cellStyle name="40% - Accent3 2 2 2 3 3 2" xfId="1452" xr:uid="{00000000-0005-0000-0000-00005C040000}"/>
    <cellStyle name="40% - Accent3 2 2 2 3 3 3" xfId="2198" xr:uid="{00000000-0005-0000-0000-00005D040000}"/>
    <cellStyle name="40% - Accent3 2 2 2 3 4" xfId="1450" xr:uid="{00000000-0005-0000-0000-00005E040000}"/>
    <cellStyle name="40% - Accent3 2 2 2 3 5" xfId="2196" xr:uid="{00000000-0005-0000-0000-00005F040000}"/>
    <cellStyle name="40% - Accent3 2 2 2 4" xfId="610" xr:uid="{00000000-0005-0000-0000-000060040000}"/>
    <cellStyle name="40% - Accent3 2 2 2 4 2" xfId="1453" xr:uid="{00000000-0005-0000-0000-000061040000}"/>
    <cellStyle name="40% - Accent3 2 2 2 4 3" xfId="2199" xr:uid="{00000000-0005-0000-0000-000062040000}"/>
    <cellStyle name="40% - Accent3 2 2 2 5" xfId="611" xr:uid="{00000000-0005-0000-0000-000063040000}"/>
    <cellStyle name="40% - Accent3 2 2 2 5 2" xfId="1454" xr:uid="{00000000-0005-0000-0000-000064040000}"/>
    <cellStyle name="40% - Accent3 2 2 2 5 3" xfId="2200" xr:uid="{00000000-0005-0000-0000-000065040000}"/>
    <cellStyle name="40% - Accent3 2 2 2 6" xfId="1446" xr:uid="{00000000-0005-0000-0000-000066040000}"/>
    <cellStyle name="40% - Accent3 2 2 2 7" xfId="2192" xr:uid="{00000000-0005-0000-0000-000067040000}"/>
    <cellStyle name="40% - Accent3 2 2 3" xfId="612" xr:uid="{00000000-0005-0000-0000-000068040000}"/>
    <cellStyle name="40% - Accent3 2 2 3 2" xfId="613" xr:uid="{00000000-0005-0000-0000-000069040000}"/>
    <cellStyle name="40% - Accent3 2 2 3 2 2" xfId="1456" xr:uid="{00000000-0005-0000-0000-00006A040000}"/>
    <cellStyle name="40% - Accent3 2 2 3 2 3" xfId="2202" xr:uid="{00000000-0005-0000-0000-00006B040000}"/>
    <cellStyle name="40% - Accent3 2 2 3 3" xfId="614" xr:uid="{00000000-0005-0000-0000-00006C040000}"/>
    <cellStyle name="40% - Accent3 2 2 3 3 2" xfId="1457" xr:uid="{00000000-0005-0000-0000-00006D040000}"/>
    <cellStyle name="40% - Accent3 2 2 3 3 3" xfId="2203" xr:uid="{00000000-0005-0000-0000-00006E040000}"/>
    <cellStyle name="40% - Accent3 2 2 3 4" xfId="1455" xr:uid="{00000000-0005-0000-0000-00006F040000}"/>
    <cellStyle name="40% - Accent3 2 2 3 5" xfId="2201" xr:uid="{00000000-0005-0000-0000-000070040000}"/>
    <cellStyle name="40% - Accent3 2 2 4" xfId="615" xr:uid="{00000000-0005-0000-0000-000071040000}"/>
    <cellStyle name="40% - Accent3 2 2 4 2" xfId="616" xr:uid="{00000000-0005-0000-0000-000072040000}"/>
    <cellStyle name="40% - Accent3 2 2 4 2 2" xfId="1459" xr:uid="{00000000-0005-0000-0000-000073040000}"/>
    <cellStyle name="40% - Accent3 2 2 4 2 3" xfId="2205" xr:uid="{00000000-0005-0000-0000-000074040000}"/>
    <cellStyle name="40% - Accent3 2 2 4 3" xfId="617" xr:uid="{00000000-0005-0000-0000-000075040000}"/>
    <cellStyle name="40% - Accent3 2 2 4 3 2" xfId="1460" xr:uid="{00000000-0005-0000-0000-000076040000}"/>
    <cellStyle name="40% - Accent3 2 2 4 3 3" xfId="2206" xr:uid="{00000000-0005-0000-0000-000077040000}"/>
    <cellStyle name="40% - Accent3 2 2 4 4" xfId="1458" xr:uid="{00000000-0005-0000-0000-000078040000}"/>
    <cellStyle name="40% - Accent3 2 2 4 5" xfId="2204" xr:uid="{00000000-0005-0000-0000-000079040000}"/>
    <cellStyle name="40% - Accent3 2 3" xfId="618" xr:uid="{00000000-0005-0000-0000-00007A040000}"/>
    <cellStyle name="40% - Accent3 2 3 2" xfId="619" xr:uid="{00000000-0005-0000-0000-00007B040000}"/>
    <cellStyle name="40% - Accent3 2 3 2 2" xfId="620" xr:uid="{00000000-0005-0000-0000-00007C040000}"/>
    <cellStyle name="40% - Accent3 2 3 2 2 2" xfId="1463" xr:uid="{00000000-0005-0000-0000-00007D040000}"/>
    <cellStyle name="40% - Accent3 2 3 2 2 3" xfId="2209" xr:uid="{00000000-0005-0000-0000-00007E040000}"/>
    <cellStyle name="40% - Accent3 2 3 2 3" xfId="621" xr:uid="{00000000-0005-0000-0000-00007F040000}"/>
    <cellStyle name="40% - Accent3 2 3 2 3 2" xfId="1464" xr:uid="{00000000-0005-0000-0000-000080040000}"/>
    <cellStyle name="40% - Accent3 2 3 2 3 3" xfId="2210" xr:uid="{00000000-0005-0000-0000-000081040000}"/>
    <cellStyle name="40% - Accent3 2 3 2 4" xfId="1462" xr:uid="{00000000-0005-0000-0000-000082040000}"/>
    <cellStyle name="40% - Accent3 2 3 2 5" xfId="2208" xr:uid="{00000000-0005-0000-0000-000083040000}"/>
    <cellStyle name="40% - Accent3 2 3 3" xfId="622" xr:uid="{00000000-0005-0000-0000-000084040000}"/>
    <cellStyle name="40% - Accent3 2 3 3 2" xfId="623" xr:uid="{00000000-0005-0000-0000-000085040000}"/>
    <cellStyle name="40% - Accent3 2 3 3 2 2" xfId="1466" xr:uid="{00000000-0005-0000-0000-000086040000}"/>
    <cellStyle name="40% - Accent3 2 3 3 2 3" xfId="2212" xr:uid="{00000000-0005-0000-0000-000087040000}"/>
    <cellStyle name="40% - Accent3 2 3 3 3" xfId="624" xr:uid="{00000000-0005-0000-0000-000088040000}"/>
    <cellStyle name="40% - Accent3 2 3 3 3 2" xfId="1467" xr:uid="{00000000-0005-0000-0000-000089040000}"/>
    <cellStyle name="40% - Accent3 2 3 3 3 3" xfId="2213" xr:uid="{00000000-0005-0000-0000-00008A040000}"/>
    <cellStyle name="40% - Accent3 2 3 3 4" xfId="1465" xr:uid="{00000000-0005-0000-0000-00008B040000}"/>
    <cellStyle name="40% - Accent3 2 3 3 5" xfId="2211" xr:uid="{00000000-0005-0000-0000-00008C040000}"/>
    <cellStyle name="40% - Accent3 2 3 4" xfId="625" xr:uid="{00000000-0005-0000-0000-00008D040000}"/>
    <cellStyle name="40% - Accent3 2 3 4 2" xfId="1468" xr:uid="{00000000-0005-0000-0000-00008E040000}"/>
    <cellStyle name="40% - Accent3 2 3 4 3" xfId="2214" xr:uid="{00000000-0005-0000-0000-00008F040000}"/>
    <cellStyle name="40% - Accent3 2 3 5" xfId="626" xr:uid="{00000000-0005-0000-0000-000090040000}"/>
    <cellStyle name="40% - Accent3 2 3 5 2" xfId="1469" xr:uid="{00000000-0005-0000-0000-000091040000}"/>
    <cellStyle name="40% - Accent3 2 3 5 3" xfId="2215" xr:uid="{00000000-0005-0000-0000-000092040000}"/>
    <cellStyle name="40% - Accent3 2 3 6" xfId="1461" xr:uid="{00000000-0005-0000-0000-000093040000}"/>
    <cellStyle name="40% - Accent3 2 3 7" xfId="2207" xr:uid="{00000000-0005-0000-0000-000094040000}"/>
    <cellStyle name="40% - Accent3 2 4" xfId="627" xr:uid="{00000000-0005-0000-0000-000095040000}"/>
    <cellStyle name="40% - Accent3 2 4 2" xfId="628" xr:uid="{00000000-0005-0000-0000-000096040000}"/>
    <cellStyle name="40% - Accent3 2 4 2 2" xfId="629" xr:uid="{00000000-0005-0000-0000-000097040000}"/>
    <cellStyle name="40% - Accent3 2 4 2 2 2" xfId="1472" xr:uid="{00000000-0005-0000-0000-000098040000}"/>
    <cellStyle name="40% - Accent3 2 4 2 2 3" xfId="2218" xr:uid="{00000000-0005-0000-0000-000099040000}"/>
    <cellStyle name="40% - Accent3 2 4 2 3" xfId="630" xr:uid="{00000000-0005-0000-0000-00009A040000}"/>
    <cellStyle name="40% - Accent3 2 4 2 3 2" xfId="1473" xr:uid="{00000000-0005-0000-0000-00009B040000}"/>
    <cellStyle name="40% - Accent3 2 4 2 3 3" xfId="2219" xr:uid="{00000000-0005-0000-0000-00009C040000}"/>
    <cellStyle name="40% - Accent3 2 4 2 4" xfId="1471" xr:uid="{00000000-0005-0000-0000-00009D040000}"/>
    <cellStyle name="40% - Accent3 2 4 2 5" xfId="2217" xr:uid="{00000000-0005-0000-0000-00009E040000}"/>
    <cellStyle name="40% - Accent3 2 4 3" xfId="631" xr:uid="{00000000-0005-0000-0000-00009F040000}"/>
    <cellStyle name="40% - Accent3 2 4 3 2" xfId="632" xr:uid="{00000000-0005-0000-0000-0000A0040000}"/>
    <cellStyle name="40% - Accent3 2 4 3 2 2" xfId="1475" xr:uid="{00000000-0005-0000-0000-0000A1040000}"/>
    <cellStyle name="40% - Accent3 2 4 3 2 3" xfId="2221" xr:uid="{00000000-0005-0000-0000-0000A2040000}"/>
    <cellStyle name="40% - Accent3 2 4 3 3" xfId="633" xr:uid="{00000000-0005-0000-0000-0000A3040000}"/>
    <cellStyle name="40% - Accent3 2 4 3 3 2" xfId="1476" xr:uid="{00000000-0005-0000-0000-0000A4040000}"/>
    <cellStyle name="40% - Accent3 2 4 3 3 3" xfId="2222" xr:uid="{00000000-0005-0000-0000-0000A5040000}"/>
    <cellStyle name="40% - Accent3 2 4 3 4" xfId="1474" xr:uid="{00000000-0005-0000-0000-0000A6040000}"/>
    <cellStyle name="40% - Accent3 2 4 3 5" xfId="2220" xr:uid="{00000000-0005-0000-0000-0000A7040000}"/>
    <cellStyle name="40% - Accent3 2 4 4" xfId="634" xr:uid="{00000000-0005-0000-0000-0000A8040000}"/>
    <cellStyle name="40% - Accent3 2 4 4 2" xfId="1477" xr:uid="{00000000-0005-0000-0000-0000A9040000}"/>
    <cellStyle name="40% - Accent3 2 4 4 3" xfId="2223" xr:uid="{00000000-0005-0000-0000-0000AA040000}"/>
    <cellStyle name="40% - Accent3 2 4 5" xfId="635" xr:uid="{00000000-0005-0000-0000-0000AB040000}"/>
    <cellStyle name="40% - Accent3 2 4 5 2" xfId="1478" xr:uid="{00000000-0005-0000-0000-0000AC040000}"/>
    <cellStyle name="40% - Accent3 2 4 5 3" xfId="2224" xr:uid="{00000000-0005-0000-0000-0000AD040000}"/>
    <cellStyle name="40% - Accent3 2 4 6" xfId="1470" xr:uid="{00000000-0005-0000-0000-0000AE040000}"/>
    <cellStyle name="40% - Accent3 2 4 7" xfId="2216" xr:uid="{00000000-0005-0000-0000-0000AF040000}"/>
    <cellStyle name="40% - Accent3 2 5" xfId="636" xr:uid="{00000000-0005-0000-0000-0000B0040000}"/>
    <cellStyle name="40% - Accent3 2 5 2" xfId="637" xr:uid="{00000000-0005-0000-0000-0000B1040000}"/>
    <cellStyle name="40% - Accent3 2 5 2 2" xfId="1480" xr:uid="{00000000-0005-0000-0000-0000B2040000}"/>
    <cellStyle name="40% - Accent3 2 5 2 3" xfId="2226" xr:uid="{00000000-0005-0000-0000-0000B3040000}"/>
    <cellStyle name="40% - Accent3 2 5 3" xfId="638" xr:uid="{00000000-0005-0000-0000-0000B4040000}"/>
    <cellStyle name="40% - Accent3 2 5 3 2" xfId="1481" xr:uid="{00000000-0005-0000-0000-0000B5040000}"/>
    <cellStyle name="40% - Accent3 2 5 3 3" xfId="2227" xr:uid="{00000000-0005-0000-0000-0000B6040000}"/>
    <cellStyle name="40% - Accent3 2 5 4" xfId="1479" xr:uid="{00000000-0005-0000-0000-0000B7040000}"/>
    <cellStyle name="40% - Accent3 2 5 5" xfId="2225" xr:uid="{00000000-0005-0000-0000-0000B8040000}"/>
    <cellStyle name="40% - Accent3 2 6" xfId="639" xr:uid="{00000000-0005-0000-0000-0000B9040000}"/>
    <cellStyle name="40% - Accent3 2 6 2" xfId="640" xr:uid="{00000000-0005-0000-0000-0000BA040000}"/>
    <cellStyle name="40% - Accent3 2 6 2 2" xfId="1483" xr:uid="{00000000-0005-0000-0000-0000BB040000}"/>
    <cellStyle name="40% - Accent3 2 6 2 3" xfId="2229" xr:uid="{00000000-0005-0000-0000-0000BC040000}"/>
    <cellStyle name="40% - Accent3 2 6 3" xfId="641" xr:uid="{00000000-0005-0000-0000-0000BD040000}"/>
    <cellStyle name="40% - Accent3 2 6 3 2" xfId="1484" xr:uid="{00000000-0005-0000-0000-0000BE040000}"/>
    <cellStyle name="40% - Accent3 2 6 3 3" xfId="2230" xr:uid="{00000000-0005-0000-0000-0000BF040000}"/>
    <cellStyle name="40% - Accent3 2 6 4" xfId="1482" xr:uid="{00000000-0005-0000-0000-0000C0040000}"/>
    <cellStyle name="40% - Accent3 2 6 5" xfId="2228" xr:uid="{00000000-0005-0000-0000-0000C1040000}"/>
    <cellStyle name="40% - Accent3 3" xfId="172" xr:uid="{00000000-0005-0000-0000-0000C2040000}"/>
    <cellStyle name="40% - Accent3 3 2" xfId="642" xr:uid="{00000000-0005-0000-0000-0000C3040000}"/>
    <cellStyle name="40% - Accent3 3 2 2" xfId="1485" xr:uid="{00000000-0005-0000-0000-0000C4040000}"/>
    <cellStyle name="40% - Accent3 3 2 3" xfId="2231" xr:uid="{00000000-0005-0000-0000-0000C5040000}"/>
    <cellStyle name="40% - Accent3 3 3" xfId="643" xr:uid="{00000000-0005-0000-0000-0000C6040000}"/>
    <cellStyle name="40% - Accent3 3 3 2" xfId="1486" xr:uid="{00000000-0005-0000-0000-0000C7040000}"/>
    <cellStyle name="40% - Accent3 3 3 3" xfId="2232" xr:uid="{00000000-0005-0000-0000-0000C8040000}"/>
    <cellStyle name="40% - Accent3 3 4" xfId="1065" xr:uid="{00000000-0005-0000-0000-0000C9040000}"/>
    <cellStyle name="40% - Accent3 3 5" xfId="1811" xr:uid="{00000000-0005-0000-0000-0000CA040000}"/>
    <cellStyle name="40% - Accent3 4" xfId="196" xr:uid="{00000000-0005-0000-0000-0000CB040000}"/>
    <cellStyle name="40% - Accent3 4 2" xfId="1088" xr:uid="{00000000-0005-0000-0000-0000CC040000}"/>
    <cellStyle name="40% - Accent3 4 3" xfId="1834" xr:uid="{00000000-0005-0000-0000-0000CD040000}"/>
    <cellStyle name="40% - Accent3 5" xfId="1046" xr:uid="{00000000-0005-0000-0000-0000CE040000}"/>
    <cellStyle name="40% - Accent3 6" xfId="1787" xr:uid="{00000000-0005-0000-0000-0000CF040000}"/>
    <cellStyle name="40% - Accent4" xfId="42" builtinId="43" customBuiltin="1"/>
    <cellStyle name="40% - Accent4 2" xfId="78" xr:uid="{00000000-0005-0000-0000-0000D1040000}"/>
    <cellStyle name="40% - Accent4 2 2" xfId="117" xr:uid="{00000000-0005-0000-0000-0000D2040000}"/>
    <cellStyle name="40% - Accent4 2 2 2" xfId="644" xr:uid="{00000000-0005-0000-0000-0000D3040000}"/>
    <cellStyle name="40% - Accent4 2 2 2 2" xfId="645" xr:uid="{00000000-0005-0000-0000-0000D4040000}"/>
    <cellStyle name="40% - Accent4 2 2 2 2 2" xfId="646" xr:uid="{00000000-0005-0000-0000-0000D5040000}"/>
    <cellStyle name="40% - Accent4 2 2 2 2 2 2" xfId="1489" xr:uid="{00000000-0005-0000-0000-0000D6040000}"/>
    <cellStyle name="40% - Accent4 2 2 2 2 2 3" xfId="2235" xr:uid="{00000000-0005-0000-0000-0000D7040000}"/>
    <cellStyle name="40% - Accent4 2 2 2 2 3" xfId="647" xr:uid="{00000000-0005-0000-0000-0000D8040000}"/>
    <cellStyle name="40% - Accent4 2 2 2 2 3 2" xfId="1490" xr:uid="{00000000-0005-0000-0000-0000D9040000}"/>
    <cellStyle name="40% - Accent4 2 2 2 2 3 3" xfId="2236" xr:uid="{00000000-0005-0000-0000-0000DA040000}"/>
    <cellStyle name="40% - Accent4 2 2 2 2 4" xfId="1488" xr:uid="{00000000-0005-0000-0000-0000DB040000}"/>
    <cellStyle name="40% - Accent4 2 2 2 2 5" xfId="2234" xr:uid="{00000000-0005-0000-0000-0000DC040000}"/>
    <cellStyle name="40% - Accent4 2 2 2 3" xfId="648" xr:uid="{00000000-0005-0000-0000-0000DD040000}"/>
    <cellStyle name="40% - Accent4 2 2 2 3 2" xfId="649" xr:uid="{00000000-0005-0000-0000-0000DE040000}"/>
    <cellStyle name="40% - Accent4 2 2 2 3 2 2" xfId="1492" xr:uid="{00000000-0005-0000-0000-0000DF040000}"/>
    <cellStyle name="40% - Accent4 2 2 2 3 2 3" xfId="2238" xr:uid="{00000000-0005-0000-0000-0000E0040000}"/>
    <cellStyle name="40% - Accent4 2 2 2 3 3" xfId="650" xr:uid="{00000000-0005-0000-0000-0000E1040000}"/>
    <cellStyle name="40% - Accent4 2 2 2 3 3 2" xfId="1493" xr:uid="{00000000-0005-0000-0000-0000E2040000}"/>
    <cellStyle name="40% - Accent4 2 2 2 3 3 3" xfId="2239" xr:uid="{00000000-0005-0000-0000-0000E3040000}"/>
    <cellStyle name="40% - Accent4 2 2 2 3 4" xfId="1491" xr:uid="{00000000-0005-0000-0000-0000E4040000}"/>
    <cellStyle name="40% - Accent4 2 2 2 3 5" xfId="2237" xr:uid="{00000000-0005-0000-0000-0000E5040000}"/>
    <cellStyle name="40% - Accent4 2 2 2 4" xfId="651" xr:uid="{00000000-0005-0000-0000-0000E6040000}"/>
    <cellStyle name="40% - Accent4 2 2 2 4 2" xfId="1494" xr:uid="{00000000-0005-0000-0000-0000E7040000}"/>
    <cellStyle name="40% - Accent4 2 2 2 4 3" xfId="2240" xr:uid="{00000000-0005-0000-0000-0000E8040000}"/>
    <cellStyle name="40% - Accent4 2 2 2 5" xfId="652" xr:uid="{00000000-0005-0000-0000-0000E9040000}"/>
    <cellStyle name="40% - Accent4 2 2 2 5 2" xfId="1495" xr:uid="{00000000-0005-0000-0000-0000EA040000}"/>
    <cellStyle name="40% - Accent4 2 2 2 5 3" xfId="2241" xr:uid="{00000000-0005-0000-0000-0000EB040000}"/>
    <cellStyle name="40% - Accent4 2 2 2 6" xfId="1487" xr:uid="{00000000-0005-0000-0000-0000EC040000}"/>
    <cellStyle name="40% - Accent4 2 2 2 7" xfId="2233" xr:uid="{00000000-0005-0000-0000-0000ED040000}"/>
    <cellStyle name="40% - Accent4 2 2 3" xfId="653" xr:uid="{00000000-0005-0000-0000-0000EE040000}"/>
    <cellStyle name="40% - Accent4 2 2 3 2" xfId="654" xr:uid="{00000000-0005-0000-0000-0000EF040000}"/>
    <cellStyle name="40% - Accent4 2 2 3 2 2" xfId="1497" xr:uid="{00000000-0005-0000-0000-0000F0040000}"/>
    <cellStyle name="40% - Accent4 2 2 3 2 3" xfId="2243" xr:uid="{00000000-0005-0000-0000-0000F1040000}"/>
    <cellStyle name="40% - Accent4 2 2 3 3" xfId="655" xr:uid="{00000000-0005-0000-0000-0000F2040000}"/>
    <cellStyle name="40% - Accent4 2 2 3 3 2" xfId="1498" xr:uid="{00000000-0005-0000-0000-0000F3040000}"/>
    <cellStyle name="40% - Accent4 2 2 3 3 3" xfId="2244" xr:uid="{00000000-0005-0000-0000-0000F4040000}"/>
    <cellStyle name="40% - Accent4 2 2 3 4" xfId="1496" xr:uid="{00000000-0005-0000-0000-0000F5040000}"/>
    <cellStyle name="40% - Accent4 2 2 3 5" xfId="2242" xr:uid="{00000000-0005-0000-0000-0000F6040000}"/>
    <cellStyle name="40% - Accent4 2 2 4" xfId="656" xr:uid="{00000000-0005-0000-0000-0000F7040000}"/>
    <cellStyle name="40% - Accent4 2 2 4 2" xfId="657" xr:uid="{00000000-0005-0000-0000-0000F8040000}"/>
    <cellStyle name="40% - Accent4 2 2 4 2 2" xfId="1500" xr:uid="{00000000-0005-0000-0000-0000F9040000}"/>
    <cellStyle name="40% - Accent4 2 2 4 2 3" xfId="2246" xr:uid="{00000000-0005-0000-0000-0000FA040000}"/>
    <cellStyle name="40% - Accent4 2 2 4 3" xfId="658" xr:uid="{00000000-0005-0000-0000-0000FB040000}"/>
    <cellStyle name="40% - Accent4 2 2 4 3 2" xfId="1501" xr:uid="{00000000-0005-0000-0000-0000FC040000}"/>
    <cellStyle name="40% - Accent4 2 2 4 3 3" xfId="2247" xr:uid="{00000000-0005-0000-0000-0000FD040000}"/>
    <cellStyle name="40% - Accent4 2 2 4 4" xfId="1499" xr:uid="{00000000-0005-0000-0000-0000FE040000}"/>
    <cellStyle name="40% - Accent4 2 2 4 5" xfId="2245" xr:uid="{00000000-0005-0000-0000-0000FF040000}"/>
    <cellStyle name="40% - Accent4 2 3" xfId="659" xr:uid="{00000000-0005-0000-0000-000000050000}"/>
    <cellStyle name="40% - Accent4 2 3 2" xfId="660" xr:uid="{00000000-0005-0000-0000-000001050000}"/>
    <cellStyle name="40% - Accent4 2 3 2 2" xfId="661" xr:uid="{00000000-0005-0000-0000-000002050000}"/>
    <cellStyle name="40% - Accent4 2 3 2 2 2" xfId="1504" xr:uid="{00000000-0005-0000-0000-000003050000}"/>
    <cellStyle name="40% - Accent4 2 3 2 2 3" xfId="2250" xr:uid="{00000000-0005-0000-0000-000004050000}"/>
    <cellStyle name="40% - Accent4 2 3 2 3" xfId="662" xr:uid="{00000000-0005-0000-0000-000005050000}"/>
    <cellStyle name="40% - Accent4 2 3 2 3 2" xfId="1505" xr:uid="{00000000-0005-0000-0000-000006050000}"/>
    <cellStyle name="40% - Accent4 2 3 2 3 3" xfId="2251" xr:uid="{00000000-0005-0000-0000-000007050000}"/>
    <cellStyle name="40% - Accent4 2 3 2 4" xfId="1503" xr:uid="{00000000-0005-0000-0000-000008050000}"/>
    <cellStyle name="40% - Accent4 2 3 2 5" xfId="2249" xr:uid="{00000000-0005-0000-0000-000009050000}"/>
    <cellStyle name="40% - Accent4 2 3 3" xfId="663" xr:uid="{00000000-0005-0000-0000-00000A050000}"/>
    <cellStyle name="40% - Accent4 2 3 3 2" xfId="664" xr:uid="{00000000-0005-0000-0000-00000B050000}"/>
    <cellStyle name="40% - Accent4 2 3 3 2 2" xfId="1507" xr:uid="{00000000-0005-0000-0000-00000C050000}"/>
    <cellStyle name="40% - Accent4 2 3 3 2 3" xfId="2253" xr:uid="{00000000-0005-0000-0000-00000D050000}"/>
    <cellStyle name="40% - Accent4 2 3 3 3" xfId="665" xr:uid="{00000000-0005-0000-0000-00000E050000}"/>
    <cellStyle name="40% - Accent4 2 3 3 3 2" xfId="1508" xr:uid="{00000000-0005-0000-0000-00000F050000}"/>
    <cellStyle name="40% - Accent4 2 3 3 3 3" xfId="2254" xr:uid="{00000000-0005-0000-0000-000010050000}"/>
    <cellStyle name="40% - Accent4 2 3 3 4" xfId="1506" xr:uid="{00000000-0005-0000-0000-000011050000}"/>
    <cellStyle name="40% - Accent4 2 3 3 5" xfId="2252" xr:uid="{00000000-0005-0000-0000-000012050000}"/>
    <cellStyle name="40% - Accent4 2 3 4" xfId="666" xr:uid="{00000000-0005-0000-0000-000013050000}"/>
    <cellStyle name="40% - Accent4 2 3 4 2" xfId="1509" xr:uid="{00000000-0005-0000-0000-000014050000}"/>
    <cellStyle name="40% - Accent4 2 3 4 3" xfId="2255" xr:uid="{00000000-0005-0000-0000-000015050000}"/>
    <cellStyle name="40% - Accent4 2 3 5" xfId="667" xr:uid="{00000000-0005-0000-0000-000016050000}"/>
    <cellStyle name="40% - Accent4 2 3 5 2" xfId="1510" xr:uid="{00000000-0005-0000-0000-000017050000}"/>
    <cellStyle name="40% - Accent4 2 3 5 3" xfId="2256" xr:uid="{00000000-0005-0000-0000-000018050000}"/>
    <cellStyle name="40% - Accent4 2 3 6" xfId="1502" xr:uid="{00000000-0005-0000-0000-000019050000}"/>
    <cellStyle name="40% - Accent4 2 3 7" xfId="2248" xr:uid="{00000000-0005-0000-0000-00001A050000}"/>
    <cellStyle name="40% - Accent4 2 4" xfId="668" xr:uid="{00000000-0005-0000-0000-00001B050000}"/>
    <cellStyle name="40% - Accent4 2 4 2" xfId="669" xr:uid="{00000000-0005-0000-0000-00001C050000}"/>
    <cellStyle name="40% - Accent4 2 4 2 2" xfId="670" xr:uid="{00000000-0005-0000-0000-00001D050000}"/>
    <cellStyle name="40% - Accent4 2 4 2 2 2" xfId="1513" xr:uid="{00000000-0005-0000-0000-00001E050000}"/>
    <cellStyle name="40% - Accent4 2 4 2 2 3" xfId="2259" xr:uid="{00000000-0005-0000-0000-00001F050000}"/>
    <cellStyle name="40% - Accent4 2 4 2 3" xfId="671" xr:uid="{00000000-0005-0000-0000-000020050000}"/>
    <cellStyle name="40% - Accent4 2 4 2 3 2" xfId="1514" xr:uid="{00000000-0005-0000-0000-000021050000}"/>
    <cellStyle name="40% - Accent4 2 4 2 3 3" xfId="2260" xr:uid="{00000000-0005-0000-0000-000022050000}"/>
    <cellStyle name="40% - Accent4 2 4 2 4" xfId="1512" xr:uid="{00000000-0005-0000-0000-000023050000}"/>
    <cellStyle name="40% - Accent4 2 4 2 5" xfId="2258" xr:uid="{00000000-0005-0000-0000-000024050000}"/>
    <cellStyle name="40% - Accent4 2 4 3" xfId="672" xr:uid="{00000000-0005-0000-0000-000025050000}"/>
    <cellStyle name="40% - Accent4 2 4 3 2" xfId="673" xr:uid="{00000000-0005-0000-0000-000026050000}"/>
    <cellStyle name="40% - Accent4 2 4 3 2 2" xfId="1516" xr:uid="{00000000-0005-0000-0000-000027050000}"/>
    <cellStyle name="40% - Accent4 2 4 3 2 3" xfId="2262" xr:uid="{00000000-0005-0000-0000-000028050000}"/>
    <cellStyle name="40% - Accent4 2 4 3 3" xfId="674" xr:uid="{00000000-0005-0000-0000-000029050000}"/>
    <cellStyle name="40% - Accent4 2 4 3 3 2" xfId="1517" xr:uid="{00000000-0005-0000-0000-00002A050000}"/>
    <cellStyle name="40% - Accent4 2 4 3 3 3" xfId="2263" xr:uid="{00000000-0005-0000-0000-00002B050000}"/>
    <cellStyle name="40% - Accent4 2 4 3 4" xfId="1515" xr:uid="{00000000-0005-0000-0000-00002C050000}"/>
    <cellStyle name="40% - Accent4 2 4 3 5" xfId="2261" xr:uid="{00000000-0005-0000-0000-00002D050000}"/>
    <cellStyle name="40% - Accent4 2 4 4" xfId="675" xr:uid="{00000000-0005-0000-0000-00002E050000}"/>
    <cellStyle name="40% - Accent4 2 4 4 2" xfId="1518" xr:uid="{00000000-0005-0000-0000-00002F050000}"/>
    <cellStyle name="40% - Accent4 2 4 4 3" xfId="2264" xr:uid="{00000000-0005-0000-0000-000030050000}"/>
    <cellStyle name="40% - Accent4 2 4 5" xfId="676" xr:uid="{00000000-0005-0000-0000-000031050000}"/>
    <cellStyle name="40% - Accent4 2 4 5 2" xfId="1519" xr:uid="{00000000-0005-0000-0000-000032050000}"/>
    <cellStyle name="40% - Accent4 2 4 5 3" xfId="2265" xr:uid="{00000000-0005-0000-0000-000033050000}"/>
    <cellStyle name="40% - Accent4 2 4 6" xfId="1511" xr:uid="{00000000-0005-0000-0000-000034050000}"/>
    <cellStyle name="40% - Accent4 2 4 7" xfId="2257" xr:uid="{00000000-0005-0000-0000-000035050000}"/>
    <cellStyle name="40% - Accent4 2 5" xfId="677" xr:uid="{00000000-0005-0000-0000-000036050000}"/>
    <cellStyle name="40% - Accent4 2 5 2" xfId="678" xr:uid="{00000000-0005-0000-0000-000037050000}"/>
    <cellStyle name="40% - Accent4 2 5 2 2" xfId="1521" xr:uid="{00000000-0005-0000-0000-000038050000}"/>
    <cellStyle name="40% - Accent4 2 5 2 3" xfId="2267" xr:uid="{00000000-0005-0000-0000-000039050000}"/>
    <cellStyle name="40% - Accent4 2 5 3" xfId="679" xr:uid="{00000000-0005-0000-0000-00003A050000}"/>
    <cellStyle name="40% - Accent4 2 5 3 2" xfId="1522" xr:uid="{00000000-0005-0000-0000-00003B050000}"/>
    <cellStyle name="40% - Accent4 2 5 3 3" xfId="2268" xr:uid="{00000000-0005-0000-0000-00003C050000}"/>
    <cellStyle name="40% - Accent4 2 5 4" xfId="1520" xr:uid="{00000000-0005-0000-0000-00003D050000}"/>
    <cellStyle name="40% - Accent4 2 5 5" xfId="2266" xr:uid="{00000000-0005-0000-0000-00003E050000}"/>
    <cellStyle name="40% - Accent4 2 6" xfId="680" xr:uid="{00000000-0005-0000-0000-00003F050000}"/>
    <cellStyle name="40% - Accent4 2 6 2" xfId="681" xr:uid="{00000000-0005-0000-0000-000040050000}"/>
    <cellStyle name="40% - Accent4 2 6 2 2" xfId="1524" xr:uid="{00000000-0005-0000-0000-000041050000}"/>
    <cellStyle name="40% - Accent4 2 6 2 3" xfId="2270" xr:uid="{00000000-0005-0000-0000-000042050000}"/>
    <cellStyle name="40% - Accent4 2 6 3" xfId="682" xr:uid="{00000000-0005-0000-0000-000043050000}"/>
    <cellStyle name="40% - Accent4 2 6 3 2" xfId="1525" xr:uid="{00000000-0005-0000-0000-000044050000}"/>
    <cellStyle name="40% - Accent4 2 6 3 3" xfId="2271" xr:uid="{00000000-0005-0000-0000-000045050000}"/>
    <cellStyle name="40% - Accent4 2 6 4" xfId="1523" xr:uid="{00000000-0005-0000-0000-000046050000}"/>
    <cellStyle name="40% - Accent4 2 6 5" xfId="2269" xr:uid="{00000000-0005-0000-0000-000047050000}"/>
    <cellStyle name="40% - Accent4 3" xfId="174" xr:uid="{00000000-0005-0000-0000-000048050000}"/>
    <cellStyle name="40% - Accent4 3 2" xfId="683" xr:uid="{00000000-0005-0000-0000-000049050000}"/>
    <cellStyle name="40% - Accent4 3 2 2" xfId="1526" xr:uid="{00000000-0005-0000-0000-00004A050000}"/>
    <cellStyle name="40% - Accent4 3 2 3" xfId="2272" xr:uid="{00000000-0005-0000-0000-00004B050000}"/>
    <cellStyle name="40% - Accent4 3 3" xfId="684" xr:uid="{00000000-0005-0000-0000-00004C050000}"/>
    <cellStyle name="40% - Accent4 3 3 2" xfId="1527" xr:uid="{00000000-0005-0000-0000-00004D050000}"/>
    <cellStyle name="40% - Accent4 3 3 3" xfId="2273" xr:uid="{00000000-0005-0000-0000-00004E050000}"/>
    <cellStyle name="40% - Accent4 3 4" xfId="1067" xr:uid="{00000000-0005-0000-0000-00004F050000}"/>
    <cellStyle name="40% - Accent4 3 5" xfId="1813" xr:uid="{00000000-0005-0000-0000-000050050000}"/>
    <cellStyle name="40% - Accent4 4" xfId="198" xr:uid="{00000000-0005-0000-0000-000051050000}"/>
    <cellStyle name="40% - Accent4 4 2" xfId="1090" xr:uid="{00000000-0005-0000-0000-000052050000}"/>
    <cellStyle name="40% - Accent4 4 3" xfId="1836" xr:uid="{00000000-0005-0000-0000-000053050000}"/>
    <cellStyle name="40% - Accent4 5" xfId="1048" xr:uid="{00000000-0005-0000-0000-000054050000}"/>
    <cellStyle name="40% - Accent4 6" xfId="1789" xr:uid="{00000000-0005-0000-0000-000055050000}"/>
    <cellStyle name="40% - Accent5" xfId="46" builtinId="47" customBuiltin="1"/>
    <cellStyle name="40% - Accent5 2" xfId="77" xr:uid="{00000000-0005-0000-0000-000057050000}"/>
    <cellStyle name="40% - Accent5 2 2" xfId="118" xr:uid="{00000000-0005-0000-0000-000058050000}"/>
    <cellStyle name="40% - Accent5 2 2 2" xfId="685" xr:uid="{00000000-0005-0000-0000-000059050000}"/>
    <cellStyle name="40% - Accent5 2 2 2 2" xfId="686" xr:uid="{00000000-0005-0000-0000-00005A050000}"/>
    <cellStyle name="40% - Accent5 2 2 2 2 2" xfId="687" xr:uid="{00000000-0005-0000-0000-00005B050000}"/>
    <cellStyle name="40% - Accent5 2 2 2 2 2 2" xfId="1530" xr:uid="{00000000-0005-0000-0000-00005C050000}"/>
    <cellStyle name="40% - Accent5 2 2 2 2 2 3" xfId="2276" xr:uid="{00000000-0005-0000-0000-00005D050000}"/>
    <cellStyle name="40% - Accent5 2 2 2 2 3" xfId="688" xr:uid="{00000000-0005-0000-0000-00005E050000}"/>
    <cellStyle name="40% - Accent5 2 2 2 2 3 2" xfId="1531" xr:uid="{00000000-0005-0000-0000-00005F050000}"/>
    <cellStyle name="40% - Accent5 2 2 2 2 3 3" xfId="2277" xr:uid="{00000000-0005-0000-0000-000060050000}"/>
    <cellStyle name="40% - Accent5 2 2 2 2 4" xfId="1529" xr:uid="{00000000-0005-0000-0000-000061050000}"/>
    <cellStyle name="40% - Accent5 2 2 2 2 5" xfId="2275" xr:uid="{00000000-0005-0000-0000-000062050000}"/>
    <cellStyle name="40% - Accent5 2 2 2 3" xfId="689" xr:uid="{00000000-0005-0000-0000-000063050000}"/>
    <cellStyle name="40% - Accent5 2 2 2 3 2" xfId="690" xr:uid="{00000000-0005-0000-0000-000064050000}"/>
    <cellStyle name="40% - Accent5 2 2 2 3 2 2" xfId="1533" xr:uid="{00000000-0005-0000-0000-000065050000}"/>
    <cellStyle name="40% - Accent5 2 2 2 3 2 3" xfId="2279" xr:uid="{00000000-0005-0000-0000-000066050000}"/>
    <cellStyle name="40% - Accent5 2 2 2 3 3" xfId="691" xr:uid="{00000000-0005-0000-0000-000067050000}"/>
    <cellStyle name="40% - Accent5 2 2 2 3 3 2" xfId="1534" xr:uid="{00000000-0005-0000-0000-000068050000}"/>
    <cellStyle name="40% - Accent5 2 2 2 3 3 3" xfId="2280" xr:uid="{00000000-0005-0000-0000-000069050000}"/>
    <cellStyle name="40% - Accent5 2 2 2 3 4" xfId="1532" xr:uid="{00000000-0005-0000-0000-00006A050000}"/>
    <cellStyle name="40% - Accent5 2 2 2 3 5" xfId="2278" xr:uid="{00000000-0005-0000-0000-00006B050000}"/>
    <cellStyle name="40% - Accent5 2 2 2 4" xfId="692" xr:uid="{00000000-0005-0000-0000-00006C050000}"/>
    <cellStyle name="40% - Accent5 2 2 2 4 2" xfId="1535" xr:uid="{00000000-0005-0000-0000-00006D050000}"/>
    <cellStyle name="40% - Accent5 2 2 2 4 3" xfId="2281" xr:uid="{00000000-0005-0000-0000-00006E050000}"/>
    <cellStyle name="40% - Accent5 2 2 2 5" xfId="693" xr:uid="{00000000-0005-0000-0000-00006F050000}"/>
    <cellStyle name="40% - Accent5 2 2 2 5 2" xfId="1536" xr:uid="{00000000-0005-0000-0000-000070050000}"/>
    <cellStyle name="40% - Accent5 2 2 2 5 3" xfId="2282" xr:uid="{00000000-0005-0000-0000-000071050000}"/>
    <cellStyle name="40% - Accent5 2 2 2 6" xfId="1528" xr:uid="{00000000-0005-0000-0000-000072050000}"/>
    <cellStyle name="40% - Accent5 2 2 2 7" xfId="2274" xr:uid="{00000000-0005-0000-0000-000073050000}"/>
    <cellStyle name="40% - Accent5 2 2 3" xfId="694" xr:uid="{00000000-0005-0000-0000-000074050000}"/>
    <cellStyle name="40% - Accent5 2 2 3 2" xfId="695" xr:uid="{00000000-0005-0000-0000-000075050000}"/>
    <cellStyle name="40% - Accent5 2 2 3 2 2" xfId="1538" xr:uid="{00000000-0005-0000-0000-000076050000}"/>
    <cellStyle name="40% - Accent5 2 2 3 2 3" xfId="2284" xr:uid="{00000000-0005-0000-0000-000077050000}"/>
    <cellStyle name="40% - Accent5 2 2 3 3" xfId="696" xr:uid="{00000000-0005-0000-0000-000078050000}"/>
    <cellStyle name="40% - Accent5 2 2 3 3 2" xfId="1539" xr:uid="{00000000-0005-0000-0000-000079050000}"/>
    <cellStyle name="40% - Accent5 2 2 3 3 3" xfId="2285" xr:uid="{00000000-0005-0000-0000-00007A050000}"/>
    <cellStyle name="40% - Accent5 2 2 3 4" xfId="1537" xr:uid="{00000000-0005-0000-0000-00007B050000}"/>
    <cellStyle name="40% - Accent5 2 2 3 5" xfId="2283" xr:uid="{00000000-0005-0000-0000-00007C050000}"/>
    <cellStyle name="40% - Accent5 2 2 4" xfId="697" xr:uid="{00000000-0005-0000-0000-00007D050000}"/>
    <cellStyle name="40% - Accent5 2 2 4 2" xfId="698" xr:uid="{00000000-0005-0000-0000-00007E050000}"/>
    <cellStyle name="40% - Accent5 2 2 4 2 2" xfId="1541" xr:uid="{00000000-0005-0000-0000-00007F050000}"/>
    <cellStyle name="40% - Accent5 2 2 4 2 3" xfId="2287" xr:uid="{00000000-0005-0000-0000-000080050000}"/>
    <cellStyle name="40% - Accent5 2 2 4 3" xfId="699" xr:uid="{00000000-0005-0000-0000-000081050000}"/>
    <cellStyle name="40% - Accent5 2 2 4 3 2" xfId="1542" xr:uid="{00000000-0005-0000-0000-000082050000}"/>
    <cellStyle name="40% - Accent5 2 2 4 3 3" xfId="2288" xr:uid="{00000000-0005-0000-0000-000083050000}"/>
    <cellStyle name="40% - Accent5 2 2 4 4" xfId="1540" xr:uid="{00000000-0005-0000-0000-000084050000}"/>
    <cellStyle name="40% - Accent5 2 2 4 5" xfId="2286" xr:uid="{00000000-0005-0000-0000-000085050000}"/>
    <cellStyle name="40% - Accent5 2 3" xfId="700" xr:uid="{00000000-0005-0000-0000-000086050000}"/>
    <cellStyle name="40% - Accent5 2 3 2" xfId="701" xr:uid="{00000000-0005-0000-0000-000087050000}"/>
    <cellStyle name="40% - Accent5 2 3 2 2" xfId="702" xr:uid="{00000000-0005-0000-0000-000088050000}"/>
    <cellStyle name="40% - Accent5 2 3 2 2 2" xfId="1545" xr:uid="{00000000-0005-0000-0000-000089050000}"/>
    <cellStyle name="40% - Accent5 2 3 2 2 3" xfId="2291" xr:uid="{00000000-0005-0000-0000-00008A050000}"/>
    <cellStyle name="40% - Accent5 2 3 2 3" xfId="703" xr:uid="{00000000-0005-0000-0000-00008B050000}"/>
    <cellStyle name="40% - Accent5 2 3 2 3 2" xfId="1546" xr:uid="{00000000-0005-0000-0000-00008C050000}"/>
    <cellStyle name="40% - Accent5 2 3 2 3 3" xfId="2292" xr:uid="{00000000-0005-0000-0000-00008D050000}"/>
    <cellStyle name="40% - Accent5 2 3 2 4" xfId="1544" xr:uid="{00000000-0005-0000-0000-00008E050000}"/>
    <cellStyle name="40% - Accent5 2 3 2 5" xfId="2290" xr:uid="{00000000-0005-0000-0000-00008F050000}"/>
    <cellStyle name="40% - Accent5 2 3 3" xfId="704" xr:uid="{00000000-0005-0000-0000-000090050000}"/>
    <cellStyle name="40% - Accent5 2 3 3 2" xfId="705" xr:uid="{00000000-0005-0000-0000-000091050000}"/>
    <cellStyle name="40% - Accent5 2 3 3 2 2" xfId="1548" xr:uid="{00000000-0005-0000-0000-000092050000}"/>
    <cellStyle name="40% - Accent5 2 3 3 2 3" xfId="2294" xr:uid="{00000000-0005-0000-0000-000093050000}"/>
    <cellStyle name="40% - Accent5 2 3 3 3" xfId="706" xr:uid="{00000000-0005-0000-0000-000094050000}"/>
    <cellStyle name="40% - Accent5 2 3 3 3 2" xfId="1549" xr:uid="{00000000-0005-0000-0000-000095050000}"/>
    <cellStyle name="40% - Accent5 2 3 3 3 3" xfId="2295" xr:uid="{00000000-0005-0000-0000-000096050000}"/>
    <cellStyle name="40% - Accent5 2 3 3 4" xfId="1547" xr:uid="{00000000-0005-0000-0000-000097050000}"/>
    <cellStyle name="40% - Accent5 2 3 3 5" xfId="2293" xr:uid="{00000000-0005-0000-0000-000098050000}"/>
    <cellStyle name="40% - Accent5 2 3 4" xfId="707" xr:uid="{00000000-0005-0000-0000-000099050000}"/>
    <cellStyle name="40% - Accent5 2 3 4 2" xfId="1550" xr:uid="{00000000-0005-0000-0000-00009A050000}"/>
    <cellStyle name="40% - Accent5 2 3 4 3" xfId="2296" xr:uid="{00000000-0005-0000-0000-00009B050000}"/>
    <cellStyle name="40% - Accent5 2 3 5" xfId="708" xr:uid="{00000000-0005-0000-0000-00009C050000}"/>
    <cellStyle name="40% - Accent5 2 3 5 2" xfId="1551" xr:uid="{00000000-0005-0000-0000-00009D050000}"/>
    <cellStyle name="40% - Accent5 2 3 5 3" xfId="2297" xr:uid="{00000000-0005-0000-0000-00009E050000}"/>
    <cellStyle name="40% - Accent5 2 3 6" xfId="1543" xr:uid="{00000000-0005-0000-0000-00009F050000}"/>
    <cellStyle name="40% - Accent5 2 3 7" xfId="2289" xr:uid="{00000000-0005-0000-0000-0000A0050000}"/>
    <cellStyle name="40% - Accent5 2 4" xfId="709" xr:uid="{00000000-0005-0000-0000-0000A1050000}"/>
    <cellStyle name="40% - Accent5 2 4 2" xfId="710" xr:uid="{00000000-0005-0000-0000-0000A2050000}"/>
    <cellStyle name="40% - Accent5 2 4 2 2" xfId="711" xr:uid="{00000000-0005-0000-0000-0000A3050000}"/>
    <cellStyle name="40% - Accent5 2 4 2 2 2" xfId="1554" xr:uid="{00000000-0005-0000-0000-0000A4050000}"/>
    <cellStyle name="40% - Accent5 2 4 2 2 3" xfId="2300" xr:uid="{00000000-0005-0000-0000-0000A5050000}"/>
    <cellStyle name="40% - Accent5 2 4 2 3" xfId="712" xr:uid="{00000000-0005-0000-0000-0000A6050000}"/>
    <cellStyle name="40% - Accent5 2 4 2 3 2" xfId="1555" xr:uid="{00000000-0005-0000-0000-0000A7050000}"/>
    <cellStyle name="40% - Accent5 2 4 2 3 3" xfId="2301" xr:uid="{00000000-0005-0000-0000-0000A8050000}"/>
    <cellStyle name="40% - Accent5 2 4 2 4" xfId="1553" xr:uid="{00000000-0005-0000-0000-0000A9050000}"/>
    <cellStyle name="40% - Accent5 2 4 2 5" xfId="2299" xr:uid="{00000000-0005-0000-0000-0000AA050000}"/>
    <cellStyle name="40% - Accent5 2 4 3" xfId="713" xr:uid="{00000000-0005-0000-0000-0000AB050000}"/>
    <cellStyle name="40% - Accent5 2 4 3 2" xfId="714" xr:uid="{00000000-0005-0000-0000-0000AC050000}"/>
    <cellStyle name="40% - Accent5 2 4 3 2 2" xfId="1557" xr:uid="{00000000-0005-0000-0000-0000AD050000}"/>
    <cellStyle name="40% - Accent5 2 4 3 2 3" xfId="2303" xr:uid="{00000000-0005-0000-0000-0000AE050000}"/>
    <cellStyle name="40% - Accent5 2 4 3 3" xfId="715" xr:uid="{00000000-0005-0000-0000-0000AF050000}"/>
    <cellStyle name="40% - Accent5 2 4 3 3 2" xfId="1558" xr:uid="{00000000-0005-0000-0000-0000B0050000}"/>
    <cellStyle name="40% - Accent5 2 4 3 3 3" xfId="2304" xr:uid="{00000000-0005-0000-0000-0000B1050000}"/>
    <cellStyle name="40% - Accent5 2 4 3 4" xfId="1556" xr:uid="{00000000-0005-0000-0000-0000B2050000}"/>
    <cellStyle name="40% - Accent5 2 4 3 5" xfId="2302" xr:uid="{00000000-0005-0000-0000-0000B3050000}"/>
    <cellStyle name="40% - Accent5 2 4 4" xfId="716" xr:uid="{00000000-0005-0000-0000-0000B4050000}"/>
    <cellStyle name="40% - Accent5 2 4 4 2" xfId="1559" xr:uid="{00000000-0005-0000-0000-0000B5050000}"/>
    <cellStyle name="40% - Accent5 2 4 4 3" xfId="2305" xr:uid="{00000000-0005-0000-0000-0000B6050000}"/>
    <cellStyle name="40% - Accent5 2 4 5" xfId="717" xr:uid="{00000000-0005-0000-0000-0000B7050000}"/>
    <cellStyle name="40% - Accent5 2 4 5 2" xfId="1560" xr:uid="{00000000-0005-0000-0000-0000B8050000}"/>
    <cellStyle name="40% - Accent5 2 4 5 3" xfId="2306" xr:uid="{00000000-0005-0000-0000-0000B9050000}"/>
    <cellStyle name="40% - Accent5 2 4 6" xfId="1552" xr:uid="{00000000-0005-0000-0000-0000BA050000}"/>
    <cellStyle name="40% - Accent5 2 4 7" xfId="2298" xr:uid="{00000000-0005-0000-0000-0000BB050000}"/>
    <cellStyle name="40% - Accent5 2 5" xfId="718" xr:uid="{00000000-0005-0000-0000-0000BC050000}"/>
    <cellStyle name="40% - Accent5 2 5 2" xfId="719" xr:uid="{00000000-0005-0000-0000-0000BD050000}"/>
    <cellStyle name="40% - Accent5 2 5 2 2" xfId="1562" xr:uid="{00000000-0005-0000-0000-0000BE050000}"/>
    <cellStyle name="40% - Accent5 2 5 2 3" xfId="2308" xr:uid="{00000000-0005-0000-0000-0000BF050000}"/>
    <cellStyle name="40% - Accent5 2 5 3" xfId="720" xr:uid="{00000000-0005-0000-0000-0000C0050000}"/>
    <cellStyle name="40% - Accent5 2 5 3 2" xfId="1563" xr:uid="{00000000-0005-0000-0000-0000C1050000}"/>
    <cellStyle name="40% - Accent5 2 5 3 3" xfId="2309" xr:uid="{00000000-0005-0000-0000-0000C2050000}"/>
    <cellStyle name="40% - Accent5 2 5 4" xfId="1561" xr:uid="{00000000-0005-0000-0000-0000C3050000}"/>
    <cellStyle name="40% - Accent5 2 5 5" xfId="2307" xr:uid="{00000000-0005-0000-0000-0000C4050000}"/>
    <cellStyle name="40% - Accent5 2 6" xfId="721" xr:uid="{00000000-0005-0000-0000-0000C5050000}"/>
    <cellStyle name="40% - Accent5 2 6 2" xfId="722" xr:uid="{00000000-0005-0000-0000-0000C6050000}"/>
    <cellStyle name="40% - Accent5 2 6 2 2" xfId="1565" xr:uid="{00000000-0005-0000-0000-0000C7050000}"/>
    <cellStyle name="40% - Accent5 2 6 2 3" xfId="2311" xr:uid="{00000000-0005-0000-0000-0000C8050000}"/>
    <cellStyle name="40% - Accent5 2 6 3" xfId="723" xr:uid="{00000000-0005-0000-0000-0000C9050000}"/>
    <cellStyle name="40% - Accent5 2 6 3 2" xfId="1566" xr:uid="{00000000-0005-0000-0000-0000CA050000}"/>
    <cellStyle name="40% - Accent5 2 6 3 3" xfId="2312" xr:uid="{00000000-0005-0000-0000-0000CB050000}"/>
    <cellStyle name="40% - Accent5 2 6 4" xfId="1564" xr:uid="{00000000-0005-0000-0000-0000CC050000}"/>
    <cellStyle name="40% - Accent5 2 6 5" xfId="2310" xr:uid="{00000000-0005-0000-0000-0000CD050000}"/>
    <cellStyle name="40% - Accent5 3" xfId="176" xr:uid="{00000000-0005-0000-0000-0000CE050000}"/>
    <cellStyle name="40% - Accent5 3 2" xfId="724" xr:uid="{00000000-0005-0000-0000-0000CF050000}"/>
    <cellStyle name="40% - Accent5 3 2 2" xfId="1567" xr:uid="{00000000-0005-0000-0000-0000D0050000}"/>
    <cellStyle name="40% - Accent5 3 2 3" xfId="2313" xr:uid="{00000000-0005-0000-0000-0000D1050000}"/>
    <cellStyle name="40% - Accent5 3 3" xfId="725" xr:uid="{00000000-0005-0000-0000-0000D2050000}"/>
    <cellStyle name="40% - Accent5 3 3 2" xfId="1568" xr:uid="{00000000-0005-0000-0000-0000D3050000}"/>
    <cellStyle name="40% - Accent5 3 3 3" xfId="2314" xr:uid="{00000000-0005-0000-0000-0000D4050000}"/>
    <cellStyle name="40% - Accent5 3 4" xfId="1069" xr:uid="{00000000-0005-0000-0000-0000D5050000}"/>
    <cellStyle name="40% - Accent5 3 5" xfId="1815" xr:uid="{00000000-0005-0000-0000-0000D6050000}"/>
    <cellStyle name="40% - Accent5 4" xfId="200" xr:uid="{00000000-0005-0000-0000-0000D7050000}"/>
    <cellStyle name="40% - Accent5 4 2" xfId="1092" xr:uid="{00000000-0005-0000-0000-0000D8050000}"/>
    <cellStyle name="40% - Accent5 4 3" xfId="1838" xr:uid="{00000000-0005-0000-0000-0000D9050000}"/>
    <cellStyle name="40% - Accent5 5" xfId="1050" xr:uid="{00000000-0005-0000-0000-0000DA050000}"/>
    <cellStyle name="40% - Accent5 6" xfId="1791" xr:uid="{00000000-0005-0000-0000-0000DB050000}"/>
    <cellStyle name="40% - Accent6" xfId="50" builtinId="51" customBuiltin="1"/>
    <cellStyle name="40% - Accent6 2" xfId="60" xr:uid="{00000000-0005-0000-0000-0000DD050000}"/>
    <cellStyle name="40% - Accent6 2 2" xfId="119" xr:uid="{00000000-0005-0000-0000-0000DE050000}"/>
    <cellStyle name="40% - Accent6 2 2 2" xfId="726" xr:uid="{00000000-0005-0000-0000-0000DF050000}"/>
    <cellStyle name="40% - Accent6 2 2 2 2" xfId="727" xr:uid="{00000000-0005-0000-0000-0000E0050000}"/>
    <cellStyle name="40% - Accent6 2 2 2 2 2" xfId="728" xr:uid="{00000000-0005-0000-0000-0000E1050000}"/>
    <cellStyle name="40% - Accent6 2 2 2 2 2 2" xfId="1571" xr:uid="{00000000-0005-0000-0000-0000E2050000}"/>
    <cellStyle name="40% - Accent6 2 2 2 2 2 3" xfId="2317" xr:uid="{00000000-0005-0000-0000-0000E3050000}"/>
    <cellStyle name="40% - Accent6 2 2 2 2 3" xfId="729" xr:uid="{00000000-0005-0000-0000-0000E4050000}"/>
    <cellStyle name="40% - Accent6 2 2 2 2 3 2" xfId="1572" xr:uid="{00000000-0005-0000-0000-0000E5050000}"/>
    <cellStyle name="40% - Accent6 2 2 2 2 3 3" xfId="2318" xr:uid="{00000000-0005-0000-0000-0000E6050000}"/>
    <cellStyle name="40% - Accent6 2 2 2 2 4" xfId="1570" xr:uid="{00000000-0005-0000-0000-0000E7050000}"/>
    <cellStyle name="40% - Accent6 2 2 2 2 5" xfId="2316" xr:uid="{00000000-0005-0000-0000-0000E8050000}"/>
    <cellStyle name="40% - Accent6 2 2 2 3" xfId="730" xr:uid="{00000000-0005-0000-0000-0000E9050000}"/>
    <cellStyle name="40% - Accent6 2 2 2 3 2" xfId="731" xr:uid="{00000000-0005-0000-0000-0000EA050000}"/>
    <cellStyle name="40% - Accent6 2 2 2 3 2 2" xfId="1574" xr:uid="{00000000-0005-0000-0000-0000EB050000}"/>
    <cellStyle name="40% - Accent6 2 2 2 3 2 3" xfId="2320" xr:uid="{00000000-0005-0000-0000-0000EC050000}"/>
    <cellStyle name="40% - Accent6 2 2 2 3 3" xfId="732" xr:uid="{00000000-0005-0000-0000-0000ED050000}"/>
    <cellStyle name="40% - Accent6 2 2 2 3 3 2" xfId="1575" xr:uid="{00000000-0005-0000-0000-0000EE050000}"/>
    <cellStyle name="40% - Accent6 2 2 2 3 3 3" xfId="2321" xr:uid="{00000000-0005-0000-0000-0000EF050000}"/>
    <cellStyle name="40% - Accent6 2 2 2 3 4" xfId="1573" xr:uid="{00000000-0005-0000-0000-0000F0050000}"/>
    <cellStyle name="40% - Accent6 2 2 2 3 5" xfId="2319" xr:uid="{00000000-0005-0000-0000-0000F1050000}"/>
    <cellStyle name="40% - Accent6 2 2 2 4" xfId="733" xr:uid="{00000000-0005-0000-0000-0000F2050000}"/>
    <cellStyle name="40% - Accent6 2 2 2 4 2" xfId="1576" xr:uid="{00000000-0005-0000-0000-0000F3050000}"/>
    <cellStyle name="40% - Accent6 2 2 2 4 3" xfId="2322" xr:uid="{00000000-0005-0000-0000-0000F4050000}"/>
    <cellStyle name="40% - Accent6 2 2 2 5" xfId="734" xr:uid="{00000000-0005-0000-0000-0000F5050000}"/>
    <cellStyle name="40% - Accent6 2 2 2 5 2" xfId="1577" xr:uid="{00000000-0005-0000-0000-0000F6050000}"/>
    <cellStyle name="40% - Accent6 2 2 2 5 3" xfId="2323" xr:uid="{00000000-0005-0000-0000-0000F7050000}"/>
    <cellStyle name="40% - Accent6 2 2 2 6" xfId="1569" xr:uid="{00000000-0005-0000-0000-0000F8050000}"/>
    <cellStyle name="40% - Accent6 2 2 2 7" xfId="2315" xr:uid="{00000000-0005-0000-0000-0000F9050000}"/>
    <cellStyle name="40% - Accent6 2 2 3" xfId="735" xr:uid="{00000000-0005-0000-0000-0000FA050000}"/>
    <cellStyle name="40% - Accent6 2 2 3 2" xfId="736" xr:uid="{00000000-0005-0000-0000-0000FB050000}"/>
    <cellStyle name="40% - Accent6 2 2 3 2 2" xfId="1579" xr:uid="{00000000-0005-0000-0000-0000FC050000}"/>
    <cellStyle name="40% - Accent6 2 2 3 2 3" xfId="2325" xr:uid="{00000000-0005-0000-0000-0000FD050000}"/>
    <cellStyle name="40% - Accent6 2 2 3 3" xfId="737" xr:uid="{00000000-0005-0000-0000-0000FE050000}"/>
    <cellStyle name="40% - Accent6 2 2 3 3 2" xfId="1580" xr:uid="{00000000-0005-0000-0000-0000FF050000}"/>
    <cellStyle name="40% - Accent6 2 2 3 3 3" xfId="2326" xr:uid="{00000000-0005-0000-0000-000000060000}"/>
    <cellStyle name="40% - Accent6 2 2 3 4" xfId="1578" xr:uid="{00000000-0005-0000-0000-000001060000}"/>
    <cellStyle name="40% - Accent6 2 2 3 5" xfId="2324" xr:uid="{00000000-0005-0000-0000-000002060000}"/>
    <cellStyle name="40% - Accent6 2 2 4" xfId="738" xr:uid="{00000000-0005-0000-0000-000003060000}"/>
    <cellStyle name="40% - Accent6 2 2 4 2" xfId="739" xr:uid="{00000000-0005-0000-0000-000004060000}"/>
    <cellStyle name="40% - Accent6 2 2 4 2 2" xfId="1582" xr:uid="{00000000-0005-0000-0000-000005060000}"/>
    <cellStyle name="40% - Accent6 2 2 4 2 3" xfId="2328" xr:uid="{00000000-0005-0000-0000-000006060000}"/>
    <cellStyle name="40% - Accent6 2 2 4 3" xfId="740" xr:uid="{00000000-0005-0000-0000-000007060000}"/>
    <cellStyle name="40% - Accent6 2 2 4 3 2" xfId="1583" xr:uid="{00000000-0005-0000-0000-000008060000}"/>
    <cellStyle name="40% - Accent6 2 2 4 3 3" xfId="2329" xr:uid="{00000000-0005-0000-0000-000009060000}"/>
    <cellStyle name="40% - Accent6 2 2 4 4" xfId="1581" xr:uid="{00000000-0005-0000-0000-00000A060000}"/>
    <cellStyle name="40% - Accent6 2 2 4 5" xfId="2327" xr:uid="{00000000-0005-0000-0000-00000B060000}"/>
    <cellStyle name="40% - Accent6 2 3" xfId="741" xr:uid="{00000000-0005-0000-0000-00000C060000}"/>
    <cellStyle name="40% - Accent6 2 3 2" xfId="742" xr:uid="{00000000-0005-0000-0000-00000D060000}"/>
    <cellStyle name="40% - Accent6 2 3 2 2" xfId="743" xr:uid="{00000000-0005-0000-0000-00000E060000}"/>
    <cellStyle name="40% - Accent6 2 3 2 2 2" xfId="1586" xr:uid="{00000000-0005-0000-0000-00000F060000}"/>
    <cellStyle name="40% - Accent6 2 3 2 2 3" xfId="2332" xr:uid="{00000000-0005-0000-0000-000010060000}"/>
    <cellStyle name="40% - Accent6 2 3 2 3" xfId="744" xr:uid="{00000000-0005-0000-0000-000011060000}"/>
    <cellStyle name="40% - Accent6 2 3 2 3 2" xfId="1587" xr:uid="{00000000-0005-0000-0000-000012060000}"/>
    <cellStyle name="40% - Accent6 2 3 2 3 3" xfId="2333" xr:uid="{00000000-0005-0000-0000-000013060000}"/>
    <cellStyle name="40% - Accent6 2 3 2 4" xfId="1585" xr:uid="{00000000-0005-0000-0000-000014060000}"/>
    <cellStyle name="40% - Accent6 2 3 2 5" xfId="2331" xr:uid="{00000000-0005-0000-0000-000015060000}"/>
    <cellStyle name="40% - Accent6 2 3 3" xfId="745" xr:uid="{00000000-0005-0000-0000-000016060000}"/>
    <cellStyle name="40% - Accent6 2 3 3 2" xfId="746" xr:uid="{00000000-0005-0000-0000-000017060000}"/>
    <cellStyle name="40% - Accent6 2 3 3 2 2" xfId="1589" xr:uid="{00000000-0005-0000-0000-000018060000}"/>
    <cellStyle name="40% - Accent6 2 3 3 2 3" xfId="2335" xr:uid="{00000000-0005-0000-0000-000019060000}"/>
    <cellStyle name="40% - Accent6 2 3 3 3" xfId="747" xr:uid="{00000000-0005-0000-0000-00001A060000}"/>
    <cellStyle name="40% - Accent6 2 3 3 3 2" xfId="1590" xr:uid="{00000000-0005-0000-0000-00001B060000}"/>
    <cellStyle name="40% - Accent6 2 3 3 3 3" xfId="2336" xr:uid="{00000000-0005-0000-0000-00001C060000}"/>
    <cellStyle name="40% - Accent6 2 3 3 4" xfId="1588" xr:uid="{00000000-0005-0000-0000-00001D060000}"/>
    <cellStyle name="40% - Accent6 2 3 3 5" xfId="2334" xr:uid="{00000000-0005-0000-0000-00001E060000}"/>
    <cellStyle name="40% - Accent6 2 3 4" xfId="748" xr:uid="{00000000-0005-0000-0000-00001F060000}"/>
    <cellStyle name="40% - Accent6 2 3 4 2" xfId="1591" xr:uid="{00000000-0005-0000-0000-000020060000}"/>
    <cellStyle name="40% - Accent6 2 3 4 3" xfId="2337" xr:uid="{00000000-0005-0000-0000-000021060000}"/>
    <cellStyle name="40% - Accent6 2 3 5" xfId="749" xr:uid="{00000000-0005-0000-0000-000022060000}"/>
    <cellStyle name="40% - Accent6 2 3 5 2" xfId="1592" xr:uid="{00000000-0005-0000-0000-000023060000}"/>
    <cellStyle name="40% - Accent6 2 3 5 3" xfId="2338" xr:uid="{00000000-0005-0000-0000-000024060000}"/>
    <cellStyle name="40% - Accent6 2 3 6" xfId="1584" xr:uid="{00000000-0005-0000-0000-000025060000}"/>
    <cellStyle name="40% - Accent6 2 3 7" xfId="2330" xr:uid="{00000000-0005-0000-0000-000026060000}"/>
    <cellStyle name="40% - Accent6 2 4" xfId="750" xr:uid="{00000000-0005-0000-0000-000027060000}"/>
    <cellStyle name="40% - Accent6 2 4 2" xfId="751" xr:uid="{00000000-0005-0000-0000-000028060000}"/>
    <cellStyle name="40% - Accent6 2 4 2 2" xfId="752" xr:uid="{00000000-0005-0000-0000-000029060000}"/>
    <cellStyle name="40% - Accent6 2 4 2 2 2" xfId="1595" xr:uid="{00000000-0005-0000-0000-00002A060000}"/>
    <cellStyle name="40% - Accent6 2 4 2 2 3" xfId="2341" xr:uid="{00000000-0005-0000-0000-00002B060000}"/>
    <cellStyle name="40% - Accent6 2 4 2 3" xfId="753" xr:uid="{00000000-0005-0000-0000-00002C060000}"/>
    <cellStyle name="40% - Accent6 2 4 2 3 2" xfId="1596" xr:uid="{00000000-0005-0000-0000-00002D060000}"/>
    <cellStyle name="40% - Accent6 2 4 2 3 3" xfId="2342" xr:uid="{00000000-0005-0000-0000-00002E060000}"/>
    <cellStyle name="40% - Accent6 2 4 2 4" xfId="1594" xr:uid="{00000000-0005-0000-0000-00002F060000}"/>
    <cellStyle name="40% - Accent6 2 4 2 5" xfId="2340" xr:uid="{00000000-0005-0000-0000-000030060000}"/>
    <cellStyle name="40% - Accent6 2 4 3" xfId="754" xr:uid="{00000000-0005-0000-0000-000031060000}"/>
    <cellStyle name="40% - Accent6 2 4 3 2" xfId="755" xr:uid="{00000000-0005-0000-0000-000032060000}"/>
    <cellStyle name="40% - Accent6 2 4 3 2 2" xfId="1598" xr:uid="{00000000-0005-0000-0000-000033060000}"/>
    <cellStyle name="40% - Accent6 2 4 3 2 3" xfId="2344" xr:uid="{00000000-0005-0000-0000-000034060000}"/>
    <cellStyle name="40% - Accent6 2 4 3 3" xfId="756" xr:uid="{00000000-0005-0000-0000-000035060000}"/>
    <cellStyle name="40% - Accent6 2 4 3 3 2" xfId="1599" xr:uid="{00000000-0005-0000-0000-000036060000}"/>
    <cellStyle name="40% - Accent6 2 4 3 3 3" xfId="2345" xr:uid="{00000000-0005-0000-0000-000037060000}"/>
    <cellStyle name="40% - Accent6 2 4 3 4" xfId="1597" xr:uid="{00000000-0005-0000-0000-000038060000}"/>
    <cellStyle name="40% - Accent6 2 4 3 5" xfId="2343" xr:uid="{00000000-0005-0000-0000-000039060000}"/>
    <cellStyle name="40% - Accent6 2 4 4" xfId="757" xr:uid="{00000000-0005-0000-0000-00003A060000}"/>
    <cellStyle name="40% - Accent6 2 4 4 2" xfId="1600" xr:uid="{00000000-0005-0000-0000-00003B060000}"/>
    <cellStyle name="40% - Accent6 2 4 4 3" xfId="2346" xr:uid="{00000000-0005-0000-0000-00003C060000}"/>
    <cellStyle name="40% - Accent6 2 4 5" xfId="758" xr:uid="{00000000-0005-0000-0000-00003D060000}"/>
    <cellStyle name="40% - Accent6 2 4 5 2" xfId="1601" xr:uid="{00000000-0005-0000-0000-00003E060000}"/>
    <cellStyle name="40% - Accent6 2 4 5 3" xfId="2347" xr:uid="{00000000-0005-0000-0000-00003F060000}"/>
    <cellStyle name="40% - Accent6 2 4 6" xfId="1593" xr:uid="{00000000-0005-0000-0000-000040060000}"/>
    <cellStyle name="40% - Accent6 2 4 7" xfId="2339" xr:uid="{00000000-0005-0000-0000-000041060000}"/>
    <cellStyle name="40% - Accent6 2 5" xfId="759" xr:uid="{00000000-0005-0000-0000-000042060000}"/>
    <cellStyle name="40% - Accent6 2 5 2" xfId="760" xr:uid="{00000000-0005-0000-0000-000043060000}"/>
    <cellStyle name="40% - Accent6 2 5 2 2" xfId="1603" xr:uid="{00000000-0005-0000-0000-000044060000}"/>
    <cellStyle name="40% - Accent6 2 5 2 3" xfId="2349" xr:uid="{00000000-0005-0000-0000-000045060000}"/>
    <cellStyle name="40% - Accent6 2 5 3" xfId="761" xr:uid="{00000000-0005-0000-0000-000046060000}"/>
    <cellStyle name="40% - Accent6 2 5 3 2" xfId="1604" xr:uid="{00000000-0005-0000-0000-000047060000}"/>
    <cellStyle name="40% - Accent6 2 5 3 3" xfId="2350" xr:uid="{00000000-0005-0000-0000-000048060000}"/>
    <cellStyle name="40% - Accent6 2 5 4" xfId="1602" xr:uid="{00000000-0005-0000-0000-000049060000}"/>
    <cellStyle name="40% - Accent6 2 5 5" xfId="2348" xr:uid="{00000000-0005-0000-0000-00004A060000}"/>
    <cellStyle name="40% - Accent6 2 6" xfId="762" xr:uid="{00000000-0005-0000-0000-00004B060000}"/>
    <cellStyle name="40% - Accent6 2 6 2" xfId="763" xr:uid="{00000000-0005-0000-0000-00004C060000}"/>
    <cellStyle name="40% - Accent6 2 6 2 2" xfId="1606" xr:uid="{00000000-0005-0000-0000-00004D060000}"/>
    <cellStyle name="40% - Accent6 2 6 2 3" xfId="2352" xr:uid="{00000000-0005-0000-0000-00004E060000}"/>
    <cellStyle name="40% - Accent6 2 6 3" xfId="764" xr:uid="{00000000-0005-0000-0000-00004F060000}"/>
    <cellStyle name="40% - Accent6 2 6 3 2" xfId="1607" xr:uid="{00000000-0005-0000-0000-000050060000}"/>
    <cellStyle name="40% - Accent6 2 6 3 3" xfId="2353" xr:uid="{00000000-0005-0000-0000-000051060000}"/>
    <cellStyle name="40% - Accent6 2 6 4" xfId="1605" xr:uid="{00000000-0005-0000-0000-000052060000}"/>
    <cellStyle name="40% - Accent6 2 6 5" xfId="2351" xr:uid="{00000000-0005-0000-0000-000053060000}"/>
    <cellStyle name="40% - Accent6 3" xfId="178" xr:uid="{00000000-0005-0000-0000-000054060000}"/>
    <cellStyle name="40% - Accent6 3 2" xfId="765" xr:uid="{00000000-0005-0000-0000-000055060000}"/>
    <cellStyle name="40% - Accent6 3 2 2" xfId="1608" xr:uid="{00000000-0005-0000-0000-000056060000}"/>
    <cellStyle name="40% - Accent6 3 2 3" xfId="2354" xr:uid="{00000000-0005-0000-0000-000057060000}"/>
    <cellStyle name="40% - Accent6 3 3" xfId="766" xr:uid="{00000000-0005-0000-0000-000058060000}"/>
    <cellStyle name="40% - Accent6 3 3 2" xfId="1609" xr:uid="{00000000-0005-0000-0000-000059060000}"/>
    <cellStyle name="40% - Accent6 3 3 3" xfId="2355" xr:uid="{00000000-0005-0000-0000-00005A060000}"/>
    <cellStyle name="40% - Accent6 3 4" xfId="1071" xr:uid="{00000000-0005-0000-0000-00005B060000}"/>
    <cellStyle name="40% - Accent6 3 5" xfId="1817" xr:uid="{00000000-0005-0000-0000-00005C060000}"/>
    <cellStyle name="40% - Accent6 4" xfId="202" xr:uid="{00000000-0005-0000-0000-00005D060000}"/>
    <cellStyle name="40% - Accent6 4 2" xfId="1094" xr:uid="{00000000-0005-0000-0000-00005E060000}"/>
    <cellStyle name="40% - Accent6 4 3" xfId="1840" xr:uid="{00000000-0005-0000-0000-00005F060000}"/>
    <cellStyle name="40% - Accent6 5" xfId="1052" xr:uid="{00000000-0005-0000-0000-000060060000}"/>
    <cellStyle name="40% - Accent6 6" xfId="1793" xr:uid="{00000000-0005-0000-0000-000061060000}"/>
    <cellStyle name="40% - Акцент1 2" xfId="224" xr:uid="{00000000-0005-0000-0000-000062060000}"/>
    <cellStyle name="40% — акцент1 2" xfId="767" xr:uid="{00000000-0005-0000-0000-000063060000}"/>
    <cellStyle name="40% - Акцент1 2 2" xfId="1107" xr:uid="{00000000-0005-0000-0000-000064060000}"/>
    <cellStyle name="40% - Акцент1 2 3" xfId="1853" xr:uid="{00000000-0005-0000-0000-000065060000}"/>
    <cellStyle name="40% - Акцент2 2" xfId="226" xr:uid="{00000000-0005-0000-0000-000066060000}"/>
    <cellStyle name="40% — акцент2 2" xfId="768" xr:uid="{00000000-0005-0000-0000-000067060000}"/>
    <cellStyle name="40% - Акцент2 2 2" xfId="1109" xr:uid="{00000000-0005-0000-0000-000068060000}"/>
    <cellStyle name="40% - Акцент2 2 3" xfId="1855" xr:uid="{00000000-0005-0000-0000-000069060000}"/>
    <cellStyle name="40% - Акцент3 2" xfId="228" xr:uid="{00000000-0005-0000-0000-00006A060000}"/>
    <cellStyle name="40% — акцент3 2" xfId="769" xr:uid="{00000000-0005-0000-0000-00006B060000}"/>
    <cellStyle name="40% - Акцент3 2 2" xfId="1111" xr:uid="{00000000-0005-0000-0000-00006C060000}"/>
    <cellStyle name="40% - Акцент3 2 3" xfId="1857" xr:uid="{00000000-0005-0000-0000-00006D060000}"/>
    <cellStyle name="40% - Акцент4 2" xfId="230" xr:uid="{00000000-0005-0000-0000-00006E060000}"/>
    <cellStyle name="40% — акцент4 2" xfId="770" xr:uid="{00000000-0005-0000-0000-00006F060000}"/>
    <cellStyle name="40% - Акцент4 2 2" xfId="1113" xr:uid="{00000000-0005-0000-0000-000070060000}"/>
    <cellStyle name="40% - Акцент4 2 3" xfId="1859" xr:uid="{00000000-0005-0000-0000-000071060000}"/>
    <cellStyle name="40% - Акцент5 2" xfId="232" xr:uid="{00000000-0005-0000-0000-000072060000}"/>
    <cellStyle name="40% — акцент5 2" xfId="771" xr:uid="{00000000-0005-0000-0000-000073060000}"/>
    <cellStyle name="40% - Акцент5 2 2" xfId="1115" xr:uid="{00000000-0005-0000-0000-000074060000}"/>
    <cellStyle name="40% - Акцент5 2 3" xfId="1861" xr:uid="{00000000-0005-0000-0000-000075060000}"/>
    <cellStyle name="40% - Акцент6 2" xfId="234" xr:uid="{00000000-0005-0000-0000-000076060000}"/>
    <cellStyle name="40% — акцент6 2" xfId="772" xr:uid="{00000000-0005-0000-0000-000077060000}"/>
    <cellStyle name="40% - Акцент6 2 2" xfId="1117" xr:uid="{00000000-0005-0000-0000-000078060000}"/>
    <cellStyle name="40% - Акцент6 2 3" xfId="1863" xr:uid="{00000000-0005-0000-0000-000079060000}"/>
    <cellStyle name="60% - Accent1" xfId="31" builtinId="32" customBuiltin="1"/>
    <cellStyle name="60% - Accent1 2" xfId="64" xr:uid="{00000000-0005-0000-0000-00007B060000}"/>
    <cellStyle name="60% - Accent1 2 2" xfId="120" xr:uid="{00000000-0005-0000-0000-00007C060000}"/>
    <cellStyle name="60% - Accent1 3" xfId="773" xr:uid="{00000000-0005-0000-0000-00007D060000}"/>
    <cellStyle name="60% - Accent2" xfId="35" builtinId="36" customBuiltin="1"/>
    <cellStyle name="60% - Accent2 2" xfId="62" xr:uid="{00000000-0005-0000-0000-00007F060000}"/>
    <cellStyle name="60% - Accent2 2 2" xfId="121" xr:uid="{00000000-0005-0000-0000-000080060000}"/>
    <cellStyle name="60% - Accent2 3" xfId="774" xr:uid="{00000000-0005-0000-0000-000081060000}"/>
    <cellStyle name="60% - Accent3" xfId="39" builtinId="40" customBuiltin="1"/>
    <cellStyle name="60% - Accent3 2" xfId="56" xr:uid="{00000000-0005-0000-0000-000083060000}"/>
    <cellStyle name="60% - Accent3 2 2" xfId="122" xr:uid="{00000000-0005-0000-0000-000084060000}"/>
    <cellStyle name="60% - Accent3 3" xfId="775" xr:uid="{00000000-0005-0000-0000-000085060000}"/>
    <cellStyle name="60% - Accent4" xfId="43" builtinId="44" customBuiltin="1"/>
    <cellStyle name="60% - Accent4 2" xfId="66" xr:uid="{00000000-0005-0000-0000-000087060000}"/>
    <cellStyle name="60% - Accent4 2 2" xfId="123" xr:uid="{00000000-0005-0000-0000-000088060000}"/>
    <cellStyle name="60% - Accent4 3" xfId="776" xr:uid="{00000000-0005-0000-0000-000089060000}"/>
    <cellStyle name="60% - Accent5" xfId="47" builtinId="48" customBuiltin="1"/>
    <cellStyle name="60% - Accent5 2" xfId="73" xr:uid="{00000000-0005-0000-0000-00008B060000}"/>
    <cellStyle name="60% - Accent5 2 2" xfId="124" xr:uid="{00000000-0005-0000-0000-00008C060000}"/>
    <cellStyle name="60% - Accent5 3" xfId="777" xr:uid="{00000000-0005-0000-0000-00008D060000}"/>
    <cellStyle name="60% - Accent6" xfId="51" builtinId="52" customBuiltin="1"/>
    <cellStyle name="60% - Accent6 2" xfId="55" xr:uid="{00000000-0005-0000-0000-00008F060000}"/>
    <cellStyle name="60% - Accent6 2 2" xfId="125" xr:uid="{00000000-0005-0000-0000-000090060000}"/>
    <cellStyle name="60% - Accent6 3" xfId="778" xr:uid="{00000000-0005-0000-0000-000091060000}"/>
    <cellStyle name="60% - Акцент1 2" xfId="235" xr:uid="{00000000-0005-0000-0000-000092060000}"/>
    <cellStyle name="60% — акцент1 2" xfId="779" xr:uid="{00000000-0005-0000-0000-000093060000}"/>
    <cellStyle name="60% - Акцент2 2" xfId="236" xr:uid="{00000000-0005-0000-0000-000094060000}"/>
    <cellStyle name="60% — акцент2 2" xfId="780" xr:uid="{00000000-0005-0000-0000-000095060000}"/>
    <cellStyle name="60% - Акцент3 2" xfId="237" xr:uid="{00000000-0005-0000-0000-000096060000}"/>
    <cellStyle name="60% — акцент3 2" xfId="781" xr:uid="{00000000-0005-0000-0000-000097060000}"/>
    <cellStyle name="60% - Акцент4 2" xfId="238" xr:uid="{00000000-0005-0000-0000-000098060000}"/>
    <cellStyle name="60% — акцент4 2" xfId="782" xr:uid="{00000000-0005-0000-0000-000099060000}"/>
    <cellStyle name="60% - Акцент5 2" xfId="239" xr:uid="{00000000-0005-0000-0000-00009A060000}"/>
    <cellStyle name="60% — акцент5 2" xfId="783" xr:uid="{00000000-0005-0000-0000-00009B060000}"/>
    <cellStyle name="60% - Акцент6 2" xfId="240" xr:uid="{00000000-0005-0000-0000-00009C060000}"/>
    <cellStyle name="60% — акцент6 2" xfId="784" xr:uid="{00000000-0005-0000-0000-00009D060000}"/>
    <cellStyle name="Accent1" xfId="28" builtinId="29" customBuiltin="1"/>
    <cellStyle name="Accent1 2" xfId="57" xr:uid="{00000000-0005-0000-0000-00009F060000}"/>
    <cellStyle name="Accent1 2 2" xfId="126" xr:uid="{00000000-0005-0000-0000-0000A0060000}"/>
    <cellStyle name="Accent1 3" xfId="785" xr:uid="{00000000-0005-0000-0000-0000A1060000}"/>
    <cellStyle name="Accent2" xfId="32" builtinId="33" customBuiltin="1"/>
    <cellStyle name="Accent2 2" xfId="53" xr:uid="{00000000-0005-0000-0000-0000A3060000}"/>
    <cellStyle name="Accent2 2 2" xfId="127" xr:uid="{00000000-0005-0000-0000-0000A4060000}"/>
    <cellStyle name="Accent2 3" xfId="786" xr:uid="{00000000-0005-0000-0000-0000A5060000}"/>
    <cellStyle name="Accent3" xfId="36" builtinId="37" customBuiltin="1"/>
    <cellStyle name="Accent3 2" xfId="90" xr:uid="{00000000-0005-0000-0000-0000A7060000}"/>
    <cellStyle name="Accent3 2 2" xfId="128" xr:uid="{00000000-0005-0000-0000-0000A8060000}"/>
    <cellStyle name="Accent3 3" xfId="787" xr:uid="{00000000-0005-0000-0000-0000A9060000}"/>
    <cellStyle name="Accent4" xfId="40" builtinId="41" customBuiltin="1"/>
    <cellStyle name="Accent4 2" xfId="75" xr:uid="{00000000-0005-0000-0000-0000AB060000}"/>
    <cellStyle name="Accent4 2 2" xfId="129" xr:uid="{00000000-0005-0000-0000-0000AC060000}"/>
    <cellStyle name="Accent4 3" xfId="788" xr:uid="{00000000-0005-0000-0000-0000AD060000}"/>
    <cellStyle name="Accent5" xfId="44" builtinId="45" customBuiltin="1"/>
    <cellStyle name="Accent5 2" xfId="85" xr:uid="{00000000-0005-0000-0000-0000AF060000}"/>
    <cellStyle name="Accent5 2 2" xfId="130" xr:uid="{00000000-0005-0000-0000-0000B0060000}"/>
    <cellStyle name="Accent5 3" xfId="789" xr:uid="{00000000-0005-0000-0000-0000B1060000}"/>
    <cellStyle name="Accent6" xfId="48" builtinId="49" customBuiltin="1"/>
    <cellStyle name="Accent6 2" xfId="58" xr:uid="{00000000-0005-0000-0000-0000B3060000}"/>
    <cellStyle name="Accent6 2 2" xfId="131" xr:uid="{00000000-0005-0000-0000-0000B4060000}"/>
    <cellStyle name="Accent6 3" xfId="790" xr:uid="{00000000-0005-0000-0000-0000B5060000}"/>
    <cellStyle name="Bad" xfId="17" builtinId="27" customBuiltin="1"/>
    <cellStyle name="Bad 2" xfId="92" xr:uid="{00000000-0005-0000-0000-0000B7060000}"/>
    <cellStyle name="Bad 2 2" xfId="132" xr:uid="{00000000-0005-0000-0000-0000B8060000}"/>
    <cellStyle name="Bad 3" xfId="791" xr:uid="{00000000-0005-0000-0000-0000B9060000}"/>
    <cellStyle name="Calculation" xfId="21" builtinId="22" customBuiltin="1"/>
    <cellStyle name="Calculation 2" xfId="79" xr:uid="{00000000-0005-0000-0000-0000BB060000}"/>
    <cellStyle name="Calculation 2 2" xfId="133" xr:uid="{00000000-0005-0000-0000-0000BC060000}"/>
    <cellStyle name="Calculation 2 2 2" xfId="792" xr:uid="{00000000-0005-0000-0000-0000BD060000}"/>
    <cellStyle name="Calculation 2 2 2 2" xfId="2356" xr:uid="{00000000-0005-0000-0000-0000BE060000}"/>
    <cellStyle name="Calculation 2 2 3" xfId="793" xr:uid="{00000000-0005-0000-0000-0000BF060000}"/>
    <cellStyle name="Calculation 2 2 3 2" xfId="2357" xr:uid="{00000000-0005-0000-0000-0000C0060000}"/>
    <cellStyle name="Calculation 2 2 4" xfId="1797" xr:uid="{00000000-0005-0000-0000-0000C1060000}"/>
    <cellStyle name="Calculation 3" xfId="794" xr:uid="{00000000-0005-0000-0000-0000C2060000}"/>
    <cellStyle name="Check Cell" xfId="23" builtinId="23" customBuiltin="1"/>
    <cellStyle name="Check Cell 2" xfId="86" xr:uid="{00000000-0005-0000-0000-0000C4060000}"/>
    <cellStyle name="Check Cell 2 2" xfId="134" xr:uid="{00000000-0005-0000-0000-0000C5060000}"/>
    <cellStyle name="Check Cell 3" xfId="795" xr:uid="{00000000-0005-0000-0000-0000C6060000}"/>
    <cellStyle name="Comma" xfId="7" builtinId="3"/>
    <cellStyle name="Comma 10" xfId="796" xr:uid="{00000000-0005-0000-0000-0000C8060000}"/>
    <cellStyle name="Comma 10 2" xfId="1610" xr:uid="{00000000-0005-0000-0000-0000C9060000}"/>
    <cellStyle name="Comma 10 3" xfId="2358" xr:uid="{00000000-0005-0000-0000-0000CA060000}"/>
    <cellStyle name="Comma 15" xfId="263" xr:uid="{00000000-0005-0000-0000-0000CB060000}"/>
    <cellStyle name="Comma 2" xfId="10" xr:uid="{00000000-0005-0000-0000-0000CC060000}"/>
    <cellStyle name="Comma 2 2" xfId="100" xr:uid="{00000000-0005-0000-0000-0000CD060000}"/>
    <cellStyle name="Comma 2 2 2" xfId="135" xr:uid="{00000000-0005-0000-0000-0000CE060000}"/>
    <cellStyle name="Comma 2 2 2 2" xfId="797" xr:uid="{00000000-0005-0000-0000-0000CF060000}"/>
    <cellStyle name="Comma 2 3" xfId="103" xr:uid="{00000000-0005-0000-0000-0000D0060000}"/>
    <cellStyle name="Comma 2 3 2" xfId="798" xr:uid="{00000000-0005-0000-0000-0000D1060000}"/>
    <cellStyle name="Comma 2 4" xfId="799" xr:uid="{00000000-0005-0000-0000-0000D2060000}"/>
    <cellStyle name="Comma 2 5" xfId="800" xr:uid="{00000000-0005-0000-0000-0000D3060000}"/>
    <cellStyle name="Comma 3" xfId="99" xr:uid="{00000000-0005-0000-0000-0000D4060000}"/>
    <cellStyle name="Comma 3 2" xfId="136" xr:uid="{00000000-0005-0000-0000-0000D5060000}"/>
    <cellStyle name="Comma 3 2 2" xfId="188" xr:uid="{00000000-0005-0000-0000-0000D6060000}"/>
    <cellStyle name="Comma 3 2 2 2" xfId="211" xr:uid="{00000000-0005-0000-0000-0000D7060000}"/>
    <cellStyle name="Comma 3 2 2 2 2" xfId="1103" xr:uid="{00000000-0005-0000-0000-0000D8060000}"/>
    <cellStyle name="Comma 3 2 2 2 3" xfId="1849" xr:uid="{00000000-0005-0000-0000-0000D9060000}"/>
    <cellStyle name="Comma 3 2 2 3" xfId="1080" xr:uid="{00000000-0005-0000-0000-0000DA060000}"/>
    <cellStyle name="Comma 3 2 2 4" xfId="1826" xr:uid="{00000000-0005-0000-0000-0000DB060000}"/>
    <cellStyle name="Comma 3 2 3" xfId="181" xr:uid="{00000000-0005-0000-0000-0000DC060000}"/>
    <cellStyle name="Comma 3 2 3 2" xfId="1074" xr:uid="{00000000-0005-0000-0000-0000DD060000}"/>
    <cellStyle name="Comma 3 2 3 3" xfId="1820" xr:uid="{00000000-0005-0000-0000-0000DE060000}"/>
    <cellStyle name="Comma 3 2 4" xfId="205" xr:uid="{00000000-0005-0000-0000-0000DF060000}"/>
    <cellStyle name="Comma 3 2 4 2" xfId="1097" xr:uid="{00000000-0005-0000-0000-0000E0060000}"/>
    <cellStyle name="Comma 3 2 4 3" xfId="1843" xr:uid="{00000000-0005-0000-0000-0000E1060000}"/>
    <cellStyle name="Comma 3 2 5" xfId="1056" xr:uid="{00000000-0005-0000-0000-0000E2060000}"/>
    <cellStyle name="Comma 3 2 6" xfId="1798" xr:uid="{00000000-0005-0000-0000-0000E3060000}"/>
    <cellStyle name="Comma 3 3" xfId="801" xr:uid="{00000000-0005-0000-0000-0000E4060000}"/>
    <cellStyle name="Comma 4" xfId="102" xr:uid="{00000000-0005-0000-0000-0000E5060000}"/>
    <cellStyle name="Comma 4 2" xfId="802" xr:uid="{00000000-0005-0000-0000-0000E6060000}"/>
    <cellStyle name="Comma 4 2 2" xfId="803" xr:uid="{00000000-0005-0000-0000-0000E7060000}"/>
    <cellStyle name="Comma 4 3" xfId="804" xr:uid="{00000000-0005-0000-0000-0000E8060000}"/>
    <cellStyle name="Comma 4 3 2" xfId="805" xr:uid="{00000000-0005-0000-0000-0000E9060000}"/>
    <cellStyle name="Comma 5" xfId="95" xr:uid="{00000000-0005-0000-0000-0000EA060000}"/>
    <cellStyle name="Comma 5 2" xfId="180" xr:uid="{00000000-0005-0000-0000-0000EB060000}"/>
    <cellStyle name="Comma 5 2 2" xfId="806" xr:uid="{00000000-0005-0000-0000-0000EC060000}"/>
    <cellStyle name="Comma 5 2 3" xfId="1073" xr:uid="{00000000-0005-0000-0000-0000ED060000}"/>
    <cellStyle name="Comma 5 2 4" xfId="1819" xr:uid="{00000000-0005-0000-0000-0000EE060000}"/>
    <cellStyle name="Comma 5 3" xfId="204" xr:uid="{00000000-0005-0000-0000-0000EF060000}"/>
    <cellStyle name="Comma 5 3 2" xfId="1096" xr:uid="{00000000-0005-0000-0000-0000F0060000}"/>
    <cellStyle name="Comma 5 3 3" xfId="1842" xr:uid="{00000000-0005-0000-0000-0000F1060000}"/>
    <cellStyle name="Comma 5 4" xfId="807" xr:uid="{00000000-0005-0000-0000-0000F2060000}"/>
    <cellStyle name="Comma 5 4 2" xfId="1611" xr:uid="{00000000-0005-0000-0000-0000F3060000}"/>
    <cellStyle name="Comma 5 4 3" xfId="2359" xr:uid="{00000000-0005-0000-0000-0000F4060000}"/>
    <cellStyle name="Comma 5 5" xfId="1055" xr:uid="{00000000-0005-0000-0000-0000F5060000}"/>
    <cellStyle name="Comma 5 6" xfId="1796" xr:uid="{00000000-0005-0000-0000-0000F6060000}"/>
    <cellStyle name="Comma 6" xfId="187" xr:uid="{00000000-0005-0000-0000-0000F7060000}"/>
    <cellStyle name="Comma 6 10" xfId="808" xr:uid="{00000000-0005-0000-0000-0000F8060000}"/>
    <cellStyle name="Comma 6 10 2" xfId="1612" xr:uid="{00000000-0005-0000-0000-0000F9060000}"/>
    <cellStyle name="Comma 6 10 3" xfId="2360" xr:uid="{00000000-0005-0000-0000-0000FA060000}"/>
    <cellStyle name="Comma 6 11" xfId="1079" xr:uid="{00000000-0005-0000-0000-0000FB060000}"/>
    <cellStyle name="Comma 6 12" xfId="1825" xr:uid="{00000000-0005-0000-0000-0000FC060000}"/>
    <cellStyle name="Comma 6 2" xfId="210" xr:uid="{00000000-0005-0000-0000-0000FD060000}"/>
    <cellStyle name="Comma 6 2 2" xfId="1102" xr:uid="{00000000-0005-0000-0000-0000FE060000}"/>
    <cellStyle name="Comma 6 2 3" xfId="1848" xr:uid="{00000000-0005-0000-0000-0000FF060000}"/>
    <cellStyle name="Comma 6 3" xfId="809" xr:uid="{00000000-0005-0000-0000-000000070000}"/>
    <cellStyle name="Comma 6 3 2" xfId="810" xr:uid="{00000000-0005-0000-0000-000001070000}"/>
    <cellStyle name="Comma 6 3 2 2" xfId="811" xr:uid="{00000000-0005-0000-0000-000002070000}"/>
    <cellStyle name="Comma 6 3 2 2 2" xfId="812" xr:uid="{00000000-0005-0000-0000-000003070000}"/>
    <cellStyle name="Comma 6 3 2 2 2 2" xfId="1616" xr:uid="{00000000-0005-0000-0000-000004070000}"/>
    <cellStyle name="Comma 6 3 2 2 2 3" xfId="2364" xr:uid="{00000000-0005-0000-0000-000005070000}"/>
    <cellStyle name="Comma 6 3 2 2 3" xfId="813" xr:uid="{00000000-0005-0000-0000-000006070000}"/>
    <cellStyle name="Comma 6 3 2 2 3 2" xfId="1617" xr:uid="{00000000-0005-0000-0000-000007070000}"/>
    <cellStyle name="Comma 6 3 2 2 3 3" xfId="2365" xr:uid="{00000000-0005-0000-0000-000008070000}"/>
    <cellStyle name="Comma 6 3 2 2 4" xfId="1615" xr:uid="{00000000-0005-0000-0000-000009070000}"/>
    <cellStyle name="Comma 6 3 2 2 5" xfId="2363" xr:uid="{00000000-0005-0000-0000-00000A070000}"/>
    <cellStyle name="Comma 6 3 2 3" xfId="814" xr:uid="{00000000-0005-0000-0000-00000B070000}"/>
    <cellStyle name="Comma 6 3 2 3 2" xfId="815" xr:uid="{00000000-0005-0000-0000-00000C070000}"/>
    <cellStyle name="Comma 6 3 2 3 2 2" xfId="1619" xr:uid="{00000000-0005-0000-0000-00000D070000}"/>
    <cellStyle name="Comma 6 3 2 3 2 3" xfId="2367" xr:uid="{00000000-0005-0000-0000-00000E070000}"/>
    <cellStyle name="Comma 6 3 2 3 3" xfId="816" xr:uid="{00000000-0005-0000-0000-00000F070000}"/>
    <cellStyle name="Comma 6 3 2 3 3 2" xfId="1620" xr:uid="{00000000-0005-0000-0000-000010070000}"/>
    <cellStyle name="Comma 6 3 2 3 3 3" xfId="2368" xr:uid="{00000000-0005-0000-0000-000011070000}"/>
    <cellStyle name="Comma 6 3 2 3 4" xfId="1618" xr:uid="{00000000-0005-0000-0000-000012070000}"/>
    <cellStyle name="Comma 6 3 2 3 5" xfId="2366" xr:uid="{00000000-0005-0000-0000-000013070000}"/>
    <cellStyle name="Comma 6 3 2 4" xfId="817" xr:uid="{00000000-0005-0000-0000-000014070000}"/>
    <cellStyle name="Comma 6 3 2 4 2" xfId="1621" xr:uid="{00000000-0005-0000-0000-000015070000}"/>
    <cellStyle name="Comma 6 3 2 4 3" xfId="2369" xr:uid="{00000000-0005-0000-0000-000016070000}"/>
    <cellStyle name="Comma 6 3 2 5" xfId="818" xr:uid="{00000000-0005-0000-0000-000017070000}"/>
    <cellStyle name="Comma 6 3 2 5 2" xfId="1622" xr:uid="{00000000-0005-0000-0000-000018070000}"/>
    <cellStyle name="Comma 6 3 2 5 3" xfId="2370" xr:uid="{00000000-0005-0000-0000-000019070000}"/>
    <cellStyle name="Comma 6 3 2 6" xfId="1614" xr:uid="{00000000-0005-0000-0000-00001A070000}"/>
    <cellStyle name="Comma 6 3 2 7" xfId="2362" xr:uid="{00000000-0005-0000-0000-00001B070000}"/>
    <cellStyle name="Comma 6 3 3" xfId="819" xr:uid="{00000000-0005-0000-0000-00001C070000}"/>
    <cellStyle name="Comma 6 3 3 2" xfId="820" xr:uid="{00000000-0005-0000-0000-00001D070000}"/>
    <cellStyle name="Comma 6 3 3 2 2" xfId="1624" xr:uid="{00000000-0005-0000-0000-00001E070000}"/>
    <cellStyle name="Comma 6 3 3 2 3" xfId="2372" xr:uid="{00000000-0005-0000-0000-00001F070000}"/>
    <cellStyle name="Comma 6 3 3 3" xfId="821" xr:uid="{00000000-0005-0000-0000-000020070000}"/>
    <cellStyle name="Comma 6 3 3 3 2" xfId="1625" xr:uid="{00000000-0005-0000-0000-000021070000}"/>
    <cellStyle name="Comma 6 3 3 3 3" xfId="2373" xr:uid="{00000000-0005-0000-0000-000022070000}"/>
    <cellStyle name="Comma 6 3 3 4" xfId="1623" xr:uid="{00000000-0005-0000-0000-000023070000}"/>
    <cellStyle name="Comma 6 3 3 5" xfId="2371" xr:uid="{00000000-0005-0000-0000-000024070000}"/>
    <cellStyle name="Comma 6 3 4" xfId="822" xr:uid="{00000000-0005-0000-0000-000025070000}"/>
    <cellStyle name="Comma 6 3 4 2" xfId="823" xr:uid="{00000000-0005-0000-0000-000026070000}"/>
    <cellStyle name="Comma 6 3 4 2 2" xfId="1627" xr:uid="{00000000-0005-0000-0000-000027070000}"/>
    <cellStyle name="Comma 6 3 4 2 3" xfId="2375" xr:uid="{00000000-0005-0000-0000-000028070000}"/>
    <cellStyle name="Comma 6 3 4 3" xfId="824" xr:uid="{00000000-0005-0000-0000-000029070000}"/>
    <cellStyle name="Comma 6 3 4 3 2" xfId="1628" xr:uid="{00000000-0005-0000-0000-00002A070000}"/>
    <cellStyle name="Comma 6 3 4 3 3" xfId="2376" xr:uid="{00000000-0005-0000-0000-00002B070000}"/>
    <cellStyle name="Comma 6 3 4 4" xfId="1626" xr:uid="{00000000-0005-0000-0000-00002C070000}"/>
    <cellStyle name="Comma 6 3 4 5" xfId="2374" xr:uid="{00000000-0005-0000-0000-00002D070000}"/>
    <cellStyle name="Comma 6 3 5" xfId="825" xr:uid="{00000000-0005-0000-0000-00002E070000}"/>
    <cellStyle name="Comma 6 3 5 2" xfId="1629" xr:uid="{00000000-0005-0000-0000-00002F070000}"/>
    <cellStyle name="Comma 6 3 5 3" xfId="2377" xr:uid="{00000000-0005-0000-0000-000030070000}"/>
    <cellStyle name="Comma 6 3 6" xfId="826" xr:uid="{00000000-0005-0000-0000-000031070000}"/>
    <cellStyle name="Comma 6 3 6 2" xfId="1630" xr:uid="{00000000-0005-0000-0000-000032070000}"/>
    <cellStyle name="Comma 6 3 6 3" xfId="2378" xr:uid="{00000000-0005-0000-0000-000033070000}"/>
    <cellStyle name="Comma 6 3 7" xfId="1613" xr:uid="{00000000-0005-0000-0000-000034070000}"/>
    <cellStyle name="Comma 6 3 8" xfId="2361" xr:uid="{00000000-0005-0000-0000-000035070000}"/>
    <cellStyle name="Comma 6 4" xfId="827" xr:uid="{00000000-0005-0000-0000-000036070000}"/>
    <cellStyle name="Comma 6 4 2" xfId="828" xr:uid="{00000000-0005-0000-0000-000037070000}"/>
    <cellStyle name="Comma 6 4 2 2" xfId="829" xr:uid="{00000000-0005-0000-0000-000038070000}"/>
    <cellStyle name="Comma 6 4 2 2 2" xfId="830" xr:uid="{00000000-0005-0000-0000-000039070000}"/>
    <cellStyle name="Comma 6 4 2 2 2 2" xfId="1634" xr:uid="{00000000-0005-0000-0000-00003A070000}"/>
    <cellStyle name="Comma 6 4 2 2 2 3" xfId="2382" xr:uid="{00000000-0005-0000-0000-00003B070000}"/>
    <cellStyle name="Comma 6 4 2 2 3" xfId="831" xr:uid="{00000000-0005-0000-0000-00003C070000}"/>
    <cellStyle name="Comma 6 4 2 2 3 2" xfId="1635" xr:uid="{00000000-0005-0000-0000-00003D070000}"/>
    <cellStyle name="Comma 6 4 2 2 3 3" xfId="2383" xr:uid="{00000000-0005-0000-0000-00003E070000}"/>
    <cellStyle name="Comma 6 4 2 2 4" xfId="1633" xr:uid="{00000000-0005-0000-0000-00003F070000}"/>
    <cellStyle name="Comma 6 4 2 2 5" xfId="2381" xr:uid="{00000000-0005-0000-0000-000040070000}"/>
    <cellStyle name="Comma 6 4 2 3" xfId="832" xr:uid="{00000000-0005-0000-0000-000041070000}"/>
    <cellStyle name="Comma 6 4 2 3 2" xfId="833" xr:uid="{00000000-0005-0000-0000-000042070000}"/>
    <cellStyle name="Comma 6 4 2 3 2 2" xfId="1637" xr:uid="{00000000-0005-0000-0000-000043070000}"/>
    <cellStyle name="Comma 6 4 2 3 2 3" xfId="2385" xr:uid="{00000000-0005-0000-0000-000044070000}"/>
    <cellStyle name="Comma 6 4 2 3 3" xfId="834" xr:uid="{00000000-0005-0000-0000-000045070000}"/>
    <cellStyle name="Comma 6 4 2 3 3 2" xfId="1638" xr:uid="{00000000-0005-0000-0000-000046070000}"/>
    <cellStyle name="Comma 6 4 2 3 3 3" xfId="2386" xr:uid="{00000000-0005-0000-0000-000047070000}"/>
    <cellStyle name="Comma 6 4 2 3 4" xfId="1636" xr:uid="{00000000-0005-0000-0000-000048070000}"/>
    <cellStyle name="Comma 6 4 2 3 5" xfId="2384" xr:uid="{00000000-0005-0000-0000-000049070000}"/>
    <cellStyle name="Comma 6 4 2 4" xfId="835" xr:uid="{00000000-0005-0000-0000-00004A070000}"/>
    <cellStyle name="Comma 6 4 2 4 2" xfId="1639" xr:uid="{00000000-0005-0000-0000-00004B070000}"/>
    <cellStyle name="Comma 6 4 2 4 3" xfId="2387" xr:uid="{00000000-0005-0000-0000-00004C070000}"/>
    <cellStyle name="Comma 6 4 2 5" xfId="836" xr:uid="{00000000-0005-0000-0000-00004D070000}"/>
    <cellStyle name="Comma 6 4 2 5 2" xfId="1640" xr:uid="{00000000-0005-0000-0000-00004E070000}"/>
    <cellStyle name="Comma 6 4 2 5 3" xfId="2388" xr:uid="{00000000-0005-0000-0000-00004F070000}"/>
    <cellStyle name="Comma 6 4 2 6" xfId="1632" xr:uid="{00000000-0005-0000-0000-000050070000}"/>
    <cellStyle name="Comma 6 4 2 7" xfId="2380" xr:uid="{00000000-0005-0000-0000-000051070000}"/>
    <cellStyle name="Comma 6 4 3" xfId="837" xr:uid="{00000000-0005-0000-0000-000052070000}"/>
    <cellStyle name="Comma 6 4 3 2" xfId="838" xr:uid="{00000000-0005-0000-0000-000053070000}"/>
    <cellStyle name="Comma 6 4 3 2 2" xfId="1642" xr:uid="{00000000-0005-0000-0000-000054070000}"/>
    <cellStyle name="Comma 6 4 3 2 3" xfId="2390" xr:uid="{00000000-0005-0000-0000-000055070000}"/>
    <cellStyle name="Comma 6 4 3 3" xfId="839" xr:uid="{00000000-0005-0000-0000-000056070000}"/>
    <cellStyle name="Comma 6 4 3 3 2" xfId="1643" xr:uid="{00000000-0005-0000-0000-000057070000}"/>
    <cellStyle name="Comma 6 4 3 3 3" xfId="2391" xr:uid="{00000000-0005-0000-0000-000058070000}"/>
    <cellStyle name="Comma 6 4 3 4" xfId="1641" xr:uid="{00000000-0005-0000-0000-000059070000}"/>
    <cellStyle name="Comma 6 4 3 5" xfId="2389" xr:uid="{00000000-0005-0000-0000-00005A070000}"/>
    <cellStyle name="Comma 6 4 4" xfId="840" xr:uid="{00000000-0005-0000-0000-00005B070000}"/>
    <cellStyle name="Comma 6 4 4 2" xfId="841" xr:uid="{00000000-0005-0000-0000-00005C070000}"/>
    <cellStyle name="Comma 6 4 4 2 2" xfId="1645" xr:uid="{00000000-0005-0000-0000-00005D070000}"/>
    <cellStyle name="Comma 6 4 4 2 3" xfId="2393" xr:uid="{00000000-0005-0000-0000-00005E070000}"/>
    <cellStyle name="Comma 6 4 4 3" xfId="842" xr:uid="{00000000-0005-0000-0000-00005F070000}"/>
    <cellStyle name="Comma 6 4 4 3 2" xfId="1646" xr:uid="{00000000-0005-0000-0000-000060070000}"/>
    <cellStyle name="Comma 6 4 4 3 3" xfId="2394" xr:uid="{00000000-0005-0000-0000-000061070000}"/>
    <cellStyle name="Comma 6 4 4 4" xfId="1644" xr:uid="{00000000-0005-0000-0000-000062070000}"/>
    <cellStyle name="Comma 6 4 4 5" xfId="2392" xr:uid="{00000000-0005-0000-0000-000063070000}"/>
    <cellStyle name="Comma 6 4 5" xfId="843" xr:uid="{00000000-0005-0000-0000-000064070000}"/>
    <cellStyle name="Comma 6 4 5 2" xfId="1647" xr:uid="{00000000-0005-0000-0000-000065070000}"/>
    <cellStyle name="Comma 6 4 5 3" xfId="2395" xr:uid="{00000000-0005-0000-0000-000066070000}"/>
    <cellStyle name="Comma 6 4 6" xfId="844" xr:uid="{00000000-0005-0000-0000-000067070000}"/>
    <cellStyle name="Comma 6 4 6 2" xfId="1648" xr:uid="{00000000-0005-0000-0000-000068070000}"/>
    <cellStyle name="Comma 6 4 6 3" xfId="2396" xr:uid="{00000000-0005-0000-0000-000069070000}"/>
    <cellStyle name="Comma 6 4 7" xfId="1631" xr:uid="{00000000-0005-0000-0000-00006A070000}"/>
    <cellStyle name="Comma 6 4 8" xfId="2379" xr:uid="{00000000-0005-0000-0000-00006B070000}"/>
    <cellStyle name="Comma 6 5" xfId="845" xr:uid="{00000000-0005-0000-0000-00006C070000}"/>
    <cellStyle name="Comma 6 5 2" xfId="846" xr:uid="{00000000-0005-0000-0000-00006D070000}"/>
    <cellStyle name="Comma 6 5 2 2" xfId="847" xr:uid="{00000000-0005-0000-0000-00006E070000}"/>
    <cellStyle name="Comma 6 5 2 2 2" xfId="1651" xr:uid="{00000000-0005-0000-0000-00006F070000}"/>
    <cellStyle name="Comma 6 5 2 2 3" xfId="2399" xr:uid="{00000000-0005-0000-0000-000070070000}"/>
    <cellStyle name="Comma 6 5 2 3" xfId="848" xr:uid="{00000000-0005-0000-0000-000071070000}"/>
    <cellStyle name="Comma 6 5 2 3 2" xfId="1652" xr:uid="{00000000-0005-0000-0000-000072070000}"/>
    <cellStyle name="Comma 6 5 2 3 3" xfId="2400" xr:uid="{00000000-0005-0000-0000-000073070000}"/>
    <cellStyle name="Comma 6 5 2 4" xfId="1650" xr:uid="{00000000-0005-0000-0000-000074070000}"/>
    <cellStyle name="Comma 6 5 2 5" xfId="2398" xr:uid="{00000000-0005-0000-0000-000075070000}"/>
    <cellStyle name="Comma 6 5 3" xfId="849" xr:uid="{00000000-0005-0000-0000-000076070000}"/>
    <cellStyle name="Comma 6 5 3 2" xfId="850" xr:uid="{00000000-0005-0000-0000-000077070000}"/>
    <cellStyle name="Comma 6 5 3 2 2" xfId="1654" xr:uid="{00000000-0005-0000-0000-000078070000}"/>
    <cellStyle name="Comma 6 5 3 2 3" xfId="2402" xr:uid="{00000000-0005-0000-0000-000079070000}"/>
    <cellStyle name="Comma 6 5 3 3" xfId="851" xr:uid="{00000000-0005-0000-0000-00007A070000}"/>
    <cellStyle name="Comma 6 5 3 3 2" xfId="1655" xr:uid="{00000000-0005-0000-0000-00007B070000}"/>
    <cellStyle name="Comma 6 5 3 3 3" xfId="2403" xr:uid="{00000000-0005-0000-0000-00007C070000}"/>
    <cellStyle name="Comma 6 5 3 4" xfId="1653" xr:uid="{00000000-0005-0000-0000-00007D070000}"/>
    <cellStyle name="Comma 6 5 3 5" xfId="2401" xr:uid="{00000000-0005-0000-0000-00007E070000}"/>
    <cellStyle name="Comma 6 5 4" xfId="852" xr:uid="{00000000-0005-0000-0000-00007F070000}"/>
    <cellStyle name="Comma 6 5 4 2" xfId="1656" xr:uid="{00000000-0005-0000-0000-000080070000}"/>
    <cellStyle name="Comma 6 5 4 3" xfId="2404" xr:uid="{00000000-0005-0000-0000-000081070000}"/>
    <cellStyle name="Comma 6 5 5" xfId="853" xr:uid="{00000000-0005-0000-0000-000082070000}"/>
    <cellStyle name="Comma 6 5 5 2" xfId="1657" xr:uid="{00000000-0005-0000-0000-000083070000}"/>
    <cellStyle name="Comma 6 5 5 3" xfId="2405" xr:uid="{00000000-0005-0000-0000-000084070000}"/>
    <cellStyle name="Comma 6 5 6" xfId="1649" xr:uid="{00000000-0005-0000-0000-000085070000}"/>
    <cellStyle name="Comma 6 5 7" xfId="2397" xr:uid="{00000000-0005-0000-0000-000086070000}"/>
    <cellStyle name="Comma 6 6" xfId="854" xr:uid="{00000000-0005-0000-0000-000087070000}"/>
    <cellStyle name="Comma 6 6 2" xfId="855" xr:uid="{00000000-0005-0000-0000-000088070000}"/>
    <cellStyle name="Comma 6 6 2 2" xfId="856" xr:uid="{00000000-0005-0000-0000-000089070000}"/>
    <cellStyle name="Comma 6 6 2 2 2" xfId="1660" xr:uid="{00000000-0005-0000-0000-00008A070000}"/>
    <cellStyle name="Comma 6 6 2 2 3" xfId="2408" xr:uid="{00000000-0005-0000-0000-00008B070000}"/>
    <cellStyle name="Comma 6 6 2 3" xfId="857" xr:uid="{00000000-0005-0000-0000-00008C070000}"/>
    <cellStyle name="Comma 6 6 2 3 2" xfId="1661" xr:uid="{00000000-0005-0000-0000-00008D070000}"/>
    <cellStyle name="Comma 6 6 2 3 3" xfId="2409" xr:uid="{00000000-0005-0000-0000-00008E070000}"/>
    <cellStyle name="Comma 6 6 2 4" xfId="1659" xr:uid="{00000000-0005-0000-0000-00008F070000}"/>
    <cellStyle name="Comma 6 6 2 5" xfId="2407" xr:uid="{00000000-0005-0000-0000-000090070000}"/>
    <cellStyle name="Comma 6 6 3" xfId="858" xr:uid="{00000000-0005-0000-0000-000091070000}"/>
    <cellStyle name="Comma 6 6 3 2" xfId="859" xr:uid="{00000000-0005-0000-0000-000092070000}"/>
    <cellStyle name="Comma 6 6 3 2 2" xfId="1663" xr:uid="{00000000-0005-0000-0000-000093070000}"/>
    <cellStyle name="Comma 6 6 3 2 3" xfId="2411" xr:uid="{00000000-0005-0000-0000-000094070000}"/>
    <cellStyle name="Comma 6 6 3 3" xfId="860" xr:uid="{00000000-0005-0000-0000-000095070000}"/>
    <cellStyle name="Comma 6 6 3 3 2" xfId="1664" xr:uid="{00000000-0005-0000-0000-000096070000}"/>
    <cellStyle name="Comma 6 6 3 3 3" xfId="2412" xr:uid="{00000000-0005-0000-0000-000097070000}"/>
    <cellStyle name="Comma 6 6 3 4" xfId="1662" xr:uid="{00000000-0005-0000-0000-000098070000}"/>
    <cellStyle name="Comma 6 6 3 5" xfId="2410" xr:uid="{00000000-0005-0000-0000-000099070000}"/>
    <cellStyle name="Comma 6 6 4" xfId="861" xr:uid="{00000000-0005-0000-0000-00009A070000}"/>
    <cellStyle name="Comma 6 6 4 2" xfId="1665" xr:uid="{00000000-0005-0000-0000-00009B070000}"/>
    <cellStyle name="Comma 6 6 4 3" xfId="2413" xr:uid="{00000000-0005-0000-0000-00009C070000}"/>
    <cellStyle name="Comma 6 6 5" xfId="862" xr:uid="{00000000-0005-0000-0000-00009D070000}"/>
    <cellStyle name="Comma 6 6 5 2" xfId="1666" xr:uid="{00000000-0005-0000-0000-00009E070000}"/>
    <cellStyle name="Comma 6 6 5 3" xfId="2414" xr:uid="{00000000-0005-0000-0000-00009F070000}"/>
    <cellStyle name="Comma 6 6 6" xfId="1658" xr:uid="{00000000-0005-0000-0000-0000A0070000}"/>
    <cellStyle name="Comma 6 6 7" xfId="2406" xr:uid="{00000000-0005-0000-0000-0000A1070000}"/>
    <cellStyle name="Comma 6 7" xfId="863" xr:uid="{00000000-0005-0000-0000-0000A2070000}"/>
    <cellStyle name="Comma 6 7 2" xfId="864" xr:uid="{00000000-0005-0000-0000-0000A3070000}"/>
    <cellStyle name="Comma 6 7 2 2" xfId="1668" xr:uid="{00000000-0005-0000-0000-0000A4070000}"/>
    <cellStyle name="Comma 6 7 2 3" xfId="2416" xr:uid="{00000000-0005-0000-0000-0000A5070000}"/>
    <cellStyle name="Comma 6 7 3" xfId="865" xr:uid="{00000000-0005-0000-0000-0000A6070000}"/>
    <cellStyle name="Comma 6 7 3 2" xfId="1669" xr:uid="{00000000-0005-0000-0000-0000A7070000}"/>
    <cellStyle name="Comma 6 7 3 3" xfId="2417" xr:uid="{00000000-0005-0000-0000-0000A8070000}"/>
    <cellStyle name="Comma 6 7 4" xfId="1667" xr:uid="{00000000-0005-0000-0000-0000A9070000}"/>
    <cellStyle name="Comma 6 7 5" xfId="2415" xr:uid="{00000000-0005-0000-0000-0000AA070000}"/>
    <cellStyle name="Comma 6 8" xfId="866" xr:uid="{00000000-0005-0000-0000-0000AB070000}"/>
    <cellStyle name="Comma 6 8 2" xfId="867" xr:uid="{00000000-0005-0000-0000-0000AC070000}"/>
    <cellStyle name="Comma 6 8 2 2" xfId="1671" xr:uid="{00000000-0005-0000-0000-0000AD070000}"/>
    <cellStyle name="Comma 6 8 2 3" xfId="2419" xr:uid="{00000000-0005-0000-0000-0000AE070000}"/>
    <cellStyle name="Comma 6 8 3" xfId="868" xr:uid="{00000000-0005-0000-0000-0000AF070000}"/>
    <cellStyle name="Comma 6 8 3 2" xfId="1672" xr:uid="{00000000-0005-0000-0000-0000B0070000}"/>
    <cellStyle name="Comma 6 8 3 3" xfId="2420" xr:uid="{00000000-0005-0000-0000-0000B1070000}"/>
    <cellStyle name="Comma 6 8 4" xfId="1670" xr:uid="{00000000-0005-0000-0000-0000B2070000}"/>
    <cellStyle name="Comma 6 8 5" xfId="2418" xr:uid="{00000000-0005-0000-0000-0000B3070000}"/>
    <cellStyle name="Comma 6 9" xfId="869" xr:uid="{00000000-0005-0000-0000-0000B4070000}"/>
    <cellStyle name="Comma 6 9 2" xfId="1673" xr:uid="{00000000-0005-0000-0000-0000B5070000}"/>
    <cellStyle name="Comma 6 9 3" xfId="2421" xr:uid="{00000000-0005-0000-0000-0000B6070000}"/>
    <cellStyle name="Comma 7" xfId="870" xr:uid="{00000000-0005-0000-0000-0000B7070000}"/>
    <cellStyle name="Comma 8" xfId="871" xr:uid="{00000000-0005-0000-0000-0000B8070000}"/>
    <cellStyle name="Comma 8 2" xfId="872" xr:uid="{00000000-0005-0000-0000-0000B9070000}"/>
    <cellStyle name="Comma 9" xfId="873" xr:uid="{00000000-0005-0000-0000-0000BA070000}"/>
    <cellStyle name="Comma 9 2" xfId="874" xr:uid="{00000000-0005-0000-0000-0000BB070000}"/>
    <cellStyle name="Explanatory Text" xfId="26" builtinId="53" customBuiltin="1"/>
    <cellStyle name="Explanatory Text 2" xfId="74" xr:uid="{00000000-0005-0000-0000-0000BD070000}"/>
    <cellStyle name="Explanatory Text 2 2" xfId="137" xr:uid="{00000000-0005-0000-0000-0000BE070000}"/>
    <cellStyle name="Explanatory Text 3" xfId="875" xr:uid="{00000000-0005-0000-0000-0000BF070000}"/>
    <cellStyle name="Good" xfId="16" builtinId="26" customBuiltin="1"/>
    <cellStyle name="Good 2" xfId="80" xr:uid="{00000000-0005-0000-0000-0000C1070000}"/>
    <cellStyle name="Good 2 2" xfId="138" xr:uid="{00000000-0005-0000-0000-0000C2070000}"/>
    <cellStyle name="Good 3" xfId="876" xr:uid="{00000000-0005-0000-0000-0000C3070000}"/>
    <cellStyle name="Heading 1" xfId="12" builtinId="16" customBuiltin="1"/>
    <cellStyle name="Heading 1 2" xfId="65" xr:uid="{00000000-0005-0000-0000-0000C5070000}"/>
    <cellStyle name="Heading 1 2 2" xfId="139" xr:uid="{00000000-0005-0000-0000-0000C6070000}"/>
    <cellStyle name="Heading 1 3" xfId="877" xr:uid="{00000000-0005-0000-0000-0000C7070000}"/>
    <cellStyle name="Heading 2" xfId="13" builtinId="17" customBuiltin="1"/>
    <cellStyle name="Heading 2 2" xfId="83" xr:uid="{00000000-0005-0000-0000-0000C9070000}"/>
    <cellStyle name="Heading 2 2 2" xfId="140" xr:uid="{00000000-0005-0000-0000-0000CA070000}"/>
    <cellStyle name="Heading 2 3" xfId="878" xr:uid="{00000000-0005-0000-0000-0000CB070000}"/>
    <cellStyle name="Heading 3" xfId="14" builtinId="18" customBuiltin="1"/>
    <cellStyle name="Heading 3 2" xfId="67" xr:uid="{00000000-0005-0000-0000-0000CD070000}"/>
    <cellStyle name="Heading 3 2 2" xfId="141" xr:uid="{00000000-0005-0000-0000-0000CE070000}"/>
    <cellStyle name="Heading 3 3" xfId="879" xr:uid="{00000000-0005-0000-0000-0000CF070000}"/>
    <cellStyle name="Heading 4" xfId="15" builtinId="19" customBuiltin="1"/>
    <cellStyle name="Heading 4 2" xfId="63" xr:uid="{00000000-0005-0000-0000-0000D1070000}"/>
    <cellStyle name="Heading 4 2 2" xfId="142" xr:uid="{00000000-0005-0000-0000-0000D2070000}"/>
    <cellStyle name="Heading 4 3" xfId="880" xr:uid="{00000000-0005-0000-0000-0000D3070000}"/>
    <cellStyle name="Hyperlink" xfId="265" builtinId="8"/>
    <cellStyle name="Input" xfId="19" builtinId="20" customBuiltin="1"/>
    <cellStyle name="Input 2" xfId="82" xr:uid="{00000000-0005-0000-0000-0000D6070000}"/>
    <cellStyle name="Input 2 2" xfId="143" xr:uid="{00000000-0005-0000-0000-0000D7070000}"/>
    <cellStyle name="Input 2 2 2" xfId="881" xr:uid="{00000000-0005-0000-0000-0000D8070000}"/>
    <cellStyle name="Input 2 2 2 2" xfId="2422" xr:uid="{00000000-0005-0000-0000-0000D9070000}"/>
    <cellStyle name="Input 2 2 3" xfId="882" xr:uid="{00000000-0005-0000-0000-0000DA070000}"/>
    <cellStyle name="Input 2 2 3 2" xfId="2423" xr:uid="{00000000-0005-0000-0000-0000DB070000}"/>
    <cellStyle name="Input 2 2 4" xfId="1799" xr:uid="{00000000-0005-0000-0000-0000DC070000}"/>
    <cellStyle name="Input 3" xfId="883" xr:uid="{00000000-0005-0000-0000-0000DD070000}"/>
    <cellStyle name="Linked Cell" xfId="22" builtinId="24" customBuiltin="1"/>
    <cellStyle name="Linked Cell 2" xfId="70" xr:uid="{00000000-0005-0000-0000-0000DF070000}"/>
    <cellStyle name="Linked Cell 2 2" xfId="144" xr:uid="{00000000-0005-0000-0000-0000E0070000}"/>
    <cellStyle name="Linked Cell 3" xfId="884" xr:uid="{00000000-0005-0000-0000-0000E1070000}"/>
    <cellStyle name="Neutral" xfId="18" builtinId="28" customBuiltin="1"/>
    <cellStyle name="Neutral 2" xfId="76" xr:uid="{00000000-0005-0000-0000-0000E3070000}"/>
    <cellStyle name="Neutral 2 2" xfId="105" xr:uid="{00000000-0005-0000-0000-0000E4070000}"/>
    <cellStyle name="Neutral 2 3" xfId="885" xr:uid="{00000000-0005-0000-0000-0000E5070000}"/>
    <cellStyle name="Neutral 3" xfId="145" xr:uid="{00000000-0005-0000-0000-0000E6070000}"/>
    <cellStyle name="Neutral 4" xfId="886" xr:uid="{00000000-0005-0000-0000-0000E7070000}"/>
    <cellStyle name="Neutral 4 2" xfId="887" xr:uid="{00000000-0005-0000-0000-0000E8070000}"/>
    <cellStyle name="Normal" xfId="0" builtinId="0"/>
    <cellStyle name="Normal 10" xfId="4" xr:uid="{00000000-0005-0000-0000-0000EA070000}"/>
    <cellStyle name="Normal 10 10" xfId="2539" xr:uid="{7CD98C91-FA51-46B6-9BE9-E2B125160C31}"/>
    <cellStyle name="Normal 10 2" xfId="185" xr:uid="{00000000-0005-0000-0000-0000EB070000}"/>
    <cellStyle name="Normal 10 2 2" xfId="888" xr:uid="{00000000-0005-0000-0000-0000EC070000}"/>
    <cellStyle name="Normal 10 2 2 2" xfId="889" xr:uid="{00000000-0005-0000-0000-0000ED070000}"/>
    <cellStyle name="Normal 10 2 2 2 2" xfId="890" xr:uid="{00000000-0005-0000-0000-0000EE070000}"/>
    <cellStyle name="Normal 10 2 2 2 2 2" xfId="1676" xr:uid="{00000000-0005-0000-0000-0000EF070000}"/>
    <cellStyle name="Normal 10 2 2 2 2 3" xfId="2426" xr:uid="{00000000-0005-0000-0000-0000F0070000}"/>
    <cellStyle name="Normal 10 2 2 2 3" xfId="891" xr:uid="{00000000-0005-0000-0000-0000F1070000}"/>
    <cellStyle name="Normal 10 2 2 2 3 2" xfId="1677" xr:uid="{00000000-0005-0000-0000-0000F2070000}"/>
    <cellStyle name="Normal 10 2 2 2 3 3" xfId="2427" xr:uid="{00000000-0005-0000-0000-0000F3070000}"/>
    <cellStyle name="Normal 10 2 2 2 4" xfId="1675" xr:uid="{00000000-0005-0000-0000-0000F4070000}"/>
    <cellStyle name="Normal 10 2 2 2 5" xfId="2425" xr:uid="{00000000-0005-0000-0000-0000F5070000}"/>
    <cellStyle name="Normal 10 2 2 3" xfId="892" xr:uid="{00000000-0005-0000-0000-0000F6070000}"/>
    <cellStyle name="Normal 10 2 2 3 2" xfId="893" xr:uid="{00000000-0005-0000-0000-0000F7070000}"/>
    <cellStyle name="Normal 10 2 2 3 2 2" xfId="1679" xr:uid="{00000000-0005-0000-0000-0000F8070000}"/>
    <cellStyle name="Normal 10 2 2 3 2 3" xfId="2429" xr:uid="{00000000-0005-0000-0000-0000F9070000}"/>
    <cellStyle name="Normal 10 2 2 3 3" xfId="894" xr:uid="{00000000-0005-0000-0000-0000FA070000}"/>
    <cellStyle name="Normal 10 2 2 3 3 2" xfId="1680" xr:uid="{00000000-0005-0000-0000-0000FB070000}"/>
    <cellStyle name="Normal 10 2 2 3 3 3" xfId="2430" xr:uid="{00000000-0005-0000-0000-0000FC070000}"/>
    <cellStyle name="Normal 10 2 2 3 4" xfId="1678" xr:uid="{00000000-0005-0000-0000-0000FD070000}"/>
    <cellStyle name="Normal 10 2 2 3 5" xfId="2428" xr:uid="{00000000-0005-0000-0000-0000FE070000}"/>
    <cellStyle name="Normal 10 2 2 4" xfId="895" xr:uid="{00000000-0005-0000-0000-0000FF070000}"/>
    <cellStyle name="Normal 10 2 2 4 2" xfId="1681" xr:uid="{00000000-0005-0000-0000-000000080000}"/>
    <cellStyle name="Normal 10 2 2 4 3" xfId="2431" xr:uid="{00000000-0005-0000-0000-000001080000}"/>
    <cellStyle name="Normal 10 2 2 5" xfId="896" xr:uid="{00000000-0005-0000-0000-000002080000}"/>
    <cellStyle name="Normal 10 2 2 5 2" xfId="1682" xr:uid="{00000000-0005-0000-0000-000003080000}"/>
    <cellStyle name="Normal 10 2 2 5 3" xfId="2432" xr:uid="{00000000-0005-0000-0000-000004080000}"/>
    <cellStyle name="Normal 10 2 2 6" xfId="1674" xr:uid="{00000000-0005-0000-0000-000005080000}"/>
    <cellStyle name="Normal 10 2 2 7" xfId="2424" xr:uid="{00000000-0005-0000-0000-000006080000}"/>
    <cellStyle name="Normal 10 2 3" xfId="897" xr:uid="{00000000-0005-0000-0000-000007080000}"/>
    <cellStyle name="Normal 10 2 3 2" xfId="898" xr:uid="{00000000-0005-0000-0000-000008080000}"/>
    <cellStyle name="Normal 10 2 3 2 2" xfId="1684" xr:uid="{00000000-0005-0000-0000-000009080000}"/>
    <cellStyle name="Normal 10 2 3 2 3" xfId="2434" xr:uid="{00000000-0005-0000-0000-00000A080000}"/>
    <cellStyle name="Normal 10 2 3 3" xfId="899" xr:uid="{00000000-0005-0000-0000-00000B080000}"/>
    <cellStyle name="Normal 10 2 3 3 2" xfId="1685" xr:uid="{00000000-0005-0000-0000-00000C080000}"/>
    <cellStyle name="Normal 10 2 3 3 3" xfId="2435" xr:uid="{00000000-0005-0000-0000-00000D080000}"/>
    <cellStyle name="Normal 10 2 3 4" xfId="1683" xr:uid="{00000000-0005-0000-0000-00000E080000}"/>
    <cellStyle name="Normal 10 2 3 5" xfId="2433" xr:uid="{00000000-0005-0000-0000-00000F080000}"/>
    <cellStyle name="Normal 10 2 4" xfId="900" xr:uid="{00000000-0005-0000-0000-000010080000}"/>
    <cellStyle name="Normal 10 2 4 2" xfId="901" xr:uid="{00000000-0005-0000-0000-000011080000}"/>
    <cellStyle name="Normal 10 2 4 2 2" xfId="1687" xr:uid="{00000000-0005-0000-0000-000012080000}"/>
    <cellStyle name="Normal 10 2 4 2 3" xfId="2437" xr:uid="{00000000-0005-0000-0000-000013080000}"/>
    <cellStyle name="Normal 10 2 4 3" xfId="902" xr:uid="{00000000-0005-0000-0000-000014080000}"/>
    <cellStyle name="Normal 10 2 4 3 2" xfId="1688" xr:uid="{00000000-0005-0000-0000-000015080000}"/>
    <cellStyle name="Normal 10 2 4 3 3" xfId="2438" xr:uid="{00000000-0005-0000-0000-000016080000}"/>
    <cellStyle name="Normal 10 2 4 4" xfId="1686" xr:uid="{00000000-0005-0000-0000-000017080000}"/>
    <cellStyle name="Normal 10 2 4 5" xfId="2436" xr:uid="{00000000-0005-0000-0000-000018080000}"/>
    <cellStyle name="Normal 10 2 5" xfId="903" xr:uid="{00000000-0005-0000-0000-000019080000}"/>
    <cellStyle name="Normal 10 2 5 2" xfId="1689" xr:uid="{00000000-0005-0000-0000-00001A080000}"/>
    <cellStyle name="Normal 10 2 5 3" xfId="2439" xr:uid="{00000000-0005-0000-0000-00001B080000}"/>
    <cellStyle name="Normal 10 2 6" xfId="904" xr:uid="{00000000-0005-0000-0000-00001C080000}"/>
    <cellStyle name="Normal 10 2 6 2" xfId="1690" xr:uid="{00000000-0005-0000-0000-00001D080000}"/>
    <cellStyle name="Normal 10 2 6 3" xfId="2440" xr:uid="{00000000-0005-0000-0000-00001E080000}"/>
    <cellStyle name="Normal 10 2 7" xfId="1077" xr:uid="{00000000-0005-0000-0000-00001F080000}"/>
    <cellStyle name="Normal 10 2 8" xfId="1823" xr:uid="{00000000-0005-0000-0000-000020080000}"/>
    <cellStyle name="Normal 10 3" xfId="208" xr:uid="{00000000-0005-0000-0000-000021080000}"/>
    <cellStyle name="Normal 10 3 2" xfId="905" xr:uid="{00000000-0005-0000-0000-000022080000}"/>
    <cellStyle name="Normal 10 3 2 2" xfId="906" xr:uid="{00000000-0005-0000-0000-000023080000}"/>
    <cellStyle name="Normal 10 3 2 2 2" xfId="1692" xr:uid="{00000000-0005-0000-0000-000024080000}"/>
    <cellStyle name="Normal 10 3 2 2 3" xfId="2442" xr:uid="{00000000-0005-0000-0000-000025080000}"/>
    <cellStyle name="Normal 10 3 2 3" xfId="907" xr:uid="{00000000-0005-0000-0000-000026080000}"/>
    <cellStyle name="Normal 10 3 2 3 2" xfId="1693" xr:uid="{00000000-0005-0000-0000-000027080000}"/>
    <cellStyle name="Normal 10 3 2 3 3" xfId="2443" xr:uid="{00000000-0005-0000-0000-000028080000}"/>
    <cellStyle name="Normal 10 3 2 4" xfId="1691" xr:uid="{00000000-0005-0000-0000-000029080000}"/>
    <cellStyle name="Normal 10 3 2 5" xfId="2441" xr:uid="{00000000-0005-0000-0000-00002A080000}"/>
    <cellStyle name="Normal 10 3 3" xfId="908" xr:uid="{00000000-0005-0000-0000-00002B080000}"/>
    <cellStyle name="Normal 10 3 3 2" xfId="909" xr:uid="{00000000-0005-0000-0000-00002C080000}"/>
    <cellStyle name="Normal 10 3 3 2 2" xfId="1695" xr:uid="{00000000-0005-0000-0000-00002D080000}"/>
    <cellStyle name="Normal 10 3 3 2 3" xfId="2445" xr:uid="{00000000-0005-0000-0000-00002E080000}"/>
    <cellStyle name="Normal 10 3 3 3" xfId="910" xr:uid="{00000000-0005-0000-0000-00002F080000}"/>
    <cellStyle name="Normal 10 3 3 3 2" xfId="1696" xr:uid="{00000000-0005-0000-0000-000030080000}"/>
    <cellStyle name="Normal 10 3 3 3 3" xfId="2446" xr:uid="{00000000-0005-0000-0000-000031080000}"/>
    <cellStyle name="Normal 10 3 3 4" xfId="1694" xr:uid="{00000000-0005-0000-0000-000032080000}"/>
    <cellStyle name="Normal 10 3 3 5" xfId="2444" xr:uid="{00000000-0005-0000-0000-000033080000}"/>
    <cellStyle name="Normal 10 3 4" xfId="911" xr:uid="{00000000-0005-0000-0000-000034080000}"/>
    <cellStyle name="Normal 10 3 4 2" xfId="1697" xr:uid="{00000000-0005-0000-0000-000035080000}"/>
    <cellStyle name="Normal 10 3 4 3" xfId="2447" xr:uid="{00000000-0005-0000-0000-000036080000}"/>
    <cellStyle name="Normal 10 3 5" xfId="912" xr:uid="{00000000-0005-0000-0000-000037080000}"/>
    <cellStyle name="Normal 10 3 5 2" xfId="1698" xr:uid="{00000000-0005-0000-0000-000038080000}"/>
    <cellStyle name="Normal 10 3 5 3" xfId="2448" xr:uid="{00000000-0005-0000-0000-000039080000}"/>
    <cellStyle name="Normal 10 3 6" xfId="1100" xr:uid="{00000000-0005-0000-0000-00003A080000}"/>
    <cellStyle name="Normal 10 3 7" xfId="1846" xr:uid="{00000000-0005-0000-0000-00003B080000}"/>
    <cellStyle name="Normal 10 4" xfId="913" xr:uid="{00000000-0005-0000-0000-00003C080000}"/>
    <cellStyle name="Normal 10 4 2" xfId="914" xr:uid="{00000000-0005-0000-0000-00003D080000}"/>
    <cellStyle name="Normal 10 4 2 2" xfId="915" xr:uid="{00000000-0005-0000-0000-00003E080000}"/>
    <cellStyle name="Normal 10 4 2 2 2" xfId="1701" xr:uid="{00000000-0005-0000-0000-00003F080000}"/>
    <cellStyle name="Normal 10 4 2 2 3" xfId="2451" xr:uid="{00000000-0005-0000-0000-000040080000}"/>
    <cellStyle name="Normal 10 4 2 3" xfId="916" xr:uid="{00000000-0005-0000-0000-000041080000}"/>
    <cellStyle name="Normal 10 4 2 3 2" xfId="1702" xr:uid="{00000000-0005-0000-0000-000042080000}"/>
    <cellStyle name="Normal 10 4 2 3 3" xfId="2452" xr:uid="{00000000-0005-0000-0000-000043080000}"/>
    <cellStyle name="Normal 10 4 2 4" xfId="1700" xr:uid="{00000000-0005-0000-0000-000044080000}"/>
    <cellStyle name="Normal 10 4 2 5" xfId="2450" xr:uid="{00000000-0005-0000-0000-000045080000}"/>
    <cellStyle name="Normal 10 4 3" xfId="917" xr:uid="{00000000-0005-0000-0000-000046080000}"/>
    <cellStyle name="Normal 10 4 3 2" xfId="918" xr:uid="{00000000-0005-0000-0000-000047080000}"/>
    <cellStyle name="Normal 10 4 3 2 2" xfId="1704" xr:uid="{00000000-0005-0000-0000-000048080000}"/>
    <cellStyle name="Normal 10 4 3 2 3" xfId="2454" xr:uid="{00000000-0005-0000-0000-000049080000}"/>
    <cellStyle name="Normal 10 4 3 3" xfId="919" xr:uid="{00000000-0005-0000-0000-00004A080000}"/>
    <cellStyle name="Normal 10 4 3 3 2" xfId="1705" xr:uid="{00000000-0005-0000-0000-00004B080000}"/>
    <cellStyle name="Normal 10 4 3 3 3" xfId="2455" xr:uid="{00000000-0005-0000-0000-00004C080000}"/>
    <cellStyle name="Normal 10 4 3 4" xfId="1703" xr:uid="{00000000-0005-0000-0000-00004D080000}"/>
    <cellStyle name="Normal 10 4 3 5" xfId="2453" xr:uid="{00000000-0005-0000-0000-00004E080000}"/>
    <cellStyle name="Normal 10 4 4" xfId="920" xr:uid="{00000000-0005-0000-0000-00004F080000}"/>
    <cellStyle name="Normal 10 4 4 2" xfId="1706" xr:uid="{00000000-0005-0000-0000-000050080000}"/>
    <cellStyle name="Normal 10 4 4 3" xfId="2456" xr:uid="{00000000-0005-0000-0000-000051080000}"/>
    <cellStyle name="Normal 10 4 5" xfId="921" xr:uid="{00000000-0005-0000-0000-000052080000}"/>
    <cellStyle name="Normal 10 4 5 2" xfId="1707" xr:uid="{00000000-0005-0000-0000-000053080000}"/>
    <cellStyle name="Normal 10 4 5 3" xfId="2457" xr:uid="{00000000-0005-0000-0000-000054080000}"/>
    <cellStyle name="Normal 10 4 6" xfId="1699" xr:uid="{00000000-0005-0000-0000-000055080000}"/>
    <cellStyle name="Normal 10 4 7" xfId="2449" xr:uid="{00000000-0005-0000-0000-000056080000}"/>
    <cellStyle name="Normal 10 5" xfId="922" xr:uid="{00000000-0005-0000-0000-000057080000}"/>
    <cellStyle name="Normal 10 5 2" xfId="923" xr:uid="{00000000-0005-0000-0000-000058080000}"/>
    <cellStyle name="Normal 10 5 2 2" xfId="1709" xr:uid="{00000000-0005-0000-0000-000059080000}"/>
    <cellStyle name="Normal 10 5 2 3" xfId="2459" xr:uid="{00000000-0005-0000-0000-00005A080000}"/>
    <cellStyle name="Normal 10 5 3" xfId="924" xr:uid="{00000000-0005-0000-0000-00005B080000}"/>
    <cellStyle name="Normal 10 5 3 2" xfId="1710" xr:uid="{00000000-0005-0000-0000-00005C080000}"/>
    <cellStyle name="Normal 10 5 3 3" xfId="2460" xr:uid="{00000000-0005-0000-0000-00005D080000}"/>
    <cellStyle name="Normal 10 5 4" xfId="1708" xr:uid="{00000000-0005-0000-0000-00005E080000}"/>
    <cellStyle name="Normal 10 5 5" xfId="2458" xr:uid="{00000000-0005-0000-0000-00005F080000}"/>
    <cellStyle name="Normal 10 6" xfId="925" xr:uid="{00000000-0005-0000-0000-000060080000}"/>
    <cellStyle name="Normal 10 6 2" xfId="926" xr:uid="{00000000-0005-0000-0000-000061080000}"/>
    <cellStyle name="Normal 10 6 2 2" xfId="1712" xr:uid="{00000000-0005-0000-0000-000062080000}"/>
    <cellStyle name="Normal 10 6 2 3" xfId="2462" xr:uid="{00000000-0005-0000-0000-000063080000}"/>
    <cellStyle name="Normal 10 6 3" xfId="927" xr:uid="{00000000-0005-0000-0000-000064080000}"/>
    <cellStyle name="Normal 10 6 3 2" xfId="1713" xr:uid="{00000000-0005-0000-0000-000065080000}"/>
    <cellStyle name="Normal 10 6 3 3" xfId="2463" xr:uid="{00000000-0005-0000-0000-000066080000}"/>
    <cellStyle name="Normal 10 6 4" xfId="1711" xr:uid="{00000000-0005-0000-0000-000067080000}"/>
    <cellStyle name="Normal 10 6 5" xfId="2461" xr:uid="{00000000-0005-0000-0000-000068080000}"/>
    <cellStyle name="Normal 11" xfId="164" xr:uid="{00000000-0005-0000-0000-000069080000}"/>
    <cellStyle name="Normal 11 2" xfId="186" xr:uid="{00000000-0005-0000-0000-00006A080000}"/>
    <cellStyle name="Normal 11 2 2" xfId="1078" xr:uid="{00000000-0005-0000-0000-00006B080000}"/>
    <cellStyle name="Normal 11 2 3" xfId="1824" xr:uid="{00000000-0005-0000-0000-00006C080000}"/>
    <cellStyle name="Normal 11 3" xfId="209" xr:uid="{00000000-0005-0000-0000-00006D080000}"/>
    <cellStyle name="Normal 11 3 2" xfId="1101" xr:uid="{00000000-0005-0000-0000-00006E080000}"/>
    <cellStyle name="Normal 11 3 3" xfId="1847" xr:uid="{00000000-0005-0000-0000-00006F080000}"/>
    <cellStyle name="Normal 11 4" xfId="1058" xr:uid="{00000000-0005-0000-0000-000070080000}"/>
    <cellStyle name="Normal 11 5" xfId="1804" xr:uid="{00000000-0005-0000-0000-000071080000}"/>
    <cellStyle name="Normal 12" xfId="165" xr:uid="{00000000-0005-0000-0000-000072080000}"/>
    <cellStyle name="Normal 12 2" xfId="928" xr:uid="{00000000-0005-0000-0000-000073080000}"/>
    <cellStyle name="Normal 12 3" xfId="929" xr:uid="{00000000-0005-0000-0000-000074080000}"/>
    <cellStyle name="Normal 19 3" xfId="2538" xr:uid="{00000000-0005-0000-0000-000075080000}"/>
    <cellStyle name="Normal 2" xfId="1" xr:uid="{00000000-0005-0000-0000-000076080000}"/>
    <cellStyle name="Normal 2 2" xfId="146" xr:uid="{00000000-0005-0000-0000-000077080000}"/>
    <cellStyle name="Normal 2 2 2" xfId="163" xr:uid="{00000000-0005-0000-0000-000078080000}"/>
    <cellStyle name="Normal 2 2 2 3" xfId="2541" xr:uid="{0A9F1010-EF5E-41CF-A3DC-F8A16F63BFA9}"/>
    <cellStyle name="Normal 2 2 3" xfId="930" xr:uid="{00000000-0005-0000-0000-000079080000}"/>
    <cellStyle name="Normal 2 3" xfId="147" xr:uid="{00000000-0005-0000-0000-00007A080000}"/>
    <cellStyle name="Normal 2 4" xfId="96" xr:uid="{00000000-0005-0000-0000-00007B080000}"/>
    <cellStyle name="Normal 2 5" xfId="219" xr:uid="{00000000-0005-0000-0000-00007C080000}"/>
    <cellStyle name="Normal 2_3.Havelvacner_N1_12 23.01.2018" xfId="931" xr:uid="{00000000-0005-0000-0000-00007D080000}"/>
    <cellStyle name="Normal 3" xfId="3" xr:uid="{00000000-0005-0000-0000-00007E080000}"/>
    <cellStyle name="Normal 3 2" xfId="104" xr:uid="{00000000-0005-0000-0000-00007F080000}"/>
    <cellStyle name="Normal 3 2 2" xfId="148" xr:uid="{00000000-0005-0000-0000-000080080000}"/>
    <cellStyle name="Normal 3 2 3" xfId="932" xr:uid="{00000000-0005-0000-0000-000081080000}"/>
    <cellStyle name="Normal 3 3" xfId="98" xr:uid="{00000000-0005-0000-0000-000082080000}"/>
    <cellStyle name="Normal 3_HavelvacN2axjusakN3" xfId="106" xr:uid="{00000000-0005-0000-0000-000083080000}"/>
    <cellStyle name="Normal 4" xfId="5" xr:uid="{00000000-0005-0000-0000-000084080000}"/>
    <cellStyle name="Normal 4 2" xfId="9" xr:uid="{00000000-0005-0000-0000-000085080000}"/>
    <cellStyle name="Normal 4 2 2" xfId="933" xr:uid="{00000000-0005-0000-0000-000086080000}"/>
    <cellStyle name="Normal 4 3" xfId="101" xr:uid="{00000000-0005-0000-0000-000087080000}"/>
    <cellStyle name="Normal 4 7 4" xfId="2540" xr:uid="{860EE85B-C1A8-4DF5-9F07-BD96CB44AE8E}"/>
    <cellStyle name="Normal 5" xfId="107" xr:uid="{00000000-0005-0000-0000-000088080000}"/>
    <cellStyle name="Normal 5 2" xfId="149" xr:uid="{00000000-0005-0000-0000-000089080000}"/>
    <cellStyle name="Normal 5 2 2" xfId="189" xr:uid="{00000000-0005-0000-0000-00008A080000}"/>
    <cellStyle name="Normal 5 2 2 2" xfId="212" xr:uid="{00000000-0005-0000-0000-00008B080000}"/>
    <cellStyle name="Normal 5 2 2 2 2" xfId="1104" xr:uid="{00000000-0005-0000-0000-00008C080000}"/>
    <cellStyle name="Normal 5 2 2 2 3" xfId="1850" xr:uid="{00000000-0005-0000-0000-00008D080000}"/>
    <cellStyle name="Normal 5 2 2 3" xfId="934" xr:uid="{00000000-0005-0000-0000-00008E080000}"/>
    <cellStyle name="Normal 5 2 2 3 2" xfId="1714" xr:uid="{00000000-0005-0000-0000-00008F080000}"/>
    <cellStyle name="Normal 5 2 2 3 3" xfId="2464" xr:uid="{00000000-0005-0000-0000-000090080000}"/>
    <cellStyle name="Normal 5 2 2 4" xfId="1081" xr:uid="{00000000-0005-0000-0000-000091080000}"/>
    <cellStyle name="Normal 5 2 2 5" xfId="1827" xr:uid="{00000000-0005-0000-0000-000092080000}"/>
    <cellStyle name="Normal 5 2 3" xfId="182" xr:uid="{00000000-0005-0000-0000-000093080000}"/>
    <cellStyle name="Normal 5 2 3 2" xfId="1075" xr:uid="{00000000-0005-0000-0000-000094080000}"/>
    <cellStyle name="Normal 5 2 3 3" xfId="1821" xr:uid="{00000000-0005-0000-0000-000095080000}"/>
    <cellStyle name="Normal 5 2 4" xfId="206" xr:uid="{00000000-0005-0000-0000-000096080000}"/>
    <cellStyle name="Normal 5 2 4 2" xfId="1098" xr:uid="{00000000-0005-0000-0000-000097080000}"/>
    <cellStyle name="Normal 5 2 4 3" xfId="1844" xr:uid="{00000000-0005-0000-0000-000098080000}"/>
    <cellStyle name="Normal 5 2 5" xfId="1057" xr:uid="{00000000-0005-0000-0000-000099080000}"/>
    <cellStyle name="Normal 5 2 6" xfId="1800" xr:uid="{00000000-0005-0000-0000-00009A080000}"/>
    <cellStyle name="Normal 5 3" xfId="266" xr:uid="{00000000-0005-0000-0000-00009B080000}"/>
    <cellStyle name="Normal 5 3 2" xfId="935" xr:uid="{00000000-0005-0000-0000-00009C080000}"/>
    <cellStyle name="Normal 5 3 2 2" xfId="936" xr:uid="{00000000-0005-0000-0000-00009D080000}"/>
    <cellStyle name="Normal 5 3 2 2 2" xfId="937" xr:uid="{00000000-0005-0000-0000-00009E080000}"/>
    <cellStyle name="Normal 5 3 2 2 2 2" xfId="1717" xr:uid="{00000000-0005-0000-0000-00009F080000}"/>
    <cellStyle name="Normal 5 3 2 2 2 3" xfId="2467" xr:uid="{00000000-0005-0000-0000-0000A0080000}"/>
    <cellStyle name="Normal 5 3 2 2 3" xfId="938" xr:uid="{00000000-0005-0000-0000-0000A1080000}"/>
    <cellStyle name="Normal 5 3 2 2 3 2" xfId="1718" xr:uid="{00000000-0005-0000-0000-0000A2080000}"/>
    <cellStyle name="Normal 5 3 2 2 3 3" xfId="2468" xr:uid="{00000000-0005-0000-0000-0000A3080000}"/>
    <cellStyle name="Normal 5 3 2 2 4" xfId="1716" xr:uid="{00000000-0005-0000-0000-0000A4080000}"/>
    <cellStyle name="Normal 5 3 2 2 5" xfId="2466" xr:uid="{00000000-0005-0000-0000-0000A5080000}"/>
    <cellStyle name="Normal 5 3 2 3" xfId="939" xr:uid="{00000000-0005-0000-0000-0000A6080000}"/>
    <cellStyle name="Normal 5 3 2 3 2" xfId="940" xr:uid="{00000000-0005-0000-0000-0000A7080000}"/>
    <cellStyle name="Normal 5 3 2 3 2 2" xfId="1720" xr:uid="{00000000-0005-0000-0000-0000A8080000}"/>
    <cellStyle name="Normal 5 3 2 3 2 3" xfId="2470" xr:uid="{00000000-0005-0000-0000-0000A9080000}"/>
    <cellStyle name="Normal 5 3 2 3 3" xfId="941" xr:uid="{00000000-0005-0000-0000-0000AA080000}"/>
    <cellStyle name="Normal 5 3 2 3 3 2" xfId="1721" xr:uid="{00000000-0005-0000-0000-0000AB080000}"/>
    <cellStyle name="Normal 5 3 2 3 3 3" xfId="2471" xr:uid="{00000000-0005-0000-0000-0000AC080000}"/>
    <cellStyle name="Normal 5 3 2 3 4" xfId="1719" xr:uid="{00000000-0005-0000-0000-0000AD080000}"/>
    <cellStyle name="Normal 5 3 2 3 5" xfId="2469" xr:uid="{00000000-0005-0000-0000-0000AE080000}"/>
    <cellStyle name="Normal 5 3 2 4" xfId="942" xr:uid="{00000000-0005-0000-0000-0000AF080000}"/>
    <cellStyle name="Normal 5 3 2 4 2" xfId="1722" xr:uid="{00000000-0005-0000-0000-0000B0080000}"/>
    <cellStyle name="Normal 5 3 2 4 3" xfId="2472" xr:uid="{00000000-0005-0000-0000-0000B1080000}"/>
    <cellStyle name="Normal 5 3 2 5" xfId="943" xr:uid="{00000000-0005-0000-0000-0000B2080000}"/>
    <cellStyle name="Normal 5 3 2 5 2" xfId="1723" xr:uid="{00000000-0005-0000-0000-0000B3080000}"/>
    <cellStyle name="Normal 5 3 2 5 3" xfId="2473" xr:uid="{00000000-0005-0000-0000-0000B4080000}"/>
    <cellStyle name="Normal 5 3 2 6" xfId="1715" xr:uid="{00000000-0005-0000-0000-0000B5080000}"/>
    <cellStyle name="Normal 5 3 2 7" xfId="2465" xr:uid="{00000000-0005-0000-0000-0000B6080000}"/>
    <cellStyle name="Normal 5 3 3" xfId="944" xr:uid="{00000000-0005-0000-0000-0000B7080000}"/>
    <cellStyle name="Normal 5 3 3 2" xfId="945" xr:uid="{00000000-0005-0000-0000-0000B8080000}"/>
    <cellStyle name="Normal 5 3 3 2 2" xfId="1725" xr:uid="{00000000-0005-0000-0000-0000B9080000}"/>
    <cellStyle name="Normal 5 3 3 2 3" xfId="2475" xr:uid="{00000000-0005-0000-0000-0000BA080000}"/>
    <cellStyle name="Normal 5 3 3 3" xfId="946" xr:uid="{00000000-0005-0000-0000-0000BB080000}"/>
    <cellStyle name="Normal 5 3 3 3 2" xfId="1726" xr:uid="{00000000-0005-0000-0000-0000BC080000}"/>
    <cellStyle name="Normal 5 3 3 3 3" xfId="2476" xr:uid="{00000000-0005-0000-0000-0000BD080000}"/>
    <cellStyle name="Normal 5 3 3 4" xfId="1724" xr:uid="{00000000-0005-0000-0000-0000BE080000}"/>
    <cellStyle name="Normal 5 3 3 5" xfId="2474" xr:uid="{00000000-0005-0000-0000-0000BF080000}"/>
    <cellStyle name="Normal 5 3 4" xfId="947" xr:uid="{00000000-0005-0000-0000-0000C0080000}"/>
    <cellStyle name="Normal 5 3 4 2" xfId="948" xr:uid="{00000000-0005-0000-0000-0000C1080000}"/>
    <cellStyle name="Normal 5 3 4 2 2" xfId="1728" xr:uid="{00000000-0005-0000-0000-0000C2080000}"/>
    <cellStyle name="Normal 5 3 4 2 3" xfId="2478" xr:uid="{00000000-0005-0000-0000-0000C3080000}"/>
    <cellStyle name="Normal 5 3 4 3" xfId="949" xr:uid="{00000000-0005-0000-0000-0000C4080000}"/>
    <cellStyle name="Normal 5 3 4 3 2" xfId="1729" xr:uid="{00000000-0005-0000-0000-0000C5080000}"/>
    <cellStyle name="Normal 5 3 4 3 3" xfId="2479" xr:uid="{00000000-0005-0000-0000-0000C6080000}"/>
    <cellStyle name="Normal 5 3 4 4" xfId="1727" xr:uid="{00000000-0005-0000-0000-0000C7080000}"/>
    <cellStyle name="Normal 5 3 4 5" xfId="2477" xr:uid="{00000000-0005-0000-0000-0000C8080000}"/>
    <cellStyle name="Normal 5 3 5" xfId="950" xr:uid="{00000000-0005-0000-0000-0000C9080000}"/>
    <cellStyle name="Normal 5 3 5 2" xfId="1730" xr:uid="{00000000-0005-0000-0000-0000CA080000}"/>
    <cellStyle name="Normal 5 3 5 3" xfId="2480" xr:uid="{00000000-0005-0000-0000-0000CB080000}"/>
    <cellStyle name="Normal 5 3 6" xfId="951" xr:uid="{00000000-0005-0000-0000-0000CC080000}"/>
    <cellStyle name="Normal 5 3 6 2" xfId="1731" xr:uid="{00000000-0005-0000-0000-0000CD080000}"/>
    <cellStyle name="Normal 5 3 6 3" xfId="2481" xr:uid="{00000000-0005-0000-0000-0000CE080000}"/>
    <cellStyle name="Normal 5 4" xfId="952" xr:uid="{00000000-0005-0000-0000-0000CF080000}"/>
    <cellStyle name="Normal 5 4 2" xfId="953" xr:uid="{00000000-0005-0000-0000-0000D0080000}"/>
    <cellStyle name="Normal 5 4 2 2" xfId="954" xr:uid="{00000000-0005-0000-0000-0000D1080000}"/>
    <cellStyle name="Normal 5 4 2 2 2" xfId="955" xr:uid="{00000000-0005-0000-0000-0000D2080000}"/>
    <cellStyle name="Normal 5 4 2 2 2 2" xfId="1735" xr:uid="{00000000-0005-0000-0000-0000D3080000}"/>
    <cellStyle name="Normal 5 4 2 2 2 3" xfId="2485" xr:uid="{00000000-0005-0000-0000-0000D4080000}"/>
    <cellStyle name="Normal 5 4 2 2 3" xfId="956" xr:uid="{00000000-0005-0000-0000-0000D5080000}"/>
    <cellStyle name="Normal 5 4 2 2 3 2" xfId="1736" xr:uid="{00000000-0005-0000-0000-0000D6080000}"/>
    <cellStyle name="Normal 5 4 2 2 3 3" xfId="2486" xr:uid="{00000000-0005-0000-0000-0000D7080000}"/>
    <cellStyle name="Normal 5 4 2 2 4" xfId="1734" xr:uid="{00000000-0005-0000-0000-0000D8080000}"/>
    <cellStyle name="Normal 5 4 2 2 5" xfId="2484" xr:uid="{00000000-0005-0000-0000-0000D9080000}"/>
    <cellStyle name="Normal 5 4 2 3" xfId="957" xr:uid="{00000000-0005-0000-0000-0000DA080000}"/>
    <cellStyle name="Normal 5 4 2 3 2" xfId="958" xr:uid="{00000000-0005-0000-0000-0000DB080000}"/>
    <cellStyle name="Normal 5 4 2 3 2 2" xfId="1738" xr:uid="{00000000-0005-0000-0000-0000DC080000}"/>
    <cellStyle name="Normal 5 4 2 3 2 3" xfId="2488" xr:uid="{00000000-0005-0000-0000-0000DD080000}"/>
    <cellStyle name="Normal 5 4 2 3 3" xfId="959" xr:uid="{00000000-0005-0000-0000-0000DE080000}"/>
    <cellStyle name="Normal 5 4 2 3 3 2" xfId="1739" xr:uid="{00000000-0005-0000-0000-0000DF080000}"/>
    <cellStyle name="Normal 5 4 2 3 3 3" xfId="2489" xr:uid="{00000000-0005-0000-0000-0000E0080000}"/>
    <cellStyle name="Normal 5 4 2 3 4" xfId="1737" xr:uid="{00000000-0005-0000-0000-0000E1080000}"/>
    <cellStyle name="Normal 5 4 2 3 5" xfId="2487" xr:uid="{00000000-0005-0000-0000-0000E2080000}"/>
    <cellStyle name="Normal 5 4 2 4" xfId="960" xr:uid="{00000000-0005-0000-0000-0000E3080000}"/>
    <cellStyle name="Normal 5 4 2 4 2" xfId="1740" xr:uid="{00000000-0005-0000-0000-0000E4080000}"/>
    <cellStyle name="Normal 5 4 2 4 3" xfId="2490" xr:uid="{00000000-0005-0000-0000-0000E5080000}"/>
    <cellStyle name="Normal 5 4 2 5" xfId="961" xr:uid="{00000000-0005-0000-0000-0000E6080000}"/>
    <cellStyle name="Normal 5 4 2 5 2" xfId="1741" xr:uid="{00000000-0005-0000-0000-0000E7080000}"/>
    <cellStyle name="Normal 5 4 2 5 3" xfId="2491" xr:uid="{00000000-0005-0000-0000-0000E8080000}"/>
    <cellStyle name="Normal 5 4 2 6" xfId="1733" xr:uid="{00000000-0005-0000-0000-0000E9080000}"/>
    <cellStyle name="Normal 5 4 2 7" xfId="2483" xr:uid="{00000000-0005-0000-0000-0000EA080000}"/>
    <cellStyle name="Normal 5 4 3" xfId="962" xr:uid="{00000000-0005-0000-0000-0000EB080000}"/>
    <cellStyle name="Normal 5 4 3 2" xfId="963" xr:uid="{00000000-0005-0000-0000-0000EC080000}"/>
    <cellStyle name="Normal 5 4 3 2 2" xfId="1743" xr:uid="{00000000-0005-0000-0000-0000ED080000}"/>
    <cellStyle name="Normal 5 4 3 2 3" xfId="2493" xr:uid="{00000000-0005-0000-0000-0000EE080000}"/>
    <cellStyle name="Normal 5 4 3 3" xfId="964" xr:uid="{00000000-0005-0000-0000-0000EF080000}"/>
    <cellStyle name="Normal 5 4 3 3 2" xfId="1744" xr:uid="{00000000-0005-0000-0000-0000F0080000}"/>
    <cellStyle name="Normal 5 4 3 3 3" xfId="2494" xr:uid="{00000000-0005-0000-0000-0000F1080000}"/>
    <cellStyle name="Normal 5 4 3 4" xfId="1742" xr:uid="{00000000-0005-0000-0000-0000F2080000}"/>
    <cellStyle name="Normal 5 4 3 5" xfId="2492" xr:uid="{00000000-0005-0000-0000-0000F3080000}"/>
    <cellStyle name="Normal 5 4 4" xfId="965" xr:uid="{00000000-0005-0000-0000-0000F4080000}"/>
    <cellStyle name="Normal 5 4 4 2" xfId="966" xr:uid="{00000000-0005-0000-0000-0000F5080000}"/>
    <cellStyle name="Normal 5 4 4 2 2" xfId="1746" xr:uid="{00000000-0005-0000-0000-0000F6080000}"/>
    <cellStyle name="Normal 5 4 4 2 3" xfId="2496" xr:uid="{00000000-0005-0000-0000-0000F7080000}"/>
    <cellStyle name="Normal 5 4 4 3" xfId="967" xr:uid="{00000000-0005-0000-0000-0000F8080000}"/>
    <cellStyle name="Normal 5 4 4 3 2" xfId="1747" xr:uid="{00000000-0005-0000-0000-0000F9080000}"/>
    <cellStyle name="Normal 5 4 4 3 3" xfId="2497" xr:uid="{00000000-0005-0000-0000-0000FA080000}"/>
    <cellStyle name="Normal 5 4 4 4" xfId="1745" xr:uid="{00000000-0005-0000-0000-0000FB080000}"/>
    <cellStyle name="Normal 5 4 4 5" xfId="2495" xr:uid="{00000000-0005-0000-0000-0000FC080000}"/>
    <cellStyle name="Normal 5 4 5" xfId="968" xr:uid="{00000000-0005-0000-0000-0000FD080000}"/>
    <cellStyle name="Normal 5 4 5 2" xfId="1748" xr:uid="{00000000-0005-0000-0000-0000FE080000}"/>
    <cellStyle name="Normal 5 4 5 3" xfId="2498" xr:uid="{00000000-0005-0000-0000-0000FF080000}"/>
    <cellStyle name="Normal 5 4 6" xfId="969" xr:uid="{00000000-0005-0000-0000-000000090000}"/>
    <cellStyle name="Normal 5 4 6 2" xfId="1749" xr:uid="{00000000-0005-0000-0000-000001090000}"/>
    <cellStyle name="Normal 5 4 6 3" xfId="2499" xr:uid="{00000000-0005-0000-0000-000002090000}"/>
    <cellStyle name="Normal 5 4 7" xfId="1732" xr:uid="{00000000-0005-0000-0000-000003090000}"/>
    <cellStyle name="Normal 5 4 8" xfId="2482" xr:uid="{00000000-0005-0000-0000-000004090000}"/>
    <cellStyle name="Normal 5 5" xfId="970" xr:uid="{00000000-0005-0000-0000-000005090000}"/>
    <cellStyle name="Normal 5 5 2" xfId="971" xr:uid="{00000000-0005-0000-0000-000006090000}"/>
    <cellStyle name="Normal 5 5 2 2" xfId="972" xr:uid="{00000000-0005-0000-0000-000007090000}"/>
    <cellStyle name="Normal 5 5 2 2 2" xfId="1752" xr:uid="{00000000-0005-0000-0000-000008090000}"/>
    <cellStyle name="Normal 5 5 2 2 3" xfId="2502" xr:uid="{00000000-0005-0000-0000-000009090000}"/>
    <cellStyle name="Normal 5 5 2 3" xfId="973" xr:uid="{00000000-0005-0000-0000-00000A090000}"/>
    <cellStyle name="Normal 5 5 2 3 2" xfId="1753" xr:uid="{00000000-0005-0000-0000-00000B090000}"/>
    <cellStyle name="Normal 5 5 2 3 3" xfId="2503" xr:uid="{00000000-0005-0000-0000-00000C090000}"/>
    <cellStyle name="Normal 5 5 2 4" xfId="1751" xr:uid="{00000000-0005-0000-0000-00000D090000}"/>
    <cellStyle name="Normal 5 5 2 5" xfId="2501" xr:uid="{00000000-0005-0000-0000-00000E090000}"/>
    <cellStyle name="Normal 5 5 3" xfId="974" xr:uid="{00000000-0005-0000-0000-00000F090000}"/>
    <cellStyle name="Normal 5 5 3 2" xfId="975" xr:uid="{00000000-0005-0000-0000-000010090000}"/>
    <cellStyle name="Normal 5 5 3 2 2" xfId="1755" xr:uid="{00000000-0005-0000-0000-000011090000}"/>
    <cellStyle name="Normal 5 5 3 2 3" xfId="2505" xr:uid="{00000000-0005-0000-0000-000012090000}"/>
    <cellStyle name="Normal 5 5 3 3" xfId="976" xr:uid="{00000000-0005-0000-0000-000013090000}"/>
    <cellStyle name="Normal 5 5 3 3 2" xfId="1756" xr:uid="{00000000-0005-0000-0000-000014090000}"/>
    <cellStyle name="Normal 5 5 3 3 3" xfId="2506" xr:uid="{00000000-0005-0000-0000-000015090000}"/>
    <cellStyle name="Normal 5 5 3 4" xfId="1754" xr:uid="{00000000-0005-0000-0000-000016090000}"/>
    <cellStyle name="Normal 5 5 3 5" xfId="2504" xr:uid="{00000000-0005-0000-0000-000017090000}"/>
    <cellStyle name="Normal 5 5 4" xfId="977" xr:uid="{00000000-0005-0000-0000-000018090000}"/>
    <cellStyle name="Normal 5 5 4 2" xfId="1757" xr:uid="{00000000-0005-0000-0000-000019090000}"/>
    <cellStyle name="Normal 5 5 4 3" xfId="2507" xr:uid="{00000000-0005-0000-0000-00001A090000}"/>
    <cellStyle name="Normal 5 5 5" xfId="978" xr:uid="{00000000-0005-0000-0000-00001B090000}"/>
    <cellStyle name="Normal 5 5 5 2" xfId="1758" xr:uid="{00000000-0005-0000-0000-00001C090000}"/>
    <cellStyle name="Normal 5 5 5 3" xfId="2508" xr:uid="{00000000-0005-0000-0000-00001D090000}"/>
    <cellStyle name="Normal 5 5 6" xfId="1750" xr:uid="{00000000-0005-0000-0000-00001E090000}"/>
    <cellStyle name="Normal 5 5 7" xfId="2500" xr:uid="{00000000-0005-0000-0000-00001F090000}"/>
    <cellStyle name="Normal 5 6" xfId="979" xr:uid="{00000000-0005-0000-0000-000020090000}"/>
    <cellStyle name="Normal 5 6 2" xfId="980" xr:uid="{00000000-0005-0000-0000-000021090000}"/>
    <cellStyle name="Normal 5 6 2 2" xfId="981" xr:uid="{00000000-0005-0000-0000-000022090000}"/>
    <cellStyle name="Normal 5 6 2 2 2" xfId="1761" xr:uid="{00000000-0005-0000-0000-000023090000}"/>
    <cellStyle name="Normal 5 6 2 2 3" xfId="2511" xr:uid="{00000000-0005-0000-0000-000024090000}"/>
    <cellStyle name="Normal 5 6 2 3" xfId="982" xr:uid="{00000000-0005-0000-0000-000025090000}"/>
    <cellStyle name="Normal 5 6 2 3 2" xfId="1762" xr:uid="{00000000-0005-0000-0000-000026090000}"/>
    <cellStyle name="Normal 5 6 2 3 3" xfId="2512" xr:uid="{00000000-0005-0000-0000-000027090000}"/>
    <cellStyle name="Normal 5 6 2 4" xfId="1760" xr:uid="{00000000-0005-0000-0000-000028090000}"/>
    <cellStyle name="Normal 5 6 2 5" xfId="2510" xr:uid="{00000000-0005-0000-0000-000029090000}"/>
    <cellStyle name="Normal 5 6 3" xfId="983" xr:uid="{00000000-0005-0000-0000-00002A090000}"/>
    <cellStyle name="Normal 5 6 3 2" xfId="984" xr:uid="{00000000-0005-0000-0000-00002B090000}"/>
    <cellStyle name="Normal 5 6 3 2 2" xfId="1764" xr:uid="{00000000-0005-0000-0000-00002C090000}"/>
    <cellStyle name="Normal 5 6 3 2 3" xfId="2514" xr:uid="{00000000-0005-0000-0000-00002D090000}"/>
    <cellStyle name="Normal 5 6 3 3" xfId="985" xr:uid="{00000000-0005-0000-0000-00002E090000}"/>
    <cellStyle name="Normal 5 6 3 3 2" xfId="1765" xr:uid="{00000000-0005-0000-0000-00002F090000}"/>
    <cellStyle name="Normal 5 6 3 3 3" xfId="2515" xr:uid="{00000000-0005-0000-0000-000030090000}"/>
    <cellStyle name="Normal 5 6 3 4" xfId="1763" xr:uid="{00000000-0005-0000-0000-000031090000}"/>
    <cellStyle name="Normal 5 6 3 5" xfId="2513" xr:uid="{00000000-0005-0000-0000-000032090000}"/>
    <cellStyle name="Normal 5 6 4" xfId="986" xr:uid="{00000000-0005-0000-0000-000033090000}"/>
    <cellStyle name="Normal 5 6 4 2" xfId="1766" xr:uid="{00000000-0005-0000-0000-000034090000}"/>
    <cellStyle name="Normal 5 6 4 3" xfId="2516" xr:uid="{00000000-0005-0000-0000-000035090000}"/>
    <cellStyle name="Normal 5 6 5" xfId="987" xr:uid="{00000000-0005-0000-0000-000036090000}"/>
    <cellStyle name="Normal 5 6 5 2" xfId="1767" xr:uid="{00000000-0005-0000-0000-000037090000}"/>
    <cellStyle name="Normal 5 6 5 3" xfId="2517" xr:uid="{00000000-0005-0000-0000-000038090000}"/>
    <cellStyle name="Normal 5 6 6" xfId="1759" xr:uid="{00000000-0005-0000-0000-000039090000}"/>
    <cellStyle name="Normal 5 6 7" xfId="2509" xr:uid="{00000000-0005-0000-0000-00003A090000}"/>
    <cellStyle name="Normal 5 7" xfId="988" xr:uid="{00000000-0005-0000-0000-00003B090000}"/>
    <cellStyle name="Normal 5 7 2" xfId="989" xr:uid="{00000000-0005-0000-0000-00003C090000}"/>
    <cellStyle name="Normal 5 7 2 2" xfId="1769" xr:uid="{00000000-0005-0000-0000-00003D090000}"/>
    <cellStyle name="Normal 5 7 2 3" xfId="2519" xr:uid="{00000000-0005-0000-0000-00003E090000}"/>
    <cellStyle name="Normal 5 7 3" xfId="990" xr:uid="{00000000-0005-0000-0000-00003F090000}"/>
    <cellStyle name="Normal 5 7 3 2" xfId="1770" xr:uid="{00000000-0005-0000-0000-000040090000}"/>
    <cellStyle name="Normal 5 7 3 3" xfId="2520" xr:uid="{00000000-0005-0000-0000-000041090000}"/>
    <cellStyle name="Normal 5 7 4" xfId="1768" xr:uid="{00000000-0005-0000-0000-000042090000}"/>
    <cellStyle name="Normal 5 7 5" xfId="2518" xr:uid="{00000000-0005-0000-0000-000043090000}"/>
    <cellStyle name="Normal 5 8" xfId="991" xr:uid="{00000000-0005-0000-0000-000044090000}"/>
    <cellStyle name="Normal 5 8 2" xfId="992" xr:uid="{00000000-0005-0000-0000-000045090000}"/>
    <cellStyle name="Normal 5 8 2 2" xfId="1772" xr:uid="{00000000-0005-0000-0000-000046090000}"/>
    <cellStyle name="Normal 5 8 2 3" xfId="2522" xr:uid="{00000000-0005-0000-0000-000047090000}"/>
    <cellStyle name="Normal 5 8 3" xfId="993" xr:uid="{00000000-0005-0000-0000-000048090000}"/>
    <cellStyle name="Normal 5 8 3 2" xfId="1773" xr:uid="{00000000-0005-0000-0000-000049090000}"/>
    <cellStyle name="Normal 5 8 3 3" xfId="2523" xr:uid="{00000000-0005-0000-0000-00004A090000}"/>
    <cellStyle name="Normal 5 8 4" xfId="1771" xr:uid="{00000000-0005-0000-0000-00004B090000}"/>
    <cellStyle name="Normal 5 8 5" xfId="2521" xr:uid="{00000000-0005-0000-0000-00004C090000}"/>
    <cellStyle name="Normal 5 9" xfId="994" xr:uid="{00000000-0005-0000-0000-00004D090000}"/>
    <cellStyle name="Normal 5 9 2" xfId="995" xr:uid="{00000000-0005-0000-0000-00004E090000}"/>
    <cellStyle name="Normal 5 9 2 2" xfId="1775" xr:uid="{00000000-0005-0000-0000-00004F090000}"/>
    <cellStyle name="Normal 5 9 2 3" xfId="2525" xr:uid="{00000000-0005-0000-0000-000050090000}"/>
    <cellStyle name="Normal 5 9 3" xfId="996" xr:uid="{00000000-0005-0000-0000-000051090000}"/>
    <cellStyle name="Normal 5 9 3 2" xfId="1776" xr:uid="{00000000-0005-0000-0000-000052090000}"/>
    <cellStyle name="Normal 5 9 3 3" xfId="2526" xr:uid="{00000000-0005-0000-0000-000053090000}"/>
    <cellStyle name="Normal 5 9 4" xfId="1774" xr:uid="{00000000-0005-0000-0000-000054090000}"/>
    <cellStyle name="Normal 5 9 5" xfId="2524" xr:uid="{00000000-0005-0000-0000-000055090000}"/>
    <cellStyle name="Normal 6" xfId="150" xr:uid="{00000000-0005-0000-0000-000056090000}"/>
    <cellStyle name="Normal 6 2" xfId="213" xr:uid="{00000000-0005-0000-0000-000057090000}"/>
    <cellStyle name="Normal 7" xfId="151" xr:uid="{00000000-0005-0000-0000-000058090000}"/>
    <cellStyle name="Normal 7 2" xfId="1040" xr:uid="{00000000-0005-0000-0000-000059090000}"/>
    <cellStyle name="Normal 8" xfId="8" xr:uid="{00000000-0005-0000-0000-00005A090000}"/>
    <cellStyle name="Normal 8 2" xfId="162" xr:uid="{00000000-0005-0000-0000-00005B090000}"/>
    <cellStyle name="Normal 8 3" xfId="179" xr:uid="{00000000-0005-0000-0000-00005C090000}"/>
    <cellStyle name="Normal 8 3 2" xfId="1072" xr:uid="{00000000-0005-0000-0000-00005D090000}"/>
    <cellStyle name="Normal 8 3 3" xfId="1818" xr:uid="{00000000-0005-0000-0000-00005E090000}"/>
    <cellStyle name="Normal 8 4" xfId="203" xr:uid="{00000000-0005-0000-0000-00005F090000}"/>
    <cellStyle name="Normal 8 4 2" xfId="1095" xr:uid="{00000000-0005-0000-0000-000060090000}"/>
    <cellStyle name="Normal 8 4 3" xfId="1841" xr:uid="{00000000-0005-0000-0000-000061090000}"/>
    <cellStyle name="Normal 9" xfId="94" xr:uid="{00000000-0005-0000-0000-000062090000}"/>
    <cellStyle name="Normal 9 2" xfId="184" xr:uid="{00000000-0005-0000-0000-000063090000}"/>
    <cellStyle name="Normal 9 2 2" xfId="1076" xr:uid="{00000000-0005-0000-0000-000064090000}"/>
    <cellStyle name="Normal 9 2 3" xfId="1822" xr:uid="{00000000-0005-0000-0000-000065090000}"/>
    <cellStyle name="Normal 9 3" xfId="207" xr:uid="{00000000-0005-0000-0000-000066090000}"/>
    <cellStyle name="Normal 9 3 2" xfId="1099" xr:uid="{00000000-0005-0000-0000-000067090000}"/>
    <cellStyle name="Normal 9 3 3" xfId="1845" xr:uid="{00000000-0005-0000-0000-000068090000}"/>
    <cellStyle name="Normal 9 4" xfId="1054" xr:uid="{00000000-0005-0000-0000-000069090000}"/>
    <cellStyle name="Normal 9 5" xfId="1795" xr:uid="{00000000-0005-0000-0000-00006A090000}"/>
    <cellStyle name="Note" xfId="25" builtinId="10" customBuiltin="1"/>
    <cellStyle name="Note 2" xfId="54" xr:uid="{00000000-0005-0000-0000-00006C090000}"/>
    <cellStyle name="Note 2 2" xfId="152" xr:uid="{00000000-0005-0000-0000-00006D090000}"/>
    <cellStyle name="Note 2 2 2" xfId="997" xr:uid="{00000000-0005-0000-0000-00006E090000}"/>
    <cellStyle name="Note 2 2 2 2" xfId="2527" xr:uid="{00000000-0005-0000-0000-00006F090000}"/>
    <cellStyle name="Note 2 2 3" xfId="998" xr:uid="{00000000-0005-0000-0000-000070090000}"/>
    <cellStyle name="Note 2 2 3 2" xfId="2528" xr:uid="{00000000-0005-0000-0000-000071090000}"/>
    <cellStyle name="Note 2 2 4" xfId="1801" xr:uid="{00000000-0005-0000-0000-000072090000}"/>
    <cellStyle name="Note 2 3" xfId="1053" xr:uid="{00000000-0005-0000-0000-000073090000}"/>
    <cellStyle name="Note 2 4" xfId="1794" xr:uid="{00000000-0005-0000-0000-000074090000}"/>
    <cellStyle name="Note 3" xfId="166" xr:uid="{00000000-0005-0000-0000-000075090000}"/>
    <cellStyle name="Note 3 2" xfId="999" xr:uid="{00000000-0005-0000-0000-000076090000}"/>
    <cellStyle name="Note 3 2 2" xfId="1777" xr:uid="{00000000-0005-0000-0000-000077090000}"/>
    <cellStyle name="Note 3 2 3" xfId="2529" xr:uid="{00000000-0005-0000-0000-000078090000}"/>
    <cellStyle name="Note 3 3" xfId="1000" xr:uid="{00000000-0005-0000-0000-000079090000}"/>
    <cellStyle name="Note 3 3 2" xfId="1778" xr:uid="{00000000-0005-0000-0000-00007A090000}"/>
    <cellStyle name="Note 3 3 3" xfId="2530" xr:uid="{00000000-0005-0000-0000-00007B090000}"/>
    <cellStyle name="Note 3 4" xfId="1059" xr:uid="{00000000-0005-0000-0000-00007C090000}"/>
    <cellStyle name="Note 3 5" xfId="1805" xr:uid="{00000000-0005-0000-0000-00007D090000}"/>
    <cellStyle name="Note 4" xfId="190" xr:uid="{00000000-0005-0000-0000-00007E090000}"/>
    <cellStyle name="Note 4 2" xfId="1082" xr:uid="{00000000-0005-0000-0000-00007F090000}"/>
    <cellStyle name="Note 4 3" xfId="1828" xr:uid="{00000000-0005-0000-0000-000080090000}"/>
    <cellStyle name="Output" xfId="20" builtinId="21" customBuiltin="1"/>
    <cellStyle name="Output 2" xfId="81" xr:uid="{00000000-0005-0000-0000-000082090000}"/>
    <cellStyle name="Output 2 2" xfId="153" xr:uid="{00000000-0005-0000-0000-000083090000}"/>
    <cellStyle name="Output 2 2 2" xfId="1001" xr:uid="{00000000-0005-0000-0000-000084090000}"/>
    <cellStyle name="Output 2 2 2 2" xfId="2531" xr:uid="{00000000-0005-0000-0000-000085090000}"/>
    <cellStyle name="Output 2 2 3" xfId="1002" xr:uid="{00000000-0005-0000-0000-000086090000}"/>
    <cellStyle name="Output 2 2 3 2" xfId="2532" xr:uid="{00000000-0005-0000-0000-000087090000}"/>
    <cellStyle name="Output 2 2 4" xfId="1802" xr:uid="{00000000-0005-0000-0000-000088090000}"/>
    <cellStyle name="Output 3" xfId="1003" xr:uid="{00000000-0005-0000-0000-000089090000}"/>
    <cellStyle name="Percent 2" xfId="2" xr:uid="{00000000-0005-0000-0000-00008A090000}"/>
    <cellStyle name="Percent 2 2" xfId="97" xr:uid="{00000000-0005-0000-0000-00008B090000}"/>
    <cellStyle name="Percent 2 2 2" xfId="1004" xr:uid="{00000000-0005-0000-0000-00008C090000}"/>
    <cellStyle name="Percent 2 3" xfId="1005" xr:uid="{00000000-0005-0000-0000-00008D090000}"/>
    <cellStyle name="Percent 3" xfId="1006" xr:uid="{00000000-0005-0000-0000-00008E090000}"/>
    <cellStyle name="Percent 3 2" xfId="1007" xr:uid="{00000000-0005-0000-0000-00008F090000}"/>
    <cellStyle name="RowLevel_1_N6+artabyuje" xfId="1008" xr:uid="{00000000-0005-0000-0000-000090090000}"/>
    <cellStyle name="SN_241" xfId="6" xr:uid="{00000000-0005-0000-0000-000091090000}"/>
    <cellStyle name="Style 1" xfId="154" xr:uid="{00000000-0005-0000-0000-000092090000}"/>
    <cellStyle name="Style 1 2" xfId="155" xr:uid="{00000000-0005-0000-0000-000093090000}"/>
    <cellStyle name="Style 1 2 2" xfId="183" xr:uid="{00000000-0005-0000-0000-000094090000}"/>
    <cellStyle name="Style 1_verchnakan_ax21-25_2018" xfId="156" xr:uid="{00000000-0005-0000-0000-000095090000}"/>
    <cellStyle name="Title 2" xfId="52" xr:uid="{00000000-0005-0000-0000-000096090000}"/>
    <cellStyle name="Title 2 2" xfId="157" xr:uid="{00000000-0005-0000-0000-000097090000}"/>
    <cellStyle name="Title 3" xfId="84" xr:uid="{00000000-0005-0000-0000-000098090000}"/>
    <cellStyle name="Total" xfId="27" builtinId="25" customBuiltin="1"/>
    <cellStyle name="Total 2" xfId="89" xr:uid="{00000000-0005-0000-0000-00009A090000}"/>
    <cellStyle name="Total 2 2" xfId="158" xr:uid="{00000000-0005-0000-0000-00009B090000}"/>
    <cellStyle name="Total 2 2 2" xfId="1009" xr:uid="{00000000-0005-0000-0000-00009C090000}"/>
    <cellStyle name="Total 2 2 2 2" xfId="2533" xr:uid="{00000000-0005-0000-0000-00009D090000}"/>
    <cellStyle name="Total 2 2 3" xfId="1010" xr:uid="{00000000-0005-0000-0000-00009E090000}"/>
    <cellStyle name="Total 2 2 3 2" xfId="2534" xr:uid="{00000000-0005-0000-0000-00009F090000}"/>
    <cellStyle name="Total 2 2 4" xfId="1803" xr:uid="{00000000-0005-0000-0000-0000A0090000}"/>
    <cellStyle name="Total 3" xfId="1011" xr:uid="{00000000-0005-0000-0000-0000A1090000}"/>
    <cellStyle name="Warning Text" xfId="24" builtinId="11" customBuiltin="1"/>
    <cellStyle name="Warning Text 2" xfId="68" xr:uid="{00000000-0005-0000-0000-0000A3090000}"/>
    <cellStyle name="Warning Text 2 2" xfId="159" xr:uid="{00000000-0005-0000-0000-0000A4090000}"/>
    <cellStyle name="Warning Text 3" xfId="1012" xr:uid="{00000000-0005-0000-0000-0000A5090000}"/>
    <cellStyle name="Акцент1 2" xfId="241" xr:uid="{00000000-0005-0000-0000-0000A6090000}"/>
    <cellStyle name="Акцент1 3" xfId="1013" xr:uid="{00000000-0005-0000-0000-0000A7090000}"/>
    <cellStyle name="Акцент2 2" xfId="242" xr:uid="{00000000-0005-0000-0000-0000A8090000}"/>
    <cellStyle name="Акцент2 3" xfId="1014" xr:uid="{00000000-0005-0000-0000-0000A9090000}"/>
    <cellStyle name="Акцент3 2" xfId="243" xr:uid="{00000000-0005-0000-0000-0000AA090000}"/>
    <cellStyle name="Акцент3 3" xfId="1015" xr:uid="{00000000-0005-0000-0000-0000AB090000}"/>
    <cellStyle name="Акцент4 2" xfId="244" xr:uid="{00000000-0005-0000-0000-0000AC090000}"/>
    <cellStyle name="Акцент4 3" xfId="1016" xr:uid="{00000000-0005-0000-0000-0000AD090000}"/>
    <cellStyle name="Акцент5 2" xfId="245" xr:uid="{00000000-0005-0000-0000-0000AE090000}"/>
    <cellStyle name="Акцент5 3" xfId="1017" xr:uid="{00000000-0005-0000-0000-0000AF090000}"/>
    <cellStyle name="Акцент6 2" xfId="246" xr:uid="{00000000-0005-0000-0000-0000B0090000}"/>
    <cellStyle name="Акцент6 3" xfId="1018" xr:uid="{00000000-0005-0000-0000-0000B1090000}"/>
    <cellStyle name="Ввод  2" xfId="247" xr:uid="{00000000-0005-0000-0000-0000B2090000}"/>
    <cellStyle name="Ввод  3" xfId="1019" xr:uid="{00000000-0005-0000-0000-0000B3090000}"/>
    <cellStyle name="Вывод 2" xfId="248" xr:uid="{00000000-0005-0000-0000-0000B4090000}"/>
    <cellStyle name="Вывод 3" xfId="1020" xr:uid="{00000000-0005-0000-0000-0000B5090000}"/>
    <cellStyle name="Вычисление 2" xfId="249" xr:uid="{00000000-0005-0000-0000-0000B6090000}"/>
    <cellStyle name="Вычисление 3" xfId="1021" xr:uid="{00000000-0005-0000-0000-0000B7090000}"/>
    <cellStyle name="Заголовок 1 2" xfId="250" xr:uid="{00000000-0005-0000-0000-0000B8090000}"/>
    <cellStyle name="Заголовок 1 3" xfId="1022" xr:uid="{00000000-0005-0000-0000-0000B9090000}"/>
    <cellStyle name="Заголовок 2 2" xfId="251" xr:uid="{00000000-0005-0000-0000-0000BA090000}"/>
    <cellStyle name="Заголовок 2 3" xfId="1023" xr:uid="{00000000-0005-0000-0000-0000BB090000}"/>
    <cellStyle name="Заголовок 3 2" xfId="252" xr:uid="{00000000-0005-0000-0000-0000BC090000}"/>
    <cellStyle name="Заголовок 3 3" xfId="1024" xr:uid="{00000000-0005-0000-0000-0000BD090000}"/>
    <cellStyle name="Заголовок 4 2" xfId="253" xr:uid="{00000000-0005-0000-0000-0000BE090000}"/>
    <cellStyle name="Заголовок 4 3" xfId="1025" xr:uid="{00000000-0005-0000-0000-0000BF090000}"/>
    <cellStyle name="Итог 2" xfId="254" xr:uid="{00000000-0005-0000-0000-0000C0090000}"/>
    <cellStyle name="Итог 3" xfId="1026" xr:uid="{00000000-0005-0000-0000-0000C1090000}"/>
    <cellStyle name="Контрольная ячейка 2" xfId="255" xr:uid="{00000000-0005-0000-0000-0000C2090000}"/>
    <cellStyle name="Контрольная ячейка 3" xfId="1027" xr:uid="{00000000-0005-0000-0000-0000C3090000}"/>
    <cellStyle name="Название 2" xfId="221" xr:uid="{00000000-0005-0000-0000-0000C4090000}"/>
    <cellStyle name="Нейтральный 2" xfId="256" xr:uid="{00000000-0005-0000-0000-0000C5090000}"/>
    <cellStyle name="Нейтральный 3" xfId="1028" xr:uid="{00000000-0005-0000-0000-0000C6090000}"/>
    <cellStyle name="Обычный 2" xfId="11" xr:uid="{00000000-0005-0000-0000-0000C7090000}"/>
    <cellStyle name="Обычный 2 2" xfId="161" xr:uid="{00000000-0005-0000-0000-0000C8090000}"/>
    <cellStyle name="Обычный 2 2 4" xfId="264" xr:uid="{00000000-0005-0000-0000-0000C9090000}"/>
    <cellStyle name="Обычный 2 3" xfId="160" xr:uid="{00000000-0005-0000-0000-0000CA090000}"/>
    <cellStyle name="Обычный 3" xfId="217" xr:uid="{00000000-0005-0000-0000-0000CB090000}"/>
    <cellStyle name="Обычный 3 2" xfId="1029" xr:uid="{00000000-0005-0000-0000-0000CC090000}"/>
    <cellStyle name="Обычный 3 2 2" xfId="1779" xr:uid="{00000000-0005-0000-0000-0000CD090000}"/>
    <cellStyle name="Обычный 3 2 3" xfId="2535" xr:uid="{00000000-0005-0000-0000-0000CE090000}"/>
    <cellStyle name="Обычный 3 3" xfId="1030" xr:uid="{00000000-0005-0000-0000-0000CF090000}"/>
    <cellStyle name="Обычный 3 3 2" xfId="1780" xr:uid="{00000000-0005-0000-0000-0000D0090000}"/>
    <cellStyle name="Обычный 3 3 3" xfId="2536" xr:uid="{00000000-0005-0000-0000-0000D1090000}"/>
    <cellStyle name="Обычный 4" xfId="220" xr:uid="{00000000-0005-0000-0000-0000D2090000}"/>
    <cellStyle name="Обычный 5" xfId="1031" xr:uid="{00000000-0005-0000-0000-0000D3090000}"/>
    <cellStyle name="Обычный 6" xfId="1032" xr:uid="{00000000-0005-0000-0000-0000D4090000}"/>
    <cellStyle name="Обычный 7" xfId="1033" xr:uid="{00000000-0005-0000-0000-0000D5090000}"/>
    <cellStyle name="Плохой 2" xfId="257" xr:uid="{00000000-0005-0000-0000-0000D6090000}"/>
    <cellStyle name="Плохой 3" xfId="1034" xr:uid="{00000000-0005-0000-0000-0000D7090000}"/>
    <cellStyle name="Пояснение 2" xfId="258" xr:uid="{00000000-0005-0000-0000-0000D8090000}"/>
    <cellStyle name="Пояснение 3" xfId="1035" xr:uid="{00000000-0005-0000-0000-0000D9090000}"/>
    <cellStyle name="Примечание 2" xfId="222" xr:uid="{00000000-0005-0000-0000-0000DA090000}"/>
    <cellStyle name="Примечание 2 2" xfId="1105" xr:uid="{00000000-0005-0000-0000-0000DB090000}"/>
    <cellStyle name="Примечание 2 3" xfId="1851" xr:uid="{00000000-0005-0000-0000-0000DC090000}"/>
    <cellStyle name="Связанная ячейка 2" xfId="259" xr:uid="{00000000-0005-0000-0000-0000DD090000}"/>
    <cellStyle name="Связанная ячейка 3" xfId="1036" xr:uid="{00000000-0005-0000-0000-0000DE090000}"/>
    <cellStyle name="Стиль 1" xfId="260" xr:uid="{00000000-0005-0000-0000-0000DF090000}"/>
    <cellStyle name="Текст предупреждения 2" xfId="261" xr:uid="{00000000-0005-0000-0000-0000E0090000}"/>
    <cellStyle name="Текст предупреждения 3" xfId="1037" xr:uid="{00000000-0005-0000-0000-0000E1090000}"/>
    <cellStyle name="Финансовый 2" xfId="214" xr:uid="{00000000-0005-0000-0000-0000E2090000}"/>
    <cellStyle name="Финансовый 2 2" xfId="215" xr:uid="{00000000-0005-0000-0000-0000E3090000}"/>
    <cellStyle name="Финансовый 3" xfId="216" xr:uid="{00000000-0005-0000-0000-0000E4090000}"/>
    <cellStyle name="Финансовый 4" xfId="218" xr:uid="{00000000-0005-0000-0000-0000E5090000}"/>
    <cellStyle name="Финансовый 5" xfId="1038" xr:uid="{00000000-0005-0000-0000-0000E6090000}"/>
    <cellStyle name="Финансовый 5 2" xfId="1781" xr:uid="{00000000-0005-0000-0000-0000E7090000}"/>
    <cellStyle name="Финансовый 5 3" xfId="2537" xr:uid="{00000000-0005-0000-0000-0000E8090000}"/>
    <cellStyle name="Хороший 2" xfId="262" xr:uid="{00000000-0005-0000-0000-0000E9090000}"/>
    <cellStyle name="Хороший 3" xfId="1039" xr:uid="{00000000-0005-0000-0000-0000EA09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44"/>
  <sheetViews>
    <sheetView zoomScale="98" zoomScaleNormal="98" workbookViewId="0">
      <selection activeCell="E6" sqref="E6"/>
    </sheetView>
  </sheetViews>
  <sheetFormatPr defaultColWidth="9.140625" defaultRowHeight="17.25" x14ac:dyDescent="0.25"/>
  <cols>
    <col min="1" max="1" width="4.85546875" style="83" customWidth="1"/>
    <col min="2" max="2" width="11" style="83" customWidth="1"/>
    <col min="3" max="3" width="14.85546875" style="83" customWidth="1"/>
    <col min="4" max="4" width="73.85546875" style="83" customWidth="1"/>
    <col min="5" max="5" width="33.7109375" style="112" customWidth="1"/>
    <col min="6" max="6" width="16.85546875" style="84" customWidth="1"/>
    <col min="7" max="7" width="13.7109375" style="83" bestFit="1" customWidth="1"/>
    <col min="8" max="8" width="12.85546875" style="83" bestFit="1" customWidth="1"/>
    <col min="9" max="9" width="13.140625" style="83" customWidth="1"/>
    <col min="10" max="11" width="9.140625" style="83"/>
    <col min="12" max="12" width="17.85546875" style="83" customWidth="1"/>
    <col min="13" max="13" width="10.28515625" style="83" bestFit="1" customWidth="1"/>
    <col min="14" max="16384" width="9.140625" style="83"/>
  </cols>
  <sheetData>
    <row r="1" spans="2:11" ht="16.5" customHeight="1" x14ac:dyDescent="0.25">
      <c r="F1" s="85" t="s">
        <v>113</v>
      </c>
    </row>
    <row r="2" spans="2:11" ht="16.5" customHeight="1" x14ac:dyDescent="0.25">
      <c r="F2" s="85" t="s">
        <v>89</v>
      </c>
    </row>
    <row r="3" spans="2:11" ht="16.5" customHeight="1" x14ac:dyDescent="0.25">
      <c r="F3" s="85" t="s">
        <v>1</v>
      </c>
    </row>
    <row r="4" spans="2:11" ht="66.75" customHeight="1" x14ac:dyDescent="0.25">
      <c r="B4" s="339" t="s">
        <v>114</v>
      </c>
      <c r="C4" s="339"/>
      <c r="D4" s="339"/>
      <c r="E4" s="339"/>
      <c r="F4" s="339"/>
      <c r="G4" s="111"/>
    </row>
    <row r="5" spans="2:11" ht="39" customHeight="1" x14ac:dyDescent="0.25">
      <c r="E5" s="112" t="s">
        <v>60</v>
      </c>
      <c r="F5" s="83"/>
    </row>
    <row r="6" spans="2:11" s="86" customFormat="1" ht="105.75" customHeight="1" x14ac:dyDescent="0.25">
      <c r="B6" s="340" t="s">
        <v>2</v>
      </c>
      <c r="C6" s="340"/>
      <c r="D6" s="340" t="s">
        <v>115</v>
      </c>
      <c r="E6" s="113" t="s">
        <v>33</v>
      </c>
    </row>
    <row r="7" spans="2:11" s="86" customFormat="1" ht="54.75" customHeight="1" x14ac:dyDescent="0.25">
      <c r="B7" s="87" t="s">
        <v>29</v>
      </c>
      <c r="C7" s="87" t="s">
        <v>116</v>
      </c>
      <c r="D7" s="340"/>
      <c r="E7" s="87" t="s">
        <v>28</v>
      </c>
    </row>
    <row r="8" spans="2:11" s="263" customFormat="1" ht="27" customHeight="1" x14ac:dyDescent="0.25">
      <c r="B8" s="268" t="s">
        <v>117</v>
      </c>
      <c r="C8" s="268"/>
      <c r="D8" s="150" t="s">
        <v>6</v>
      </c>
      <c r="E8" s="114">
        <f>+E9</f>
        <v>0</v>
      </c>
    </row>
    <row r="9" spans="2:11" s="86" customFormat="1" ht="34.5" customHeight="1" x14ac:dyDescent="0.25">
      <c r="B9" s="88"/>
      <c r="C9" s="161"/>
      <c r="D9" s="162" t="s">
        <v>13</v>
      </c>
      <c r="E9" s="114">
        <f>E11+E29</f>
        <v>0</v>
      </c>
    </row>
    <row r="10" spans="2:11" s="263" customFormat="1" x14ac:dyDescent="0.25">
      <c r="B10" s="259">
        <v>1049</v>
      </c>
      <c r="C10" s="260"/>
      <c r="D10" s="261" t="s">
        <v>118</v>
      </c>
      <c r="E10" s="262"/>
    </row>
    <row r="11" spans="2:11" s="86" customFormat="1" x14ac:dyDescent="0.25">
      <c r="B11" s="170"/>
      <c r="C11" s="88"/>
      <c r="D11" s="1" t="s">
        <v>54</v>
      </c>
      <c r="E11" s="114">
        <f>E17+E23</f>
        <v>-1792572.4000000001</v>
      </c>
    </row>
    <row r="12" spans="2:11" s="86" customFormat="1" x14ac:dyDescent="0.25">
      <c r="B12" s="170"/>
      <c r="C12" s="88"/>
      <c r="D12" s="2" t="s">
        <v>119</v>
      </c>
      <c r="E12" s="115"/>
    </row>
    <row r="13" spans="2:11" s="86" customFormat="1" ht="34.5" x14ac:dyDescent="0.25">
      <c r="B13" s="170"/>
      <c r="C13" s="88"/>
      <c r="D13" s="1" t="s">
        <v>120</v>
      </c>
      <c r="E13" s="115"/>
    </row>
    <row r="14" spans="2:11" s="86" customFormat="1" x14ac:dyDescent="0.25">
      <c r="B14" s="170"/>
      <c r="C14" s="88"/>
      <c r="D14" s="2" t="s">
        <v>121</v>
      </c>
      <c r="E14" s="115"/>
    </row>
    <row r="15" spans="2:11" s="86" customFormat="1" ht="51.75" x14ac:dyDescent="0.25">
      <c r="B15" s="170"/>
      <c r="C15" s="189"/>
      <c r="D15" s="96" t="s">
        <v>122</v>
      </c>
      <c r="E15" s="187"/>
      <c r="K15" s="89"/>
    </row>
    <row r="16" spans="2:11" s="86" customFormat="1" x14ac:dyDescent="0.25">
      <c r="B16" s="170"/>
      <c r="C16" s="190"/>
      <c r="D16" s="190" t="s">
        <v>123</v>
      </c>
      <c r="E16" s="191"/>
    </row>
    <row r="17" spans="2:6" s="263" customFormat="1" x14ac:dyDescent="0.25">
      <c r="B17" s="259"/>
      <c r="C17" s="258">
        <v>21001</v>
      </c>
      <c r="D17" s="261" t="s">
        <v>124</v>
      </c>
      <c r="E17" s="264">
        <f>'h2'!D14</f>
        <v>-1685080.9000000001</v>
      </c>
    </row>
    <row r="18" spans="2:6" s="86" customFormat="1" ht="26.25" customHeight="1" x14ac:dyDescent="0.25">
      <c r="B18" s="170"/>
      <c r="C18" s="167"/>
      <c r="D18" s="1" t="s">
        <v>125</v>
      </c>
      <c r="E18" s="3"/>
    </row>
    <row r="19" spans="2:6" s="86" customFormat="1" ht="30" customHeight="1" x14ac:dyDescent="0.25">
      <c r="B19" s="170"/>
      <c r="C19" s="167"/>
      <c r="D19" s="2" t="s">
        <v>126</v>
      </c>
      <c r="E19" s="87"/>
    </row>
    <row r="20" spans="2:6" s="86" customFormat="1" ht="51.75" x14ac:dyDescent="0.25">
      <c r="B20" s="170"/>
      <c r="C20" s="167"/>
      <c r="D20" s="1" t="s">
        <v>127</v>
      </c>
      <c r="E20" s="87"/>
    </row>
    <row r="21" spans="2:6" s="86" customFormat="1" ht="24.75" customHeight="1" x14ac:dyDescent="0.25">
      <c r="B21" s="170"/>
      <c r="C21" s="167"/>
      <c r="D21" s="2" t="s">
        <v>128</v>
      </c>
      <c r="E21" s="87"/>
    </row>
    <row r="22" spans="2:6" s="86" customFormat="1" ht="34.5" x14ac:dyDescent="0.25">
      <c r="B22" s="170"/>
      <c r="C22" s="167"/>
      <c r="D22" s="1" t="s">
        <v>129</v>
      </c>
      <c r="E22" s="87"/>
    </row>
    <row r="23" spans="2:6" s="168" customFormat="1" x14ac:dyDescent="0.25">
      <c r="B23" s="259"/>
      <c r="C23" s="266">
        <v>21002</v>
      </c>
      <c r="D23" s="261" t="s">
        <v>124</v>
      </c>
      <c r="E23" s="267">
        <f>'h2'!D47</f>
        <v>-107491.5</v>
      </c>
    </row>
    <row r="24" spans="2:6" s="10" customFormat="1" x14ac:dyDescent="0.25">
      <c r="B24" s="170"/>
      <c r="C24" s="185"/>
      <c r="D24" s="1" t="s">
        <v>130</v>
      </c>
      <c r="E24" s="265"/>
    </row>
    <row r="25" spans="2:6" s="10" customFormat="1" x14ac:dyDescent="0.25">
      <c r="B25" s="170"/>
      <c r="C25" s="185"/>
      <c r="D25" s="2" t="s">
        <v>126</v>
      </c>
      <c r="E25" s="116"/>
    </row>
    <row r="26" spans="2:6" s="10" customFormat="1" ht="34.5" x14ac:dyDescent="0.25">
      <c r="B26" s="170"/>
      <c r="C26" s="185"/>
      <c r="D26" s="1" t="s">
        <v>131</v>
      </c>
      <c r="E26" s="116"/>
    </row>
    <row r="27" spans="2:6" s="10" customFormat="1" ht="24" customHeight="1" x14ac:dyDescent="0.25">
      <c r="B27" s="170"/>
      <c r="C27" s="185"/>
      <c r="D27" s="2" t="s">
        <v>128</v>
      </c>
      <c r="E27" s="116"/>
    </row>
    <row r="28" spans="2:6" s="10" customFormat="1" ht="42" customHeight="1" x14ac:dyDescent="0.25">
      <c r="B28" s="170"/>
      <c r="C28" s="185"/>
      <c r="D28" s="96" t="s">
        <v>129</v>
      </c>
      <c r="E28" s="196"/>
    </row>
    <row r="29" spans="2:6" s="194" customFormat="1" x14ac:dyDescent="0.25">
      <c r="B29" s="109" t="s">
        <v>332</v>
      </c>
      <c r="C29" s="109"/>
      <c r="D29" s="192" t="s">
        <v>118</v>
      </c>
      <c r="E29" s="198">
        <f>E36</f>
        <v>1792572.4</v>
      </c>
      <c r="F29" s="193"/>
    </row>
    <row r="30" spans="2:6" x14ac:dyDescent="0.25">
      <c r="B30" s="183"/>
      <c r="C30" s="183"/>
      <c r="D30" s="183" t="s">
        <v>177</v>
      </c>
      <c r="E30" s="197"/>
    </row>
    <row r="31" spans="2:6" x14ac:dyDescent="0.25">
      <c r="B31" s="183"/>
      <c r="C31" s="183"/>
      <c r="D31" s="184" t="s">
        <v>119</v>
      </c>
      <c r="E31" s="197"/>
    </row>
    <row r="32" spans="2:6" x14ac:dyDescent="0.25">
      <c r="B32" s="183"/>
      <c r="C32" s="183"/>
      <c r="D32" s="183" t="s">
        <v>333</v>
      </c>
      <c r="E32" s="197"/>
    </row>
    <row r="33" spans="1:6" x14ac:dyDescent="0.25">
      <c r="B33" s="186"/>
      <c r="C33" s="186"/>
      <c r="D33" s="184" t="s">
        <v>121</v>
      </c>
      <c r="E33" s="197"/>
    </row>
    <row r="34" spans="1:6" ht="34.5" x14ac:dyDescent="0.25">
      <c r="B34" s="183"/>
      <c r="C34" s="183"/>
      <c r="D34" s="183" t="s">
        <v>334</v>
      </c>
      <c r="E34" s="197"/>
    </row>
    <row r="35" spans="1:6" x14ac:dyDescent="0.25">
      <c r="B35" s="188"/>
      <c r="C35" s="188"/>
      <c r="D35" s="188" t="s">
        <v>123</v>
      </c>
      <c r="E35" s="197"/>
    </row>
    <row r="36" spans="1:6" s="194" customFormat="1" x14ac:dyDescent="0.25">
      <c r="B36" s="195"/>
      <c r="C36" s="109" t="s">
        <v>335</v>
      </c>
      <c r="D36" s="192" t="s">
        <v>124</v>
      </c>
      <c r="E36" s="198">
        <f>'h4'!G23</f>
        <v>1792572.4</v>
      </c>
      <c r="F36" s="193"/>
    </row>
    <row r="37" spans="1:6" ht="34.5" x14ac:dyDescent="0.25">
      <c r="B37" s="188"/>
      <c r="C37" s="183"/>
      <c r="D37" s="183" t="s">
        <v>336</v>
      </c>
      <c r="E37" s="197"/>
    </row>
    <row r="38" spans="1:6" x14ac:dyDescent="0.25">
      <c r="B38" s="188"/>
      <c r="C38" s="183"/>
      <c r="D38" s="184" t="s">
        <v>126</v>
      </c>
      <c r="E38" s="187"/>
    </row>
    <row r="39" spans="1:6" ht="34.5" x14ac:dyDescent="0.25">
      <c r="B39" s="188"/>
      <c r="C39" s="183"/>
      <c r="D39" s="183" t="s">
        <v>336</v>
      </c>
      <c r="E39" s="187"/>
    </row>
    <row r="40" spans="1:6" x14ac:dyDescent="0.25">
      <c r="B40" s="188"/>
      <c r="C40" s="183"/>
      <c r="D40" s="184" t="s">
        <v>128</v>
      </c>
      <c r="E40" s="187"/>
    </row>
    <row r="41" spans="1:6" x14ac:dyDescent="0.25">
      <c r="B41" s="188"/>
      <c r="C41" s="183"/>
      <c r="D41" s="183" t="s">
        <v>337</v>
      </c>
      <c r="E41" s="187"/>
    </row>
    <row r="43" spans="1:6" ht="28.5" customHeight="1" x14ac:dyDescent="0.3">
      <c r="A43" s="341" t="s">
        <v>347</v>
      </c>
      <c r="B43" s="341"/>
      <c r="C43" s="341"/>
      <c r="D43" s="341"/>
      <c r="E43" s="341"/>
      <c r="F43" s="342"/>
    </row>
    <row r="44" spans="1:6" x14ac:dyDescent="0.25">
      <c r="F44" s="342"/>
    </row>
  </sheetData>
  <mergeCells count="5">
    <mergeCell ref="B4:F4"/>
    <mergeCell ref="B6:C6"/>
    <mergeCell ref="D6:D7"/>
    <mergeCell ref="A43:E43"/>
    <mergeCell ref="F43:F44"/>
  </mergeCells>
  <printOptions horizontalCentered="1"/>
  <pageMargins left="0.15748031496062992" right="0.15748031496062992" top="0.19685039370078741" bottom="0.23622047244094491" header="0.19685039370078741" footer="0.19685039370078741"/>
  <pageSetup paperSize="9" scale="80" firstPageNumber="236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54"/>
  <sheetViews>
    <sheetView topLeftCell="A20" zoomScale="98" zoomScaleNormal="98" workbookViewId="0">
      <selection activeCell="A54" sqref="A54:E54"/>
    </sheetView>
  </sheetViews>
  <sheetFormatPr defaultRowHeight="17.25" x14ac:dyDescent="0.25"/>
  <cols>
    <col min="1" max="1" width="7.42578125" style="139" customWidth="1"/>
    <col min="2" max="2" width="10.7109375" style="139" customWidth="1"/>
    <col min="3" max="3" width="56.28515625" style="76" customWidth="1"/>
    <col min="4" max="4" width="24.85546875" style="77" customWidth="1"/>
    <col min="5" max="5" width="18.140625" style="77" customWidth="1"/>
    <col min="6" max="6" width="20.85546875" style="77" customWidth="1"/>
    <col min="7" max="7" width="18.140625" style="77" customWidth="1"/>
    <col min="8" max="8" width="16.85546875" style="77" customWidth="1"/>
    <col min="9" max="9" width="0.7109375" style="61" customWidth="1"/>
    <col min="10" max="10" width="14.5703125" style="61" customWidth="1"/>
    <col min="11" max="11" width="13.28515625" style="61" customWidth="1"/>
    <col min="12" max="12" width="14.42578125" style="61" customWidth="1"/>
    <col min="13" max="13" width="9.85546875" style="61" customWidth="1"/>
    <col min="14" max="16384" width="9.140625" style="61"/>
  </cols>
  <sheetData>
    <row r="1" spans="1:12" ht="16.5" customHeight="1" x14ac:dyDescent="0.25">
      <c r="B1" s="58"/>
      <c r="C1" s="59"/>
      <c r="D1" s="58"/>
      <c r="E1" s="58"/>
      <c r="F1" s="58"/>
      <c r="G1" s="58"/>
      <c r="H1" s="60" t="s">
        <v>135</v>
      </c>
    </row>
    <row r="2" spans="1:12" ht="16.5" customHeight="1" x14ac:dyDescent="0.25">
      <c r="B2" s="58"/>
      <c r="C2" s="59"/>
      <c r="D2" s="58"/>
      <c r="E2" s="58"/>
      <c r="F2" s="58"/>
      <c r="G2" s="58"/>
      <c r="H2" s="60" t="s">
        <v>89</v>
      </c>
    </row>
    <row r="3" spans="1:12" ht="16.5" customHeight="1" x14ac:dyDescent="0.25">
      <c r="B3" s="58"/>
      <c r="C3" s="59"/>
      <c r="D3" s="58"/>
      <c r="E3" s="58"/>
      <c r="F3" s="58"/>
      <c r="G3" s="58"/>
      <c r="H3" s="60" t="s">
        <v>1</v>
      </c>
    </row>
    <row r="4" spans="1:12" ht="16.5" customHeight="1" x14ac:dyDescent="0.25">
      <c r="B4" s="58"/>
      <c r="C4" s="59"/>
      <c r="D4" s="58"/>
      <c r="E4" s="58"/>
      <c r="F4" s="58"/>
      <c r="G4" s="58"/>
      <c r="H4" s="60"/>
    </row>
    <row r="5" spans="1:12" ht="52.5" customHeight="1" x14ac:dyDescent="0.25">
      <c r="A5" s="344" t="s">
        <v>88</v>
      </c>
      <c r="B5" s="344"/>
      <c r="C5" s="344"/>
      <c r="D5" s="344"/>
      <c r="E5" s="344"/>
      <c r="F5" s="344"/>
      <c r="G5" s="344"/>
      <c r="H5" s="344"/>
    </row>
    <row r="6" spans="1:12" ht="26.25" customHeight="1" x14ac:dyDescent="0.25">
      <c r="A6" s="62"/>
      <c r="B6" s="62"/>
      <c r="C6" s="63"/>
      <c r="D6" s="64"/>
      <c r="E6" s="64"/>
      <c r="F6" s="64"/>
      <c r="G6" s="345" t="s">
        <v>60</v>
      </c>
      <c r="H6" s="345"/>
    </row>
    <row r="7" spans="1:12" s="139" customFormat="1" ht="54" customHeight="1" x14ac:dyDescent="0.25">
      <c r="A7" s="346" t="s">
        <v>61</v>
      </c>
      <c r="B7" s="346"/>
      <c r="C7" s="347" t="s">
        <v>62</v>
      </c>
      <c r="D7" s="348" t="s">
        <v>97</v>
      </c>
      <c r="E7" s="348"/>
      <c r="F7" s="348"/>
      <c r="G7" s="348"/>
      <c r="H7" s="348"/>
    </row>
    <row r="8" spans="1:12" s="139" customFormat="1" ht="18" customHeight="1" x14ac:dyDescent="0.25">
      <c r="A8" s="346"/>
      <c r="B8" s="346"/>
      <c r="C8" s="347"/>
      <c r="D8" s="349" t="s">
        <v>63</v>
      </c>
      <c r="E8" s="348" t="s">
        <v>64</v>
      </c>
      <c r="F8" s="348"/>
      <c r="G8" s="348"/>
      <c r="H8" s="348"/>
    </row>
    <row r="9" spans="1:12" s="139" customFormat="1" ht="110.25" customHeight="1" x14ac:dyDescent="0.25">
      <c r="A9" s="65" t="s">
        <v>29</v>
      </c>
      <c r="B9" s="65" t="s">
        <v>30</v>
      </c>
      <c r="C9" s="347"/>
      <c r="D9" s="349"/>
      <c r="E9" s="141" t="s">
        <v>65</v>
      </c>
      <c r="F9" s="141" t="s">
        <v>66</v>
      </c>
      <c r="G9" s="141" t="s">
        <v>67</v>
      </c>
      <c r="H9" s="141" t="s">
        <v>68</v>
      </c>
    </row>
    <row r="10" spans="1:12" s="139" customFormat="1" ht="30.75" customHeight="1" x14ac:dyDescent="0.25">
      <c r="A10" s="65"/>
      <c r="B10" s="65"/>
      <c r="C10" s="66" t="s">
        <v>69</v>
      </c>
      <c r="D10" s="119">
        <f>+E10+F10+G10+H10</f>
        <v>-1792572.4000000001</v>
      </c>
      <c r="E10" s="119">
        <f>+E12</f>
        <v>101479.3</v>
      </c>
      <c r="F10" s="119">
        <f>+F12</f>
        <v>-1894051.7000000002</v>
      </c>
      <c r="G10" s="36">
        <f>+G12</f>
        <v>0</v>
      </c>
      <c r="H10" s="35">
        <f>+H12</f>
        <v>0</v>
      </c>
    </row>
    <row r="11" spans="1:12" x14ac:dyDescent="0.25">
      <c r="A11" s="65"/>
      <c r="B11" s="65"/>
      <c r="C11" s="66" t="s">
        <v>70</v>
      </c>
      <c r="D11" s="120"/>
      <c r="E11" s="120"/>
      <c r="F11" s="120"/>
      <c r="G11" s="80"/>
      <c r="H11" s="67"/>
    </row>
    <row r="12" spans="1:12" s="139" customFormat="1" ht="51.75" x14ac:dyDescent="0.25">
      <c r="A12" s="57"/>
      <c r="B12" s="68"/>
      <c r="C12" s="69" t="s">
        <v>71</v>
      </c>
      <c r="D12" s="119">
        <f>+E12+F12+G12+H12</f>
        <v>-1792572.4000000001</v>
      </c>
      <c r="E12" s="119">
        <f>E14+E47</f>
        <v>101479.3</v>
      </c>
      <c r="F12" s="119">
        <f t="shared" ref="F12:H12" si="0">F14+F47</f>
        <v>-1894051.7000000002</v>
      </c>
      <c r="G12" s="119">
        <f t="shared" si="0"/>
        <v>0</v>
      </c>
      <c r="H12" s="119">
        <f t="shared" si="0"/>
        <v>0</v>
      </c>
      <c r="I12" s="70"/>
    </row>
    <row r="13" spans="1:12" s="139" customFormat="1" x14ac:dyDescent="0.25">
      <c r="A13" s="57"/>
      <c r="B13" s="57"/>
      <c r="C13" s="66" t="s">
        <v>31</v>
      </c>
      <c r="D13" s="121"/>
      <c r="E13" s="121"/>
      <c r="F13" s="121"/>
      <c r="G13" s="142"/>
      <c r="H13" s="142"/>
    </row>
    <row r="14" spans="1:12" s="74" customFormat="1" ht="34.5" x14ac:dyDescent="0.25">
      <c r="A14" s="71">
        <v>1049</v>
      </c>
      <c r="B14" s="72" t="s">
        <v>93</v>
      </c>
      <c r="C14" s="73" t="s">
        <v>72</v>
      </c>
      <c r="D14" s="119">
        <f>+E14+F14+G14+H14</f>
        <v>-1685080.9000000001</v>
      </c>
      <c r="E14" s="119">
        <f>+E16+E34+E24</f>
        <v>101479.3</v>
      </c>
      <c r="F14" s="119">
        <f>+F16+F34+F24</f>
        <v>-1786560.2000000002</v>
      </c>
      <c r="G14" s="119">
        <f>+G16+G34+G24</f>
        <v>0</v>
      </c>
      <c r="H14" s="119">
        <f>+H16+H34+H24</f>
        <v>0</v>
      </c>
      <c r="J14" s="139"/>
      <c r="L14" s="93"/>
    </row>
    <row r="15" spans="1:12" ht="21.75" customHeight="1" x14ac:dyDescent="0.25">
      <c r="A15" s="57"/>
      <c r="B15" s="57"/>
      <c r="C15" s="66" t="s">
        <v>31</v>
      </c>
      <c r="D15" s="123"/>
      <c r="E15" s="123"/>
      <c r="F15" s="123"/>
      <c r="G15" s="35"/>
      <c r="H15" s="35"/>
      <c r="J15" s="139"/>
    </row>
    <row r="16" spans="1:12" s="74" customFormat="1" ht="45.75" customHeight="1" x14ac:dyDescent="0.25">
      <c r="A16" s="71"/>
      <c r="B16" s="72" t="s">
        <v>74</v>
      </c>
      <c r="C16" s="54" t="s">
        <v>136</v>
      </c>
      <c r="D16" s="119">
        <f>+E16+F16+G16+H16</f>
        <v>-564332.20000000007</v>
      </c>
      <c r="E16" s="119">
        <f>SUM(E17:E23)</f>
        <v>0</v>
      </c>
      <c r="F16" s="119">
        <f>SUM(F17:F23)</f>
        <v>-564332.20000000007</v>
      </c>
      <c r="G16" s="119">
        <f>SUM(G17:G23)</f>
        <v>0</v>
      </c>
      <c r="H16" s="119">
        <f>SUM(H17:H23)</f>
        <v>0</v>
      </c>
      <c r="I16" s="75"/>
    </row>
    <row r="17" spans="1:8" ht="75.75" customHeight="1" x14ac:dyDescent="0.25">
      <c r="A17" s="57"/>
      <c r="B17" s="140"/>
      <c r="C17" s="143" t="s">
        <v>172</v>
      </c>
      <c r="D17" s="123">
        <f>+E17+F17+G17+H17</f>
        <v>-33012.5</v>
      </c>
      <c r="E17" s="123"/>
      <c r="F17" s="110">
        <v>-33012.5</v>
      </c>
      <c r="G17" s="35"/>
      <c r="H17" s="35"/>
    </row>
    <row r="18" spans="1:8" ht="69.75" customHeight="1" x14ac:dyDescent="0.25">
      <c r="A18" s="97"/>
      <c r="B18" s="125"/>
      <c r="C18" s="144" t="s">
        <v>148</v>
      </c>
      <c r="D18" s="123">
        <f t="shared" ref="D18:D23" si="1">+E18+F18+G18+H18</f>
        <v>-74443.199999999997</v>
      </c>
      <c r="E18" s="107"/>
      <c r="F18" s="110">
        <v>-74443.199999999997</v>
      </c>
      <c r="G18" s="110"/>
      <c r="H18" s="110"/>
    </row>
    <row r="19" spans="1:8" ht="146.25" customHeight="1" x14ac:dyDescent="0.25">
      <c r="A19" s="97"/>
      <c r="B19" s="125"/>
      <c r="C19" s="92" t="s">
        <v>146</v>
      </c>
      <c r="D19" s="123">
        <f t="shared" si="1"/>
        <v>-3496.4</v>
      </c>
      <c r="E19" s="107"/>
      <c r="F19" s="110">
        <v>-3496.4</v>
      </c>
      <c r="G19" s="110"/>
      <c r="H19" s="110"/>
    </row>
    <row r="20" spans="1:8" ht="68.25" customHeight="1" x14ac:dyDescent="0.25">
      <c r="A20" s="97"/>
      <c r="B20" s="125"/>
      <c r="C20" s="144" t="s">
        <v>149</v>
      </c>
      <c r="D20" s="123">
        <f t="shared" si="1"/>
        <v>-11809.6</v>
      </c>
      <c r="E20" s="107"/>
      <c r="F20" s="110">
        <v>-11809.6</v>
      </c>
      <c r="G20" s="110"/>
      <c r="H20" s="110"/>
    </row>
    <row r="21" spans="1:8" ht="69" customHeight="1" x14ac:dyDescent="0.25">
      <c r="A21" s="97"/>
      <c r="B21" s="125"/>
      <c r="C21" s="145" t="s">
        <v>150</v>
      </c>
      <c r="D21" s="123">
        <f t="shared" si="1"/>
        <v>-1610.9</v>
      </c>
      <c r="E21" s="107"/>
      <c r="F21" s="110">
        <v>-1610.9</v>
      </c>
      <c r="G21" s="110"/>
      <c r="H21" s="110"/>
    </row>
    <row r="22" spans="1:8" ht="69" customHeight="1" x14ac:dyDescent="0.25">
      <c r="A22" s="97"/>
      <c r="B22" s="125"/>
      <c r="C22" s="144" t="s">
        <v>151</v>
      </c>
      <c r="D22" s="123">
        <f t="shared" si="1"/>
        <v>-407006.8</v>
      </c>
      <c r="E22" s="107"/>
      <c r="F22" s="110">
        <v>-407006.8</v>
      </c>
      <c r="G22" s="110"/>
      <c r="H22" s="110"/>
    </row>
    <row r="23" spans="1:8" ht="69" customHeight="1" x14ac:dyDescent="0.25">
      <c r="A23" s="97"/>
      <c r="B23" s="125"/>
      <c r="C23" s="144" t="s">
        <v>152</v>
      </c>
      <c r="D23" s="123">
        <f t="shared" si="1"/>
        <v>-32952.800000000003</v>
      </c>
      <c r="E23" s="107"/>
      <c r="F23" s="110">
        <v>-32952.800000000003</v>
      </c>
      <c r="G23" s="110"/>
      <c r="H23" s="110"/>
    </row>
    <row r="24" spans="1:8" ht="49.5" customHeight="1" x14ac:dyDescent="0.25">
      <c r="A24" s="97"/>
      <c r="B24" s="137" t="s">
        <v>141</v>
      </c>
      <c r="C24" s="54" t="s">
        <v>75</v>
      </c>
      <c r="D24" s="119">
        <f>+E24+F24+G24+H24</f>
        <v>-1227971.8</v>
      </c>
      <c r="E24" s="119">
        <f>SUM(E25:E33)</f>
        <v>0</v>
      </c>
      <c r="F24" s="119">
        <f>SUM(F25:F33)</f>
        <v>-1227971.8</v>
      </c>
      <c r="G24" s="119">
        <f>SUM(G25:G33)</f>
        <v>0</v>
      </c>
      <c r="H24" s="119">
        <f>SUM(H25:H33)</f>
        <v>0</v>
      </c>
    </row>
    <row r="25" spans="1:8" ht="103.5" customHeight="1" x14ac:dyDescent="0.25">
      <c r="A25" s="97"/>
      <c r="B25" s="125"/>
      <c r="C25" s="144" t="s">
        <v>153</v>
      </c>
      <c r="D25" s="123">
        <f>+E25+F25+G25+H25</f>
        <v>-5383.6</v>
      </c>
      <c r="E25" s="107"/>
      <c r="F25" s="110">
        <v>-5383.6</v>
      </c>
      <c r="G25" s="110"/>
      <c r="H25" s="110"/>
    </row>
    <row r="26" spans="1:8" ht="76.5" customHeight="1" x14ac:dyDescent="0.25">
      <c r="A26" s="97"/>
      <c r="B26" s="125"/>
      <c r="C26" s="145" t="s">
        <v>154</v>
      </c>
      <c r="D26" s="123">
        <f t="shared" ref="D26:D33" si="2">+E26+F26+G26+H26</f>
        <v>-7782.5</v>
      </c>
      <c r="E26" s="107"/>
      <c r="F26" s="107">
        <v>-7782.5</v>
      </c>
      <c r="G26" s="110"/>
      <c r="H26" s="110"/>
    </row>
    <row r="27" spans="1:8" ht="81" customHeight="1" x14ac:dyDescent="0.25">
      <c r="A27" s="97"/>
      <c r="B27" s="125"/>
      <c r="C27" s="146" t="s">
        <v>137</v>
      </c>
      <c r="D27" s="123">
        <f t="shared" si="2"/>
        <v>-11123</v>
      </c>
      <c r="E27" s="107"/>
      <c r="F27" s="135">
        <v>-11123</v>
      </c>
      <c r="G27" s="110"/>
      <c r="H27" s="110"/>
    </row>
    <row r="28" spans="1:8" ht="81" customHeight="1" x14ac:dyDescent="0.25">
      <c r="A28" s="97"/>
      <c r="B28" s="125"/>
      <c r="C28" s="146" t="s">
        <v>155</v>
      </c>
      <c r="D28" s="123">
        <f t="shared" si="2"/>
        <v>-8929.4</v>
      </c>
      <c r="E28" s="107"/>
      <c r="F28" s="135">
        <v>-8929.4</v>
      </c>
      <c r="G28" s="110"/>
      <c r="H28" s="110"/>
    </row>
    <row r="29" spans="1:8" ht="81" customHeight="1" x14ac:dyDescent="0.25">
      <c r="A29" s="97"/>
      <c r="B29" s="125"/>
      <c r="C29" s="145" t="s">
        <v>138</v>
      </c>
      <c r="D29" s="123">
        <f t="shared" si="2"/>
        <v>-38262.199999999997</v>
      </c>
      <c r="E29" s="107"/>
      <c r="F29" s="135">
        <v>-38262.199999999997</v>
      </c>
      <c r="G29" s="110"/>
      <c r="H29" s="110"/>
    </row>
    <row r="30" spans="1:8" ht="81" customHeight="1" x14ac:dyDescent="0.25">
      <c r="A30" s="97"/>
      <c r="B30" s="125"/>
      <c r="C30" s="92" t="s">
        <v>156</v>
      </c>
      <c r="D30" s="123">
        <f t="shared" si="2"/>
        <v>76821.3</v>
      </c>
      <c r="E30" s="107"/>
      <c r="F30" s="110">
        <v>76821.3</v>
      </c>
      <c r="G30" s="110"/>
      <c r="H30" s="110"/>
    </row>
    <row r="31" spans="1:8" ht="100.5" customHeight="1" x14ac:dyDescent="0.25">
      <c r="A31" s="97"/>
      <c r="B31" s="125"/>
      <c r="C31" s="144" t="s">
        <v>139</v>
      </c>
      <c r="D31" s="123">
        <f t="shared" si="2"/>
        <v>-54172</v>
      </c>
      <c r="E31" s="107"/>
      <c r="F31" s="107">
        <v>-54172</v>
      </c>
      <c r="G31" s="110"/>
      <c r="H31" s="110"/>
    </row>
    <row r="32" spans="1:8" ht="81" customHeight="1" x14ac:dyDescent="0.25">
      <c r="A32" s="97"/>
      <c r="B32" s="125"/>
      <c r="C32" s="144" t="s">
        <v>157</v>
      </c>
      <c r="D32" s="123">
        <f t="shared" si="2"/>
        <v>-34302.199999999997</v>
      </c>
      <c r="E32" s="107"/>
      <c r="F32" s="107">
        <v>-34302.199999999997</v>
      </c>
      <c r="G32" s="110"/>
      <c r="H32" s="110"/>
    </row>
    <row r="33" spans="1:10" ht="81" customHeight="1" x14ac:dyDescent="0.25">
      <c r="A33" s="97"/>
      <c r="B33" s="125"/>
      <c r="C33" s="144" t="s">
        <v>158</v>
      </c>
      <c r="D33" s="123">
        <f t="shared" si="2"/>
        <v>-1144838.2</v>
      </c>
      <c r="E33" s="107"/>
      <c r="F33" s="110">
        <v>-1144838.2</v>
      </c>
      <c r="G33" s="110"/>
      <c r="H33" s="110"/>
    </row>
    <row r="34" spans="1:10" s="74" customFormat="1" ht="34.5" x14ac:dyDescent="0.25">
      <c r="A34" s="71"/>
      <c r="B34" s="56">
        <v>3</v>
      </c>
      <c r="C34" s="54" t="s">
        <v>76</v>
      </c>
      <c r="D34" s="119">
        <f>+E34+F34+G34+H34</f>
        <v>107223.10000000003</v>
      </c>
      <c r="E34" s="119">
        <f>SUM(E35:E46)</f>
        <v>101479.3</v>
      </c>
      <c r="F34" s="119">
        <f>SUM(F35:F46)</f>
        <v>5743.800000000032</v>
      </c>
      <c r="G34" s="119">
        <f t="shared" ref="G34:H34" si="3">SUM(G35:G46)</f>
        <v>0</v>
      </c>
      <c r="H34" s="119">
        <f t="shared" si="3"/>
        <v>0</v>
      </c>
    </row>
    <row r="35" spans="1:10" ht="65.25" customHeight="1" x14ac:dyDescent="0.25">
      <c r="A35" s="57"/>
      <c r="B35" s="140"/>
      <c r="C35" s="146" t="s">
        <v>159</v>
      </c>
      <c r="D35" s="123">
        <f>+E35+F35+G35+H35</f>
        <v>-928.8</v>
      </c>
      <c r="E35" s="123"/>
      <c r="F35" s="123">
        <v>-928.8</v>
      </c>
      <c r="G35" s="35"/>
      <c r="H35" s="35"/>
    </row>
    <row r="36" spans="1:10" ht="65.25" customHeight="1" x14ac:dyDescent="0.25">
      <c r="A36" s="57"/>
      <c r="B36" s="140"/>
      <c r="C36" s="147" t="s">
        <v>160</v>
      </c>
      <c r="D36" s="123">
        <f t="shared" ref="D36:D46" si="4">+E36+F36+G36+H36</f>
        <v>-2145.1</v>
      </c>
      <c r="E36" s="123"/>
      <c r="F36" s="123">
        <v>-2145.1</v>
      </c>
      <c r="G36" s="35"/>
      <c r="H36" s="35"/>
    </row>
    <row r="37" spans="1:10" ht="81" customHeight="1" x14ac:dyDescent="0.25">
      <c r="A37" s="57"/>
      <c r="B37" s="140"/>
      <c r="C37" s="144" t="s">
        <v>161</v>
      </c>
      <c r="D37" s="123">
        <f t="shared" si="4"/>
        <v>53477.599999999999</v>
      </c>
      <c r="E37" s="123"/>
      <c r="F37" s="136">
        <v>53477.599999999999</v>
      </c>
      <c r="G37" s="35"/>
      <c r="H37" s="35"/>
    </row>
    <row r="38" spans="1:10" ht="54" customHeight="1" x14ac:dyDescent="0.25">
      <c r="A38" s="97"/>
      <c r="B38" s="125"/>
      <c r="C38" s="144" t="s">
        <v>162</v>
      </c>
      <c r="D38" s="123">
        <f t="shared" si="4"/>
        <v>-6530.3</v>
      </c>
      <c r="E38" s="107"/>
      <c r="F38" s="136">
        <v>-6530.3</v>
      </c>
      <c r="G38" s="110"/>
      <c r="H38" s="110"/>
    </row>
    <row r="39" spans="1:10" ht="102.75" customHeight="1" x14ac:dyDescent="0.25">
      <c r="A39" s="97"/>
      <c r="B39" s="125"/>
      <c r="C39" s="145" t="s">
        <v>163</v>
      </c>
      <c r="D39" s="123">
        <f t="shared" si="4"/>
        <v>-6475</v>
      </c>
      <c r="E39" s="107"/>
      <c r="F39" s="136">
        <v>-6475</v>
      </c>
      <c r="G39" s="110"/>
      <c r="H39" s="110"/>
    </row>
    <row r="40" spans="1:10" ht="60" customHeight="1" x14ac:dyDescent="0.25">
      <c r="A40" s="97"/>
      <c r="B40" s="125"/>
      <c r="C40" s="144" t="s">
        <v>164</v>
      </c>
      <c r="D40" s="123">
        <f t="shared" si="4"/>
        <v>-13067.8</v>
      </c>
      <c r="E40" s="107"/>
      <c r="F40" s="110">
        <v>-13067.8</v>
      </c>
      <c r="G40" s="110"/>
      <c r="H40" s="110"/>
    </row>
    <row r="41" spans="1:10" ht="60" customHeight="1" x14ac:dyDescent="0.25">
      <c r="A41" s="97"/>
      <c r="B41" s="125"/>
      <c r="C41" s="147" t="s">
        <v>165</v>
      </c>
      <c r="D41" s="123">
        <f t="shared" si="4"/>
        <v>132164</v>
      </c>
      <c r="E41" s="107"/>
      <c r="F41" s="110">
        <v>132164</v>
      </c>
      <c r="G41" s="110"/>
      <c r="H41" s="110"/>
    </row>
    <row r="42" spans="1:10" ht="60" customHeight="1" x14ac:dyDescent="0.25">
      <c r="A42" s="97"/>
      <c r="B42" s="125"/>
      <c r="C42" s="147" t="s">
        <v>166</v>
      </c>
      <c r="D42" s="123">
        <f t="shared" si="4"/>
        <v>-11318.8</v>
      </c>
      <c r="E42" s="107"/>
      <c r="F42" s="107">
        <v>-11318.8</v>
      </c>
      <c r="G42" s="110"/>
      <c r="H42" s="110"/>
    </row>
    <row r="43" spans="1:10" ht="60" customHeight="1" x14ac:dyDescent="0.25">
      <c r="A43" s="97"/>
      <c r="B43" s="125"/>
      <c r="C43" s="148" t="s">
        <v>167</v>
      </c>
      <c r="D43" s="123">
        <f t="shared" si="4"/>
        <v>-1878.8</v>
      </c>
      <c r="E43" s="107"/>
      <c r="F43" s="136">
        <v>-1878.8</v>
      </c>
      <c r="G43" s="110"/>
      <c r="H43" s="110"/>
    </row>
    <row r="44" spans="1:10" ht="65.25" customHeight="1" x14ac:dyDescent="0.25">
      <c r="A44" s="97"/>
      <c r="B44" s="125"/>
      <c r="C44" s="149" t="s">
        <v>168</v>
      </c>
      <c r="D44" s="123">
        <f t="shared" si="4"/>
        <v>-1999.8</v>
      </c>
      <c r="E44" s="107"/>
      <c r="F44" s="107">
        <v>-1999.8</v>
      </c>
      <c r="G44" s="110"/>
      <c r="H44" s="110"/>
    </row>
    <row r="45" spans="1:10" ht="33.75" customHeight="1" x14ac:dyDescent="0.25">
      <c r="A45" s="97"/>
      <c r="B45" s="125"/>
      <c r="C45" s="126" t="s">
        <v>140</v>
      </c>
      <c r="D45" s="123">
        <f t="shared" si="4"/>
        <v>-34074.1</v>
      </c>
      <c r="E45" s="107"/>
      <c r="F45" s="107">
        <v>-34074.1</v>
      </c>
      <c r="G45" s="110"/>
      <c r="H45" s="110"/>
    </row>
    <row r="46" spans="1:10" ht="99.75" customHeight="1" x14ac:dyDescent="0.25">
      <c r="A46" s="97"/>
      <c r="B46" s="125"/>
      <c r="C46" s="126" t="s">
        <v>218</v>
      </c>
      <c r="D46" s="123">
        <f t="shared" si="4"/>
        <v>0</v>
      </c>
      <c r="E46" s="107">
        <v>101479.3</v>
      </c>
      <c r="F46" s="107">
        <v>-101479.3</v>
      </c>
      <c r="G46" s="110"/>
      <c r="H46" s="110"/>
    </row>
    <row r="47" spans="1:10" s="74" customFormat="1" ht="36.75" customHeight="1" x14ac:dyDescent="0.25">
      <c r="A47" s="71">
        <v>1049</v>
      </c>
      <c r="B47" s="72" t="s">
        <v>99</v>
      </c>
      <c r="C47" s="71" t="s">
        <v>98</v>
      </c>
      <c r="D47" s="119">
        <f>+E47+F47+G47+H47</f>
        <v>-107491.5</v>
      </c>
      <c r="E47" s="119">
        <f>SUM(E49:E50)</f>
        <v>0</v>
      </c>
      <c r="F47" s="119">
        <f>SUM(F49:F51)</f>
        <v>-107491.5</v>
      </c>
      <c r="G47" s="119">
        <f>SUM(G49:G51)</f>
        <v>0</v>
      </c>
      <c r="H47" s="119">
        <f>SUM(H49:H51)</f>
        <v>0</v>
      </c>
      <c r="I47" s="93"/>
      <c r="J47" s="61"/>
    </row>
    <row r="48" spans="1:10" ht="21.75" customHeight="1" x14ac:dyDescent="0.25">
      <c r="A48" s="57"/>
      <c r="B48" s="57"/>
      <c r="C48" s="66" t="s">
        <v>31</v>
      </c>
      <c r="D48" s="123"/>
      <c r="E48" s="123"/>
      <c r="F48" s="123"/>
      <c r="G48" s="35"/>
      <c r="H48" s="35"/>
    </row>
    <row r="49" spans="1:8" ht="77.25" customHeight="1" x14ac:dyDescent="0.25">
      <c r="A49" s="57"/>
      <c r="B49" s="57"/>
      <c r="C49" s="145" t="s">
        <v>169</v>
      </c>
      <c r="D49" s="123">
        <f>+E49+F49+G49+H49</f>
        <v>-336.1</v>
      </c>
      <c r="E49" s="123"/>
      <c r="F49" s="123">
        <v>-336.1</v>
      </c>
      <c r="G49" s="35"/>
      <c r="H49" s="35"/>
    </row>
    <row r="50" spans="1:8" ht="45" customHeight="1" x14ac:dyDescent="0.25">
      <c r="A50" s="57"/>
      <c r="B50" s="57"/>
      <c r="C50" s="145" t="s">
        <v>170</v>
      </c>
      <c r="D50" s="123">
        <f>+E50+F50+G50+H50</f>
        <v>-107125.2</v>
      </c>
      <c r="E50" s="123"/>
      <c r="F50" s="123">
        <v>-107125.2</v>
      </c>
      <c r="G50" s="35"/>
      <c r="H50" s="35"/>
    </row>
    <row r="51" spans="1:8" ht="60.75" customHeight="1" x14ac:dyDescent="0.25">
      <c r="A51" s="57"/>
      <c r="B51" s="57"/>
      <c r="C51" s="92" t="s">
        <v>171</v>
      </c>
      <c r="D51" s="123">
        <f t="shared" ref="D51" si="5">+E51+F51+G51+H51</f>
        <v>-30.2</v>
      </c>
      <c r="E51" s="123"/>
      <c r="F51" s="122">
        <v>-30.2</v>
      </c>
      <c r="G51" s="122"/>
      <c r="H51" s="122"/>
    </row>
    <row r="52" spans="1:8" x14ac:dyDescent="0.25">
      <c r="A52" s="76"/>
      <c r="B52" s="76"/>
    </row>
    <row r="54" spans="1:8" s="83" customFormat="1" ht="49.5" customHeight="1" x14ac:dyDescent="0.3">
      <c r="A54" s="343" t="s">
        <v>347</v>
      </c>
      <c r="B54" s="343"/>
      <c r="C54" s="343"/>
      <c r="D54" s="343"/>
      <c r="E54" s="343"/>
      <c r="F54" s="77"/>
    </row>
  </sheetData>
  <mergeCells count="8">
    <mergeCell ref="A54:E54"/>
    <mergeCell ref="A5:H5"/>
    <mergeCell ref="G6:H6"/>
    <mergeCell ref="A7:B8"/>
    <mergeCell ref="C7:C9"/>
    <mergeCell ref="D7:H7"/>
    <mergeCell ref="D8:D9"/>
    <mergeCell ref="E8:H8"/>
  </mergeCells>
  <printOptions horizontalCentered="1"/>
  <pageMargins left="0.15748031496062992" right="0.15748031496062992" top="0.19685039370078741" bottom="0.23622047244094491" header="0.19685039370078741" footer="0.19685039370078741"/>
  <pageSetup paperSize="9" scale="69" firstPageNumber="236" orientation="landscape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CE1551-9BA1-4448-9895-1D76F9F61A49}">
  <dimension ref="A1:F88"/>
  <sheetViews>
    <sheetView tabSelected="1" topLeftCell="A4" zoomScale="80" zoomScaleNormal="80" workbookViewId="0">
      <selection activeCell="F88" sqref="F88"/>
    </sheetView>
  </sheetViews>
  <sheetFormatPr defaultRowHeight="102" customHeight="1" x14ac:dyDescent="0.3"/>
  <cols>
    <col min="1" max="2" width="11.42578125" style="276" customWidth="1"/>
    <col min="3" max="3" width="72.28515625" style="277" customWidth="1"/>
    <col min="4" max="4" width="27.140625" style="277" customWidth="1"/>
    <col min="5" max="5" width="9.140625" style="276"/>
    <col min="6" max="6" width="18.42578125" style="276" bestFit="1" customWidth="1"/>
    <col min="7" max="164" width="9.140625" style="276"/>
    <col min="165" max="165" width="5" style="276" customWidth="1"/>
    <col min="166" max="166" width="4.7109375" style="276" customWidth="1"/>
    <col min="167" max="167" width="5" style="276" customWidth="1"/>
    <col min="168" max="168" width="19.7109375" style="276" customWidth="1"/>
    <col min="169" max="169" width="49.85546875" style="276" customWidth="1"/>
    <col min="170" max="170" width="14.5703125" style="276" customWidth="1"/>
    <col min="171" max="171" width="13.7109375" style="276" customWidth="1"/>
    <col min="172" max="172" width="13.42578125" style="276" customWidth="1"/>
    <col min="173" max="173" width="15.42578125" style="276" customWidth="1"/>
    <col min="174" max="175" width="10.28515625" style="276" bestFit="1" customWidth="1"/>
    <col min="176" max="420" width="9.140625" style="276"/>
    <col min="421" max="421" width="5" style="276" customWidth="1"/>
    <col min="422" max="422" width="4.7109375" style="276" customWidth="1"/>
    <col min="423" max="423" width="5" style="276" customWidth="1"/>
    <col min="424" max="424" width="19.7109375" style="276" customWidth="1"/>
    <col min="425" max="425" width="49.85546875" style="276" customWidth="1"/>
    <col min="426" max="426" width="14.5703125" style="276" customWidth="1"/>
    <col min="427" max="427" width="13.7109375" style="276" customWidth="1"/>
    <col min="428" max="428" width="13.42578125" style="276" customWidth="1"/>
    <col min="429" max="429" width="15.42578125" style="276" customWidth="1"/>
    <col min="430" max="431" width="10.28515625" style="276" bestFit="1" customWidth="1"/>
    <col min="432" max="676" width="9.140625" style="276"/>
    <col min="677" max="677" width="5" style="276" customWidth="1"/>
    <col min="678" max="678" width="4.7109375" style="276" customWidth="1"/>
    <col min="679" max="679" width="5" style="276" customWidth="1"/>
    <col min="680" max="680" width="19.7109375" style="276" customWidth="1"/>
    <col min="681" max="681" width="49.85546875" style="276" customWidth="1"/>
    <col min="682" max="682" width="14.5703125" style="276" customWidth="1"/>
    <col min="683" max="683" width="13.7109375" style="276" customWidth="1"/>
    <col min="684" max="684" width="13.42578125" style="276" customWidth="1"/>
    <col min="685" max="685" width="15.42578125" style="276" customWidth="1"/>
    <col min="686" max="687" width="10.28515625" style="276" bestFit="1" customWidth="1"/>
    <col min="688" max="932" width="9.140625" style="276"/>
    <col min="933" max="933" width="5" style="276" customWidth="1"/>
    <col min="934" max="934" width="4.7109375" style="276" customWidth="1"/>
    <col min="935" max="935" width="5" style="276" customWidth="1"/>
    <col min="936" max="936" width="19.7109375" style="276" customWidth="1"/>
    <col min="937" max="937" width="49.85546875" style="276" customWidth="1"/>
    <col min="938" max="938" width="14.5703125" style="276" customWidth="1"/>
    <col min="939" max="939" width="13.7109375" style="276" customWidth="1"/>
    <col min="940" max="940" width="13.42578125" style="276" customWidth="1"/>
    <col min="941" max="941" width="15.42578125" style="276" customWidth="1"/>
    <col min="942" max="943" width="10.28515625" style="276" bestFit="1" customWidth="1"/>
    <col min="944" max="1188" width="9.140625" style="276"/>
    <col min="1189" max="1189" width="5" style="276" customWidth="1"/>
    <col min="1190" max="1190" width="4.7109375" style="276" customWidth="1"/>
    <col min="1191" max="1191" width="5" style="276" customWidth="1"/>
    <col min="1192" max="1192" width="19.7109375" style="276" customWidth="1"/>
    <col min="1193" max="1193" width="49.85546875" style="276" customWidth="1"/>
    <col min="1194" max="1194" width="14.5703125" style="276" customWidth="1"/>
    <col min="1195" max="1195" width="13.7109375" style="276" customWidth="1"/>
    <col min="1196" max="1196" width="13.42578125" style="276" customWidth="1"/>
    <col min="1197" max="1197" width="15.42578125" style="276" customWidth="1"/>
    <col min="1198" max="1199" width="10.28515625" style="276" bestFit="1" customWidth="1"/>
    <col min="1200" max="1444" width="9.140625" style="276"/>
    <col min="1445" max="1445" width="5" style="276" customWidth="1"/>
    <col min="1446" max="1446" width="4.7109375" style="276" customWidth="1"/>
    <col min="1447" max="1447" width="5" style="276" customWidth="1"/>
    <col min="1448" max="1448" width="19.7109375" style="276" customWidth="1"/>
    <col min="1449" max="1449" width="49.85546875" style="276" customWidth="1"/>
    <col min="1450" max="1450" width="14.5703125" style="276" customWidth="1"/>
    <col min="1451" max="1451" width="13.7109375" style="276" customWidth="1"/>
    <col min="1452" max="1452" width="13.42578125" style="276" customWidth="1"/>
    <col min="1453" max="1453" width="15.42578125" style="276" customWidth="1"/>
    <col min="1454" max="1455" width="10.28515625" style="276" bestFit="1" customWidth="1"/>
    <col min="1456" max="1700" width="9.140625" style="276"/>
    <col min="1701" max="1701" width="5" style="276" customWidth="1"/>
    <col min="1702" max="1702" width="4.7109375" style="276" customWidth="1"/>
    <col min="1703" max="1703" width="5" style="276" customWidth="1"/>
    <col min="1704" max="1704" width="19.7109375" style="276" customWidth="1"/>
    <col min="1705" max="1705" width="49.85546875" style="276" customWidth="1"/>
    <col min="1706" max="1706" width="14.5703125" style="276" customWidth="1"/>
    <col min="1707" max="1707" width="13.7109375" style="276" customWidth="1"/>
    <col min="1708" max="1708" width="13.42578125" style="276" customWidth="1"/>
    <col min="1709" max="1709" width="15.42578125" style="276" customWidth="1"/>
    <col min="1710" max="1711" width="10.28515625" style="276" bestFit="1" customWidth="1"/>
    <col min="1712" max="1956" width="9.140625" style="276"/>
    <col min="1957" max="1957" width="5" style="276" customWidth="1"/>
    <col min="1958" max="1958" width="4.7109375" style="276" customWidth="1"/>
    <col min="1959" max="1959" width="5" style="276" customWidth="1"/>
    <col min="1960" max="1960" width="19.7109375" style="276" customWidth="1"/>
    <col min="1961" max="1961" width="49.85546875" style="276" customWidth="1"/>
    <col min="1962" max="1962" width="14.5703125" style="276" customWidth="1"/>
    <col min="1963" max="1963" width="13.7109375" style="276" customWidth="1"/>
    <col min="1964" max="1964" width="13.42578125" style="276" customWidth="1"/>
    <col min="1965" max="1965" width="15.42578125" style="276" customWidth="1"/>
    <col min="1966" max="1967" width="10.28515625" style="276" bestFit="1" customWidth="1"/>
    <col min="1968" max="2212" width="9.140625" style="276"/>
    <col min="2213" max="2213" width="5" style="276" customWidth="1"/>
    <col min="2214" max="2214" width="4.7109375" style="276" customWidth="1"/>
    <col min="2215" max="2215" width="5" style="276" customWidth="1"/>
    <col min="2216" max="2216" width="19.7109375" style="276" customWidth="1"/>
    <col min="2217" max="2217" width="49.85546875" style="276" customWidth="1"/>
    <col min="2218" max="2218" width="14.5703125" style="276" customWidth="1"/>
    <col min="2219" max="2219" width="13.7109375" style="276" customWidth="1"/>
    <col min="2220" max="2220" width="13.42578125" style="276" customWidth="1"/>
    <col min="2221" max="2221" width="15.42578125" style="276" customWidth="1"/>
    <col min="2222" max="2223" width="10.28515625" style="276" bestFit="1" customWidth="1"/>
    <col min="2224" max="2468" width="9.140625" style="276"/>
    <col min="2469" max="2469" width="5" style="276" customWidth="1"/>
    <col min="2470" max="2470" width="4.7109375" style="276" customWidth="1"/>
    <col min="2471" max="2471" width="5" style="276" customWidth="1"/>
    <col min="2472" max="2472" width="19.7109375" style="276" customWidth="1"/>
    <col min="2473" max="2473" width="49.85546875" style="276" customWidth="1"/>
    <col min="2474" max="2474" width="14.5703125" style="276" customWidth="1"/>
    <col min="2475" max="2475" width="13.7109375" style="276" customWidth="1"/>
    <col min="2476" max="2476" width="13.42578125" style="276" customWidth="1"/>
    <col min="2477" max="2477" width="15.42578125" style="276" customWidth="1"/>
    <col min="2478" max="2479" width="10.28515625" style="276" bestFit="1" customWidth="1"/>
    <col min="2480" max="2724" width="9.140625" style="276"/>
    <col min="2725" max="2725" width="5" style="276" customWidth="1"/>
    <col min="2726" max="2726" width="4.7109375" style="276" customWidth="1"/>
    <col min="2727" max="2727" width="5" style="276" customWidth="1"/>
    <col min="2728" max="2728" width="19.7109375" style="276" customWidth="1"/>
    <col min="2729" max="2729" width="49.85546875" style="276" customWidth="1"/>
    <col min="2730" max="2730" width="14.5703125" style="276" customWidth="1"/>
    <col min="2731" max="2731" width="13.7109375" style="276" customWidth="1"/>
    <col min="2732" max="2732" width="13.42578125" style="276" customWidth="1"/>
    <col min="2733" max="2733" width="15.42578125" style="276" customWidth="1"/>
    <col min="2734" max="2735" width="10.28515625" style="276" bestFit="1" customWidth="1"/>
    <col min="2736" max="2980" width="9.140625" style="276"/>
    <col min="2981" max="2981" width="5" style="276" customWidth="1"/>
    <col min="2982" max="2982" width="4.7109375" style="276" customWidth="1"/>
    <col min="2983" max="2983" width="5" style="276" customWidth="1"/>
    <col min="2984" max="2984" width="19.7109375" style="276" customWidth="1"/>
    <col min="2985" max="2985" width="49.85546875" style="276" customWidth="1"/>
    <col min="2986" max="2986" width="14.5703125" style="276" customWidth="1"/>
    <col min="2987" max="2987" width="13.7109375" style="276" customWidth="1"/>
    <col min="2988" max="2988" width="13.42578125" style="276" customWidth="1"/>
    <col min="2989" max="2989" width="15.42578125" style="276" customWidth="1"/>
    <col min="2990" max="2991" width="10.28515625" style="276" bestFit="1" customWidth="1"/>
    <col min="2992" max="3236" width="9.140625" style="276"/>
    <col min="3237" max="3237" width="5" style="276" customWidth="1"/>
    <col min="3238" max="3238" width="4.7109375" style="276" customWidth="1"/>
    <col min="3239" max="3239" width="5" style="276" customWidth="1"/>
    <col min="3240" max="3240" width="19.7109375" style="276" customWidth="1"/>
    <col min="3241" max="3241" width="49.85546875" style="276" customWidth="1"/>
    <col min="3242" max="3242" width="14.5703125" style="276" customWidth="1"/>
    <col min="3243" max="3243" width="13.7109375" style="276" customWidth="1"/>
    <col min="3244" max="3244" width="13.42578125" style="276" customWidth="1"/>
    <col min="3245" max="3245" width="15.42578125" style="276" customWidth="1"/>
    <col min="3246" max="3247" width="10.28515625" style="276" bestFit="1" customWidth="1"/>
    <col min="3248" max="3492" width="9.140625" style="276"/>
    <col min="3493" max="3493" width="5" style="276" customWidth="1"/>
    <col min="3494" max="3494" width="4.7109375" style="276" customWidth="1"/>
    <col min="3495" max="3495" width="5" style="276" customWidth="1"/>
    <col min="3496" max="3496" width="19.7109375" style="276" customWidth="1"/>
    <col min="3497" max="3497" width="49.85546875" style="276" customWidth="1"/>
    <col min="3498" max="3498" width="14.5703125" style="276" customWidth="1"/>
    <col min="3499" max="3499" width="13.7109375" style="276" customWidth="1"/>
    <col min="3500" max="3500" width="13.42578125" style="276" customWidth="1"/>
    <col min="3501" max="3501" width="15.42578125" style="276" customWidth="1"/>
    <col min="3502" max="3503" width="10.28515625" style="276" bestFit="1" customWidth="1"/>
    <col min="3504" max="3748" width="9.140625" style="276"/>
    <col min="3749" max="3749" width="5" style="276" customWidth="1"/>
    <col min="3750" max="3750" width="4.7109375" style="276" customWidth="1"/>
    <col min="3751" max="3751" width="5" style="276" customWidth="1"/>
    <col min="3752" max="3752" width="19.7109375" style="276" customWidth="1"/>
    <col min="3753" max="3753" width="49.85546875" style="276" customWidth="1"/>
    <col min="3754" max="3754" width="14.5703125" style="276" customWidth="1"/>
    <col min="3755" max="3755" width="13.7109375" style="276" customWidth="1"/>
    <col min="3756" max="3756" width="13.42578125" style="276" customWidth="1"/>
    <col min="3757" max="3757" width="15.42578125" style="276" customWidth="1"/>
    <col min="3758" max="3759" width="10.28515625" style="276" bestFit="1" customWidth="1"/>
    <col min="3760" max="4004" width="9.140625" style="276"/>
    <col min="4005" max="4005" width="5" style="276" customWidth="1"/>
    <col min="4006" max="4006" width="4.7109375" style="276" customWidth="1"/>
    <col min="4007" max="4007" width="5" style="276" customWidth="1"/>
    <col min="4008" max="4008" width="19.7109375" style="276" customWidth="1"/>
    <col min="4009" max="4009" width="49.85546875" style="276" customWidth="1"/>
    <col min="4010" max="4010" width="14.5703125" style="276" customWidth="1"/>
    <col min="4011" max="4011" width="13.7109375" style="276" customWidth="1"/>
    <col min="4012" max="4012" width="13.42578125" style="276" customWidth="1"/>
    <col min="4013" max="4013" width="15.42578125" style="276" customWidth="1"/>
    <col min="4014" max="4015" width="10.28515625" style="276" bestFit="1" customWidth="1"/>
    <col min="4016" max="4260" width="9.140625" style="276"/>
    <col min="4261" max="4261" width="5" style="276" customWidth="1"/>
    <col min="4262" max="4262" width="4.7109375" style="276" customWidth="1"/>
    <col min="4263" max="4263" width="5" style="276" customWidth="1"/>
    <col min="4264" max="4264" width="19.7109375" style="276" customWidth="1"/>
    <col min="4265" max="4265" width="49.85546875" style="276" customWidth="1"/>
    <col min="4266" max="4266" width="14.5703125" style="276" customWidth="1"/>
    <col min="4267" max="4267" width="13.7109375" style="276" customWidth="1"/>
    <col min="4268" max="4268" width="13.42578125" style="276" customWidth="1"/>
    <col min="4269" max="4269" width="15.42578125" style="276" customWidth="1"/>
    <col min="4270" max="4271" width="10.28515625" style="276" bestFit="1" customWidth="1"/>
    <col min="4272" max="4516" width="9.140625" style="276"/>
    <col min="4517" max="4517" width="5" style="276" customWidth="1"/>
    <col min="4518" max="4518" width="4.7109375" style="276" customWidth="1"/>
    <col min="4519" max="4519" width="5" style="276" customWidth="1"/>
    <col min="4520" max="4520" width="19.7109375" style="276" customWidth="1"/>
    <col min="4521" max="4521" width="49.85546875" style="276" customWidth="1"/>
    <col min="4522" max="4522" width="14.5703125" style="276" customWidth="1"/>
    <col min="4523" max="4523" width="13.7109375" style="276" customWidth="1"/>
    <col min="4524" max="4524" width="13.42578125" style="276" customWidth="1"/>
    <col min="4525" max="4525" width="15.42578125" style="276" customWidth="1"/>
    <col min="4526" max="4527" width="10.28515625" style="276" bestFit="1" customWidth="1"/>
    <col min="4528" max="4772" width="9.140625" style="276"/>
    <col min="4773" max="4773" width="5" style="276" customWidth="1"/>
    <col min="4774" max="4774" width="4.7109375" style="276" customWidth="1"/>
    <col min="4775" max="4775" width="5" style="276" customWidth="1"/>
    <col min="4776" max="4776" width="19.7109375" style="276" customWidth="1"/>
    <col min="4777" max="4777" width="49.85546875" style="276" customWidth="1"/>
    <col min="4778" max="4778" width="14.5703125" style="276" customWidth="1"/>
    <col min="4779" max="4779" width="13.7109375" style="276" customWidth="1"/>
    <col min="4780" max="4780" width="13.42578125" style="276" customWidth="1"/>
    <col min="4781" max="4781" width="15.42578125" style="276" customWidth="1"/>
    <col min="4782" max="4783" width="10.28515625" style="276" bestFit="1" customWidth="1"/>
    <col min="4784" max="5028" width="9.140625" style="276"/>
    <col min="5029" max="5029" width="5" style="276" customWidth="1"/>
    <col min="5030" max="5030" width="4.7109375" style="276" customWidth="1"/>
    <col min="5031" max="5031" width="5" style="276" customWidth="1"/>
    <col min="5032" max="5032" width="19.7109375" style="276" customWidth="1"/>
    <col min="5033" max="5033" width="49.85546875" style="276" customWidth="1"/>
    <col min="5034" max="5034" width="14.5703125" style="276" customWidth="1"/>
    <col min="5035" max="5035" width="13.7109375" style="276" customWidth="1"/>
    <col min="5036" max="5036" width="13.42578125" style="276" customWidth="1"/>
    <col min="5037" max="5037" width="15.42578125" style="276" customWidth="1"/>
    <col min="5038" max="5039" width="10.28515625" style="276" bestFit="1" customWidth="1"/>
    <col min="5040" max="5284" width="9.140625" style="276"/>
    <col min="5285" max="5285" width="5" style="276" customWidth="1"/>
    <col min="5286" max="5286" width="4.7109375" style="276" customWidth="1"/>
    <col min="5287" max="5287" width="5" style="276" customWidth="1"/>
    <col min="5288" max="5288" width="19.7109375" style="276" customWidth="1"/>
    <col min="5289" max="5289" width="49.85546875" style="276" customWidth="1"/>
    <col min="5290" max="5290" width="14.5703125" style="276" customWidth="1"/>
    <col min="5291" max="5291" width="13.7109375" style="276" customWidth="1"/>
    <col min="5292" max="5292" width="13.42578125" style="276" customWidth="1"/>
    <col min="5293" max="5293" width="15.42578125" style="276" customWidth="1"/>
    <col min="5294" max="5295" width="10.28515625" style="276" bestFit="1" customWidth="1"/>
    <col min="5296" max="5540" width="9.140625" style="276"/>
    <col min="5541" max="5541" width="5" style="276" customWidth="1"/>
    <col min="5542" max="5542" width="4.7109375" style="276" customWidth="1"/>
    <col min="5543" max="5543" width="5" style="276" customWidth="1"/>
    <col min="5544" max="5544" width="19.7109375" style="276" customWidth="1"/>
    <col min="5545" max="5545" width="49.85546875" style="276" customWidth="1"/>
    <col min="5546" max="5546" width="14.5703125" style="276" customWidth="1"/>
    <col min="5547" max="5547" width="13.7109375" style="276" customWidth="1"/>
    <col min="5548" max="5548" width="13.42578125" style="276" customWidth="1"/>
    <col min="5549" max="5549" width="15.42578125" style="276" customWidth="1"/>
    <col min="5550" max="5551" width="10.28515625" style="276" bestFit="1" customWidth="1"/>
    <col min="5552" max="5796" width="9.140625" style="276"/>
    <col min="5797" max="5797" width="5" style="276" customWidth="1"/>
    <col min="5798" max="5798" width="4.7109375" style="276" customWidth="1"/>
    <col min="5799" max="5799" width="5" style="276" customWidth="1"/>
    <col min="5800" max="5800" width="19.7109375" style="276" customWidth="1"/>
    <col min="5801" max="5801" width="49.85546875" style="276" customWidth="1"/>
    <col min="5802" max="5802" width="14.5703125" style="276" customWidth="1"/>
    <col min="5803" max="5803" width="13.7109375" style="276" customWidth="1"/>
    <col min="5804" max="5804" width="13.42578125" style="276" customWidth="1"/>
    <col min="5805" max="5805" width="15.42578125" style="276" customWidth="1"/>
    <col min="5806" max="5807" width="10.28515625" style="276" bestFit="1" customWidth="1"/>
    <col min="5808" max="6052" width="9.140625" style="276"/>
    <col min="6053" max="6053" width="5" style="276" customWidth="1"/>
    <col min="6054" max="6054" width="4.7109375" style="276" customWidth="1"/>
    <col min="6055" max="6055" width="5" style="276" customWidth="1"/>
    <col min="6056" max="6056" width="19.7109375" style="276" customWidth="1"/>
    <col min="6057" max="6057" width="49.85546875" style="276" customWidth="1"/>
    <col min="6058" max="6058" width="14.5703125" style="276" customWidth="1"/>
    <col min="6059" max="6059" width="13.7109375" style="276" customWidth="1"/>
    <col min="6060" max="6060" width="13.42578125" style="276" customWidth="1"/>
    <col min="6061" max="6061" width="15.42578125" style="276" customWidth="1"/>
    <col min="6062" max="6063" width="10.28515625" style="276" bestFit="1" customWidth="1"/>
    <col min="6064" max="6308" width="9.140625" style="276"/>
    <col min="6309" max="6309" width="5" style="276" customWidth="1"/>
    <col min="6310" max="6310" width="4.7109375" style="276" customWidth="1"/>
    <col min="6311" max="6311" width="5" style="276" customWidth="1"/>
    <col min="6312" max="6312" width="19.7109375" style="276" customWidth="1"/>
    <col min="6313" max="6313" width="49.85546875" style="276" customWidth="1"/>
    <col min="6314" max="6314" width="14.5703125" style="276" customWidth="1"/>
    <col min="6315" max="6315" width="13.7109375" style="276" customWidth="1"/>
    <col min="6316" max="6316" width="13.42578125" style="276" customWidth="1"/>
    <col min="6317" max="6317" width="15.42578125" style="276" customWidth="1"/>
    <col min="6318" max="6319" width="10.28515625" style="276" bestFit="1" customWidth="1"/>
    <col min="6320" max="6564" width="9.140625" style="276"/>
    <col min="6565" max="6565" width="5" style="276" customWidth="1"/>
    <col min="6566" max="6566" width="4.7109375" style="276" customWidth="1"/>
    <col min="6567" max="6567" width="5" style="276" customWidth="1"/>
    <col min="6568" max="6568" width="19.7109375" style="276" customWidth="1"/>
    <col min="6569" max="6569" width="49.85546875" style="276" customWidth="1"/>
    <col min="6570" max="6570" width="14.5703125" style="276" customWidth="1"/>
    <col min="6571" max="6571" width="13.7109375" style="276" customWidth="1"/>
    <col min="6572" max="6572" width="13.42578125" style="276" customWidth="1"/>
    <col min="6573" max="6573" width="15.42578125" style="276" customWidth="1"/>
    <col min="6574" max="6575" width="10.28515625" style="276" bestFit="1" customWidth="1"/>
    <col min="6576" max="6820" width="9.140625" style="276"/>
    <col min="6821" max="6821" width="5" style="276" customWidth="1"/>
    <col min="6822" max="6822" width="4.7109375" style="276" customWidth="1"/>
    <col min="6823" max="6823" width="5" style="276" customWidth="1"/>
    <col min="6824" max="6824" width="19.7109375" style="276" customWidth="1"/>
    <col min="6825" max="6825" width="49.85546875" style="276" customWidth="1"/>
    <col min="6826" max="6826" width="14.5703125" style="276" customWidth="1"/>
    <col min="6827" max="6827" width="13.7109375" style="276" customWidth="1"/>
    <col min="6828" max="6828" width="13.42578125" style="276" customWidth="1"/>
    <col min="6829" max="6829" width="15.42578125" style="276" customWidth="1"/>
    <col min="6830" max="6831" width="10.28515625" style="276" bestFit="1" customWidth="1"/>
    <col min="6832" max="7076" width="9.140625" style="276"/>
    <col min="7077" max="7077" width="5" style="276" customWidth="1"/>
    <col min="7078" max="7078" width="4.7109375" style="276" customWidth="1"/>
    <col min="7079" max="7079" width="5" style="276" customWidth="1"/>
    <col min="7080" max="7080" width="19.7109375" style="276" customWidth="1"/>
    <col min="7081" max="7081" width="49.85546875" style="276" customWidth="1"/>
    <col min="7082" max="7082" width="14.5703125" style="276" customWidth="1"/>
    <col min="7083" max="7083" width="13.7109375" style="276" customWidth="1"/>
    <col min="7084" max="7084" width="13.42578125" style="276" customWidth="1"/>
    <col min="7085" max="7085" width="15.42578125" style="276" customWidth="1"/>
    <col min="7086" max="7087" width="10.28515625" style="276" bestFit="1" customWidth="1"/>
    <col min="7088" max="7332" width="9.140625" style="276"/>
    <col min="7333" max="7333" width="5" style="276" customWidth="1"/>
    <col min="7334" max="7334" width="4.7109375" style="276" customWidth="1"/>
    <col min="7335" max="7335" width="5" style="276" customWidth="1"/>
    <col min="7336" max="7336" width="19.7109375" style="276" customWidth="1"/>
    <col min="7337" max="7337" width="49.85546875" style="276" customWidth="1"/>
    <col min="7338" max="7338" width="14.5703125" style="276" customWidth="1"/>
    <col min="7339" max="7339" width="13.7109375" style="276" customWidth="1"/>
    <col min="7340" max="7340" width="13.42578125" style="276" customWidth="1"/>
    <col min="7341" max="7341" width="15.42578125" style="276" customWidth="1"/>
    <col min="7342" max="7343" width="10.28515625" style="276" bestFit="1" customWidth="1"/>
    <col min="7344" max="7588" width="9.140625" style="276"/>
    <col min="7589" max="7589" width="5" style="276" customWidth="1"/>
    <col min="7590" max="7590" width="4.7109375" style="276" customWidth="1"/>
    <col min="7591" max="7591" width="5" style="276" customWidth="1"/>
    <col min="7592" max="7592" width="19.7109375" style="276" customWidth="1"/>
    <col min="7593" max="7593" width="49.85546875" style="276" customWidth="1"/>
    <col min="7594" max="7594" width="14.5703125" style="276" customWidth="1"/>
    <col min="7595" max="7595" width="13.7109375" style="276" customWidth="1"/>
    <col min="7596" max="7596" width="13.42578125" style="276" customWidth="1"/>
    <col min="7597" max="7597" width="15.42578125" style="276" customWidth="1"/>
    <col min="7598" max="7599" width="10.28515625" style="276" bestFit="1" customWidth="1"/>
    <col min="7600" max="7844" width="9.140625" style="276"/>
    <col min="7845" max="7845" width="5" style="276" customWidth="1"/>
    <col min="7846" max="7846" width="4.7109375" style="276" customWidth="1"/>
    <col min="7847" max="7847" width="5" style="276" customWidth="1"/>
    <col min="7848" max="7848" width="19.7109375" style="276" customWidth="1"/>
    <col min="7849" max="7849" width="49.85546875" style="276" customWidth="1"/>
    <col min="7850" max="7850" width="14.5703125" style="276" customWidth="1"/>
    <col min="7851" max="7851" width="13.7109375" style="276" customWidth="1"/>
    <col min="7852" max="7852" width="13.42578125" style="276" customWidth="1"/>
    <col min="7853" max="7853" width="15.42578125" style="276" customWidth="1"/>
    <col min="7854" max="7855" width="10.28515625" style="276" bestFit="1" customWidth="1"/>
    <col min="7856" max="8100" width="9.140625" style="276"/>
    <col min="8101" max="8101" width="5" style="276" customWidth="1"/>
    <col min="8102" max="8102" width="4.7109375" style="276" customWidth="1"/>
    <col min="8103" max="8103" width="5" style="276" customWidth="1"/>
    <col min="8104" max="8104" width="19.7109375" style="276" customWidth="1"/>
    <col min="8105" max="8105" width="49.85546875" style="276" customWidth="1"/>
    <col min="8106" max="8106" width="14.5703125" style="276" customWidth="1"/>
    <col min="8107" max="8107" width="13.7109375" style="276" customWidth="1"/>
    <col min="8108" max="8108" width="13.42578125" style="276" customWidth="1"/>
    <col min="8109" max="8109" width="15.42578125" style="276" customWidth="1"/>
    <col min="8110" max="8111" width="10.28515625" style="276" bestFit="1" customWidth="1"/>
    <col min="8112" max="8356" width="9.140625" style="276"/>
    <col min="8357" max="8357" width="5" style="276" customWidth="1"/>
    <col min="8358" max="8358" width="4.7109375" style="276" customWidth="1"/>
    <col min="8359" max="8359" width="5" style="276" customWidth="1"/>
    <col min="8360" max="8360" width="19.7109375" style="276" customWidth="1"/>
    <col min="8361" max="8361" width="49.85546875" style="276" customWidth="1"/>
    <col min="8362" max="8362" width="14.5703125" style="276" customWidth="1"/>
    <col min="8363" max="8363" width="13.7109375" style="276" customWidth="1"/>
    <col min="8364" max="8364" width="13.42578125" style="276" customWidth="1"/>
    <col min="8365" max="8365" width="15.42578125" style="276" customWidth="1"/>
    <col min="8366" max="8367" width="10.28515625" style="276" bestFit="1" customWidth="1"/>
    <col min="8368" max="8612" width="9.140625" style="276"/>
    <col min="8613" max="8613" width="5" style="276" customWidth="1"/>
    <col min="8614" max="8614" width="4.7109375" style="276" customWidth="1"/>
    <col min="8615" max="8615" width="5" style="276" customWidth="1"/>
    <col min="8616" max="8616" width="19.7109375" style="276" customWidth="1"/>
    <col min="8617" max="8617" width="49.85546875" style="276" customWidth="1"/>
    <col min="8618" max="8618" width="14.5703125" style="276" customWidth="1"/>
    <col min="8619" max="8619" width="13.7109375" style="276" customWidth="1"/>
    <col min="8620" max="8620" width="13.42578125" style="276" customWidth="1"/>
    <col min="8621" max="8621" width="15.42578125" style="276" customWidth="1"/>
    <col min="8622" max="8623" width="10.28515625" style="276" bestFit="1" customWidth="1"/>
    <col min="8624" max="8868" width="9.140625" style="276"/>
    <col min="8869" max="8869" width="5" style="276" customWidth="1"/>
    <col min="8870" max="8870" width="4.7109375" style="276" customWidth="1"/>
    <col min="8871" max="8871" width="5" style="276" customWidth="1"/>
    <col min="8872" max="8872" width="19.7109375" style="276" customWidth="1"/>
    <col min="8873" max="8873" width="49.85546875" style="276" customWidth="1"/>
    <col min="8874" max="8874" width="14.5703125" style="276" customWidth="1"/>
    <col min="8875" max="8875" width="13.7109375" style="276" customWidth="1"/>
    <col min="8876" max="8876" width="13.42578125" style="276" customWidth="1"/>
    <col min="8877" max="8877" width="15.42578125" style="276" customWidth="1"/>
    <col min="8878" max="8879" width="10.28515625" style="276" bestFit="1" customWidth="1"/>
    <col min="8880" max="9124" width="9.140625" style="276"/>
    <col min="9125" max="9125" width="5" style="276" customWidth="1"/>
    <col min="9126" max="9126" width="4.7109375" style="276" customWidth="1"/>
    <col min="9127" max="9127" width="5" style="276" customWidth="1"/>
    <col min="9128" max="9128" width="19.7109375" style="276" customWidth="1"/>
    <col min="9129" max="9129" width="49.85546875" style="276" customWidth="1"/>
    <col min="9130" max="9130" width="14.5703125" style="276" customWidth="1"/>
    <col min="9131" max="9131" width="13.7109375" style="276" customWidth="1"/>
    <col min="9132" max="9132" width="13.42578125" style="276" customWidth="1"/>
    <col min="9133" max="9133" width="15.42578125" style="276" customWidth="1"/>
    <col min="9134" max="9135" width="10.28515625" style="276" bestFit="1" customWidth="1"/>
    <col min="9136" max="9380" width="9.140625" style="276"/>
    <col min="9381" max="9381" width="5" style="276" customWidth="1"/>
    <col min="9382" max="9382" width="4.7109375" style="276" customWidth="1"/>
    <col min="9383" max="9383" width="5" style="276" customWidth="1"/>
    <col min="9384" max="9384" width="19.7109375" style="276" customWidth="1"/>
    <col min="9385" max="9385" width="49.85546875" style="276" customWidth="1"/>
    <col min="9386" max="9386" width="14.5703125" style="276" customWidth="1"/>
    <col min="9387" max="9387" width="13.7109375" style="276" customWidth="1"/>
    <col min="9388" max="9388" width="13.42578125" style="276" customWidth="1"/>
    <col min="9389" max="9389" width="15.42578125" style="276" customWidth="1"/>
    <col min="9390" max="9391" width="10.28515625" style="276" bestFit="1" customWidth="1"/>
    <col min="9392" max="9636" width="9.140625" style="276"/>
    <col min="9637" max="9637" width="5" style="276" customWidth="1"/>
    <col min="9638" max="9638" width="4.7109375" style="276" customWidth="1"/>
    <col min="9639" max="9639" width="5" style="276" customWidth="1"/>
    <col min="9640" max="9640" width="19.7109375" style="276" customWidth="1"/>
    <col min="9641" max="9641" width="49.85546875" style="276" customWidth="1"/>
    <col min="9642" max="9642" width="14.5703125" style="276" customWidth="1"/>
    <col min="9643" max="9643" width="13.7109375" style="276" customWidth="1"/>
    <col min="9644" max="9644" width="13.42578125" style="276" customWidth="1"/>
    <col min="9645" max="9645" width="15.42578125" style="276" customWidth="1"/>
    <col min="9646" max="9647" width="10.28515625" style="276" bestFit="1" customWidth="1"/>
    <col min="9648" max="9892" width="9.140625" style="276"/>
    <col min="9893" max="9893" width="5" style="276" customWidth="1"/>
    <col min="9894" max="9894" width="4.7109375" style="276" customWidth="1"/>
    <col min="9895" max="9895" width="5" style="276" customWidth="1"/>
    <col min="9896" max="9896" width="19.7109375" style="276" customWidth="1"/>
    <col min="9897" max="9897" width="49.85546875" style="276" customWidth="1"/>
    <col min="9898" max="9898" width="14.5703125" style="276" customWidth="1"/>
    <col min="9899" max="9899" width="13.7109375" style="276" customWidth="1"/>
    <col min="9900" max="9900" width="13.42578125" style="276" customWidth="1"/>
    <col min="9901" max="9901" width="15.42578125" style="276" customWidth="1"/>
    <col min="9902" max="9903" width="10.28515625" style="276" bestFit="1" customWidth="1"/>
    <col min="9904" max="10148" width="9.140625" style="276"/>
    <col min="10149" max="10149" width="5" style="276" customWidth="1"/>
    <col min="10150" max="10150" width="4.7109375" style="276" customWidth="1"/>
    <col min="10151" max="10151" width="5" style="276" customWidth="1"/>
    <col min="10152" max="10152" width="19.7109375" style="276" customWidth="1"/>
    <col min="10153" max="10153" width="49.85546875" style="276" customWidth="1"/>
    <col min="10154" max="10154" width="14.5703125" style="276" customWidth="1"/>
    <col min="10155" max="10155" width="13.7109375" style="276" customWidth="1"/>
    <col min="10156" max="10156" width="13.42578125" style="276" customWidth="1"/>
    <col min="10157" max="10157" width="15.42578125" style="276" customWidth="1"/>
    <col min="10158" max="10159" width="10.28515625" style="276" bestFit="1" customWidth="1"/>
    <col min="10160" max="10404" width="9.140625" style="276"/>
    <col min="10405" max="10405" width="5" style="276" customWidth="1"/>
    <col min="10406" max="10406" width="4.7109375" style="276" customWidth="1"/>
    <col min="10407" max="10407" width="5" style="276" customWidth="1"/>
    <col min="10408" max="10408" width="19.7109375" style="276" customWidth="1"/>
    <col min="10409" max="10409" width="49.85546875" style="276" customWidth="1"/>
    <col min="10410" max="10410" width="14.5703125" style="276" customWidth="1"/>
    <col min="10411" max="10411" width="13.7109375" style="276" customWidth="1"/>
    <col min="10412" max="10412" width="13.42578125" style="276" customWidth="1"/>
    <col min="10413" max="10413" width="15.42578125" style="276" customWidth="1"/>
    <col min="10414" max="10415" width="10.28515625" style="276" bestFit="1" customWidth="1"/>
    <col min="10416" max="10660" width="9.140625" style="276"/>
    <col min="10661" max="10661" width="5" style="276" customWidth="1"/>
    <col min="10662" max="10662" width="4.7109375" style="276" customWidth="1"/>
    <col min="10663" max="10663" width="5" style="276" customWidth="1"/>
    <col min="10664" max="10664" width="19.7109375" style="276" customWidth="1"/>
    <col min="10665" max="10665" width="49.85546875" style="276" customWidth="1"/>
    <col min="10666" max="10666" width="14.5703125" style="276" customWidth="1"/>
    <col min="10667" max="10667" width="13.7109375" style="276" customWidth="1"/>
    <col min="10668" max="10668" width="13.42578125" style="276" customWidth="1"/>
    <col min="10669" max="10669" width="15.42578125" style="276" customWidth="1"/>
    <col min="10670" max="10671" width="10.28515625" style="276" bestFit="1" customWidth="1"/>
    <col min="10672" max="10916" width="9.140625" style="276"/>
    <col min="10917" max="10917" width="5" style="276" customWidth="1"/>
    <col min="10918" max="10918" width="4.7109375" style="276" customWidth="1"/>
    <col min="10919" max="10919" width="5" style="276" customWidth="1"/>
    <col min="10920" max="10920" width="19.7109375" style="276" customWidth="1"/>
    <col min="10921" max="10921" width="49.85546875" style="276" customWidth="1"/>
    <col min="10922" max="10922" width="14.5703125" style="276" customWidth="1"/>
    <col min="10923" max="10923" width="13.7109375" style="276" customWidth="1"/>
    <col min="10924" max="10924" width="13.42578125" style="276" customWidth="1"/>
    <col min="10925" max="10925" width="15.42578125" style="276" customWidth="1"/>
    <col min="10926" max="10927" width="10.28515625" style="276" bestFit="1" customWidth="1"/>
    <col min="10928" max="11172" width="9.140625" style="276"/>
    <col min="11173" max="11173" width="5" style="276" customWidth="1"/>
    <col min="11174" max="11174" width="4.7109375" style="276" customWidth="1"/>
    <col min="11175" max="11175" width="5" style="276" customWidth="1"/>
    <col min="11176" max="11176" width="19.7109375" style="276" customWidth="1"/>
    <col min="11177" max="11177" width="49.85546875" style="276" customWidth="1"/>
    <col min="11178" max="11178" width="14.5703125" style="276" customWidth="1"/>
    <col min="11179" max="11179" width="13.7109375" style="276" customWidth="1"/>
    <col min="11180" max="11180" width="13.42578125" style="276" customWidth="1"/>
    <col min="11181" max="11181" width="15.42578125" style="276" customWidth="1"/>
    <col min="11182" max="11183" width="10.28515625" style="276" bestFit="1" customWidth="1"/>
    <col min="11184" max="11428" width="9.140625" style="276"/>
    <col min="11429" max="11429" width="5" style="276" customWidth="1"/>
    <col min="11430" max="11430" width="4.7109375" style="276" customWidth="1"/>
    <col min="11431" max="11431" width="5" style="276" customWidth="1"/>
    <col min="11432" max="11432" width="19.7109375" style="276" customWidth="1"/>
    <col min="11433" max="11433" width="49.85546875" style="276" customWidth="1"/>
    <col min="11434" max="11434" width="14.5703125" style="276" customWidth="1"/>
    <col min="11435" max="11435" width="13.7109375" style="276" customWidth="1"/>
    <col min="11436" max="11436" width="13.42578125" style="276" customWidth="1"/>
    <col min="11437" max="11437" width="15.42578125" style="276" customWidth="1"/>
    <col min="11438" max="11439" width="10.28515625" style="276" bestFit="1" customWidth="1"/>
    <col min="11440" max="11684" width="9.140625" style="276"/>
    <col min="11685" max="11685" width="5" style="276" customWidth="1"/>
    <col min="11686" max="11686" width="4.7109375" style="276" customWidth="1"/>
    <col min="11687" max="11687" width="5" style="276" customWidth="1"/>
    <col min="11688" max="11688" width="19.7109375" style="276" customWidth="1"/>
    <col min="11689" max="11689" width="49.85546875" style="276" customWidth="1"/>
    <col min="11690" max="11690" width="14.5703125" style="276" customWidth="1"/>
    <col min="11691" max="11691" width="13.7109375" style="276" customWidth="1"/>
    <col min="11692" max="11692" width="13.42578125" style="276" customWidth="1"/>
    <col min="11693" max="11693" width="15.42578125" style="276" customWidth="1"/>
    <col min="11694" max="11695" width="10.28515625" style="276" bestFit="1" customWidth="1"/>
    <col min="11696" max="11940" width="9.140625" style="276"/>
    <col min="11941" max="11941" width="5" style="276" customWidth="1"/>
    <col min="11942" max="11942" width="4.7109375" style="276" customWidth="1"/>
    <col min="11943" max="11943" width="5" style="276" customWidth="1"/>
    <col min="11944" max="11944" width="19.7109375" style="276" customWidth="1"/>
    <col min="11945" max="11945" width="49.85546875" style="276" customWidth="1"/>
    <col min="11946" max="11946" width="14.5703125" style="276" customWidth="1"/>
    <col min="11947" max="11947" width="13.7109375" style="276" customWidth="1"/>
    <col min="11948" max="11948" width="13.42578125" style="276" customWidth="1"/>
    <col min="11949" max="11949" width="15.42578125" style="276" customWidth="1"/>
    <col min="11950" max="11951" width="10.28515625" style="276" bestFit="1" customWidth="1"/>
    <col min="11952" max="12196" width="9.140625" style="276"/>
    <col min="12197" max="12197" width="5" style="276" customWidth="1"/>
    <col min="12198" max="12198" width="4.7109375" style="276" customWidth="1"/>
    <col min="12199" max="12199" width="5" style="276" customWidth="1"/>
    <col min="12200" max="12200" width="19.7109375" style="276" customWidth="1"/>
    <col min="12201" max="12201" width="49.85546875" style="276" customWidth="1"/>
    <col min="12202" max="12202" width="14.5703125" style="276" customWidth="1"/>
    <col min="12203" max="12203" width="13.7109375" style="276" customWidth="1"/>
    <col min="12204" max="12204" width="13.42578125" style="276" customWidth="1"/>
    <col min="12205" max="12205" width="15.42578125" style="276" customWidth="1"/>
    <col min="12206" max="12207" width="10.28515625" style="276" bestFit="1" customWidth="1"/>
    <col min="12208" max="12452" width="9.140625" style="276"/>
    <col min="12453" max="12453" width="5" style="276" customWidth="1"/>
    <col min="12454" max="12454" width="4.7109375" style="276" customWidth="1"/>
    <col min="12455" max="12455" width="5" style="276" customWidth="1"/>
    <col min="12456" max="12456" width="19.7109375" style="276" customWidth="1"/>
    <col min="12457" max="12457" width="49.85546875" style="276" customWidth="1"/>
    <col min="12458" max="12458" width="14.5703125" style="276" customWidth="1"/>
    <col min="12459" max="12459" width="13.7109375" style="276" customWidth="1"/>
    <col min="12460" max="12460" width="13.42578125" style="276" customWidth="1"/>
    <col min="12461" max="12461" width="15.42578125" style="276" customWidth="1"/>
    <col min="12462" max="12463" width="10.28515625" style="276" bestFit="1" customWidth="1"/>
    <col min="12464" max="12708" width="9.140625" style="276"/>
    <col min="12709" max="12709" width="5" style="276" customWidth="1"/>
    <col min="12710" max="12710" width="4.7109375" style="276" customWidth="1"/>
    <col min="12711" max="12711" width="5" style="276" customWidth="1"/>
    <col min="12712" max="12712" width="19.7109375" style="276" customWidth="1"/>
    <col min="12713" max="12713" width="49.85546875" style="276" customWidth="1"/>
    <col min="12714" max="12714" width="14.5703125" style="276" customWidth="1"/>
    <col min="12715" max="12715" width="13.7109375" style="276" customWidth="1"/>
    <col min="12716" max="12716" width="13.42578125" style="276" customWidth="1"/>
    <col min="12717" max="12717" width="15.42578125" style="276" customWidth="1"/>
    <col min="12718" max="12719" width="10.28515625" style="276" bestFit="1" customWidth="1"/>
    <col min="12720" max="12964" width="9.140625" style="276"/>
    <col min="12965" max="12965" width="5" style="276" customWidth="1"/>
    <col min="12966" max="12966" width="4.7109375" style="276" customWidth="1"/>
    <col min="12967" max="12967" width="5" style="276" customWidth="1"/>
    <col min="12968" max="12968" width="19.7109375" style="276" customWidth="1"/>
    <col min="12969" max="12969" width="49.85546875" style="276" customWidth="1"/>
    <col min="12970" max="12970" width="14.5703125" style="276" customWidth="1"/>
    <col min="12971" max="12971" width="13.7109375" style="276" customWidth="1"/>
    <col min="12972" max="12972" width="13.42578125" style="276" customWidth="1"/>
    <col min="12973" max="12973" width="15.42578125" style="276" customWidth="1"/>
    <col min="12974" max="12975" width="10.28515625" style="276" bestFit="1" customWidth="1"/>
    <col min="12976" max="13220" width="9.140625" style="276"/>
    <col min="13221" max="13221" width="5" style="276" customWidth="1"/>
    <col min="13222" max="13222" width="4.7109375" style="276" customWidth="1"/>
    <col min="13223" max="13223" width="5" style="276" customWidth="1"/>
    <col min="13224" max="13224" width="19.7109375" style="276" customWidth="1"/>
    <col min="13225" max="13225" width="49.85546875" style="276" customWidth="1"/>
    <col min="13226" max="13226" width="14.5703125" style="276" customWidth="1"/>
    <col min="13227" max="13227" width="13.7109375" style="276" customWidth="1"/>
    <col min="13228" max="13228" width="13.42578125" style="276" customWidth="1"/>
    <col min="13229" max="13229" width="15.42578125" style="276" customWidth="1"/>
    <col min="13230" max="13231" width="10.28515625" style="276" bestFit="1" customWidth="1"/>
    <col min="13232" max="13476" width="9.140625" style="276"/>
    <col min="13477" max="13477" width="5" style="276" customWidth="1"/>
    <col min="13478" max="13478" width="4.7109375" style="276" customWidth="1"/>
    <col min="13479" max="13479" width="5" style="276" customWidth="1"/>
    <col min="13480" max="13480" width="19.7109375" style="276" customWidth="1"/>
    <col min="13481" max="13481" width="49.85546875" style="276" customWidth="1"/>
    <col min="13482" max="13482" width="14.5703125" style="276" customWidth="1"/>
    <col min="13483" max="13483" width="13.7109375" style="276" customWidth="1"/>
    <col min="13484" max="13484" width="13.42578125" style="276" customWidth="1"/>
    <col min="13485" max="13485" width="15.42578125" style="276" customWidth="1"/>
    <col min="13486" max="13487" width="10.28515625" style="276" bestFit="1" customWidth="1"/>
    <col min="13488" max="13732" width="9.140625" style="276"/>
    <col min="13733" max="13733" width="5" style="276" customWidth="1"/>
    <col min="13734" max="13734" width="4.7109375" style="276" customWidth="1"/>
    <col min="13735" max="13735" width="5" style="276" customWidth="1"/>
    <col min="13736" max="13736" width="19.7109375" style="276" customWidth="1"/>
    <col min="13737" max="13737" width="49.85546875" style="276" customWidth="1"/>
    <col min="13738" max="13738" width="14.5703125" style="276" customWidth="1"/>
    <col min="13739" max="13739" width="13.7109375" style="276" customWidth="1"/>
    <col min="13740" max="13740" width="13.42578125" style="276" customWidth="1"/>
    <col min="13741" max="13741" width="15.42578125" style="276" customWidth="1"/>
    <col min="13742" max="13743" width="10.28515625" style="276" bestFit="1" customWidth="1"/>
    <col min="13744" max="13988" width="9.140625" style="276"/>
    <col min="13989" max="13989" width="5" style="276" customWidth="1"/>
    <col min="13990" max="13990" width="4.7109375" style="276" customWidth="1"/>
    <col min="13991" max="13991" width="5" style="276" customWidth="1"/>
    <col min="13992" max="13992" width="19.7109375" style="276" customWidth="1"/>
    <col min="13993" max="13993" width="49.85546875" style="276" customWidth="1"/>
    <col min="13994" max="13994" width="14.5703125" style="276" customWidth="1"/>
    <col min="13995" max="13995" width="13.7109375" style="276" customWidth="1"/>
    <col min="13996" max="13996" width="13.42578125" style="276" customWidth="1"/>
    <col min="13997" max="13997" width="15.42578125" style="276" customWidth="1"/>
    <col min="13998" max="13999" width="10.28515625" style="276" bestFit="1" customWidth="1"/>
    <col min="14000" max="14244" width="9.140625" style="276"/>
    <col min="14245" max="14245" width="5" style="276" customWidth="1"/>
    <col min="14246" max="14246" width="4.7109375" style="276" customWidth="1"/>
    <col min="14247" max="14247" width="5" style="276" customWidth="1"/>
    <col min="14248" max="14248" width="19.7109375" style="276" customWidth="1"/>
    <col min="14249" max="14249" width="49.85546875" style="276" customWidth="1"/>
    <col min="14250" max="14250" width="14.5703125" style="276" customWidth="1"/>
    <col min="14251" max="14251" width="13.7109375" style="276" customWidth="1"/>
    <col min="14252" max="14252" width="13.42578125" style="276" customWidth="1"/>
    <col min="14253" max="14253" width="15.42578125" style="276" customWidth="1"/>
    <col min="14254" max="14255" width="10.28515625" style="276" bestFit="1" customWidth="1"/>
    <col min="14256" max="14500" width="9.140625" style="276"/>
    <col min="14501" max="14501" width="5" style="276" customWidth="1"/>
    <col min="14502" max="14502" width="4.7109375" style="276" customWidth="1"/>
    <col min="14503" max="14503" width="5" style="276" customWidth="1"/>
    <col min="14504" max="14504" width="19.7109375" style="276" customWidth="1"/>
    <col min="14505" max="14505" width="49.85546875" style="276" customWidth="1"/>
    <col min="14506" max="14506" width="14.5703125" style="276" customWidth="1"/>
    <col min="14507" max="14507" width="13.7109375" style="276" customWidth="1"/>
    <col min="14508" max="14508" width="13.42578125" style="276" customWidth="1"/>
    <col min="14509" max="14509" width="15.42578125" style="276" customWidth="1"/>
    <col min="14510" max="14511" width="10.28515625" style="276" bestFit="1" customWidth="1"/>
    <col min="14512" max="14756" width="9.140625" style="276"/>
    <col min="14757" max="14757" width="5" style="276" customWidth="1"/>
    <col min="14758" max="14758" width="4.7109375" style="276" customWidth="1"/>
    <col min="14759" max="14759" width="5" style="276" customWidth="1"/>
    <col min="14760" max="14760" width="19.7109375" style="276" customWidth="1"/>
    <col min="14761" max="14761" width="49.85546875" style="276" customWidth="1"/>
    <col min="14762" max="14762" width="14.5703125" style="276" customWidth="1"/>
    <col min="14763" max="14763" width="13.7109375" style="276" customWidth="1"/>
    <col min="14764" max="14764" width="13.42578125" style="276" customWidth="1"/>
    <col min="14765" max="14765" width="15.42578125" style="276" customWidth="1"/>
    <col min="14766" max="14767" width="10.28515625" style="276" bestFit="1" customWidth="1"/>
    <col min="14768" max="15012" width="9.140625" style="276"/>
    <col min="15013" max="15013" width="5" style="276" customWidth="1"/>
    <col min="15014" max="15014" width="4.7109375" style="276" customWidth="1"/>
    <col min="15015" max="15015" width="5" style="276" customWidth="1"/>
    <col min="15016" max="15016" width="19.7109375" style="276" customWidth="1"/>
    <col min="15017" max="15017" width="49.85546875" style="276" customWidth="1"/>
    <col min="15018" max="15018" width="14.5703125" style="276" customWidth="1"/>
    <col min="15019" max="15019" width="13.7109375" style="276" customWidth="1"/>
    <col min="15020" max="15020" width="13.42578125" style="276" customWidth="1"/>
    <col min="15021" max="15021" width="15.42578125" style="276" customWidth="1"/>
    <col min="15022" max="15023" width="10.28515625" style="276" bestFit="1" customWidth="1"/>
    <col min="15024" max="15268" width="9.140625" style="276"/>
    <col min="15269" max="15269" width="5" style="276" customWidth="1"/>
    <col min="15270" max="15270" width="4.7109375" style="276" customWidth="1"/>
    <col min="15271" max="15271" width="5" style="276" customWidth="1"/>
    <col min="15272" max="15272" width="19.7109375" style="276" customWidth="1"/>
    <col min="15273" max="15273" width="49.85546875" style="276" customWidth="1"/>
    <col min="15274" max="15274" width="14.5703125" style="276" customWidth="1"/>
    <col min="15275" max="15275" width="13.7109375" style="276" customWidth="1"/>
    <col min="15276" max="15276" width="13.42578125" style="276" customWidth="1"/>
    <col min="15277" max="15277" width="15.42578125" style="276" customWidth="1"/>
    <col min="15278" max="15279" width="10.28515625" style="276" bestFit="1" customWidth="1"/>
    <col min="15280" max="15524" width="9.140625" style="276"/>
    <col min="15525" max="15525" width="5" style="276" customWidth="1"/>
    <col min="15526" max="15526" width="4.7109375" style="276" customWidth="1"/>
    <col min="15527" max="15527" width="5" style="276" customWidth="1"/>
    <col min="15528" max="15528" width="19.7109375" style="276" customWidth="1"/>
    <col min="15529" max="15529" width="49.85546875" style="276" customWidth="1"/>
    <col min="15530" max="15530" width="14.5703125" style="276" customWidth="1"/>
    <col min="15531" max="15531" width="13.7109375" style="276" customWidth="1"/>
    <col min="15532" max="15532" width="13.42578125" style="276" customWidth="1"/>
    <col min="15533" max="15533" width="15.42578125" style="276" customWidth="1"/>
    <col min="15534" max="15535" width="10.28515625" style="276" bestFit="1" customWidth="1"/>
    <col min="15536" max="15780" width="9.140625" style="276"/>
    <col min="15781" max="15781" width="5" style="276" customWidth="1"/>
    <col min="15782" max="15782" width="4.7109375" style="276" customWidth="1"/>
    <col min="15783" max="15783" width="5" style="276" customWidth="1"/>
    <col min="15784" max="15784" width="19.7109375" style="276" customWidth="1"/>
    <col min="15785" max="15785" width="49.85546875" style="276" customWidth="1"/>
    <col min="15786" max="15786" width="14.5703125" style="276" customWidth="1"/>
    <col min="15787" max="15787" width="13.7109375" style="276" customWidth="1"/>
    <col min="15788" max="15788" width="13.42578125" style="276" customWidth="1"/>
    <col min="15789" max="15789" width="15.42578125" style="276" customWidth="1"/>
    <col min="15790" max="15791" width="10.28515625" style="276" bestFit="1" customWidth="1"/>
    <col min="15792" max="16036" width="9.140625" style="276"/>
    <col min="16037" max="16037" width="5" style="276" customWidth="1"/>
    <col min="16038" max="16038" width="4.7109375" style="276" customWidth="1"/>
    <col min="16039" max="16039" width="5" style="276" customWidth="1"/>
    <col min="16040" max="16040" width="19.7109375" style="276" customWidth="1"/>
    <col min="16041" max="16041" width="49.85546875" style="276" customWidth="1"/>
    <col min="16042" max="16042" width="14.5703125" style="276" customWidth="1"/>
    <col min="16043" max="16043" width="13.7109375" style="276" customWidth="1"/>
    <col min="16044" max="16044" width="13.42578125" style="276" customWidth="1"/>
    <col min="16045" max="16045" width="15.42578125" style="276" customWidth="1"/>
    <col min="16046" max="16047" width="10.28515625" style="276" bestFit="1" customWidth="1"/>
    <col min="16048" max="16384" width="9.140625" style="276"/>
  </cols>
  <sheetData>
    <row r="1" spans="1:4" ht="17.25" x14ac:dyDescent="0.3">
      <c r="B1" s="276" t="s">
        <v>230</v>
      </c>
      <c r="D1" s="278" t="s">
        <v>343</v>
      </c>
    </row>
    <row r="2" spans="1:4" ht="17.25" x14ac:dyDescent="0.3">
      <c r="D2" s="278" t="s">
        <v>92</v>
      </c>
    </row>
    <row r="3" spans="1:4" ht="17.25" x14ac:dyDescent="0.3">
      <c r="D3" s="279" t="s">
        <v>231</v>
      </c>
    </row>
    <row r="4" spans="1:4" ht="17.25" x14ac:dyDescent="0.3">
      <c r="B4" s="280"/>
    </row>
    <row r="5" spans="1:4" ht="70.5" customHeight="1" x14ac:dyDescent="0.3">
      <c r="A5" s="350" t="s">
        <v>232</v>
      </c>
      <c r="B5" s="350"/>
      <c r="C5" s="350"/>
      <c r="D5" s="350"/>
    </row>
    <row r="6" spans="1:4" ht="17.25" x14ac:dyDescent="0.3">
      <c r="B6" s="281"/>
      <c r="C6" s="282"/>
      <c r="D6" s="282" t="s">
        <v>233</v>
      </c>
    </row>
    <row r="7" spans="1:4" s="25" customFormat="1" ht="103.5" x14ac:dyDescent="0.25">
      <c r="A7" s="351" t="s">
        <v>2</v>
      </c>
      <c r="B7" s="352"/>
      <c r="C7" s="353" t="s">
        <v>27</v>
      </c>
      <c r="D7" s="283" t="s">
        <v>97</v>
      </c>
    </row>
    <row r="8" spans="1:4" s="25" customFormat="1" ht="34.5" x14ac:dyDescent="0.25">
      <c r="A8" s="163" t="s">
        <v>234</v>
      </c>
      <c r="B8" s="163" t="s">
        <v>30</v>
      </c>
      <c r="C8" s="354"/>
      <c r="D8" s="163" t="s">
        <v>28</v>
      </c>
    </row>
    <row r="9" spans="1:4" s="314" customFormat="1" ht="17.25" x14ac:dyDescent="0.25">
      <c r="A9" s="308"/>
      <c r="B9" s="308"/>
      <c r="C9" s="308" t="s">
        <v>235</v>
      </c>
      <c r="D9" s="273">
        <f t="shared" ref="D9" si="0">+D11</f>
        <v>1792572.4000000004</v>
      </c>
    </row>
    <row r="10" spans="1:4" s="25" customFormat="1" ht="17.25" x14ac:dyDescent="0.25">
      <c r="A10" s="284"/>
      <c r="B10" s="284"/>
      <c r="C10" s="284" t="s">
        <v>8</v>
      </c>
      <c r="D10" s="285"/>
    </row>
    <row r="11" spans="1:4" s="199" customFormat="1" ht="17.25" x14ac:dyDescent="0.3">
      <c r="A11" s="286"/>
      <c r="B11" s="219"/>
      <c r="C11" s="284" t="s">
        <v>236</v>
      </c>
      <c r="D11" s="285">
        <f t="shared" ref="D11" si="1">+D13</f>
        <v>1792572.4000000004</v>
      </c>
    </row>
    <row r="12" spans="1:4" s="199" customFormat="1" ht="17.25" x14ac:dyDescent="0.3">
      <c r="A12" s="286"/>
      <c r="B12" s="284"/>
      <c r="C12" s="284" t="s">
        <v>4</v>
      </c>
      <c r="D12" s="285"/>
    </row>
    <row r="13" spans="1:4" s="309" customFormat="1" ht="34.5" x14ac:dyDescent="0.3">
      <c r="A13" s="307"/>
      <c r="B13" s="308"/>
      <c r="C13" s="218" t="s">
        <v>32</v>
      </c>
      <c r="D13" s="273">
        <f>+D15</f>
        <v>1792572.4000000004</v>
      </c>
    </row>
    <row r="14" spans="1:4" ht="17.25" x14ac:dyDescent="0.3">
      <c r="A14" s="287"/>
      <c r="B14" s="284"/>
      <c r="C14" s="219" t="s">
        <v>31</v>
      </c>
      <c r="D14" s="285"/>
    </row>
    <row r="15" spans="1:4" s="309" customFormat="1" ht="17.25" x14ac:dyDescent="0.3">
      <c r="A15" s="316">
        <v>1212</v>
      </c>
      <c r="B15" s="307"/>
      <c r="C15" s="218" t="s">
        <v>177</v>
      </c>
      <c r="D15" s="273">
        <f t="shared" ref="D15" si="2">+D17</f>
        <v>1792572.4000000004</v>
      </c>
    </row>
    <row r="16" spans="1:4" s="199" customFormat="1" ht="17.25" x14ac:dyDescent="0.3">
      <c r="A16" s="284"/>
      <c r="B16" s="284"/>
      <c r="C16" s="219" t="s">
        <v>4</v>
      </c>
      <c r="D16" s="285"/>
    </row>
    <row r="17" spans="1:6" s="309" customFormat="1" ht="34.5" x14ac:dyDescent="0.3">
      <c r="A17" s="308"/>
      <c r="B17" s="316">
        <v>12007</v>
      </c>
      <c r="C17" s="317" t="s">
        <v>237</v>
      </c>
      <c r="D17" s="273">
        <f>D20+D27+D31+D52+D55+D61+D77+D81+D41+D72+D19</f>
        <v>1792572.4000000004</v>
      </c>
    </row>
    <row r="18" spans="1:6" s="199" customFormat="1" ht="17.25" x14ac:dyDescent="0.3">
      <c r="A18" s="289"/>
      <c r="B18" s="289"/>
      <c r="C18" s="288" t="s">
        <v>10</v>
      </c>
      <c r="D18" s="113"/>
    </row>
    <row r="19" spans="1:6" ht="17.25" x14ac:dyDescent="0.3">
      <c r="A19" s="290"/>
      <c r="B19" s="291"/>
      <c r="C19" s="292" t="s">
        <v>238</v>
      </c>
      <c r="D19" s="273">
        <f>'h4'!G31</f>
        <v>-1602507.1</v>
      </c>
      <c r="F19" s="293"/>
    </row>
    <row r="20" spans="1:6" ht="17.25" x14ac:dyDescent="0.3">
      <c r="A20" s="290"/>
      <c r="B20" s="291"/>
      <c r="C20" s="292" t="s">
        <v>239</v>
      </c>
      <c r="D20" s="273">
        <f>SUM(D22:D26)</f>
        <v>879823.70000000007</v>
      </c>
    </row>
    <row r="21" spans="1:6" ht="17.25" x14ac:dyDescent="0.3">
      <c r="A21" s="290"/>
      <c r="B21" s="291"/>
      <c r="C21" s="288" t="s">
        <v>240</v>
      </c>
      <c r="D21" s="294"/>
    </row>
    <row r="22" spans="1:6" s="337" customFormat="1" ht="51.75" x14ac:dyDescent="0.3">
      <c r="A22" s="333"/>
      <c r="B22" s="334"/>
      <c r="C22" s="335" t="s">
        <v>241</v>
      </c>
      <c r="D22" s="336">
        <v>10775.6</v>
      </c>
      <c r="F22" s="338"/>
    </row>
    <row r="23" spans="1:6" ht="34.5" x14ac:dyDescent="0.3">
      <c r="A23" s="290"/>
      <c r="B23" s="291"/>
      <c r="C23" s="288" t="s">
        <v>242</v>
      </c>
      <c r="D23" s="297">
        <v>6388</v>
      </c>
    </row>
    <row r="24" spans="1:6" ht="51.75" x14ac:dyDescent="0.3">
      <c r="A24" s="290"/>
      <c r="B24" s="291"/>
      <c r="C24" s="288" t="s">
        <v>243</v>
      </c>
      <c r="D24" s="297">
        <v>7686.3</v>
      </c>
    </row>
    <row r="25" spans="1:6" ht="51.75" x14ac:dyDescent="0.3">
      <c r="A25" s="290"/>
      <c r="B25" s="291"/>
      <c r="C25" s="288" t="s">
        <v>244</v>
      </c>
      <c r="D25" s="297">
        <v>26589.4</v>
      </c>
    </row>
    <row r="26" spans="1:6" ht="103.5" x14ac:dyDescent="0.3">
      <c r="A26" s="290"/>
      <c r="B26" s="291"/>
      <c r="C26" s="288" t="s">
        <v>245</v>
      </c>
      <c r="D26" s="297">
        <v>828384.4</v>
      </c>
    </row>
    <row r="27" spans="1:6" ht="17.25" x14ac:dyDescent="0.3">
      <c r="A27" s="290"/>
      <c r="B27" s="291"/>
      <c r="C27" s="292" t="s">
        <v>246</v>
      </c>
      <c r="D27" s="273">
        <f>SUM(D29:D30)</f>
        <v>97488</v>
      </c>
    </row>
    <row r="28" spans="1:6" ht="17.25" x14ac:dyDescent="0.3">
      <c r="A28" s="290"/>
      <c r="B28" s="291"/>
      <c r="C28" s="288" t="s">
        <v>240</v>
      </c>
      <c r="D28" s="294"/>
    </row>
    <row r="29" spans="1:6" ht="69" x14ac:dyDescent="0.3">
      <c r="A29" s="290"/>
      <c r="B29" s="291"/>
      <c r="C29" s="113" t="s">
        <v>346</v>
      </c>
      <c r="D29" s="297">
        <v>43614.7</v>
      </c>
      <c r="F29" s="296"/>
    </row>
    <row r="30" spans="1:6" ht="34.5" x14ac:dyDescent="0.3">
      <c r="A30" s="290"/>
      <c r="B30" s="291"/>
      <c r="C30" s="288" t="s">
        <v>247</v>
      </c>
      <c r="D30" s="297">
        <v>53873.3</v>
      </c>
    </row>
    <row r="31" spans="1:6" ht="17.25" x14ac:dyDescent="0.3">
      <c r="A31" s="290"/>
      <c r="B31" s="291"/>
      <c r="C31" s="292" t="s">
        <v>248</v>
      </c>
      <c r="D31" s="273">
        <f>SUM(D33:D40)</f>
        <v>393224.99999999994</v>
      </c>
    </row>
    <row r="32" spans="1:6" ht="17.25" x14ac:dyDescent="0.3">
      <c r="A32" s="290"/>
      <c r="B32" s="291"/>
      <c r="C32" s="288" t="s">
        <v>240</v>
      </c>
      <c r="D32" s="285"/>
    </row>
    <row r="33" spans="1:4" ht="224.25" x14ac:dyDescent="0.3">
      <c r="A33" s="290"/>
      <c r="B33" s="291"/>
      <c r="C33" s="298" t="s">
        <v>286</v>
      </c>
      <c r="D33" s="299">
        <v>100943.3</v>
      </c>
    </row>
    <row r="34" spans="1:4" ht="103.5" x14ac:dyDescent="0.3">
      <c r="A34" s="290"/>
      <c r="B34" s="291"/>
      <c r="C34" s="298" t="s">
        <v>249</v>
      </c>
      <c r="D34" s="295">
        <v>43030.400000000001</v>
      </c>
    </row>
    <row r="35" spans="1:4" ht="103.5" x14ac:dyDescent="0.3">
      <c r="A35" s="290"/>
      <c r="B35" s="291"/>
      <c r="C35" s="99" t="s">
        <v>287</v>
      </c>
      <c r="D35" s="295">
        <v>17120.3</v>
      </c>
    </row>
    <row r="36" spans="1:4" ht="189.75" x14ac:dyDescent="0.3">
      <c r="A36" s="290"/>
      <c r="B36" s="291"/>
      <c r="C36" s="298" t="s">
        <v>288</v>
      </c>
      <c r="D36" s="295">
        <v>43046.5</v>
      </c>
    </row>
    <row r="37" spans="1:4" ht="189.75" x14ac:dyDescent="0.3">
      <c r="A37" s="290"/>
      <c r="B37" s="291"/>
      <c r="C37" s="113" t="s">
        <v>289</v>
      </c>
      <c r="D37" s="300">
        <v>1337.3</v>
      </c>
    </row>
    <row r="38" spans="1:4" ht="138" x14ac:dyDescent="0.3">
      <c r="A38" s="290"/>
      <c r="B38" s="291"/>
      <c r="C38" s="113" t="s">
        <v>290</v>
      </c>
      <c r="D38" s="300">
        <v>106877.4</v>
      </c>
    </row>
    <row r="39" spans="1:4" ht="69" x14ac:dyDescent="0.3">
      <c r="A39" s="290"/>
      <c r="B39" s="291"/>
      <c r="C39" s="113" t="s">
        <v>291</v>
      </c>
      <c r="D39" s="300">
        <v>66714.3</v>
      </c>
    </row>
    <row r="40" spans="1:4" ht="120.75" x14ac:dyDescent="0.3">
      <c r="A40" s="290"/>
      <c r="B40" s="291"/>
      <c r="C40" s="301" t="s">
        <v>292</v>
      </c>
      <c r="D40" s="300">
        <v>14155.5</v>
      </c>
    </row>
    <row r="41" spans="1:4" ht="17.25" x14ac:dyDescent="0.3">
      <c r="A41" s="290"/>
      <c r="B41" s="291"/>
      <c r="C41" s="292" t="s">
        <v>250</v>
      </c>
      <c r="D41" s="273">
        <f>SUM(D43:D51)</f>
        <v>880155.8</v>
      </c>
    </row>
    <row r="42" spans="1:4" ht="17.25" x14ac:dyDescent="0.3">
      <c r="A42" s="290"/>
      <c r="B42" s="291"/>
      <c r="C42" s="288" t="s">
        <v>240</v>
      </c>
      <c r="D42" s="285"/>
    </row>
    <row r="43" spans="1:4" ht="103.5" x14ac:dyDescent="0.3">
      <c r="A43" s="290"/>
      <c r="B43" s="291"/>
      <c r="C43" s="302" t="s">
        <v>293</v>
      </c>
      <c r="D43" s="297">
        <v>37046.9</v>
      </c>
    </row>
    <row r="44" spans="1:4" ht="51.75" x14ac:dyDescent="0.3">
      <c r="A44" s="290"/>
      <c r="B44" s="291"/>
      <c r="C44" s="303" t="s">
        <v>251</v>
      </c>
      <c r="D44" s="297">
        <v>41196.9</v>
      </c>
    </row>
    <row r="45" spans="1:4" ht="120.75" x14ac:dyDescent="0.3">
      <c r="A45" s="290"/>
      <c r="B45" s="291"/>
      <c r="C45" s="288" t="s">
        <v>294</v>
      </c>
      <c r="D45" s="297">
        <v>202450.1</v>
      </c>
    </row>
    <row r="46" spans="1:4" ht="103.5" x14ac:dyDescent="0.3">
      <c r="A46" s="290"/>
      <c r="B46" s="291"/>
      <c r="C46" s="288" t="s">
        <v>295</v>
      </c>
      <c r="D46" s="297">
        <v>8057.1</v>
      </c>
    </row>
    <row r="47" spans="1:4" ht="69" x14ac:dyDescent="0.3">
      <c r="A47" s="290"/>
      <c r="B47" s="291"/>
      <c r="C47" s="288" t="s">
        <v>252</v>
      </c>
      <c r="D47" s="297">
        <v>47792.4</v>
      </c>
    </row>
    <row r="48" spans="1:4" ht="138" x14ac:dyDescent="0.3">
      <c r="A48" s="290"/>
      <c r="B48" s="291"/>
      <c r="C48" s="288" t="s">
        <v>296</v>
      </c>
      <c r="D48" s="297">
        <v>152309.79999999999</v>
      </c>
    </row>
    <row r="49" spans="1:4" ht="189.75" x14ac:dyDescent="0.3">
      <c r="A49" s="290"/>
      <c r="B49" s="291"/>
      <c r="C49" s="303" t="s">
        <v>297</v>
      </c>
      <c r="D49" s="297">
        <v>12244.5</v>
      </c>
    </row>
    <row r="50" spans="1:4" ht="51.75" x14ac:dyDescent="0.3">
      <c r="A50" s="290"/>
      <c r="B50" s="291"/>
      <c r="C50" s="288" t="s">
        <v>253</v>
      </c>
      <c r="D50" s="297">
        <v>29058.1</v>
      </c>
    </row>
    <row r="51" spans="1:4" ht="138" x14ac:dyDescent="0.3">
      <c r="A51" s="290"/>
      <c r="B51" s="291"/>
      <c r="C51" s="288" t="s">
        <v>298</v>
      </c>
      <c r="D51" s="297">
        <v>350000</v>
      </c>
    </row>
    <row r="52" spans="1:4" ht="17.25" x14ac:dyDescent="0.3">
      <c r="A52" s="304"/>
      <c r="B52" s="304"/>
      <c r="C52" s="292" t="s">
        <v>254</v>
      </c>
      <c r="D52" s="273">
        <f>SUM(D54:D54)</f>
        <v>8691</v>
      </c>
    </row>
    <row r="53" spans="1:4" ht="17.25" x14ac:dyDescent="0.3">
      <c r="A53" s="304"/>
      <c r="B53" s="304"/>
      <c r="C53" s="288" t="s">
        <v>240</v>
      </c>
      <c r="D53" s="285"/>
    </row>
    <row r="54" spans="1:4" ht="34.5" x14ac:dyDescent="0.3">
      <c r="A54" s="287"/>
      <c r="B54" s="287"/>
      <c r="C54" s="288" t="s">
        <v>255</v>
      </c>
      <c r="D54" s="297">
        <v>8691</v>
      </c>
    </row>
    <row r="55" spans="1:4" ht="17.25" x14ac:dyDescent="0.3">
      <c r="A55" s="304"/>
      <c r="B55" s="304"/>
      <c r="C55" s="292" t="s">
        <v>256</v>
      </c>
      <c r="D55" s="273">
        <f>SUM(D57:D60)</f>
        <v>458732.3</v>
      </c>
    </row>
    <row r="56" spans="1:4" ht="17.25" x14ac:dyDescent="0.3">
      <c r="A56" s="304"/>
      <c r="B56" s="304"/>
      <c r="C56" s="288" t="s">
        <v>240</v>
      </c>
      <c r="D56" s="285"/>
    </row>
    <row r="57" spans="1:4" ht="34.5" x14ac:dyDescent="0.3">
      <c r="A57" s="304"/>
      <c r="B57" s="304"/>
      <c r="C57" s="288" t="s">
        <v>257</v>
      </c>
      <c r="D57" s="305">
        <v>645.4</v>
      </c>
    </row>
    <row r="58" spans="1:4" ht="310.5" x14ac:dyDescent="0.3">
      <c r="A58" s="304"/>
      <c r="B58" s="304"/>
      <c r="C58" s="301" t="s">
        <v>258</v>
      </c>
      <c r="D58" s="297">
        <v>19369.599999999999</v>
      </c>
    </row>
    <row r="59" spans="1:4" ht="69" x14ac:dyDescent="0.3">
      <c r="A59" s="304"/>
      <c r="B59" s="304"/>
      <c r="C59" s="301" t="s">
        <v>259</v>
      </c>
      <c r="D59" s="297">
        <v>37952.5</v>
      </c>
    </row>
    <row r="60" spans="1:4" ht="86.25" x14ac:dyDescent="0.3">
      <c r="A60" s="304"/>
      <c r="B60" s="304"/>
      <c r="C60" s="99" t="s">
        <v>299</v>
      </c>
      <c r="D60" s="297">
        <v>400764.8</v>
      </c>
    </row>
    <row r="61" spans="1:4" ht="17.25" x14ac:dyDescent="0.3">
      <c r="A61" s="287"/>
      <c r="B61" s="287"/>
      <c r="C61" s="292" t="s">
        <v>260</v>
      </c>
      <c r="D61" s="273">
        <f>SUM(D63:D71)</f>
        <v>477211.19999999995</v>
      </c>
    </row>
    <row r="62" spans="1:4" ht="17.25" x14ac:dyDescent="0.3">
      <c r="A62" s="287"/>
      <c r="B62" s="287"/>
      <c r="C62" s="306" t="s">
        <v>240</v>
      </c>
      <c r="D62" s="285"/>
    </row>
    <row r="63" spans="1:4" ht="34.5" x14ac:dyDescent="0.3">
      <c r="A63" s="287"/>
      <c r="B63" s="287"/>
      <c r="C63" s="113" t="s">
        <v>261</v>
      </c>
      <c r="D63" s="164">
        <v>48578.7</v>
      </c>
    </row>
    <row r="64" spans="1:4" ht="34.5" x14ac:dyDescent="0.3">
      <c r="A64" s="287"/>
      <c r="B64" s="287"/>
      <c r="C64" s="113" t="s">
        <v>262</v>
      </c>
      <c r="D64" s="164">
        <v>49216.800000000003</v>
      </c>
    </row>
    <row r="65" spans="1:4" ht="51.75" x14ac:dyDescent="0.3">
      <c r="A65" s="287"/>
      <c r="B65" s="287"/>
      <c r="C65" s="113" t="s">
        <v>263</v>
      </c>
      <c r="D65" s="164">
        <v>55217.599999999999</v>
      </c>
    </row>
    <row r="66" spans="1:4" ht="34.5" x14ac:dyDescent="0.3">
      <c r="A66" s="287"/>
      <c r="B66" s="287"/>
      <c r="C66" s="288" t="s">
        <v>264</v>
      </c>
      <c r="D66" s="164">
        <v>39529.699999999997</v>
      </c>
    </row>
    <row r="67" spans="1:4" ht="34.5" x14ac:dyDescent="0.3">
      <c r="A67" s="287"/>
      <c r="B67" s="287"/>
      <c r="C67" s="288" t="s">
        <v>265</v>
      </c>
      <c r="D67" s="164">
        <v>76001</v>
      </c>
    </row>
    <row r="68" spans="1:4" ht="51.75" x14ac:dyDescent="0.3">
      <c r="A68" s="287"/>
      <c r="B68" s="287"/>
      <c r="C68" s="288" t="s">
        <v>266</v>
      </c>
      <c r="D68" s="164">
        <v>103140.8</v>
      </c>
    </row>
    <row r="69" spans="1:4" ht="51.75" x14ac:dyDescent="0.3">
      <c r="A69" s="287"/>
      <c r="B69" s="287"/>
      <c r="C69" s="288" t="s">
        <v>267</v>
      </c>
      <c r="D69" s="164">
        <v>55473.599999999999</v>
      </c>
    </row>
    <row r="70" spans="1:4" ht="34.5" x14ac:dyDescent="0.3">
      <c r="A70" s="287"/>
      <c r="B70" s="287"/>
      <c r="C70" s="288" t="s">
        <v>268</v>
      </c>
      <c r="D70" s="164">
        <v>33103</v>
      </c>
    </row>
    <row r="71" spans="1:4" ht="51.75" x14ac:dyDescent="0.3">
      <c r="A71" s="287"/>
      <c r="B71" s="287"/>
      <c r="C71" s="288" t="s">
        <v>269</v>
      </c>
      <c r="D71" s="164">
        <v>16950</v>
      </c>
    </row>
    <row r="72" spans="1:4" ht="17.25" x14ac:dyDescent="0.3">
      <c r="A72" s="287"/>
      <c r="B72" s="287"/>
      <c r="C72" s="292" t="s">
        <v>270</v>
      </c>
      <c r="D72" s="273">
        <f>SUM(D74:D76)</f>
        <v>41824.6</v>
      </c>
    </row>
    <row r="73" spans="1:4" ht="17.25" x14ac:dyDescent="0.3">
      <c r="A73" s="287"/>
      <c r="B73" s="287"/>
      <c r="C73" s="306" t="s">
        <v>240</v>
      </c>
      <c r="D73" s="285"/>
    </row>
    <row r="74" spans="1:4" ht="293.25" x14ac:dyDescent="0.3">
      <c r="A74" s="287"/>
      <c r="B74" s="287"/>
      <c r="C74" s="302" t="s">
        <v>300</v>
      </c>
      <c r="D74" s="164">
        <v>2855.5</v>
      </c>
    </row>
    <row r="75" spans="1:4" ht="86.25" x14ac:dyDescent="0.3">
      <c r="A75" s="287"/>
      <c r="B75" s="287"/>
      <c r="C75" s="302" t="s">
        <v>301</v>
      </c>
      <c r="D75" s="164">
        <v>25064.6</v>
      </c>
    </row>
    <row r="76" spans="1:4" ht="86.25" x14ac:dyDescent="0.3">
      <c r="A76" s="287"/>
      <c r="B76" s="287"/>
      <c r="C76" s="303" t="s">
        <v>302</v>
      </c>
      <c r="D76" s="164">
        <v>13904.5</v>
      </c>
    </row>
    <row r="77" spans="1:4" ht="17.25" x14ac:dyDescent="0.3">
      <c r="A77" s="287"/>
      <c r="B77" s="287"/>
      <c r="C77" s="292" t="s">
        <v>271</v>
      </c>
      <c r="D77" s="273">
        <f>SUM(D79:D80)</f>
        <v>82225.399999999994</v>
      </c>
    </row>
    <row r="78" spans="1:4" ht="17.25" x14ac:dyDescent="0.3">
      <c r="A78" s="287"/>
      <c r="B78" s="287"/>
      <c r="C78" s="306" t="s">
        <v>240</v>
      </c>
      <c r="D78" s="285"/>
    </row>
    <row r="79" spans="1:4" ht="34.5" x14ac:dyDescent="0.3">
      <c r="A79" s="287"/>
      <c r="B79" s="287"/>
      <c r="C79" s="288" t="s">
        <v>272</v>
      </c>
      <c r="D79" s="297">
        <v>81797.899999999994</v>
      </c>
    </row>
    <row r="80" spans="1:4" ht="34.5" x14ac:dyDescent="0.3">
      <c r="A80" s="287"/>
      <c r="B80" s="287"/>
      <c r="C80" s="288" t="s">
        <v>273</v>
      </c>
      <c r="D80" s="297">
        <v>427.5</v>
      </c>
    </row>
    <row r="81" spans="1:4" ht="17.25" x14ac:dyDescent="0.3">
      <c r="A81" s="287"/>
      <c r="B81" s="287"/>
      <c r="C81" s="292" t="s">
        <v>274</v>
      </c>
      <c r="D81" s="273">
        <f>SUM(D83:D85)</f>
        <v>75702.5</v>
      </c>
    </row>
    <row r="82" spans="1:4" ht="17.25" x14ac:dyDescent="0.3">
      <c r="A82" s="287"/>
      <c r="B82" s="287"/>
      <c r="C82" s="306" t="s">
        <v>240</v>
      </c>
      <c r="D82" s="285"/>
    </row>
    <row r="83" spans="1:4" ht="51.75" x14ac:dyDescent="0.3">
      <c r="A83" s="287"/>
      <c r="B83" s="287"/>
      <c r="C83" s="288" t="s">
        <v>275</v>
      </c>
      <c r="D83" s="297">
        <v>8406</v>
      </c>
    </row>
    <row r="84" spans="1:4" ht="86.25" x14ac:dyDescent="0.3">
      <c r="A84" s="287"/>
      <c r="B84" s="287"/>
      <c r="C84" s="288" t="s">
        <v>303</v>
      </c>
      <c r="D84" s="297">
        <v>18977.3</v>
      </c>
    </row>
    <row r="85" spans="1:4" ht="51.75" x14ac:dyDescent="0.3">
      <c r="A85" s="287"/>
      <c r="B85" s="287"/>
      <c r="C85" s="288" t="s">
        <v>304</v>
      </c>
      <c r="D85" s="164">
        <v>48319.199999999997</v>
      </c>
    </row>
    <row r="86" spans="1:4" ht="17.25" x14ac:dyDescent="0.3"/>
    <row r="87" spans="1:4" ht="36" customHeight="1" x14ac:dyDescent="0.3">
      <c r="B87" s="343" t="s">
        <v>347</v>
      </c>
      <c r="C87" s="343"/>
      <c r="D87" s="343"/>
    </row>
    <row r="88" spans="1:4" ht="17.25" x14ac:dyDescent="0.3"/>
  </sheetData>
  <mergeCells count="4">
    <mergeCell ref="A5:D5"/>
    <mergeCell ref="A7:B7"/>
    <mergeCell ref="C7:C8"/>
    <mergeCell ref="B87:D87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132"/>
  <sheetViews>
    <sheetView topLeftCell="C28" zoomScaleNormal="100" zoomScaleSheetLayoutView="100" workbookViewId="0">
      <selection activeCell="G24" sqref="G24"/>
    </sheetView>
  </sheetViews>
  <sheetFormatPr defaultRowHeight="17.25" x14ac:dyDescent="0.3"/>
  <cols>
    <col min="1" max="1" width="8.7109375" style="199" customWidth="1"/>
    <col min="2" max="2" width="7.85546875" style="199" customWidth="1"/>
    <col min="3" max="3" width="7.140625" style="199" customWidth="1"/>
    <col min="4" max="4" width="10.140625" style="199" bestFit="1" customWidth="1"/>
    <col min="5" max="5" width="14.7109375" style="199" bestFit="1" customWidth="1"/>
    <col min="6" max="6" width="60.7109375" style="199" customWidth="1"/>
    <col min="7" max="7" width="29.28515625" style="5" customWidth="1"/>
    <col min="8" max="8" width="9.140625" style="199"/>
    <col min="9" max="9" width="14.28515625" style="199" bestFit="1" customWidth="1"/>
    <col min="10" max="16384" width="9.140625" style="199"/>
  </cols>
  <sheetData>
    <row r="1" spans="1:7" x14ac:dyDescent="0.3">
      <c r="G1" s="5" t="s">
        <v>342</v>
      </c>
    </row>
    <row r="2" spans="1:7" x14ac:dyDescent="0.3">
      <c r="G2" s="5" t="s">
        <v>92</v>
      </c>
    </row>
    <row r="3" spans="1:7" x14ac:dyDescent="0.3">
      <c r="G3" s="5" t="s">
        <v>1</v>
      </c>
    </row>
    <row r="5" spans="1:7" ht="39" customHeight="1" x14ac:dyDescent="0.3">
      <c r="A5" s="355" t="s">
        <v>90</v>
      </c>
      <c r="B5" s="355"/>
      <c r="C5" s="355"/>
      <c r="D5" s="355"/>
      <c r="E5" s="355"/>
      <c r="F5" s="355"/>
      <c r="G5" s="355"/>
    </row>
    <row r="7" spans="1:7" ht="17.25" customHeight="1" x14ac:dyDescent="0.3">
      <c r="G7" s="200" t="s">
        <v>60</v>
      </c>
    </row>
    <row r="8" spans="1:7" s="10" customFormat="1" ht="104.25" customHeight="1" x14ac:dyDescent="0.25">
      <c r="A8" s="356" t="s">
        <v>7</v>
      </c>
      <c r="B8" s="356"/>
      <c r="C8" s="356"/>
      <c r="D8" s="356" t="s">
        <v>2</v>
      </c>
      <c r="E8" s="356"/>
      <c r="F8" s="356" t="s">
        <v>3</v>
      </c>
      <c r="G8" s="99" t="s">
        <v>33</v>
      </c>
    </row>
    <row r="9" spans="1:7" s="10" customFormat="1" ht="42" customHeight="1" x14ac:dyDescent="0.25">
      <c r="A9" s="202" t="s">
        <v>38</v>
      </c>
      <c r="B9" s="202" t="s">
        <v>37</v>
      </c>
      <c r="C9" s="202" t="s">
        <v>36</v>
      </c>
      <c r="D9" s="202" t="s">
        <v>29</v>
      </c>
      <c r="E9" s="202" t="s">
        <v>30</v>
      </c>
      <c r="F9" s="356"/>
      <c r="G9" s="201" t="s">
        <v>28</v>
      </c>
    </row>
    <row r="10" spans="1:7" s="168" customFormat="1" x14ac:dyDescent="0.25">
      <c r="A10" s="271"/>
      <c r="B10" s="271"/>
      <c r="C10" s="271"/>
      <c r="D10" s="272"/>
      <c r="E10" s="272"/>
      <c r="F10" s="242" t="s">
        <v>6</v>
      </c>
      <c r="G10" s="248">
        <f>+G12</f>
        <v>0</v>
      </c>
    </row>
    <row r="11" spans="1:7" s="10" customFormat="1" x14ac:dyDescent="0.25">
      <c r="A11" s="203"/>
      <c r="B11" s="203"/>
      <c r="C11" s="203"/>
      <c r="D11" s="204"/>
      <c r="E11" s="204"/>
      <c r="F11" s="1" t="s">
        <v>8</v>
      </c>
      <c r="G11" s="205"/>
    </row>
    <row r="12" spans="1:7" s="168" customFormat="1" ht="34.5" x14ac:dyDescent="0.25">
      <c r="A12" s="271"/>
      <c r="B12" s="271"/>
      <c r="C12" s="271"/>
      <c r="D12" s="272"/>
      <c r="E12" s="272"/>
      <c r="F12" s="242" t="s">
        <v>13</v>
      </c>
      <c r="G12" s="248">
        <f>G13+G104</f>
        <v>0</v>
      </c>
    </row>
    <row r="13" spans="1:7" ht="34.5" x14ac:dyDescent="0.3">
      <c r="A13" s="357" t="s">
        <v>173</v>
      </c>
      <c r="B13" s="358"/>
      <c r="C13" s="358"/>
      <c r="D13" s="358"/>
      <c r="E13" s="359"/>
      <c r="F13" s="109" t="s">
        <v>174</v>
      </c>
      <c r="G13" s="207">
        <f>G15</f>
        <v>1792572.4</v>
      </c>
    </row>
    <row r="14" spans="1:7" x14ac:dyDescent="0.3">
      <c r="A14" s="357"/>
      <c r="B14" s="358"/>
      <c r="C14" s="358"/>
      <c r="D14" s="358"/>
      <c r="E14" s="359"/>
      <c r="F14" s="208" t="s">
        <v>64</v>
      </c>
      <c r="G14" s="209"/>
    </row>
    <row r="15" spans="1:7" ht="34.5" x14ac:dyDescent="0.3">
      <c r="A15" s="357"/>
      <c r="B15" s="357" t="s">
        <v>175</v>
      </c>
      <c r="C15" s="358"/>
      <c r="D15" s="358"/>
      <c r="E15" s="359"/>
      <c r="F15" s="210" t="s">
        <v>176</v>
      </c>
      <c r="G15" s="211">
        <f>G17</f>
        <v>1792572.4</v>
      </c>
    </row>
    <row r="16" spans="1:7" x14ac:dyDescent="0.3">
      <c r="A16" s="357"/>
      <c r="B16" s="357"/>
      <c r="C16" s="358"/>
      <c r="D16" s="358"/>
      <c r="E16" s="359"/>
      <c r="F16" s="208" t="s">
        <v>64</v>
      </c>
      <c r="G16" s="209"/>
    </row>
    <row r="17" spans="1:7" ht="34.5" x14ac:dyDescent="0.3">
      <c r="A17" s="357"/>
      <c r="B17" s="357"/>
      <c r="C17" s="357" t="s">
        <v>173</v>
      </c>
      <c r="D17" s="358"/>
      <c r="E17" s="359"/>
      <c r="F17" s="210" t="s">
        <v>176</v>
      </c>
      <c r="G17" s="211">
        <f>G21</f>
        <v>1792572.4</v>
      </c>
    </row>
    <row r="18" spans="1:7" x14ac:dyDescent="0.3">
      <c r="A18" s="357"/>
      <c r="B18" s="357"/>
      <c r="C18" s="357"/>
      <c r="D18" s="358"/>
      <c r="E18" s="359"/>
      <c r="F18" s="212" t="s">
        <v>64</v>
      </c>
      <c r="G18" s="213"/>
    </row>
    <row r="19" spans="1:7" ht="34.5" x14ac:dyDescent="0.3">
      <c r="A19" s="357"/>
      <c r="B19" s="357"/>
      <c r="C19" s="357"/>
      <c r="D19" s="358"/>
      <c r="E19" s="359"/>
      <c r="F19" s="210" t="s">
        <v>32</v>
      </c>
      <c r="G19" s="211">
        <f>G21</f>
        <v>1792572.4</v>
      </c>
    </row>
    <row r="20" spans="1:7" x14ac:dyDescent="0.3">
      <c r="A20" s="357"/>
      <c r="B20" s="357"/>
      <c r="C20" s="357"/>
      <c r="D20" s="358"/>
      <c r="E20" s="359"/>
      <c r="F20" s="208" t="s">
        <v>64</v>
      </c>
      <c r="G20" s="209"/>
    </row>
    <row r="21" spans="1:7" s="270" customFormat="1" x14ac:dyDescent="0.3">
      <c r="A21" s="357"/>
      <c r="B21" s="357"/>
      <c r="C21" s="357"/>
      <c r="D21" s="360">
        <v>1212</v>
      </c>
      <c r="E21" s="359"/>
      <c r="F21" s="221" t="s">
        <v>177</v>
      </c>
      <c r="G21" s="269">
        <f>G23</f>
        <v>1792572.4</v>
      </c>
    </row>
    <row r="22" spans="1:7" x14ac:dyDescent="0.3">
      <c r="A22" s="357"/>
      <c r="B22" s="357"/>
      <c r="C22" s="357"/>
      <c r="D22" s="360"/>
      <c r="E22" s="359"/>
      <c r="F22" s="215" t="s">
        <v>178</v>
      </c>
      <c r="G22" s="216"/>
    </row>
    <row r="23" spans="1:7" ht="42.75" customHeight="1" x14ac:dyDescent="0.3">
      <c r="A23" s="357"/>
      <c r="B23" s="357"/>
      <c r="C23" s="357"/>
      <c r="D23" s="360"/>
      <c r="E23" s="360">
        <v>12007</v>
      </c>
      <c r="F23" s="217" t="s">
        <v>179</v>
      </c>
      <c r="G23" s="211">
        <f>G25+G32+G39+G46+G53+G60+G67+G74+G81+G88+G95</f>
        <v>1792572.4</v>
      </c>
    </row>
    <row r="24" spans="1:7" x14ac:dyDescent="0.3">
      <c r="A24" s="357"/>
      <c r="B24" s="357"/>
      <c r="C24" s="357"/>
      <c r="D24" s="360"/>
      <c r="E24" s="360"/>
      <c r="F24" s="215" t="s">
        <v>10</v>
      </c>
      <c r="G24" s="216"/>
    </row>
    <row r="25" spans="1:7" ht="27" customHeight="1" x14ac:dyDescent="0.3">
      <c r="A25" s="357"/>
      <c r="B25" s="357"/>
      <c r="C25" s="357"/>
      <c r="D25" s="360"/>
      <c r="E25" s="360"/>
      <c r="F25" s="215" t="s">
        <v>180</v>
      </c>
      <c r="G25" s="218">
        <f>G27</f>
        <v>-1602507.1</v>
      </c>
    </row>
    <row r="26" spans="1:7" ht="34.5" x14ac:dyDescent="0.3">
      <c r="A26" s="357"/>
      <c r="B26" s="357"/>
      <c r="C26" s="357"/>
      <c r="D26" s="360"/>
      <c r="E26" s="360"/>
      <c r="F26" s="215" t="s">
        <v>11</v>
      </c>
      <c r="G26" s="216"/>
    </row>
    <row r="27" spans="1:7" x14ac:dyDescent="0.3">
      <c r="A27" s="357"/>
      <c r="B27" s="357"/>
      <c r="C27" s="357"/>
      <c r="D27" s="360"/>
      <c r="E27" s="360"/>
      <c r="F27" s="215" t="s">
        <v>5</v>
      </c>
      <c r="G27" s="219">
        <f>G28</f>
        <v>-1602507.1</v>
      </c>
    </row>
    <row r="28" spans="1:7" x14ac:dyDescent="0.3">
      <c r="A28" s="357"/>
      <c r="B28" s="357"/>
      <c r="C28" s="357"/>
      <c r="D28" s="360"/>
      <c r="E28" s="360"/>
      <c r="F28" s="215" t="s">
        <v>181</v>
      </c>
      <c r="G28" s="219">
        <f>G29</f>
        <v>-1602507.1</v>
      </c>
    </row>
    <row r="29" spans="1:7" x14ac:dyDescent="0.3">
      <c r="A29" s="357"/>
      <c r="B29" s="357"/>
      <c r="C29" s="357"/>
      <c r="D29" s="360"/>
      <c r="E29" s="360"/>
      <c r="F29" s="215" t="s">
        <v>182</v>
      </c>
      <c r="G29" s="219">
        <f>G30</f>
        <v>-1602507.1</v>
      </c>
    </row>
    <row r="30" spans="1:7" ht="34.5" x14ac:dyDescent="0.3">
      <c r="A30" s="357"/>
      <c r="B30" s="357"/>
      <c r="C30" s="357"/>
      <c r="D30" s="360"/>
      <c r="E30" s="360"/>
      <c r="F30" s="220" t="s">
        <v>183</v>
      </c>
      <c r="G30" s="219">
        <f>G31</f>
        <v>-1602507.1</v>
      </c>
    </row>
    <row r="31" spans="1:7" x14ac:dyDescent="0.3">
      <c r="A31" s="357"/>
      <c r="B31" s="357"/>
      <c r="C31" s="357"/>
      <c r="D31" s="360"/>
      <c r="E31" s="360"/>
      <c r="F31" s="215" t="s">
        <v>184</v>
      </c>
      <c r="G31" s="219">
        <v>-1602507.1</v>
      </c>
    </row>
    <row r="32" spans="1:7" x14ac:dyDescent="0.3">
      <c r="A32" s="206"/>
      <c r="B32" s="206"/>
      <c r="C32" s="206"/>
      <c r="D32" s="214"/>
      <c r="E32" s="214"/>
      <c r="F32" s="221" t="s">
        <v>276</v>
      </c>
      <c r="G32" s="222">
        <f>G34</f>
        <v>879823.70000000007</v>
      </c>
    </row>
    <row r="33" spans="1:7" ht="34.5" x14ac:dyDescent="0.3">
      <c r="A33" s="206"/>
      <c r="B33" s="206"/>
      <c r="C33" s="206"/>
      <c r="D33" s="214"/>
      <c r="E33" s="214"/>
      <c r="F33" s="215" t="s">
        <v>11</v>
      </c>
      <c r="G33" s="223"/>
    </row>
    <row r="34" spans="1:7" x14ac:dyDescent="0.3">
      <c r="A34" s="206"/>
      <c r="B34" s="206"/>
      <c r="C34" s="206"/>
      <c r="D34" s="214"/>
      <c r="E34" s="214"/>
      <c r="F34" s="215" t="s">
        <v>5</v>
      </c>
      <c r="G34" s="224">
        <f>G35</f>
        <v>879823.70000000007</v>
      </c>
    </row>
    <row r="35" spans="1:7" x14ac:dyDescent="0.3">
      <c r="A35" s="206"/>
      <c r="B35" s="206"/>
      <c r="C35" s="206"/>
      <c r="D35" s="214"/>
      <c r="E35" s="214"/>
      <c r="F35" s="215" t="s">
        <v>181</v>
      </c>
      <c r="G35" s="224">
        <f>G36</f>
        <v>879823.70000000007</v>
      </c>
    </row>
    <row r="36" spans="1:7" x14ac:dyDescent="0.3">
      <c r="A36" s="206"/>
      <c r="B36" s="206"/>
      <c r="C36" s="206"/>
      <c r="D36" s="214"/>
      <c r="E36" s="214"/>
      <c r="F36" s="215" t="s">
        <v>182</v>
      </c>
      <c r="G36" s="224">
        <f>G37</f>
        <v>879823.70000000007</v>
      </c>
    </row>
    <row r="37" spans="1:7" ht="34.5" x14ac:dyDescent="0.3">
      <c r="A37" s="206"/>
      <c r="B37" s="206"/>
      <c r="C37" s="206"/>
      <c r="D37" s="214"/>
      <c r="E37" s="214"/>
      <c r="F37" s="215" t="s">
        <v>183</v>
      </c>
      <c r="G37" s="224">
        <f>G38</f>
        <v>879823.70000000007</v>
      </c>
    </row>
    <row r="38" spans="1:7" x14ac:dyDescent="0.3">
      <c r="A38" s="206"/>
      <c r="B38" s="206"/>
      <c r="C38" s="206"/>
      <c r="D38" s="214"/>
      <c r="E38" s="214"/>
      <c r="F38" s="215" t="s">
        <v>184</v>
      </c>
      <c r="G38" s="224">
        <f>'h3.'!D20</f>
        <v>879823.70000000007</v>
      </c>
    </row>
    <row r="39" spans="1:7" x14ac:dyDescent="0.3">
      <c r="A39" s="206"/>
      <c r="B39" s="206"/>
      <c r="C39" s="206"/>
      <c r="D39" s="214"/>
      <c r="E39" s="214"/>
      <c r="F39" s="221" t="s">
        <v>277</v>
      </c>
      <c r="G39" s="222">
        <f>G41</f>
        <v>97488</v>
      </c>
    </row>
    <row r="40" spans="1:7" ht="34.5" x14ac:dyDescent="0.3">
      <c r="A40" s="206"/>
      <c r="B40" s="206"/>
      <c r="C40" s="206"/>
      <c r="D40" s="214"/>
      <c r="E40" s="214"/>
      <c r="F40" s="215" t="s">
        <v>11</v>
      </c>
      <c r="G40" s="223"/>
    </row>
    <row r="41" spans="1:7" x14ac:dyDescent="0.3">
      <c r="A41" s="206"/>
      <c r="B41" s="206"/>
      <c r="C41" s="206"/>
      <c r="D41" s="214"/>
      <c r="E41" s="214"/>
      <c r="F41" s="215" t="s">
        <v>5</v>
      </c>
      <c r="G41" s="224">
        <f>G42</f>
        <v>97488</v>
      </c>
    </row>
    <row r="42" spans="1:7" x14ac:dyDescent="0.3">
      <c r="A42" s="206"/>
      <c r="B42" s="206"/>
      <c r="C42" s="206"/>
      <c r="D42" s="214"/>
      <c r="E42" s="214"/>
      <c r="F42" s="215" t="s">
        <v>181</v>
      </c>
      <c r="G42" s="224">
        <f>G43</f>
        <v>97488</v>
      </c>
    </row>
    <row r="43" spans="1:7" x14ac:dyDescent="0.3">
      <c r="A43" s="206"/>
      <c r="B43" s="206"/>
      <c r="C43" s="206"/>
      <c r="D43" s="214"/>
      <c r="E43" s="214"/>
      <c r="F43" s="215" t="s">
        <v>182</v>
      </c>
      <c r="G43" s="224">
        <f>G44</f>
        <v>97488</v>
      </c>
    </row>
    <row r="44" spans="1:7" ht="34.5" x14ac:dyDescent="0.3">
      <c r="A44" s="206"/>
      <c r="B44" s="206"/>
      <c r="C44" s="206"/>
      <c r="D44" s="214"/>
      <c r="E44" s="214"/>
      <c r="F44" s="215" t="s">
        <v>183</v>
      </c>
      <c r="G44" s="224">
        <f>G45</f>
        <v>97488</v>
      </c>
    </row>
    <row r="45" spans="1:7" x14ac:dyDescent="0.3">
      <c r="A45" s="206"/>
      <c r="B45" s="206"/>
      <c r="C45" s="206"/>
      <c r="D45" s="214"/>
      <c r="E45" s="214"/>
      <c r="F45" s="215" t="s">
        <v>184</v>
      </c>
      <c r="G45" s="224">
        <v>97488</v>
      </c>
    </row>
    <row r="46" spans="1:7" x14ac:dyDescent="0.3">
      <c r="A46" s="206"/>
      <c r="B46" s="206"/>
      <c r="C46" s="206"/>
      <c r="D46" s="214"/>
      <c r="E46" s="214"/>
      <c r="F46" s="221" t="s">
        <v>278</v>
      </c>
      <c r="G46" s="222">
        <f>G48</f>
        <v>393225</v>
      </c>
    </row>
    <row r="47" spans="1:7" ht="34.5" x14ac:dyDescent="0.3">
      <c r="A47" s="206"/>
      <c r="B47" s="206"/>
      <c r="C47" s="206"/>
      <c r="D47" s="214"/>
      <c r="E47" s="214"/>
      <c r="F47" s="215" t="s">
        <v>11</v>
      </c>
      <c r="G47" s="223"/>
    </row>
    <row r="48" spans="1:7" x14ac:dyDescent="0.3">
      <c r="A48" s="206"/>
      <c r="B48" s="206"/>
      <c r="C48" s="206"/>
      <c r="D48" s="214"/>
      <c r="E48" s="214"/>
      <c r="F48" s="215" t="s">
        <v>5</v>
      </c>
      <c r="G48" s="224">
        <f>G49</f>
        <v>393225</v>
      </c>
    </row>
    <row r="49" spans="1:7" x14ac:dyDescent="0.3">
      <c r="A49" s="206"/>
      <c r="B49" s="206"/>
      <c r="C49" s="206"/>
      <c r="D49" s="214"/>
      <c r="E49" s="214"/>
      <c r="F49" s="215" t="s">
        <v>181</v>
      </c>
      <c r="G49" s="224">
        <f>G50</f>
        <v>393225</v>
      </c>
    </row>
    <row r="50" spans="1:7" x14ac:dyDescent="0.3">
      <c r="A50" s="206"/>
      <c r="B50" s="206"/>
      <c r="C50" s="206"/>
      <c r="D50" s="214"/>
      <c r="E50" s="214"/>
      <c r="F50" s="215" t="s">
        <v>182</v>
      </c>
      <c r="G50" s="224">
        <f>G51</f>
        <v>393225</v>
      </c>
    </row>
    <row r="51" spans="1:7" ht="34.5" x14ac:dyDescent="0.3">
      <c r="A51" s="206"/>
      <c r="B51" s="206"/>
      <c r="C51" s="206"/>
      <c r="D51" s="214"/>
      <c r="E51" s="214"/>
      <c r="F51" s="215" t="s">
        <v>183</v>
      </c>
      <c r="G51" s="224">
        <f>G52</f>
        <v>393225</v>
      </c>
    </row>
    <row r="52" spans="1:7" x14ac:dyDescent="0.3">
      <c r="A52" s="206"/>
      <c r="B52" s="206"/>
      <c r="C52" s="206"/>
      <c r="D52" s="214"/>
      <c r="E52" s="214"/>
      <c r="F52" s="215" t="s">
        <v>184</v>
      </c>
      <c r="G52" s="224">
        <v>393225</v>
      </c>
    </row>
    <row r="53" spans="1:7" x14ac:dyDescent="0.3">
      <c r="A53" s="206"/>
      <c r="B53" s="206"/>
      <c r="C53" s="206"/>
      <c r="D53" s="214"/>
      <c r="E53" s="214"/>
      <c r="F53" s="221" t="s">
        <v>279</v>
      </c>
      <c r="G53" s="225">
        <f>G55</f>
        <v>880155.8</v>
      </c>
    </row>
    <row r="54" spans="1:7" ht="34.5" x14ac:dyDescent="0.3">
      <c r="A54" s="206"/>
      <c r="B54" s="206"/>
      <c r="C54" s="206"/>
      <c r="D54" s="214"/>
      <c r="E54" s="214"/>
      <c r="F54" s="215" t="s">
        <v>11</v>
      </c>
      <c r="G54" s="223"/>
    </row>
    <row r="55" spans="1:7" x14ac:dyDescent="0.3">
      <c r="A55" s="206"/>
      <c r="B55" s="206"/>
      <c r="C55" s="206"/>
      <c r="D55" s="214"/>
      <c r="E55" s="214"/>
      <c r="F55" s="215" t="s">
        <v>5</v>
      </c>
      <c r="G55" s="226">
        <f>G56</f>
        <v>880155.8</v>
      </c>
    </row>
    <row r="56" spans="1:7" x14ac:dyDescent="0.3">
      <c r="A56" s="206"/>
      <c r="B56" s="206"/>
      <c r="C56" s="206"/>
      <c r="D56" s="214"/>
      <c r="E56" s="214"/>
      <c r="F56" s="215" t="s">
        <v>181</v>
      </c>
      <c r="G56" s="226">
        <f>G57</f>
        <v>880155.8</v>
      </c>
    </row>
    <row r="57" spans="1:7" x14ac:dyDescent="0.3">
      <c r="A57" s="206"/>
      <c r="B57" s="206"/>
      <c r="C57" s="206"/>
      <c r="D57" s="214"/>
      <c r="E57" s="214"/>
      <c r="F57" s="215" t="s">
        <v>182</v>
      </c>
      <c r="G57" s="226">
        <f>G58</f>
        <v>880155.8</v>
      </c>
    </row>
    <row r="58" spans="1:7" ht="34.5" x14ac:dyDescent="0.3">
      <c r="A58" s="206"/>
      <c r="B58" s="206"/>
      <c r="C58" s="206"/>
      <c r="D58" s="214"/>
      <c r="E58" s="214"/>
      <c r="F58" s="215" t="s">
        <v>183</v>
      </c>
      <c r="G58" s="226">
        <f>G59</f>
        <v>880155.8</v>
      </c>
    </row>
    <row r="59" spans="1:7" x14ac:dyDescent="0.3">
      <c r="A59" s="206"/>
      <c r="B59" s="206"/>
      <c r="C59" s="206"/>
      <c r="D59" s="214"/>
      <c r="E59" s="214"/>
      <c r="F59" s="215" t="s">
        <v>184</v>
      </c>
      <c r="G59" s="226">
        <v>880155.8</v>
      </c>
    </row>
    <row r="60" spans="1:7" x14ac:dyDescent="0.3">
      <c r="A60" s="206"/>
      <c r="B60" s="206"/>
      <c r="C60" s="206"/>
      <c r="D60" s="214"/>
      <c r="E60" s="214"/>
      <c r="F60" s="221" t="s">
        <v>280</v>
      </c>
      <c r="G60" s="225">
        <f>G62</f>
        <v>8691</v>
      </c>
    </row>
    <row r="61" spans="1:7" ht="34.5" x14ac:dyDescent="0.3">
      <c r="A61" s="206"/>
      <c r="B61" s="206"/>
      <c r="C61" s="206"/>
      <c r="D61" s="214"/>
      <c r="E61" s="214"/>
      <c r="F61" s="215" t="s">
        <v>11</v>
      </c>
      <c r="G61" s="223"/>
    </row>
    <row r="62" spans="1:7" x14ac:dyDescent="0.3">
      <c r="A62" s="206"/>
      <c r="B62" s="206"/>
      <c r="C62" s="206"/>
      <c r="D62" s="214"/>
      <c r="E62" s="214"/>
      <c r="F62" s="215" t="s">
        <v>5</v>
      </c>
      <c r="G62" s="226">
        <f>G63</f>
        <v>8691</v>
      </c>
    </row>
    <row r="63" spans="1:7" x14ac:dyDescent="0.3">
      <c r="A63" s="206"/>
      <c r="B63" s="206"/>
      <c r="C63" s="206"/>
      <c r="D63" s="214"/>
      <c r="E63" s="214"/>
      <c r="F63" s="215" t="s">
        <v>181</v>
      </c>
      <c r="G63" s="226">
        <f>G64</f>
        <v>8691</v>
      </c>
    </row>
    <row r="64" spans="1:7" x14ac:dyDescent="0.3">
      <c r="A64" s="206"/>
      <c r="B64" s="206"/>
      <c r="C64" s="206"/>
      <c r="D64" s="214"/>
      <c r="E64" s="214"/>
      <c r="F64" s="215" t="s">
        <v>182</v>
      </c>
      <c r="G64" s="226">
        <f>G65</f>
        <v>8691</v>
      </c>
    </row>
    <row r="65" spans="1:7" ht="34.5" x14ac:dyDescent="0.3">
      <c r="A65" s="206"/>
      <c r="B65" s="206"/>
      <c r="C65" s="206"/>
      <c r="D65" s="214"/>
      <c r="E65" s="214"/>
      <c r="F65" s="215" t="s">
        <v>183</v>
      </c>
      <c r="G65" s="226">
        <f>G66</f>
        <v>8691</v>
      </c>
    </row>
    <row r="66" spans="1:7" x14ac:dyDescent="0.3">
      <c r="A66" s="206"/>
      <c r="B66" s="206"/>
      <c r="C66" s="206"/>
      <c r="D66" s="214"/>
      <c r="E66" s="214"/>
      <c r="F66" s="215" t="s">
        <v>184</v>
      </c>
      <c r="G66" s="226">
        <v>8691</v>
      </c>
    </row>
    <row r="67" spans="1:7" x14ac:dyDescent="0.3">
      <c r="A67" s="206"/>
      <c r="B67" s="206"/>
      <c r="C67" s="206"/>
      <c r="D67" s="214"/>
      <c r="E67" s="214"/>
      <c r="F67" s="221" t="s">
        <v>281</v>
      </c>
      <c r="G67" s="227">
        <f>G69</f>
        <v>458732.3</v>
      </c>
    </row>
    <row r="68" spans="1:7" ht="34.5" x14ac:dyDescent="0.3">
      <c r="A68" s="206"/>
      <c r="B68" s="206"/>
      <c r="C68" s="206"/>
      <c r="D68" s="214"/>
      <c r="E68" s="214"/>
      <c r="F68" s="215" t="s">
        <v>11</v>
      </c>
      <c r="G68" s="223"/>
    </row>
    <row r="69" spans="1:7" x14ac:dyDescent="0.3">
      <c r="A69" s="206"/>
      <c r="B69" s="206"/>
      <c r="C69" s="206"/>
      <c r="D69" s="214"/>
      <c r="E69" s="214"/>
      <c r="F69" s="215" t="s">
        <v>5</v>
      </c>
      <c r="G69" s="228">
        <f>G70</f>
        <v>458732.3</v>
      </c>
    </row>
    <row r="70" spans="1:7" x14ac:dyDescent="0.3">
      <c r="A70" s="206"/>
      <c r="B70" s="206"/>
      <c r="C70" s="206"/>
      <c r="D70" s="214"/>
      <c r="E70" s="214"/>
      <c r="F70" s="215" t="s">
        <v>181</v>
      </c>
      <c r="G70" s="228">
        <f>G71</f>
        <v>458732.3</v>
      </c>
    </row>
    <row r="71" spans="1:7" x14ac:dyDescent="0.3">
      <c r="A71" s="206"/>
      <c r="B71" s="206"/>
      <c r="C71" s="206"/>
      <c r="D71" s="214"/>
      <c r="E71" s="214"/>
      <c r="F71" s="215" t="s">
        <v>182</v>
      </c>
      <c r="G71" s="228">
        <f>G72</f>
        <v>458732.3</v>
      </c>
    </row>
    <row r="72" spans="1:7" ht="34.5" x14ac:dyDescent="0.3">
      <c r="A72" s="206"/>
      <c r="B72" s="206"/>
      <c r="C72" s="206"/>
      <c r="D72" s="214"/>
      <c r="E72" s="214"/>
      <c r="F72" s="215" t="s">
        <v>183</v>
      </c>
      <c r="G72" s="228">
        <f>G73</f>
        <v>458732.3</v>
      </c>
    </row>
    <row r="73" spans="1:7" x14ac:dyDescent="0.3">
      <c r="A73" s="206"/>
      <c r="B73" s="206"/>
      <c r="C73" s="206"/>
      <c r="D73" s="214"/>
      <c r="E73" s="214"/>
      <c r="F73" s="215" t="s">
        <v>184</v>
      </c>
      <c r="G73" s="228">
        <v>458732.3</v>
      </c>
    </row>
    <row r="74" spans="1:7" x14ac:dyDescent="0.3">
      <c r="A74" s="206"/>
      <c r="B74" s="206"/>
      <c r="C74" s="206"/>
      <c r="D74" s="214"/>
      <c r="E74" s="214"/>
      <c r="F74" s="229" t="s">
        <v>282</v>
      </c>
      <c r="G74" s="230">
        <f>G76</f>
        <v>477211.19999999995</v>
      </c>
    </row>
    <row r="75" spans="1:7" ht="34.5" x14ac:dyDescent="0.3">
      <c r="A75" s="206"/>
      <c r="B75" s="206"/>
      <c r="C75" s="206"/>
      <c r="D75" s="214"/>
      <c r="E75" s="214"/>
      <c r="F75" s="215" t="s">
        <v>11</v>
      </c>
      <c r="G75" s="226"/>
    </row>
    <row r="76" spans="1:7" x14ac:dyDescent="0.3">
      <c r="A76" s="206"/>
      <c r="B76" s="206"/>
      <c r="C76" s="206"/>
      <c r="D76" s="214"/>
      <c r="E76" s="214"/>
      <c r="F76" s="215" t="s">
        <v>5</v>
      </c>
      <c r="G76" s="231">
        <f>G77</f>
        <v>477211.19999999995</v>
      </c>
    </row>
    <row r="77" spans="1:7" x14ac:dyDescent="0.3">
      <c r="A77" s="206"/>
      <c r="B77" s="206"/>
      <c r="C77" s="206"/>
      <c r="D77" s="214"/>
      <c r="E77" s="214"/>
      <c r="F77" s="215" t="s">
        <v>181</v>
      </c>
      <c r="G77" s="231">
        <f>G78</f>
        <v>477211.19999999995</v>
      </c>
    </row>
    <row r="78" spans="1:7" x14ac:dyDescent="0.3">
      <c r="A78" s="206"/>
      <c r="B78" s="206"/>
      <c r="C78" s="206"/>
      <c r="D78" s="214"/>
      <c r="E78" s="214"/>
      <c r="F78" s="215" t="s">
        <v>182</v>
      </c>
      <c r="G78" s="231">
        <f>G79</f>
        <v>477211.19999999995</v>
      </c>
    </row>
    <row r="79" spans="1:7" ht="34.5" x14ac:dyDescent="0.3">
      <c r="A79" s="206"/>
      <c r="B79" s="206"/>
      <c r="C79" s="206"/>
      <c r="D79" s="214"/>
      <c r="E79" s="214"/>
      <c r="F79" s="220" t="s">
        <v>183</v>
      </c>
      <c r="G79" s="231">
        <f>G80</f>
        <v>477211.19999999995</v>
      </c>
    </row>
    <row r="80" spans="1:7" x14ac:dyDescent="0.3">
      <c r="A80" s="206"/>
      <c r="B80" s="206"/>
      <c r="C80" s="206"/>
      <c r="D80" s="214"/>
      <c r="E80" s="214"/>
      <c r="F80" s="215" t="s">
        <v>184</v>
      </c>
      <c r="G80" s="231">
        <f>'h3.'!D61</f>
        <v>477211.19999999995</v>
      </c>
    </row>
    <row r="81" spans="1:7" x14ac:dyDescent="0.3">
      <c r="A81" s="206"/>
      <c r="B81" s="206"/>
      <c r="C81" s="206"/>
      <c r="D81" s="214"/>
      <c r="E81" s="214"/>
      <c r="F81" s="229" t="s">
        <v>283</v>
      </c>
      <c r="G81" s="230">
        <f>G83</f>
        <v>41824.6</v>
      </c>
    </row>
    <row r="82" spans="1:7" ht="34.5" x14ac:dyDescent="0.3">
      <c r="A82" s="206"/>
      <c r="B82" s="206"/>
      <c r="C82" s="206"/>
      <c r="D82" s="214"/>
      <c r="E82" s="214"/>
      <c r="F82" s="215" t="s">
        <v>11</v>
      </c>
      <c r="G82" s="226"/>
    </row>
    <row r="83" spans="1:7" x14ac:dyDescent="0.3">
      <c r="A83" s="206"/>
      <c r="B83" s="206"/>
      <c r="C83" s="206"/>
      <c r="D83" s="214"/>
      <c r="E83" s="214"/>
      <c r="F83" s="215" t="s">
        <v>5</v>
      </c>
      <c r="G83" s="231">
        <f>G84</f>
        <v>41824.6</v>
      </c>
    </row>
    <row r="84" spans="1:7" x14ac:dyDescent="0.3">
      <c r="A84" s="206"/>
      <c r="B84" s="206"/>
      <c r="C84" s="206"/>
      <c r="D84" s="214"/>
      <c r="E84" s="214"/>
      <c r="F84" s="215" t="s">
        <v>181</v>
      </c>
      <c r="G84" s="231">
        <f>G85</f>
        <v>41824.6</v>
      </c>
    </row>
    <row r="85" spans="1:7" x14ac:dyDescent="0.3">
      <c r="A85" s="206"/>
      <c r="B85" s="206"/>
      <c r="C85" s="206"/>
      <c r="D85" s="214"/>
      <c r="E85" s="214"/>
      <c r="F85" s="215" t="s">
        <v>182</v>
      </c>
      <c r="G85" s="231">
        <f>G86</f>
        <v>41824.6</v>
      </c>
    </row>
    <row r="86" spans="1:7" ht="34.5" x14ac:dyDescent="0.3">
      <c r="A86" s="206"/>
      <c r="B86" s="206"/>
      <c r="C86" s="206"/>
      <c r="D86" s="214"/>
      <c r="E86" s="214"/>
      <c r="F86" s="220" t="s">
        <v>183</v>
      </c>
      <c r="G86" s="231">
        <f>G87</f>
        <v>41824.6</v>
      </c>
    </row>
    <row r="87" spans="1:7" x14ac:dyDescent="0.3">
      <c r="A87" s="206"/>
      <c r="B87" s="206"/>
      <c r="C87" s="206"/>
      <c r="D87" s="214"/>
      <c r="E87" s="214"/>
      <c r="F87" s="215" t="s">
        <v>184</v>
      </c>
      <c r="G87" s="231">
        <v>41824.6</v>
      </c>
    </row>
    <row r="88" spans="1:7" x14ac:dyDescent="0.3">
      <c r="A88" s="206"/>
      <c r="B88" s="206"/>
      <c r="C88" s="206"/>
      <c r="D88" s="214"/>
      <c r="E88" s="214"/>
      <c r="F88" s="229" t="s">
        <v>284</v>
      </c>
      <c r="G88" s="230">
        <f>G90</f>
        <v>82225.399999999994</v>
      </c>
    </row>
    <row r="89" spans="1:7" ht="34.5" x14ac:dyDescent="0.3">
      <c r="A89" s="206"/>
      <c r="B89" s="206"/>
      <c r="C89" s="206"/>
      <c r="D89" s="214"/>
      <c r="E89" s="214"/>
      <c r="F89" s="215" t="s">
        <v>11</v>
      </c>
      <c r="G89" s="226"/>
    </row>
    <row r="90" spans="1:7" x14ac:dyDescent="0.3">
      <c r="A90" s="206"/>
      <c r="B90" s="206"/>
      <c r="C90" s="206"/>
      <c r="D90" s="214"/>
      <c r="E90" s="214"/>
      <c r="F90" s="215" t="s">
        <v>5</v>
      </c>
      <c r="G90" s="231">
        <f>G91</f>
        <v>82225.399999999994</v>
      </c>
    </row>
    <row r="91" spans="1:7" x14ac:dyDescent="0.3">
      <c r="A91" s="206"/>
      <c r="B91" s="206"/>
      <c r="C91" s="206"/>
      <c r="D91" s="214"/>
      <c r="E91" s="214"/>
      <c r="F91" s="215" t="s">
        <v>181</v>
      </c>
      <c r="G91" s="231">
        <f>G92</f>
        <v>82225.399999999994</v>
      </c>
    </row>
    <row r="92" spans="1:7" x14ac:dyDescent="0.3">
      <c r="A92" s="206"/>
      <c r="B92" s="206"/>
      <c r="C92" s="206"/>
      <c r="D92" s="214"/>
      <c r="E92" s="214"/>
      <c r="F92" s="215" t="s">
        <v>182</v>
      </c>
      <c r="G92" s="231">
        <f>G93</f>
        <v>82225.399999999994</v>
      </c>
    </row>
    <row r="93" spans="1:7" ht="34.5" x14ac:dyDescent="0.3">
      <c r="A93" s="206"/>
      <c r="B93" s="206"/>
      <c r="C93" s="206"/>
      <c r="D93" s="214"/>
      <c r="E93" s="214"/>
      <c r="F93" s="220" t="s">
        <v>183</v>
      </c>
      <c r="G93" s="231">
        <f>G94</f>
        <v>82225.399999999994</v>
      </c>
    </row>
    <row r="94" spans="1:7" x14ac:dyDescent="0.3">
      <c r="A94" s="206"/>
      <c r="B94" s="206"/>
      <c r="C94" s="206"/>
      <c r="D94" s="214"/>
      <c r="E94" s="214"/>
      <c r="F94" s="215" t="s">
        <v>184</v>
      </c>
      <c r="G94" s="231">
        <v>82225.399999999994</v>
      </c>
    </row>
    <row r="95" spans="1:7" x14ac:dyDescent="0.3">
      <c r="A95" s="206"/>
      <c r="B95" s="206"/>
      <c r="C95" s="206"/>
      <c r="D95" s="214"/>
      <c r="E95" s="214"/>
      <c r="F95" s="229" t="s">
        <v>285</v>
      </c>
      <c r="G95" s="230">
        <f>G97</f>
        <v>75702.5</v>
      </c>
    </row>
    <row r="96" spans="1:7" ht="34.5" x14ac:dyDescent="0.3">
      <c r="A96" s="206"/>
      <c r="B96" s="206"/>
      <c r="C96" s="206"/>
      <c r="D96" s="214"/>
      <c r="E96" s="214"/>
      <c r="F96" s="215" t="s">
        <v>11</v>
      </c>
      <c r="G96" s="226"/>
    </row>
    <row r="97" spans="1:7" x14ac:dyDescent="0.3">
      <c r="A97" s="206"/>
      <c r="B97" s="206"/>
      <c r="C97" s="206"/>
      <c r="D97" s="214"/>
      <c r="E97" s="214"/>
      <c r="F97" s="215" t="s">
        <v>5</v>
      </c>
      <c r="G97" s="231">
        <f>G98</f>
        <v>75702.5</v>
      </c>
    </row>
    <row r="98" spans="1:7" x14ac:dyDescent="0.3">
      <c r="A98" s="206"/>
      <c r="B98" s="206"/>
      <c r="C98" s="206"/>
      <c r="D98" s="214"/>
      <c r="E98" s="214"/>
      <c r="F98" s="215" t="s">
        <v>181</v>
      </c>
      <c r="G98" s="231">
        <f>G99</f>
        <v>75702.5</v>
      </c>
    </row>
    <row r="99" spans="1:7" x14ac:dyDescent="0.3">
      <c r="A99" s="206"/>
      <c r="B99" s="206"/>
      <c r="C99" s="206"/>
      <c r="D99" s="214"/>
      <c r="E99" s="214"/>
      <c r="F99" s="215" t="s">
        <v>182</v>
      </c>
      <c r="G99" s="231">
        <f>G100</f>
        <v>75702.5</v>
      </c>
    </row>
    <row r="100" spans="1:7" ht="34.5" x14ac:dyDescent="0.3">
      <c r="A100" s="206"/>
      <c r="B100" s="206"/>
      <c r="C100" s="206"/>
      <c r="D100" s="214"/>
      <c r="E100" s="214"/>
      <c r="F100" s="220" t="s">
        <v>183</v>
      </c>
      <c r="G100" s="231">
        <f>G101</f>
        <v>75702.5</v>
      </c>
    </row>
    <row r="101" spans="1:7" x14ac:dyDescent="0.3">
      <c r="A101" s="206"/>
      <c r="B101" s="206"/>
      <c r="C101" s="206"/>
      <c r="D101" s="214"/>
      <c r="E101" s="214"/>
      <c r="F101" s="215" t="s">
        <v>184</v>
      </c>
      <c r="G101" s="231">
        <v>75702.5</v>
      </c>
    </row>
    <row r="102" spans="1:7" s="10" customFormat="1" x14ac:dyDescent="0.25">
      <c r="A102" s="232" t="s">
        <v>48</v>
      </c>
      <c r="B102" s="233"/>
      <c r="C102" s="233"/>
      <c r="D102" s="234"/>
      <c r="E102" s="235"/>
      <c r="F102" s="109" t="s">
        <v>49</v>
      </c>
      <c r="G102" s="236">
        <f>G104</f>
        <v>-1792572.4000000001</v>
      </c>
    </row>
    <row r="103" spans="1:7" s="10" customFormat="1" x14ac:dyDescent="0.25">
      <c r="A103" s="232"/>
      <c r="B103" s="233"/>
      <c r="C103" s="233"/>
      <c r="D103" s="234"/>
      <c r="E103" s="235"/>
      <c r="F103" s="96" t="s">
        <v>4</v>
      </c>
      <c r="G103" s="236"/>
    </row>
    <row r="104" spans="1:7" s="10" customFormat="1" x14ac:dyDescent="0.25">
      <c r="A104" s="237"/>
      <c r="B104" s="237" t="s">
        <v>50</v>
      </c>
      <c r="C104" s="238"/>
      <c r="D104" s="239"/>
      <c r="E104" s="240"/>
      <c r="F104" s="150" t="s">
        <v>51</v>
      </c>
      <c r="G104" s="205">
        <f>G106</f>
        <v>-1792572.4000000001</v>
      </c>
    </row>
    <row r="105" spans="1:7" s="10" customFormat="1" x14ac:dyDescent="0.25">
      <c r="A105" s="237"/>
      <c r="B105" s="237"/>
      <c r="C105" s="238"/>
      <c r="D105" s="239"/>
      <c r="E105" s="240"/>
      <c r="F105" s="1" t="s">
        <v>4</v>
      </c>
      <c r="G105" s="205"/>
    </row>
    <row r="106" spans="1:7" s="10" customFormat="1" x14ac:dyDescent="0.3">
      <c r="A106" s="237"/>
      <c r="B106" s="237"/>
      <c r="C106" s="237" t="s">
        <v>24</v>
      </c>
      <c r="D106" s="241"/>
      <c r="E106" s="240"/>
      <c r="F106" s="242" t="s">
        <v>52</v>
      </c>
      <c r="G106" s="205">
        <f>+G108</f>
        <v>-1792572.4000000001</v>
      </c>
    </row>
    <row r="107" spans="1:7" s="10" customFormat="1" x14ac:dyDescent="0.3">
      <c r="A107" s="237"/>
      <c r="B107" s="237"/>
      <c r="C107" s="237"/>
      <c r="D107" s="241"/>
      <c r="E107" s="240"/>
      <c r="F107" s="1" t="s">
        <v>4</v>
      </c>
      <c r="G107" s="205"/>
    </row>
    <row r="108" spans="1:7" s="10" customFormat="1" ht="34.5" x14ac:dyDescent="0.3">
      <c r="A108" s="237"/>
      <c r="B108" s="237"/>
      <c r="C108" s="237"/>
      <c r="D108" s="241"/>
      <c r="E108" s="240"/>
      <c r="F108" s="1" t="s">
        <v>12</v>
      </c>
      <c r="G108" s="205">
        <f>+G110</f>
        <v>-1792572.4000000001</v>
      </c>
    </row>
    <row r="109" spans="1:7" s="10" customFormat="1" x14ac:dyDescent="0.3">
      <c r="A109" s="237"/>
      <c r="B109" s="237"/>
      <c r="C109" s="237"/>
      <c r="D109" s="241"/>
      <c r="E109" s="240"/>
      <c r="F109" s="1" t="s">
        <v>4</v>
      </c>
      <c r="G109" s="205"/>
    </row>
    <row r="110" spans="1:7" s="10" customFormat="1" ht="26.25" customHeight="1" x14ac:dyDescent="0.3">
      <c r="A110" s="237"/>
      <c r="B110" s="237"/>
      <c r="C110" s="237"/>
      <c r="D110" s="238" t="s">
        <v>53</v>
      </c>
      <c r="E110" s="243"/>
      <c r="F110" s="244" t="s">
        <v>54</v>
      </c>
      <c r="G110" s="205">
        <f>+G112+G122</f>
        <v>-1792572.4000000001</v>
      </c>
    </row>
    <row r="111" spans="1:7" s="10" customFormat="1" x14ac:dyDescent="0.3">
      <c r="A111" s="245"/>
      <c r="B111" s="245"/>
      <c r="C111" s="245"/>
      <c r="D111" s="240"/>
      <c r="E111" s="243"/>
      <c r="F111" s="1" t="s">
        <v>4</v>
      </c>
      <c r="G111" s="205"/>
    </row>
    <row r="112" spans="1:7" s="10" customFormat="1" ht="34.5" x14ac:dyDescent="0.25">
      <c r="A112" s="245"/>
      <c r="B112" s="245"/>
      <c r="C112" s="245"/>
      <c r="D112" s="240"/>
      <c r="E112" s="246" t="str">
        <f>'h2'!B14</f>
        <v>21001</v>
      </c>
      <c r="F112" s="247" t="str">
        <f>'h2'!C14</f>
        <v>Պետական նշանակության ավտոճանապարհների հիմնանորոգում</v>
      </c>
      <c r="G112" s="248">
        <f>G114</f>
        <v>-1685080.9000000001</v>
      </c>
    </row>
    <row r="113" spans="1:7" x14ac:dyDescent="0.3">
      <c r="A113" s="245"/>
      <c r="B113" s="245"/>
      <c r="C113" s="245"/>
      <c r="D113" s="240"/>
      <c r="E113" s="240"/>
      <c r="F113" s="1" t="s">
        <v>55</v>
      </c>
      <c r="G113" s="205"/>
    </row>
    <row r="114" spans="1:7" s="249" customFormat="1" ht="34.5" x14ac:dyDescent="0.25">
      <c r="A114" s="245"/>
      <c r="B114" s="245"/>
      <c r="C114" s="245"/>
      <c r="D114" s="240"/>
      <c r="E114" s="240"/>
      <c r="F114" s="2" t="s">
        <v>13</v>
      </c>
      <c r="G114" s="205">
        <f>G116</f>
        <v>-1685080.9000000001</v>
      </c>
    </row>
    <row r="115" spans="1:7" ht="34.5" x14ac:dyDescent="0.3">
      <c r="A115" s="245"/>
      <c r="B115" s="245"/>
      <c r="C115" s="245"/>
      <c r="D115" s="240"/>
      <c r="E115" s="240"/>
      <c r="F115" s="1" t="s">
        <v>9</v>
      </c>
      <c r="G115" s="205"/>
    </row>
    <row r="116" spans="1:7" ht="21.75" customHeight="1" x14ac:dyDescent="0.3">
      <c r="A116" s="245"/>
      <c r="B116" s="245"/>
      <c r="C116" s="245"/>
      <c r="D116" s="240"/>
      <c r="E116" s="240"/>
      <c r="F116" s="1" t="s">
        <v>5</v>
      </c>
      <c r="G116" s="205">
        <f>+G117</f>
        <v>-1685080.9000000001</v>
      </c>
    </row>
    <row r="117" spans="1:7" ht="21.75" customHeight="1" x14ac:dyDescent="0.3">
      <c r="A117" s="245"/>
      <c r="B117" s="245"/>
      <c r="C117" s="245"/>
      <c r="D117" s="240"/>
      <c r="E117" s="240"/>
      <c r="F117" s="1" t="s">
        <v>56</v>
      </c>
      <c r="G117" s="205">
        <f>G118</f>
        <v>-1685080.9000000001</v>
      </c>
    </row>
    <row r="118" spans="1:7" ht="21.75" customHeight="1" x14ac:dyDescent="0.3">
      <c r="A118" s="245"/>
      <c r="B118" s="245"/>
      <c r="C118" s="245"/>
      <c r="D118" s="240"/>
      <c r="E118" s="240"/>
      <c r="F118" s="1" t="s">
        <v>57</v>
      </c>
      <c r="G118" s="205">
        <f>G119</f>
        <v>-1685080.9000000001</v>
      </c>
    </row>
    <row r="119" spans="1:7" ht="21.75" customHeight="1" x14ac:dyDescent="0.3">
      <c r="A119" s="245"/>
      <c r="B119" s="245"/>
      <c r="C119" s="245"/>
      <c r="D119" s="240"/>
      <c r="E119" s="240"/>
      <c r="F119" s="1" t="s">
        <v>58</v>
      </c>
      <c r="G119" s="205">
        <f>G120+G121</f>
        <v>-1685080.9000000001</v>
      </c>
    </row>
    <row r="120" spans="1:7" ht="21.75" customHeight="1" x14ac:dyDescent="0.3">
      <c r="A120" s="245"/>
      <c r="B120" s="245"/>
      <c r="C120" s="245"/>
      <c r="D120" s="240"/>
      <c r="E120" s="240"/>
      <c r="F120" s="1" t="s">
        <v>219</v>
      </c>
      <c r="G120" s="205">
        <f>'h2'!E14</f>
        <v>101479.3</v>
      </c>
    </row>
    <row r="121" spans="1:7" ht="21.75" customHeight="1" x14ac:dyDescent="0.3">
      <c r="A121" s="250"/>
      <c r="B121" s="250"/>
      <c r="C121" s="250"/>
      <c r="D121" s="235"/>
      <c r="E121" s="235"/>
      <c r="F121" s="1" t="s">
        <v>59</v>
      </c>
      <c r="G121" s="205">
        <f>'h2'!F14</f>
        <v>-1786560.2000000002</v>
      </c>
    </row>
    <row r="122" spans="1:7" s="10" customFormat="1" ht="34.5" customHeight="1" x14ac:dyDescent="0.25">
      <c r="A122" s="245"/>
      <c r="B122" s="245"/>
      <c r="C122" s="245"/>
      <c r="D122" s="240"/>
      <c r="E122" s="246" t="str">
        <f>'h2'!B47</f>
        <v>21002</v>
      </c>
      <c r="F122" s="246" t="str">
        <f>'h2'!C47</f>
        <v>Տրանսպորտային օբյեկտների հիմնանորոգում</v>
      </c>
      <c r="G122" s="248">
        <f>G124</f>
        <v>-107491.5</v>
      </c>
    </row>
    <row r="123" spans="1:7" x14ac:dyDescent="0.3">
      <c r="A123" s="245"/>
      <c r="B123" s="245"/>
      <c r="C123" s="245"/>
      <c r="D123" s="240"/>
      <c r="E123" s="240"/>
      <c r="F123" s="1" t="s">
        <v>10</v>
      </c>
      <c r="G123" s="205"/>
    </row>
    <row r="124" spans="1:7" s="249" customFormat="1" ht="34.5" x14ac:dyDescent="0.25">
      <c r="A124" s="245"/>
      <c r="B124" s="245"/>
      <c r="C124" s="245"/>
      <c r="D124" s="240"/>
      <c r="E124" s="240"/>
      <c r="F124" s="2" t="s">
        <v>13</v>
      </c>
      <c r="G124" s="205">
        <f>G126</f>
        <v>-107491.5</v>
      </c>
    </row>
    <row r="125" spans="1:7" ht="34.5" x14ac:dyDescent="0.3">
      <c r="A125" s="245"/>
      <c r="B125" s="245"/>
      <c r="C125" s="245"/>
      <c r="D125" s="240"/>
      <c r="E125" s="240"/>
      <c r="F125" s="1" t="s">
        <v>9</v>
      </c>
      <c r="G125" s="205"/>
    </row>
    <row r="126" spans="1:7" ht="20.25" customHeight="1" x14ac:dyDescent="0.3">
      <c r="A126" s="245"/>
      <c r="B126" s="245"/>
      <c r="C126" s="245"/>
      <c r="D126" s="240"/>
      <c r="E126" s="240"/>
      <c r="F126" s="1" t="s">
        <v>5</v>
      </c>
      <c r="G126" s="205">
        <f>+G127</f>
        <v>-107491.5</v>
      </c>
    </row>
    <row r="127" spans="1:7" ht="20.25" customHeight="1" x14ac:dyDescent="0.3">
      <c r="A127" s="245"/>
      <c r="B127" s="245"/>
      <c r="C127" s="245"/>
      <c r="D127" s="240"/>
      <c r="E127" s="240"/>
      <c r="F127" s="1" t="s">
        <v>56</v>
      </c>
      <c r="G127" s="205">
        <f t="shared" ref="G127" si="0">G128</f>
        <v>-107491.5</v>
      </c>
    </row>
    <row r="128" spans="1:7" ht="20.25" customHeight="1" x14ac:dyDescent="0.3">
      <c r="A128" s="245"/>
      <c r="B128" s="245"/>
      <c r="C128" s="245"/>
      <c r="D128" s="240"/>
      <c r="E128" s="240"/>
      <c r="F128" s="1" t="s">
        <v>57</v>
      </c>
      <c r="G128" s="205">
        <f>G129</f>
        <v>-107491.5</v>
      </c>
    </row>
    <row r="129" spans="1:7" ht="21" customHeight="1" x14ac:dyDescent="0.3">
      <c r="A129" s="245"/>
      <c r="B129" s="245"/>
      <c r="C129" s="245"/>
      <c r="D129" s="240"/>
      <c r="E129" s="240"/>
      <c r="F129" s="1" t="s">
        <v>58</v>
      </c>
      <c r="G129" s="205">
        <f t="shared" ref="G129" si="1">G130</f>
        <v>-107491.5</v>
      </c>
    </row>
    <row r="130" spans="1:7" ht="21" customHeight="1" x14ac:dyDescent="0.3">
      <c r="A130" s="245"/>
      <c r="B130" s="245"/>
      <c r="C130" s="245"/>
      <c r="D130" s="240"/>
      <c r="E130" s="240"/>
      <c r="F130" s="1" t="s">
        <v>59</v>
      </c>
      <c r="G130" s="205">
        <f>'h2'!F47</f>
        <v>-107491.5</v>
      </c>
    </row>
    <row r="132" spans="1:7" ht="44.25" customHeight="1" x14ac:dyDescent="0.3">
      <c r="B132" s="343" t="s">
        <v>347</v>
      </c>
      <c r="C132" s="343"/>
      <c r="D132" s="343"/>
      <c r="E132" s="343"/>
      <c r="F132" s="343"/>
    </row>
  </sheetData>
  <mergeCells count="14">
    <mergeCell ref="B132:F132"/>
    <mergeCell ref="A5:G5"/>
    <mergeCell ref="A8:C8"/>
    <mergeCell ref="D8:E8"/>
    <mergeCell ref="F8:F9"/>
    <mergeCell ref="A13:A31"/>
    <mergeCell ref="B13:B14"/>
    <mergeCell ref="C13:C16"/>
    <mergeCell ref="D13:D20"/>
    <mergeCell ref="E13:E22"/>
    <mergeCell ref="B15:B31"/>
    <mergeCell ref="C17:C31"/>
    <mergeCell ref="D21:D31"/>
    <mergeCell ref="E23:E31"/>
  </mergeCells>
  <pageMargins left="0.11811023622047245" right="0.11811023622047245" top="0" bottom="0" header="0.31496062992125984" footer="0.31496062992125984"/>
  <pageSetup paperSize="9" scale="7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I57"/>
  <sheetViews>
    <sheetView topLeftCell="A28" zoomScaleNormal="100" workbookViewId="0">
      <selection activeCell="C57" sqref="C57:G57"/>
    </sheetView>
  </sheetViews>
  <sheetFormatPr defaultRowHeight="17.25" x14ac:dyDescent="0.3"/>
  <cols>
    <col min="1" max="1" width="7.28515625" style="41" customWidth="1"/>
    <col min="2" max="2" width="12" style="41" customWidth="1"/>
    <col min="3" max="3" width="15.7109375" style="41" customWidth="1"/>
    <col min="4" max="4" width="68.140625" style="128" customWidth="1"/>
    <col min="5" max="5" width="30" style="40" customWidth="1"/>
    <col min="6" max="6" width="21" style="41" customWidth="1"/>
    <col min="7" max="7" width="19.85546875" style="41" customWidth="1"/>
    <col min="8" max="8" width="17.85546875" style="41" customWidth="1"/>
    <col min="9" max="9" width="18.5703125" style="41" customWidth="1"/>
    <col min="10" max="256" width="9.140625" style="41"/>
    <col min="257" max="257" width="7.28515625" style="41" customWidth="1"/>
    <col min="258" max="258" width="12" style="41" customWidth="1"/>
    <col min="259" max="259" width="11.85546875" style="41" customWidth="1"/>
    <col min="260" max="260" width="64.28515625" style="41" customWidth="1"/>
    <col min="261" max="261" width="16.85546875" style="41" customWidth="1"/>
    <col min="262" max="262" width="17.7109375" style="41" customWidth="1"/>
    <col min="263" max="263" width="12.85546875" style="41" customWidth="1"/>
    <col min="264" max="264" width="14.140625" style="41" customWidth="1"/>
    <col min="265" max="265" width="10.7109375" style="41" customWidth="1"/>
    <col min="266" max="512" width="9.140625" style="41"/>
    <col min="513" max="513" width="7.28515625" style="41" customWidth="1"/>
    <col min="514" max="514" width="12" style="41" customWidth="1"/>
    <col min="515" max="515" width="11.85546875" style="41" customWidth="1"/>
    <col min="516" max="516" width="64.28515625" style="41" customWidth="1"/>
    <col min="517" max="517" width="16.85546875" style="41" customWidth="1"/>
    <col min="518" max="518" width="17.7109375" style="41" customWidth="1"/>
    <col min="519" max="519" width="12.85546875" style="41" customWidth="1"/>
    <col min="520" max="520" width="14.140625" style="41" customWidth="1"/>
    <col min="521" max="521" width="10.7109375" style="41" customWidth="1"/>
    <col min="522" max="768" width="9.140625" style="41"/>
    <col min="769" max="769" width="7.28515625" style="41" customWidth="1"/>
    <col min="770" max="770" width="12" style="41" customWidth="1"/>
    <col min="771" max="771" width="11.85546875" style="41" customWidth="1"/>
    <col min="772" max="772" width="64.28515625" style="41" customWidth="1"/>
    <col min="773" max="773" width="16.85546875" style="41" customWidth="1"/>
    <col min="774" max="774" width="17.7109375" style="41" customWidth="1"/>
    <col min="775" max="775" width="12.85546875" style="41" customWidth="1"/>
    <col min="776" max="776" width="14.140625" style="41" customWidth="1"/>
    <col min="777" max="777" width="10.7109375" style="41" customWidth="1"/>
    <col min="778" max="1024" width="9.140625" style="41"/>
    <col min="1025" max="1025" width="7.28515625" style="41" customWidth="1"/>
    <col min="1026" max="1026" width="12" style="41" customWidth="1"/>
    <col min="1027" max="1027" width="11.85546875" style="41" customWidth="1"/>
    <col min="1028" max="1028" width="64.28515625" style="41" customWidth="1"/>
    <col min="1029" max="1029" width="16.85546875" style="41" customWidth="1"/>
    <col min="1030" max="1030" width="17.7109375" style="41" customWidth="1"/>
    <col min="1031" max="1031" width="12.85546875" style="41" customWidth="1"/>
    <col min="1032" max="1032" width="14.140625" style="41" customWidth="1"/>
    <col min="1033" max="1033" width="10.7109375" style="41" customWidth="1"/>
    <col min="1034" max="1280" width="9.140625" style="41"/>
    <col min="1281" max="1281" width="7.28515625" style="41" customWidth="1"/>
    <col min="1282" max="1282" width="12" style="41" customWidth="1"/>
    <col min="1283" max="1283" width="11.85546875" style="41" customWidth="1"/>
    <col min="1284" max="1284" width="64.28515625" style="41" customWidth="1"/>
    <col min="1285" max="1285" width="16.85546875" style="41" customWidth="1"/>
    <col min="1286" max="1286" width="17.7109375" style="41" customWidth="1"/>
    <col min="1287" max="1287" width="12.85546875" style="41" customWidth="1"/>
    <col min="1288" max="1288" width="14.140625" style="41" customWidth="1"/>
    <col min="1289" max="1289" width="10.7109375" style="41" customWidth="1"/>
    <col min="1290" max="1536" width="9.140625" style="41"/>
    <col min="1537" max="1537" width="7.28515625" style="41" customWidth="1"/>
    <col min="1538" max="1538" width="12" style="41" customWidth="1"/>
    <col min="1539" max="1539" width="11.85546875" style="41" customWidth="1"/>
    <col min="1540" max="1540" width="64.28515625" style="41" customWidth="1"/>
    <col min="1541" max="1541" width="16.85546875" style="41" customWidth="1"/>
    <col min="1542" max="1542" width="17.7109375" style="41" customWidth="1"/>
    <col min="1543" max="1543" width="12.85546875" style="41" customWidth="1"/>
    <col min="1544" max="1544" width="14.140625" style="41" customWidth="1"/>
    <col min="1545" max="1545" width="10.7109375" style="41" customWidth="1"/>
    <col min="1546" max="1792" width="9.140625" style="41"/>
    <col min="1793" max="1793" width="7.28515625" style="41" customWidth="1"/>
    <col min="1794" max="1794" width="12" style="41" customWidth="1"/>
    <col min="1795" max="1795" width="11.85546875" style="41" customWidth="1"/>
    <col min="1796" max="1796" width="64.28515625" style="41" customWidth="1"/>
    <col min="1797" max="1797" width="16.85546875" style="41" customWidth="1"/>
    <col min="1798" max="1798" width="17.7109375" style="41" customWidth="1"/>
    <col min="1799" max="1799" width="12.85546875" style="41" customWidth="1"/>
    <col min="1800" max="1800" width="14.140625" style="41" customWidth="1"/>
    <col min="1801" max="1801" width="10.7109375" style="41" customWidth="1"/>
    <col min="1802" max="2048" width="9.140625" style="41"/>
    <col min="2049" max="2049" width="7.28515625" style="41" customWidth="1"/>
    <col min="2050" max="2050" width="12" style="41" customWidth="1"/>
    <col min="2051" max="2051" width="11.85546875" style="41" customWidth="1"/>
    <col min="2052" max="2052" width="64.28515625" style="41" customWidth="1"/>
    <col min="2053" max="2053" width="16.85546875" style="41" customWidth="1"/>
    <col min="2054" max="2054" width="17.7109375" style="41" customWidth="1"/>
    <col min="2055" max="2055" width="12.85546875" style="41" customWidth="1"/>
    <col min="2056" max="2056" width="14.140625" style="41" customWidth="1"/>
    <col min="2057" max="2057" width="10.7109375" style="41" customWidth="1"/>
    <col min="2058" max="2304" width="9.140625" style="41"/>
    <col min="2305" max="2305" width="7.28515625" style="41" customWidth="1"/>
    <col min="2306" max="2306" width="12" style="41" customWidth="1"/>
    <col min="2307" max="2307" width="11.85546875" style="41" customWidth="1"/>
    <col min="2308" max="2308" width="64.28515625" style="41" customWidth="1"/>
    <col min="2309" max="2309" width="16.85546875" style="41" customWidth="1"/>
    <col min="2310" max="2310" width="17.7109375" style="41" customWidth="1"/>
    <col min="2311" max="2311" width="12.85546875" style="41" customWidth="1"/>
    <col min="2312" max="2312" width="14.140625" style="41" customWidth="1"/>
    <col min="2313" max="2313" width="10.7109375" style="41" customWidth="1"/>
    <col min="2314" max="2560" width="9.140625" style="41"/>
    <col min="2561" max="2561" width="7.28515625" style="41" customWidth="1"/>
    <col min="2562" max="2562" width="12" style="41" customWidth="1"/>
    <col min="2563" max="2563" width="11.85546875" style="41" customWidth="1"/>
    <col min="2564" max="2564" width="64.28515625" style="41" customWidth="1"/>
    <col min="2565" max="2565" width="16.85546875" style="41" customWidth="1"/>
    <col min="2566" max="2566" width="17.7109375" style="41" customWidth="1"/>
    <col min="2567" max="2567" width="12.85546875" style="41" customWidth="1"/>
    <col min="2568" max="2568" width="14.140625" style="41" customWidth="1"/>
    <col min="2569" max="2569" width="10.7109375" style="41" customWidth="1"/>
    <col min="2570" max="2816" width="9.140625" style="41"/>
    <col min="2817" max="2817" width="7.28515625" style="41" customWidth="1"/>
    <col min="2818" max="2818" width="12" style="41" customWidth="1"/>
    <col min="2819" max="2819" width="11.85546875" style="41" customWidth="1"/>
    <col min="2820" max="2820" width="64.28515625" style="41" customWidth="1"/>
    <col min="2821" max="2821" width="16.85546875" style="41" customWidth="1"/>
    <col min="2822" max="2822" width="17.7109375" style="41" customWidth="1"/>
    <col min="2823" max="2823" width="12.85546875" style="41" customWidth="1"/>
    <col min="2824" max="2824" width="14.140625" style="41" customWidth="1"/>
    <col min="2825" max="2825" width="10.7109375" style="41" customWidth="1"/>
    <col min="2826" max="3072" width="9.140625" style="41"/>
    <col min="3073" max="3073" width="7.28515625" style="41" customWidth="1"/>
    <col min="3074" max="3074" width="12" style="41" customWidth="1"/>
    <col min="3075" max="3075" width="11.85546875" style="41" customWidth="1"/>
    <col min="3076" max="3076" width="64.28515625" style="41" customWidth="1"/>
    <col min="3077" max="3077" width="16.85546875" style="41" customWidth="1"/>
    <col min="3078" max="3078" width="17.7109375" style="41" customWidth="1"/>
    <col min="3079" max="3079" width="12.85546875" style="41" customWidth="1"/>
    <col min="3080" max="3080" width="14.140625" style="41" customWidth="1"/>
    <col min="3081" max="3081" width="10.7109375" style="41" customWidth="1"/>
    <col min="3082" max="3328" width="9.140625" style="41"/>
    <col min="3329" max="3329" width="7.28515625" style="41" customWidth="1"/>
    <col min="3330" max="3330" width="12" style="41" customWidth="1"/>
    <col min="3331" max="3331" width="11.85546875" style="41" customWidth="1"/>
    <col min="3332" max="3332" width="64.28515625" style="41" customWidth="1"/>
    <col min="3333" max="3333" width="16.85546875" style="41" customWidth="1"/>
    <col min="3334" max="3334" width="17.7109375" style="41" customWidth="1"/>
    <col min="3335" max="3335" width="12.85546875" style="41" customWidth="1"/>
    <col min="3336" max="3336" width="14.140625" style="41" customWidth="1"/>
    <col min="3337" max="3337" width="10.7109375" style="41" customWidth="1"/>
    <col min="3338" max="3584" width="9.140625" style="41"/>
    <col min="3585" max="3585" width="7.28515625" style="41" customWidth="1"/>
    <col min="3586" max="3586" width="12" style="41" customWidth="1"/>
    <col min="3587" max="3587" width="11.85546875" style="41" customWidth="1"/>
    <col min="3588" max="3588" width="64.28515625" style="41" customWidth="1"/>
    <col min="3589" max="3589" width="16.85546875" style="41" customWidth="1"/>
    <col min="3590" max="3590" width="17.7109375" style="41" customWidth="1"/>
    <col min="3591" max="3591" width="12.85546875" style="41" customWidth="1"/>
    <col min="3592" max="3592" width="14.140625" style="41" customWidth="1"/>
    <col min="3593" max="3593" width="10.7109375" style="41" customWidth="1"/>
    <col min="3594" max="3840" width="9.140625" style="41"/>
    <col min="3841" max="3841" width="7.28515625" style="41" customWidth="1"/>
    <col min="3842" max="3842" width="12" style="41" customWidth="1"/>
    <col min="3843" max="3843" width="11.85546875" style="41" customWidth="1"/>
    <col min="3844" max="3844" width="64.28515625" style="41" customWidth="1"/>
    <col min="3845" max="3845" width="16.85546875" style="41" customWidth="1"/>
    <col min="3846" max="3846" width="17.7109375" style="41" customWidth="1"/>
    <col min="3847" max="3847" width="12.85546875" style="41" customWidth="1"/>
    <col min="3848" max="3848" width="14.140625" style="41" customWidth="1"/>
    <col min="3849" max="3849" width="10.7109375" style="41" customWidth="1"/>
    <col min="3850" max="4096" width="9.140625" style="41"/>
    <col min="4097" max="4097" width="7.28515625" style="41" customWidth="1"/>
    <col min="4098" max="4098" width="12" style="41" customWidth="1"/>
    <col min="4099" max="4099" width="11.85546875" style="41" customWidth="1"/>
    <col min="4100" max="4100" width="64.28515625" style="41" customWidth="1"/>
    <col min="4101" max="4101" width="16.85546875" style="41" customWidth="1"/>
    <col min="4102" max="4102" width="17.7109375" style="41" customWidth="1"/>
    <col min="4103" max="4103" width="12.85546875" style="41" customWidth="1"/>
    <col min="4104" max="4104" width="14.140625" style="41" customWidth="1"/>
    <col min="4105" max="4105" width="10.7109375" style="41" customWidth="1"/>
    <col min="4106" max="4352" width="9.140625" style="41"/>
    <col min="4353" max="4353" width="7.28515625" style="41" customWidth="1"/>
    <col min="4354" max="4354" width="12" style="41" customWidth="1"/>
    <col min="4355" max="4355" width="11.85546875" style="41" customWidth="1"/>
    <col min="4356" max="4356" width="64.28515625" style="41" customWidth="1"/>
    <col min="4357" max="4357" width="16.85546875" style="41" customWidth="1"/>
    <col min="4358" max="4358" width="17.7109375" style="41" customWidth="1"/>
    <col min="4359" max="4359" width="12.85546875" style="41" customWidth="1"/>
    <col min="4360" max="4360" width="14.140625" style="41" customWidth="1"/>
    <col min="4361" max="4361" width="10.7109375" style="41" customWidth="1"/>
    <col min="4362" max="4608" width="9.140625" style="41"/>
    <col min="4609" max="4609" width="7.28515625" style="41" customWidth="1"/>
    <col min="4610" max="4610" width="12" style="41" customWidth="1"/>
    <col min="4611" max="4611" width="11.85546875" style="41" customWidth="1"/>
    <col min="4612" max="4612" width="64.28515625" style="41" customWidth="1"/>
    <col min="4613" max="4613" width="16.85546875" style="41" customWidth="1"/>
    <col min="4614" max="4614" width="17.7109375" style="41" customWidth="1"/>
    <col min="4615" max="4615" width="12.85546875" style="41" customWidth="1"/>
    <col min="4616" max="4616" width="14.140625" style="41" customWidth="1"/>
    <col min="4617" max="4617" width="10.7109375" style="41" customWidth="1"/>
    <col min="4618" max="4864" width="9.140625" style="41"/>
    <col min="4865" max="4865" width="7.28515625" style="41" customWidth="1"/>
    <col min="4866" max="4866" width="12" style="41" customWidth="1"/>
    <col min="4867" max="4867" width="11.85546875" style="41" customWidth="1"/>
    <col min="4868" max="4868" width="64.28515625" style="41" customWidth="1"/>
    <col min="4869" max="4869" width="16.85546875" style="41" customWidth="1"/>
    <col min="4870" max="4870" width="17.7109375" style="41" customWidth="1"/>
    <col min="4871" max="4871" width="12.85546875" style="41" customWidth="1"/>
    <col min="4872" max="4872" width="14.140625" style="41" customWidth="1"/>
    <col min="4873" max="4873" width="10.7109375" style="41" customWidth="1"/>
    <col min="4874" max="5120" width="9.140625" style="41"/>
    <col min="5121" max="5121" width="7.28515625" style="41" customWidth="1"/>
    <col min="5122" max="5122" width="12" style="41" customWidth="1"/>
    <col min="5123" max="5123" width="11.85546875" style="41" customWidth="1"/>
    <col min="5124" max="5124" width="64.28515625" style="41" customWidth="1"/>
    <col min="5125" max="5125" width="16.85546875" style="41" customWidth="1"/>
    <col min="5126" max="5126" width="17.7109375" style="41" customWidth="1"/>
    <col min="5127" max="5127" width="12.85546875" style="41" customWidth="1"/>
    <col min="5128" max="5128" width="14.140625" style="41" customWidth="1"/>
    <col min="5129" max="5129" width="10.7109375" style="41" customWidth="1"/>
    <col min="5130" max="5376" width="9.140625" style="41"/>
    <col min="5377" max="5377" width="7.28515625" style="41" customWidth="1"/>
    <col min="5378" max="5378" width="12" style="41" customWidth="1"/>
    <col min="5379" max="5379" width="11.85546875" style="41" customWidth="1"/>
    <col min="5380" max="5380" width="64.28515625" style="41" customWidth="1"/>
    <col min="5381" max="5381" width="16.85546875" style="41" customWidth="1"/>
    <col min="5382" max="5382" width="17.7109375" style="41" customWidth="1"/>
    <col min="5383" max="5383" width="12.85546875" style="41" customWidth="1"/>
    <col min="5384" max="5384" width="14.140625" style="41" customWidth="1"/>
    <col min="5385" max="5385" width="10.7109375" style="41" customWidth="1"/>
    <col min="5386" max="5632" width="9.140625" style="41"/>
    <col min="5633" max="5633" width="7.28515625" style="41" customWidth="1"/>
    <col min="5634" max="5634" width="12" style="41" customWidth="1"/>
    <col min="5635" max="5635" width="11.85546875" style="41" customWidth="1"/>
    <col min="5636" max="5636" width="64.28515625" style="41" customWidth="1"/>
    <col min="5637" max="5637" width="16.85546875" style="41" customWidth="1"/>
    <col min="5638" max="5638" width="17.7109375" style="41" customWidth="1"/>
    <col min="5639" max="5639" width="12.85546875" style="41" customWidth="1"/>
    <col min="5640" max="5640" width="14.140625" style="41" customWidth="1"/>
    <col min="5641" max="5641" width="10.7109375" style="41" customWidth="1"/>
    <col min="5642" max="5888" width="9.140625" style="41"/>
    <col min="5889" max="5889" width="7.28515625" style="41" customWidth="1"/>
    <col min="5890" max="5890" width="12" style="41" customWidth="1"/>
    <col min="5891" max="5891" width="11.85546875" style="41" customWidth="1"/>
    <col min="5892" max="5892" width="64.28515625" style="41" customWidth="1"/>
    <col min="5893" max="5893" width="16.85546875" style="41" customWidth="1"/>
    <col min="5894" max="5894" width="17.7109375" style="41" customWidth="1"/>
    <col min="5895" max="5895" width="12.85546875" style="41" customWidth="1"/>
    <col min="5896" max="5896" width="14.140625" style="41" customWidth="1"/>
    <col min="5897" max="5897" width="10.7109375" style="41" customWidth="1"/>
    <col min="5898" max="6144" width="9.140625" style="41"/>
    <col min="6145" max="6145" width="7.28515625" style="41" customWidth="1"/>
    <col min="6146" max="6146" width="12" style="41" customWidth="1"/>
    <col min="6147" max="6147" width="11.85546875" style="41" customWidth="1"/>
    <col min="6148" max="6148" width="64.28515625" style="41" customWidth="1"/>
    <col min="6149" max="6149" width="16.85546875" style="41" customWidth="1"/>
    <col min="6150" max="6150" width="17.7109375" style="41" customWidth="1"/>
    <col min="6151" max="6151" width="12.85546875" style="41" customWidth="1"/>
    <col min="6152" max="6152" width="14.140625" style="41" customWidth="1"/>
    <col min="6153" max="6153" width="10.7109375" style="41" customWidth="1"/>
    <col min="6154" max="6400" width="9.140625" style="41"/>
    <col min="6401" max="6401" width="7.28515625" style="41" customWidth="1"/>
    <col min="6402" max="6402" width="12" style="41" customWidth="1"/>
    <col min="6403" max="6403" width="11.85546875" style="41" customWidth="1"/>
    <col min="6404" max="6404" width="64.28515625" style="41" customWidth="1"/>
    <col min="6405" max="6405" width="16.85546875" style="41" customWidth="1"/>
    <col min="6406" max="6406" width="17.7109375" style="41" customWidth="1"/>
    <col min="6407" max="6407" width="12.85546875" style="41" customWidth="1"/>
    <col min="6408" max="6408" width="14.140625" style="41" customWidth="1"/>
    <col min="6409" max="6409" width="10.7109375" style="41" customWidth="1"/>
    <col min="6410" max="6656" width="9.140625" style="41"/>
    <col min="6657" max="6657" width="7.28515625" style="41" customWidth="1"/>
    <col min="6658" max="6658" width="12" style="41" customWidth="1"/>
    <col min="6659" max="6659" width="11.85546875" style="41" customWidth="1"/>
    <col min="6660" max="6660" width="64.28515625" style="41" customWidth="1"/>
    <col min="6661" max="6661" width="16.85546875" style="41" customWidth="1"/>
    <col min="6662" max="6662" width="17.7109375" style="41" customWidth="1"/>
    <col min="6663" max="6663" width="12.85546875" style="41" customWidth="1"/>
    <col min="6664" max="6664" width="14.140625" style="41" customWidth="1"/>
    <col min="6665" max="6665" width="10.7109375" style="41" customWidth="1"/>
    <col min="6666" max="6912" width="9.140625" style="41"/>
    <col min="6913" max="6913" width="7.28515625" style="41" customWidth="1"/>
    <col min="6914" max="6914" width="12" style="41" customWidth="1"/>
    <col min="6915" max="6915" width="11.85546875" style="41" customWidth="1"/>
    <col min="6916" max="6916" width="64.28515625" style="41" customWidth="1"/>
    <col min="6917" max="6917" width="16.85546875" style="41" customWidth="1"/>
    <col min="6918" max="6918" width="17.7109375" style="41" customWidth="1"/>
    <col min="6919" max="6919" width="12.85546875" style="41" customWidth="1"/>
    <col min="6920" max="6920" width="14.140625" style="41" customWidth="1"/>
    <col min="6921" max="6921" width="10.7109375" style="41" customWidth="1"/>
    <col min="6922" max="7168" width="9.140625" style="41"/>
    <col min="7169" max="7169" width="7.28515625" style="41" customWidth="1"/>
    <col min="7170" max="7170" width="12" style="41" customWidth="1"/>
    <col min="7171" max="7171" width="11.85546875" style="41" customWidth="1"/>
    <col min="7172" max="7172" width="64.28515625" style="41" customWidth="1"/>
    <col min="7173" max="7173" width="16.85546875" style="41" customWidth="1"/>
    <col min="7174" max="7174" width="17.7109375" style="41" customWidth="1"/>
    <col min="7175" max="7175" width="12.85546875" style="41" customWidth="1"/>
    <col min="7176" max="7176" width="14.140625" style="41" customWidth="1"/>
    <col min="7177" max="7177" width="10.7109375" style="41" customWidth="1"/>
    <col min="7178" max="7424" width="9.140625" style="41"/>
    <col min="7425" max="7425" width="7.28515625" style="41" customWidth="1"/>
    <col min="7426" max="7426" width="12" style="41" customWidth="1"/>
    <col min="7427" max="7427" width="11.85546875" style="41" customWidth="1"/>
    <col min="7428" max="7428" width="64.28515625" style="41" customWidth="1"/>
    <col min="7429" max="7429" width="16.85546875" style="41" customWidth="1"/>
    <col min="7430" max="7430" width="17.7109375" style="41" customWidth="1"/>
    <col min="7431" max="7431" width="12.85546875" style="41" customWidth="1"/>
    <col min="7432" max="7432" width="14.140625" style="41" customWidth="1"/>
    <col min="7433" max="7433" width="10.7109375" style="41" customWidth="1"/>
    <col min="7434" max="7680" width="9.140625" style="41"/>
    <col min="7681" max="7681" width="7.28515625" style="41" customWidth="1"/>
    <col min="7682" max="7682" width="12" style="41" customWidth="1"/>
    <col min="7683" max="7683" width="11.85546875" style="41" customWidth="1"/>
    <col min="7684" max="7684" width="64.28515625" style="41" customWidth="1"/>
    <col min="7685" max="7685" width="16.85546875" style="41" customWidth="1"/>
    <col min="7686" max="7686" width="17.7109375" style="41" customWidth="1"/>
    <col min="7687" max="7687" width="12.85546875" style="41" customWidth="1"/>
    <col min="7688" max="7688" width="14.140625" style="41" customWidth="1"/>
    <col min="7689" max="7689" width="10.7109375" style="41" customWidth="1"/>
    <col min="7690" max="7936" width="9.140625" style="41"/>
    <col min="7937" max="7937" width="7.28515625" style="41" customWidth="1"/>
    <col min="7938" max="7938" width="12" style="41" customWidth="1"/>
    <col min="7939" max="7939" width="11.85546875" style="41" customWidth="1"/>
    <col min="7940" max="7940" width="64.28515625" style="41" customWidth="1"/>
    <col min="7941" max="7941" width="16.85546875" style="41" customWidth="1"/>
    <col min="7942" max="7942" width="17.7109375" style="41" customWidth="1"/>
    <col min="7943" max="7943" width="12.85546875" style="41" customWidth="1"/>
    <col min="7944" max="7944" width="14.140625" style="41" customWidth="1"/>
    <col min="7945" max="7945" width="10.7109375" style="41" customWidth="1"/>
    <col min="7946" max="8192" width="9.140625" style="41"/>
    <col min="8193" max="8193" width="7.28515625" style="41" customWidth="1"/>
    <col min="8194" max="8194" width="12" style="41" customWidth="1"/>
    <col min="8195" max="8195" width="11.85546875" style="41" customWidth="1"/>
    <col min="8196" max="8196" width="64.28515625" style="41" customWidth="1"/>
    <col min="8197" max="8197" width="16.85546875" style="41" customWidth="1"/>
    <col min="8198" max="8198" width="17.7109375" style="41" customWidth="1"/>
    <col min="8199" max="8199" width="12.85546875" style="41" customWidth="1"/>
    <col min="8200" max="8200" width="14.140625" style="41" customWidth="1"/>
    <col min="8201" max="8201" width="10.7109375" style="41" customWidth="1"/>
    <col min="8202" max="8448" width="9.140625" style="41"/>
    <col min="8449" max="8449" width="7.28515625" style="41" customWidth="1"/>
    <col min="8450" max="8450" width="12" style="41" customWidth="1"/>
    <col min="8451" max="8451" width="11.85546875" style="41" customWidth="1"/>
    <col min="8452" max="8452" width="64.28515625" style="41" customWidth="1"/>
    <col min="8453" max="8453" width="16.85546875" style="41" customWidth="1"/>
    <col min="8454" max="8454" width="17.7109375" style="41" customWidth="1"/>
    <col min="8455" max="8455" width="12.85546875" style="41" customWidth="1"/>
    <col min="8456" max="8456" width="14.140625" style="41" customWidth="1"/>
    <col min="8457" max="8457" width="10.7109375" style="41" customWidth="1"/>
    <col min="8458" max="8704" width="9.140625" style="41"/>
    <col min="8705" max="8705" width="7.28515625" style="41" customWidth="1"/>
    <col min="8706" max="8706" width="12" style="41" customWidth="1"/>
    <col min="8707" max="8707" width="11.85546875" style="41" customWidth="1"/>
    <col min="8708" max="8708" width="64.28515625" style="41" customWidth="1"/>
    <col min="8709" max="8709" width="16.85546875" style="41" customWidth="1"/>
    <col min="8710" max="8710" width="17.7109375" style="41" customWidth="1"/>
    <col min="8711" max="8711" width="12.85546875" style="41" customWidth="1"/>
    <col min="8712" max="8712" width="14.140625" style="41" customWidth="1"/>
    <col min="8713" max="8713" width="10.7109375" style="41" customWidth="1"/>
    <col min="8714" max="8960" width="9.140625" style="41"/>
    <col min="8961" max="8961" width="7.28515625" style="41" customWidth="1"/>
    <col min="8962" max="8962" width="12" style="41" customWidth="1"/>
    <col min="8963" max="8963" width="11.85546875" style="41" customWidth="1"/>
    <col min="8964" max="8964" width="64.28515625" style="41" customWidth="1"/>
    <col min="8965" max="8965" width="16.85546875" style="41" customWidth="1"/>
    <col min="8966" max="8966" width="17.7109375" style="41" customWidth="1"/>
    <col min="8967" max="8967" width="12.85546875" style="41" customWidth="1"/>
    <col min="8968" max="8968" width="14.140625" style="41" customWidth="1"/>
    <col min="8969" max="8969" width="10.7109375" style="41" customWidth="1"/>
    <col min="8970" max="9216" width="9.140625" style="41"/>
    <col min="9217" max="9217" width="7.28515625" style="41" customWidth="1"/>
    <col min="9218" max="9218" width="12" style="41" customWidth="1"/>
    <col min="9219" max="9219" width="11.85546875" style="41" customWidth="1"/>
    <col min="9220" max="9220" width="64.28515625" style="41" customWidth="1"/>
    <col min="9221" max="9221" width="16.85546875" style="41" customWidth="1"/>
    <col min="9222" max="9222" width="17.7109375" style="41" customWidth="1"/>
    <col min="9223" max="9223" width="12.85546875" style="41" customWidth="1"/>
    <col min="9224" max="9224" width="14.140625" style="41" customWidth="1"/>
    <col min="9225" max="9225" width="10.7109375" style="41" customWidth="1"/>
    <col min="9226" max="9472" width="9.140625" style="41"/>
    <col min="9473" max="9473" width="7.28515625" style="41" customWidth="1"/>
    <col min="9474" max="9474" width="12" style="41" customWidth="1"/>
    <col min="9475" max="9475" width="11.85546875" style="41" customWidth="1"/>
    <col min="9476" max="9476" width="64.28515625" style="41" customWidth="1"/>
    <col min="9477" max="9477" width="16.85546875" style="41" customWidth="1"/>
    <col min="9478" max="9478" width="17.7109375" style="41" customWidth="1"/>
    <col min="9479" max="9479" width="12.85546875" style="41" customWidth="1"/>
    <col min="9480" max="9480" width="14.140625" style="41" customWidth="1"/>
    <col min="9481" max="9481" width="10.7109375" style="41" customWidth="1"/>
    <col min="9482" max="9728" width="9.140625" style="41"/>
    <col min="9729" max="9729" width="7.28515625" style="41" customWidth="1"/>
    <col min="9730" max="9730" width="12" style="41" customWidth="1"/>
    <col min="9731" max="9731" width="11.85546875" style="41" customWidth="1"/>
    <col min="9732" max="9732" width="64.28515625" style="41" customWidth="1"/>
    <col min="9733" max="9733" width="16.85546875" style="41" customWidth="1"/>
    <col min="9734" max="9734" width="17.7109375" style="41" customWidth="1"/>
    <col min="9735" max="9735" width="12.85546875" style="41" customWidth="1"/>
    <col min="9736" max="9736" width="14.140625" style="41" customWidth="1"/>
    <col min="9737" max="9737" width="10.7109375" style="41" customWidth="1"/>
    <col min="9738" max="9984" width="9.140625" style="41"/>
    <col min="9985" max="9985" width="7.28515625" style="41" customWidth="1"/>
    <col min="9986" max="9986" width="12" style="41" customWidth="1"/>
    <col min="9987" max="9987" width="11.85546875" style="41" customWidth="1"/>
    <col min="9988" max="9988" width="64.28515625" style="41" customWidth="1"/>
    <col min="9989" max="9989" width="16.85546875" style="41" customWidth="1"/>
    <col min="9990" max="9990" width="17.7109375" style="41" customWidth="1"/>
    <col min="9991" max="9991" width="12.85546875" style="41" customWidth="1"/>
    <col min="9992" max="9992" width="14.140625" style="41" customWidth="1"/>
    <col min="9993" max="9993" width="10.7109375" style="41" customWidth="1"/>
    <col min="9994" max="10240" width="9.140625" style="41"/>
    <col min="10241" max="10241" width="7.28515625" style="41" customWidth="1"/>
    <col min="10242" max="10242" width="12" style="41" customWidth="1"/>
    <col min="10243" max="10243" width="11.85546875" style="41" customWidth="1"/>
    <col min="10244" max="10244" width="64.28515625" style="41" customWidth="1"/>
    <col min="10245" max="10245" width="16.85546875" style="41" customWidth="1"/>
    <col min="10246" max="10246" width="17.7109375" style="41" customWidth="1"/>
    <col min="10247" max="10247" width="12.85546875" style="41" customWidth="1"/>
    <col min="10248" max="10248" width="14.140625" style="41" customWidth="1"/>
    <col min="10249" max="10249" width="10.7109375" style="41" customWidth="1"/>
    <col min="10250" max="10496" width="9.140625" style="41"/>
    <col min="10497" max="10497" width="7.28515625" style="41" customWidth="1"/>
    <col min="10498" max="10498" width="12" style="41" customWidth="1"/>
    <col min="10499" max="10499" width="11.85546875" style="41" customWidth="1"/>
    <col min="10500" max="10500" width="64.28515625" style="41" customWidth="1"/>
    <col min="10501" max="10501" width="16.85546875" style="41" customWidth="1"/>
    <col min="10502" max="10502" width="17.7109375" style="41" customWidth="1"/>
    <col min="10503" max="10503" width="12.85546875" style="41" customWidth="1"/>
    <col min="10504" max="10504" width="14.140625" style="41" customWidth="1"/>
    <col min="10505" max="10505" width="10.7109375" style="41" customWidth="1"/>
    <col min="10506" max="10752" width="9.140625" style="41"/>
    <col min="10753" max="10753" width="7.28515625" style="41" customWidth="1"/>
    <col min="10754" max="10754" width="12" style="41" customWidth="1"/>
    <col min="10755" max="10755" width="11.85546875" style="41" customWidth="1"/>
    <col min="10756" max="10756" width="64.28515625" style="41" customWidth="1"/>
    <col min="10757" max="10757" width="16.85546875" style="41" customWidth="1"/>
    <col min="10758" max="10758" width="17.7109375" style="41" customWidth="1"/>
    <col min="10759" max="10759" width="12.85546875" style="41" customWidth="1"/>
    <col min="10760" max="10760" width="14.140625" style="41" customWidth="1"/>
    <col min="10761" max="10761" width="10.7109375" style="41" customWidth="1"/>
    <col min="10762" max="11008" width="9.140625" style="41"/>
    <col min="11009" max="11009" width="7.28515625" style="41" customWidth="1"/>
    <col min="11010" max="11010" width="12" style="41" customWidth="1"/>
    <col min="11011" max="11011" width="11.85546875" style="41" customWidth="1"/>
    <col min="11012" max="11012" width="64.28515625" style="41" customWidth="1"/>
    <col min="11013" max="11013" width="16.85546875" style="41" customWidth="1"/>
    <col min="11014" max="11014" width="17.7109375" style="41" customWidth="1"/>
    <col min="11015" max="11015" width="12.85546875" style="41" customWidth="1"/>
    <col min="11016" max="11016" width="14.140625" style="41" customWidth="1"/>
    <col min="11017" max="11017" width="10.7109375" style="41" customWidth="1"/>
    <col min="11018" max="11264" width="9.140625" style="41"/>
    <col min="11265" max="11265" width="7.28515625" style="41" customWidth="1"/>
    <col min="11266" max="11266" width="12" style="41" customWidth="1"/>
    <col min="11267" max="11267" width="11.85546875" style="41" customWidth="1"/>
    <col min="11268" max="11268" width="64.28515625" style="41" customWidth="1"/>
    <col min="11269" max="11269" width="16.85546875" style="41" customWidth="1"/>
    <col min="11270" max="11270" width="17.7109375" style="41" customWidth="1"/>
    <col min="11271" max="11271" width="12.85546875" style="41" customWidth="1"/>
    <col min="11272" max="11272" width="14.140625" style="41" customWidth="1"/>
    <col min="11273" max="11273" width="10.7109375" style="41" customWidth="1"/>
    <col min="11274" max="11520" width="9.140625" style="41"/>
    <col min="11521" max="11521" width="7.28515625" style="41" customWidth="1"/>
    <col min="11522" max="11522" width="12" style="41" customWidth="1"/>
    <col min="11523" max="11523" width="11.85546875" style="41" customWidth="1"/>
    <col min="11524" max="11524" width="64.28515625" style="41" customWidth="1"/>
    <col min="11525" max="11525" width="16.85546875" style="41" customWidth="1"/>
    <col min="11526" max="11526" width="17.7109375" style="41" customWidth="1"/>
    <col min="11527" max="11527" width="12.85546875" style="41" customWidth="1"/>
    <col min="11528" max="11528" width="14.140625" style="41" customWidth="1"/>
    <col min="11529" max="11529" width="10.7109375" style="41" customWidth="1"/>
    <col min="11530" max="11776" width="9.140625" style="41"/>
    <col min="11777" max="11777" width="7.28515625" style="41" customWidth="1"/>
    <col min="11778" max="11778" width="12" style="41" customWidth="1"/>
    <col min="11779" max="11779" width="11.85546875" style="41" customWidth="1"/>
    <col min="11780" max="11780" width="64.28515625" style="41" customWidth="1"/>
    <col min="11781" max="11781" width="16.85546875" style="41" customWidth="1"/>
    <col min="11782" max="11782" width="17.7109375" style="41" customWidth="1"/>
    <col min="11783" max="11783" width="12.85546875" style="41" customWidth="1"/>
    <col min="11784" max="11784" width="14.140625" style="41" customWidth="1"/>
    <col min="11785" max="11785" width="10.7109375" style="41" customWidth="1"/>
    <col min="11786" max="12032" width="9.140625" style="41"/>
    <col min="12033" max="12033" width="7.28515625" style="41" customWidth="1"/>
    <col min="12034" max="12034" width="12" style="41" customWidth="1"/>
    <col min="12035" max="12035" width="11.85546875" style="41" customWidth="1"/>
    <col min="12036" max="12036" width="64.28515625" style="41" customWidth="1"/>
    <col min="12037" max="12037" width="16.85546875" style="41" customWidth="1"/>
    <col min="12038" max="12038" width="17.7109375" style="41" customWidth="1"/>
    <col min="12039" max="12039" width="12.85546875" style="41" customWidth="1"/>
    <col min="12040" max="12040" width="14.140625" style="41" customWidth="1"/>
    <col min="12041" max="12041" width="10.7109375" style="41" customWidth="1"/>
    <col min="12042" max="12288" width="9.140625" style="41"/>
    <col min="12289" max="12289" width="7.28515625" style="41" customWidth="1"/>
    <col min="12290" max="12290" width="12" style="41" customWidth="1"/>
    <col min="12291" max="12291" width="11.85546875" style="41" customWidth="1"/>
    <col min="12292" max="12292" width="64.28515625" style="41" customWidth="1"/>
    <col min="12293" max="12293" width="16.85546875" style="41" customWidth="1"/>
    <col min="12294" max="12294" width="17.7109375" style="41" customWidth="1"/>
    <col min="12295" max="12295" width="12.85546875" style="41" customWidth="1"/>
    <col min="12296" max="12296" width="14.140625" style="41" customWidth="1"/>
    <col min="12297" max="12297" width="10.7109375" style="41" customWidth="1"/>
    <col min="12298" max="12544" width="9.140625" style="41"/>
    <col min="12545" max="12545" width="7.28515625" style="41" customWidth="1"/>
    <col min="12546" max="12546" width="12" style="41" customWidth="1"/>
    <col min="12547" max="12547" width="11.85546875" style="41" customWidth="1"/>
    <col min="12548" max="12548" width="64.28515625" style="41" customWidth="1"/>
    <col min="12549" max="12549" width="16.85546875" style="41" customWidth="1"/>
    <col min="12550" max="12550" width="17.7109375" style="41" customWidth="1"/>
    <col min="12551" max="12551" width="12.85546875" style="41" customWidth="1"/>
    <col min="12552" max="12552" width="14.140625" style="41" customWidth="1"/>
    <col min="12553" max="12553" width="10.7109375" style="41" customWidth="1"/>
    <col min="12554" max="12800" width="9.140625" style="41"/>
    <col min="12801" max="12801" width="7.28515625" style="41" customWidth="1"/>
    <col min="12802" max="12802" width="12" style="41" customWidth="1"/>
    <col min="12803" max="12803" width="11.85546875" style="41" customWidth="1"/>
    <col min="12804" max="12804" width="64.28515625" style="41" customWidth="1"/>
    <col min="12805" max="12805" width="16.85546875" style="41" customWidth="1"/>
    <col min="12806" max="12806" width="17.7109375" style="41" customWidth="1"/>
    <col min="12807" max="12807" width="12.85546875" style="41" customWidth="1"/>
    <col min="12808" max="12808" width="14.140625" style="41" customWidth="1"/>
    <col min="12809" max="12809" width="10.7109375" style="41" customWidth="1"/>
    <col min="12810" max="13056" width="9.140625" style="41"/>
    <col min="13057" max="13057" width="7.28515625" style="41" customWidth="1"/>
    <col min="13058" max="13058" width="12" style="41" customWidth="1"/>
    <col min="13059" max="13059" width="11.85546875" style="41" customWidth="1"/>
    <col min="13060" max="13060" width="64.28515625" style="41" customWidth="1"/>
    <col min="13061" max="13061" width="16.85546875" style="41" customWidth="1"/>
    <col min="13062" max="13062" width="17.7109375" style="41" customWidth="1"/>
    <col min="13063" max="13063" width="12.85546875" style="41" customWidth="1"/>
    <col min="13064" max="13064" width="14.140625" style="41" customWidth="1"/>
    <col min="13065" max="13065" width="10.7109375" style="41" customWidth="1"/>
    <col min="13066" max="13312" width="9.140625" style="41"/>
    <col min="13313" max="13313" width="7.28515625" style="41" customWidth="1"/>
    <col min="13314" max="13314" width="12" style="41" customWidth="1"/>
    <col min="13315" max="13315" width="11.85546875" style="41" customWidth="1"/>
    <col min="13316" max="13316" width="64.28515625" style="41" customWidth="1"/>
    <col min="13317" max="13317" width="16.85546875" style="41" customWidth="1"/>
    <col min="13318" max="13318" width="17.7109375" style="41" customWidth="1"/>
    <col min="13319" max="13319" width="12.85546875" style="41" customWidth="1"/>
    <col min="13320" max="13320" width="14.140625" style="41" customWidth="1"/>
    <col min="13321" max="13321" width="10.7109375" style="41" customWidth="1"/>
    <col min="13322" max="13568" width="9.140625" style="41"/>
    <col min="13569" max="13569" width="7.28515625" style="41" customWidth="1"/>
    <col min="13570" max="13570" width="12" style="41" customWidth="1"/>
    <col min="13571" max="13571" width="11.85546875" style="41" customWidth="1"/>
    <col min="13572" max="13572" width="64.28515625" style="41" customWidth="1"/>
    <col min="13573" max="13573" width="16.85546875" style="41" customWidth="1"/>
    <col min="13574" max="13574" width="17.7109375" style="41" customWidth="1"/>
    <col min="13575" max="13575" width="12.85546875" style="41" customWidth="1"/>
    <col min="13576" max="13576" width="14.140625" style="41" customWidth="1"/>
    <col min="13577" max="13577" width="10.7109375" style="41" customWidth="1"/>
    <col min="13578" max="13824" width="9.140625" style="41"/>
    <col min="13825" max="13825" width="7.28515625" style="41" customWidth="1"/>
    <col min="13826" max="13826" width="12" style="41" customWidth="1"/>
    <col min="13827" max="13827" width="11.85546875" style="41" customWidth="1"/>
    <col min="13828" max="13828" width="64.28515625" style="41" customWidth="1"/>
    <col min="13829" max="13829" width="16.85546875" style="41" customWidth="1"/>
    <col min="13830" max="13830" width="17.7109375" style="41" customWidth="1"/>
    <col min="13831" max="13831" width="12.85546875" style="41" customWidth="1"/>
    <col min="13832" max="13832" width="14.140625" style="41" customWidth="1"/>
    <col min="13833" max="13833" width="10.7109375" style="41" customWidth="1"/>
    <col min="13834" max="14080" width="9.140625" style="41"/>
    <col min="14081" max="14081" width="7.28515625" style="41" customWidth="1"/>
    <col min="14082" max="14082" width="12" style="41" customWidth="1"/>
    <col min="14083" max="14083" width="11.85546875" style="41" customWidth="1"/>
    <col min="14084" max="14084" width="64.28515625" style="41" customWidth="1"/>
    <col min="14085" max="14085" width="16.85546875" style="41" customWidth="1"/>
    <col min="14086" max="14086" width="17.7109375" style="41" customWidth="1"/>
    <col min="14087" max="14087" width="12.85546875" style="41" customWidth="1"/>
    <col min="14088" max="14088" width="14.140625" style="41" customWidth="1"/>
    <col min="14089" max="14089" width="10.7109375" style="41" customWidth="1"/>
    <col min="14090" max="14336" width="9.140625" style="41"/>
    <col min="14337" max="14337" width="7.28515625" style="41" customWidth="1"/>
    <col min="14338" max="14338" width="12" style="41" customWidth="1"/>
    <col min="14339" max="14339" width="11.85546875" style="41" customWidth="1"/>
    <col min="14340" max="14340" width="64.28515625" style="41" customWidth="1"/>
    <col min="14341" max="14341" width="16.85546875" style="41" customWidth="1"/>
    <col min="14342" max="14342" width="17.7109375" style="41" customWidth="1"/>
    <col min="14343" max="14343" width="12.85546875" style="41" customWidth="1"/>
    <col min="14344" max="14344" width="14.140625" style="41" customWidth="1"/>
    <col min="14345" max="14345" width="10.7109375" style="41" customWidth="1"/>
    <col min="14346" max="14592" width="9.140625" style="41"/>
    <col min="14593" max="14593" width="7.28515625" style="41" customWidth="1"/>
    <col min="14594" max="14594" width="12" style="41" customWidth="1"/>
    <col min="14595" max="14595" width="11.85546875" style="41" customWidth="1"/>
    <col min="14596" max="14596" width="64.28515625" style="41" customWidth="1"/>
    <col min="14597" max="14597" width="16.85546875" style="41" customWidth="1"/>
    <col min="14598" max="14598" width="17.7109375" style="41" customWidth="1"/>
    <col min="14599" max="14599" width="12.85546875" style="41" customWidth="1"/>
    <col min="14600" max="14600" width="14.140625" style="41" customWidth="1"/>
    <col min="14601" max="14601" width="10.7109375" style="41" customWidth="1"/>
    <col min="14602" max="14848" width="9.140625" style="41"/>
    <col min="14849" max="14849" width="7.28515625" style="41" customWidth="1"/>
    <col min="14850" max="14850" width="12" style="41" customWidth="1"/>
    <col min="14851" max="14851" width="11.85546875" style="41" customWidth="1"/>
    <col min="14852" max="14852" width="64.28515625" style="41" customWidth="1"/>
    <col min="14853" max="14853" width="16.85546875" style="41" customWidth="1"/>
    <col min="14854" max="14854" width="17.7109375" style="41" customWidth="1"/>
    <col min="14855" max="14855" width="12.85546875" style="41" customWidth="1"/>
    <col min="14856" max="14856" width="14.140625" style="41" customWidth="1"/>
    <col min="14857" max="14857" width="10.7109375" style="41" customWidth="1"/>
    <col min="14858" max="15104" width="9.140625" style="41"/>
    <col min="15105" max="15105" width="7.28515625" style="41" customWidth="1"/>
    <col min="15106" max="15106" width="12" style="41" customWidth="1"/>
    <col min="15107" max="15107" width="11.85546875" style="41" customWidth="1"/>
    <col min="15108" max="15108" width="64.28515625" style="41" customWidth="1"/>
    <col min="15109" max="15109" width="16.85546875" style="41" customWidth="1"/>
    <col min="15110" max="15110" width="17.7109375" style="41" customWidth="1"/>
    <col min="15111" max="15111" width="12.85546875" style="41" customWidth="1"/>
    <col min="15112" max="15112" width="14.140625" style="41" customWidth="1"/>
    <col min="15113" max="15113" width="10.7109375" style="41" customWidth="1"/>
    <col min="15114" max="15360" width="9.140625" style="41"/>
    <col min="15361" max="15361" width="7.28515625" style="41" customWidth="1"/>
    <col min="15362" max="15362" width="12" style="41" customWidth="1"/>
    <col min="15363" max="15363" width="11.85546875" style="41" customWidth="1"/>
    <col min="15364" max="15364" width="64.28515625" style="41" customWidth="1"/>
    <col min="15365" max="15365" width="16.85546875" style="41" customWidth="1"/>
    <col min="15366" max="15366" width="17.7109375" style="41" customWidth="1"/>
    <col min="15367" max="15367" width="12.85546875" style="41" customWidth="1"/>
    <col min="15368" max="15368" width="14.140625" style="41" customWidth="1"/>
    <col min="15369" max="15369" width="10.7109375" style="41" customWidth="1"/>
    <col min="15370" max="15616" width="9.140625" style="41"/>
    <col min="15617" max="15617" width="7.28515625" style="41" customWidth="1"/>
    <col min="15618" max="15618" width="12" style="41" customWidth="1"/>
    <col min="15619" max="15619" width="11.85546875" style="41" customWidth="1"/>
    <col min="15620" max="15620" width="64.28515625" style="41" customWidth="1"/>
    <col min="15621" max="15621" width="16.85546875" style="41" customWidth="1"/>
    <col min="15622" max="15622" width="17.7109375" style="41" customWidth="1"/>
    <col min="15623" max="15623" width="12.85546875" style="41" customWidth="1"/>
    <col min="15624" max="15624" width="14.140625" style="41" customWidth="1"/>
    <col min="15625" max="15625" width="10.7109375" style="41" customWidth="1"/>
    <col min="15626" max="15872" width="9.140625" style="41"/>
    <col min="15873" max="15873" width="7.28515625" style="41" customWidth="1"/>
    <col min="15874" max="15874" width="12" style="41" customWidth="1"/>
    <col min="15875" max="15875" width="11.85546875" style="41" customWidth="1"/>
    <col min="15876" max="15876" width="64.28515625" style="41" customWidth="1"/>
    <col min="15877" max="15877" width="16.85546875" style="41" customWidth="1"/>
    <col min="15878" max="15878" width="17.7109375" style="41" customWidth="1"/>
    <col min="15879" max="15879" width="12.85546875" style="41" customWidth="1"/>
    <col min="15880" max="15880" width="14.140625" style="41" customWidth="1"/>
    <col min="15881" max="15881" width="10.7109375" style="41" customWidth="1"/>
    <col min="15882" max="16128" width="9.140625" style="41"/>
    <col min="16129" max="16129" width="7.28515625" style="41" customWidth="1"/>
    <col min="16130" max="16130" width="12" style="41" customWidth="1"/>
    <col min="16131" max="16131" width="11.85546875" style="41" customWidth="1"/>
    <col min="16132" max="16132" width="64.28515625" style="41" customWidth="1"/>
    <col min="16133" max="16133" width="16.85546875" style="41" customWidth="1"/>
    <col min="16134" max="16134" width="17.7109375" style="41" customWidth="1"/>
    <col min="16135" max="16135" width="12.85546875" style="41" customWidth="1"/>
    <col min="16136" max="16136" width="14.140625" style="41" customWidth="1"/>
    <col min="16137" max="16137" width="10.7109375" style="41" customWidth="1"/>
    <col min="16138" max="16384" width="9.140625" style="41"/>
  </cols>
  <sheetData>
    <row r="1" spans="1:9" ht="8.25" customHeight="1" x14ac:dyDescent="0.3">
      <c r="E1" s="38" t="s">
        <v>341</v>
      </c>
      <c r="F1" s="42"/>
    </row>
    <row r="2" spans="1:9" x14ac:dyDescent="0.3">
      <c r="E2" s="38" t="s">
        <v>92</v>
      </c>
    </row>
    <row r="3" spans="1:9" x14ac:dyDescent="0.3">
      <c r="E3" s="38" t="s">
        <v>1</v>
      </c>
    </row>
    <row r="5" spans="1:9" ht="57" customHeight="1" x14ac:dyDescent="0.3">
      <c r="A5" s="361" t="s">
        <v>91</v>
      </c>
      <c r="B5" s="361"/>
      <c r="C5" s="361"/>
      <c r="D5" s="361"/>
      <c r="E5" s="361"/>
      <c r="F5" s="43"/>
    </row>
    <row r="7" spans="1:9" x14ac:dyDescent="0.3">
      <c r="E7" s="91" t="s">
        <v>132</v>
      </c>
    </row>
    <row r="8" spans="1:9" s="44" customFormat="1" ht="110.25" customHeight="1" x14ac:dyDescent="0.25">
      <c r="B8" s="362" t="s">
        <v>26</v>
      </c>
      <c r="C8" s="363"/>
      <c r="D8" s="364" t="s">
        <v>27</v>
      </c>
      <c r="E8" s="105" t="s">
        <v>33</v>
      </c>
    </row>
    <row r="9" spans="1:9" s="44" customFormat="1" ht="39.75" customHeight="1" x14ac:dyDescent="0.25">
      <c r="B9" s="34" t="s">
        <v>29</v>
      </c>
      <c r="C9" s="34" t="s">
        <v>30</v>
      </c>
      <c r="D9" s="365"/>
      <c r="E9" s="39" t="s">
        <v>28</v>
      </c>
    </row>
    <row r="10" spans="1:9" s="44" customFormat="1" x14ac:dyDescent="0.25">
      <c r="B10" s="45"/>
      <c r="C10" s="45"/>
      <c r="D10" s="124" t="s">
        <v>69</v>
      </c>
      <c r="E10" s="36">
        <f>+E12</f>
        <v>-1792572.4</v>
      </c>
      <c r="G10" s="118"/>
    </row>
    <row r="11" spans="1:9" s="44" customFormat="1" x14ac:dyDescent="0.25">
      <c r="B11" s="45"/>
      <c r="C11" s="45"/>
      <c r="D11" s="124" t="s">
        <v>70</v>
      </c>
      <c r="E11" s="36"/>
    </row>
    <row r="12" spans="1:9" s="44" customFormat="1" ht="34.5" x14ac:dyDescent="0.25">
      <c r="B12" s="46"/>
      <c r="C12" s="47"/>
      <c r="D12" s="254" t="s">
        <v>71</v>
      </c>
      <c r="E12" s="36">
        <f>+E14+E48</f>
        <v>-1792572.4</v>
      </c>
      <c r="G12" s="90"/>
    </row>
    <row r="13" spans="1:9" s="44" customFormat="1" x14ac:dyDescent="0.25">
      <c r="B13" s="46"/>
      <c r="C13" s="46"/>
      <c r="D13" s="124" t="s">
        <v>31</v>
      </c>
      <c r="E13" s="35"/>
    </row>
    <row r="14" spans="1:9" s="44" customFormat="1" ht="34.5" x14ac:dyDescent="0.25">
      <c r="B14" s="48">
        <v>1049</v>
      </c>
      <c r="C14" s="48">
        <v>21001</v>
      </c>
      <c r="D14" s="129" t="s">
        <v>72</v>
      </c>
      <c r="E14" s="36">
        <f>E16</f>
        <v>-1685080.9</v>
      </c>
    </row>
    <row r="15" spans="1:9" s="44" customFormat="1" ht="24.75" customHeight="1" x14ac:dyDescent="0.25">
      <c r="B15" s="49"/>
      <c r="C15" s="49"/>
      <c r="D15" s="130" t="s">
        <v>55</v>
      </c>
      <c r="E15" s="35"/>
    </row>
    <row r="16" spans="1:9" s="44" customFormat="1" ht="34.5" x14ac:dyDescent="0.25">
      <c r="B16" s="51"/>
      <c r="C16" s="51"/>
      <c r="D16" s="131" t="s">
        <v>32</v>
      </c>
      <c r="E16" s="36">
        <f>E18+E26+E36</f>
        <v>-1685080.9</v>
      </c>
      <c r="F16" s="52"/>
      <c r="G16" s="52"/>
      <c r="H16" s="52"/>
      <c r="I16" s="52"/>
    </row>
    <row r="17" spans="2:5" ht="24.75" customHeight="1" x14ac:dyDescent="0.3">
      <c r="B17" s="50"/>
      <c r="C17" s="50"/>
      <c r="D17" s="130" t="s">
        <v>73</v>
      </c>
      <c r="E17" s="35"/>
    </row>
    <row r="18" spans="2:5" ht="42.75" customHeight="1" x14ac:dyDescent="0.3">
      <c r="B18" s="46"/>
      <c r="C18" s="53" t="s">
        <v>74</v>
      </c>
      <c r="D18" s="255" t="str">
        <f>'h2'!C16</f>
        <v>Միջպետական նշանակության ավտոճանապարհներ, այդ թվում</v>
      </c>
      <c r="E18" s="36">
        <f>SUM(E19:E25)</f>
        <v>-564332.20000000007</v>
      </c>
    </row>
    <row r="19" spans="2:5" ht="63.75" customHeight="1" x14ac:dyDescent="0.3">
      <c r="B19" s="46"/>
      <c r="C19" s="55"/>
      <c r="D19" s="132" t="str">
        <f>'h2'!C17</f>
        <v>Մ-2, (Սյունիք) /Մ-2/ - Աղվանի- Տաթև - /Մ-2/ միջպետական նշանակության ավտոճանապարհի Վերին Խոտանանը շրջանցող ճանապարհահատվածի կառուցում (II փուլ)</v>
      </c>
      <c r="E19" s="35">
        <f>'h2'!D17</f>
        <v>-33012.5</v>
      </c>
    </row>
    <row r="20" spans="2:5" ht="51.75" customHeight="1" x14ac:dyDescent="0.3">
      <c r="B20" s="46"/>
      <c r="C20" s="55"/>
      <c r="D20" s="132" t="str">
        <f>'h2'!C18</f>
        <v>/Մ-2/-Տաթև-Աղվանի-/Մ-2/(Սյունիք) միջպետական նշանակության ավտոճանապարհի կմ0+000-կմ19+500 հատվածի հիմնանորոգում</v>
      </c>
      <c r="E20" s="35">
        <f>'h2'!D18</f>
        <v>-74443.199999999997</v>
      </c>
    </row>
    <row r="21" spans="2:5" ht="63.75" customHeight="1" x14ac:dyDescent="0.3">
      <c r="B21" s="46"/>
      <c r="C21" s="55"/>
      <c r="D21" s="132" t="str">
        <f>'h2'!C19</f>
        <v xml:space="preserve">Մ-5, Երևան - Արմավիր - ՀՀ սահման միջպետական նշանակության ավտոճանապարհի կմ17+530-կմ18+200, կմ25+593 - կմ29+385 և կմ32+675 - կմ33+833 աջակողմյան և ձախակողմյան հատվածների հիմնանորոգում և Մ-5 Երևան-Արմավիր-ՀՀ սահման ա/ճ-ի կմ 35+457 - կմ 37+054 հատվածի ջրահեռացման համակարգի վերականգնում </v>
      </c>
      <c r="E21" s="35">
        <f>'h2'!D19</f>
        <v>-3496.4</v>
      </c>
    </row>
    <row r="22" spans="2:5" ht="58.5" customHeight="1" x14ac:dyDescent="0.3">
      <c r="B22" s="46"/>
      <c r="C22" s="55"/>
      <c r="D22" s="132" t="str">
        <f>'h2'!C20</f>
        <v>Մ-5, Երևան - Արմավիր - ՀՀ սահման միջպետական նշանակության ավտոճանապարհի կմ58+400-կմ63+100 հատվածի հիմնանորոգում</v>
      </c>
      <c r="E22" s="35">
        <f>'h2'!D20</f>
        <v>-11809.6</v>
      </c>
    </row>
    <row r="23" spans="2:5" ht="58.5" customHeight="1" x14ac:dyDescent="0.3">
      <c r="B23" s="46"/>
      <c r="C23" s="55"/>
      <c r="D23" s="132" t="str">
        <f>'h2'!C21</f>
        <v>Մ-10, Սևան-Մարտունի-Գետափ միջպետական նշանակության ավտոճանապարհի կմ66+000-կմ79+060  հատվածի հիմնանորոգում</v>
      </c>
      <c r="E23" s="35">
        <f>'h2'!D21</f>
        <v>-1610.9</v>
      </c>
    </row>
    <row r="24" spans="2:5" ht="58.5" customHeight="1" x14ac:dyDescent="0.3">
      <c r="B24" s="46"/>
      <c r="C24" s="55"/>
      <c r="D24" s="132" t="str">
        <f>'h2'!C22</f>
        <v>Մ-10, Սևան-Մարտունի-Գետափ միջպետական նշանակության ավտոճանապարհի կմ80+590-կմ94+590 հատվածի հիմնանորոգում</v>
      </c>
      <c r="E24" s="35">
        <f>'h2'!D22</f>
        <v>-407006.8</v>
      </c>
    </row>
    <row r="25" spans="2:5" ht="60.75" customHeight="1" x14ac:dyDescent="0.3">
      <c r="B25" s="46"/>
      <c r="C25" s="55"/>
      <c r="D25" s="132" t="str">
        <f>'h2'!C23</f>
        <v>Մ-12, /Մ-2/ (Գորիս) – ՀՀ սահման միջպետական նշանակության ավտոճանապարհի կմ0+000 - կմ4+000 հատվածի հիմնանորոգում</v>
      </c>
      <c r="E25" s="35">
        <f>'h2'!D23</f>
        <v>-32952.800000000003</v>
      </c>
    </row>
    <row r="26" spans="2:5" ht="38.25" customHeight="1" x14ac:dyDescent="0.3">
      <c r="B26" s="46"/>
      <c r="C26" s="56">
        <v>2</v>
      </c>
      <c r="D26" s="133" t="str">
        <f>'h2'!C24</f>
        <v>Հանրապետական նշանակության ավտոճանապարհներ, այդ թվում</v>
      </c>
      <c r="E26" s="36">
        <f>SUM(E27:E35)</f>
        <v>-1227971.8</v>
      </c>
    </row>
    <row r="27" spans="2:5" ht="75" customHeight="1" x14ac:dyDescent="0.3">
      <c r="B27" s="46"/>
      <c r="C27" s="56"/>
      <c r="D27" s="132" t="str">
        <f>'h2'!C25</f>
        <v>Հ-1, Վ. Պտղնու տրանսպորտային հանգույց - Ջրաբեր-Հրազդան -Հրազդանի քրեակատարողական հիմնարկ հանրապետական նշանակության ավտոճանապարհի կմ33+500 - կմ37+700 հատվածի հիմնանորոգում</v>
      </c>
      <c r="E27" s="35">
        <f>'h2'!D25</f>
        <v>-5383.6</v>
      </c>
    </row>
    <row r="28" spans="2:5" ht="62.25" customHeight="1" x14ac:dyDescent="0.3">
      <c r="B28" s="46"/>
      <c r="C28" s="56"/>
      <c r="D28" s="132" t="str">
        <f>'h2'!C26</f>
        <v>Հ-5, /Հ-6/-Նոր Գեղի-Արգել-Արզական-Հրազդան հանրապետական նշանակության ավտոճանապարհի կմ25+200 - կմ36+000 հատվածի հիմնանորոգում</v>
      </c>
      <c r="E28" s="35">
        <f>'h2'!D26</f>
        <v>-7782.5</v>
      </c>
    </row>
    <row r="29" spans="2:5" ht="80.25" customHeight="1" x14ac:dyDescent="0.3">
      <c r="B29" s="46"/>
      <c r="C29" s="56"/>
      <c r="D29" s="132" t="str">
        <f>'h2'!C27</f>
        <v>Հ-7, /Հ-5/ - Կարենիս - Չարենցավան /Հ-1/ (Ֆանտան)հանրապետական նշանակության ավտոճանապարհի կմ7+580 - կմ10+200 հատվածի հիմնանորոգում</v>
      </c>
      <c r="E29" s="35">
        <f>'h2'!D27</f>
        <v>-11123</v>
      </c>
    </row>
    <row r="30" spans="2:5" ht="63.75" customHeight="1" x14ac:dyDescent="0.3">
      <c r="B30" s="46"/>
      <c r="C30" s="56"/>
      <c r="D30" s="132" t="str">
        <f>'h2'!C28</f>
        <v>Հ-16, /Մ-5/ - Մեծամոր – ՀԱԷԿ - /Մ-5/ հանրապետական նշանակության ավտոճանապարհի կմ0+000 - կմ10+700 հատվածի հիմնանորոգում</v>
      </c>
      <c r="E30" s="35">
        <f>'h2'!D28</f>
        <v>-8929.4</v>
      </c>
    </row>
    <row r="31" spans="2:5" ht="63.75" customHeight="1" x14ac:dyDescent="0.3">
      <c r="B31" s="46"/>
      <c r="C31" s="56"/>
      <c r="D31" s="132" t="str">
        <f>'h2'!C29</f>
        <v>Հ-21, /Հ-75/ - Հոռոմ-Արթիկ-Ալագյազ հանրապետական նշանակության ավտոճանապարհի կմ29+600 - կմ32+700 հատվածի հիմնանորոգում</v>
      </c>
      <c r="E31" s="35">
        <f>'h2'!D29</f>
        <v>-38262.199999999997</v>
      </c>
    </row>
    <row r="32" spans="2:5" ht="63.75" customHeight="1" x14ac:dyDescent="0.3">
      <c r="B32" s="46"/>
      <c r="C32" s="56"/>
      <c r="D32" s="132" t="str">
        <f>'h2'!C30</f>
        <v>Հ-26, /Մ-4/ - Ենոքավան – Կարմիրգյուղ (գյուղատեղի) - /Մ-16/ հանրապետական նշանակության ավտոճանապարհի կմ 0+000-կմ6+300 հատվածի հիմնանորոգում</v>
      </c>
      <c r="E32" s="35">
        <f>'h2'!D30</f>
        <v>76821.3</v>
      </c>
    </row>
    <row r="33" spans="2:7" ht="78" customHeight="1" x14ac:dyDescent="0.3">
      <c r="B33" s="46"/>
      <c r="C33" s="56"/>
      <c r="D33" s="132" t="str">
        <f>'h2'!C31</f>
        <v>Հ-29,Սևան - Ծաղկունք – Զովաբեր հանրապետական նշանակության ավտոճանապարհի կմ 0+000-կմ 18+200 հատվածի հիմնորոգում (բացառությամբ կմ 11+000-կմ 12+000 հատվածի)</v>
      </c>
      <c r="E33" s="35">
        <f>'h2'!D31</f>
        <v>-54172</v>
      </c>
    </row>
    <row r="34" spans="2:7" ht="63.75" customHeight="1" x14ac:dyDescent="0.3">
      <c r="B34" s="46"/>
      <c r="C34" s="56"/>
      <c r="D34" s="132" t="str">
        <f>'h2'!C32</f>
        <v>Հ-33, /Մ-3 /Ստեփանավան-Ագարակ-Յաղդան-/Հ-35/ հանրապետական նշանակության ավտոճանապարհի կմ0+000-կմ8+100 հատվածի հիմնանորոգում</v>
      </c>
      <c r="E34" s="35">
        <f>'h2'!D32</f>
        <v>-34302.199999999997</v>
      </c>
    </row>
    <row r="35" spans="2:7" ht="63.75" customHeight="1" x14ac:dyDescent="0.3">
      <c r="B35" s="46"/>
      <c r="C35" s="56"/>
      <c r="D35" s="132" t="str">
        <f>'h2'!C33</f>
        <v>Հ38,/Հ-30/ (Թթուջուր) – /Հ-36/ (Նավուր) հանրապետական նշանակության ավտոճանապարհի կմ 0+000-կմ 15+100 հատվածի հիմնանորոգում</v>
      </c>
      <c r="E35" s="35">
        <f>'h2'!D33</f>
        <v>-1144838.2</v>
      </c>
    </row>
    <row r="36" spans="2:7" s="253" customFormat="1" ht="34.5" x14ac:dyDescent="0.3">
      <c r="B36" s="48"/>
      <c r="C36" s="56">
        <v>3</v>
      </c>
      <c r="D36" s="256" t="s">
        <v>76</v>
      </c>
      <c r="E36" s="36">
        <f>SUM(E37:E47)</f>
        <v>107223.10000000003</v>
      </c>
      <c r="F36" s="251"/>
      <c r="G36" s="252"/>
    </row>
    <row r="37" spans="2:7" ht="34.5" x14ac:dyDescent="0.3">
      <c r="B37" s="46"/>
      <c r="C37" s="55"/>
      <c r="D37" s="132" t="str">
        <f>'h2'!C35</f>
        <v>Տ-1-62,/Հ-4/ - Երնջաթափ - Շողակն ավտոճանապարհի կմ0+000-կմ3+400 հատվածի հիմնանորոգում</v>
      </c>
      <c r="E37" s="35">
        <f>'h2'!D35</f>
        <v>-928.8</v>
      </c>
      <c r="G37" s="40"/>
    </row>
    <row r="38" spans="2:7" ht="34.5" x14ac:dyDescent="0.3">
      <c r="B38" s="46"/>
      <c r="C38" s="55"/>
      <c r="D38" s="132" t="str">
        <f>'h2'!C36</f>
        <v>Տ-1-63,/Հ-81/ (Թաթուլ) – Կանաչ - Հակո ավտոճանապարհի կմ0+000 - կմ12+100 հատվածի հիմնանորոգում</v>
      </c>
      <c r="E38" s="35">
        <f>'h2'!D36</f>
        <v>-2145.1</v>
      </c>
    </row>
    <row r="39" spans="2:7" ht="51.75" x14ac:dyDescent="0.3">
      <c r="B39" s="46"/>
      <c r="C39" s="56"/>
      <c r="D39" s="132" t="str">
        <f>'h2'!C37</f>
        <v>Տ-3-14, /Մ-5/-Մրգաշատ-Ալաշկերտ-գ․Արմավիր (Տ-3-16) ավտոճանապարհի կմ0+000 - կմ1+300, կմ3+000-կմ4+200 և կմ4+700-կմ6+200 հատվածների հիմնանորոգում</v>
      </c>
      <c r="E39" s="35">
        <f>'h2'!D37</f>
        <v>53477.599999999999</v>
      </c>
    </row>
    <row r="40" spans="2:7" ht="34.5" x14ac:dyDescent="0.3">
      <c r="B40" s="46"/>
      <c r="C40" s="56"/>
      <c r="D40" s="132" t="str">
        <f>'h2'!C38</f>
        <v>Տ-3-18,Ակնալիճ (Տ-3-6) – Զարթոնք – Արևիկ (Տ-3-50) կմ0+000-կմ3+628 հատվածի հիմնանորոգում</v>
      </c>
      <c r="E40" s="35">
        <f>'h2'!D38</f>
        <v>-6530.3</v>
      </c>
    </row>
    <row r="41" spans="2:7" ht="69" x14ac:dyDescent="0.3">
      <c r="B41" s="46"/>
      <c r="C41" s="56"/>
      <c r="D41" s="132" t="str">
        <f>'h2'!C39</f>
        <v>Տ-5-24,/Մ-3/ (Ստեփանավան) – Արմանիս – Ուրասար – Կաթնաղբյուր տեղական նշանակության ավտոճանապարհի կմ 6+600-կմ 15+200 հատվածի և Կաթնաղբյուր համայնքի 8-րդ և 9-րդ փողոցների հիմնանորոգում</v>
      </c>
      <c r="E41" s="35">
        <f>'h2'!D39</f>
        <v>-6475</v>
      </c>
    </row>
    <row r="42" spans="2:7" ht="51.75" x14ac:dyDescent="0.3">
      <c r="B42" s="46"/>
      <c r="C42" s="56"/>
      <c r="D42" s="132" t="str">
        <f>'h2'!C40</f>
        <v>Տ-7-53, Հ-21/ (Նոր Կյանք) – Փանիկ - Արևշատ - /Հ-21/ (Մեծ Մանթաշ) ավտոճանապարհի կմ0+000 - կմ12+800 հատվածի հիմնանորոգում</v>
      </c>
      <c r="E42" s="35">
        <f>'h2'!D40</f>
        <v>-13067.8</v>
      </c>
    </row>
    <row r="43" spans="2:7" ht="34.5" x14ac:dyDescent="0.3">
      <c r="B43" s="46"/>
      <c r="C43" s="56"/>
      <c r="D43" s="132" t="str">
        <f>'h2'!C41</f>
        <v>Տ-10-9, /Հ-36/ - Չինչին (Տ-10-38) ավտոճանապարհի կմ0+000 - կմ10+000 հատվածի հիմնանորոգում</v>
      </c>
      <c r="E43" s="35">
        <f>'h2'!D41</f>
        <v>132164</v>
      </c>
    </row>
    <row r="44" spans="2:7" ht="51.75" x14ac:dyDescent="0.3">
      <c r="B44" s="46"/>
      <c r="C44" s="56"/>
      <c r="D44" s="132" t="str">
        <f>'h2'!C42</f>
        <v>Տ-10-30, /Մ-16/ - Աճարկուտ - Կիրանց պատմական հուշարձան ավտոճանապարհի 3,5 կմ երկարությամբ հատվածի վերակառուցում</v>
      </c>
      <c r="E44" s="35">
        <f>'h2'!D42</f>
        <v>-11318.8</v>
      </c>
    </row>
    <row r="45" spans="2:7" ht="51.75" x14ac:dyDescent="0.3">
      <c r="B45" s="46"/>
      <c r="C45" s="56"/>
      <c r="D45" s="132" t="str">
        <f>'h2'!C43</f>
        <v>Տ-10-34, /Մ-4/ - Լեռնային Հայաստան առողջարան ավտոճանապարհի կմ0+000 - կմ2+200 հատվածի հիմնանորոգում</v>
      </c>
      <c r="E45" s="35">
        <f>'h2'!D43</f>
        <v>-1878.8</v>
      </c>
    </row>
    <row r="46" spans="2:7" ht="34.5" x14ac:dyDescent="0.3">
      <c r="B46" s="46"/>
      <c r="C46" s="56"/>
      <c r="D46" s="132" t="str">
        <f>'h2'!C44</f>
        <v>Տ-8-93, Լծեն-Տաթև ավտոճանապարհի վերակառուցում (Քարաթափման կանխարգելիչ միջոցառումներ)</v>
      </c>
      <c r="E46" s="35">
        <f>'h2'!D44</f>
        <v>-1999.8</v>
      </c>
    </row>
    <row r="47" spans="2:7" x14ac:dyDescent="0.3">
      <c r="B47" s="46"/>
      <c r="C47" s="56"/>
      <c r="D47" s="132" t="str">
        <f>'h2'!C45</f>
        <v>Որոտան-Խոտ ավտոճանապարհի վերակառուցում</v>
      </c>
      <c r="E47" s="35">
        <f>'h2'!D45</f>
        <v>-34074.1</v>
      </c>
    </row>
    <row r="48" spans="2:7" ht="25.5" customHeight="1" x14ac:dyDescent="0.3">
      <c r="B48" s="54">
        <v>1049</v>
      </c>
      <c r="C48" s="72" t="s">
        <v>99</v>
      </c>
      <c r="D48" s="71" t="s">
        <v>98</v>
      </c>
      <c r="E48" s="36">
        <f>E50</f>
        <v>-107491.5</v>
      </c>
    </row>
    <row r="49" spans="2:7" ht="27" customHeight="1" x14ac:dyDescent="0.3">
      <c r="B49" s="54"/>
      <c r="C49" s="54"/>
      <c r="D49" s="127" t="s">
        <v>55</v>
      </c>
      <c r="E49" s="35"/>
    </row>
    <row r="50" spans="2:7" ht="39" customHeight="1" x14ac:dyDescent="0.3">
      <c r="B50" s="50"/>
      <c r="C50" s="50"/>
      <c r="D50" s="131" t="s">
        <v>32</v>
      </c>
      <c r="E50" s="36">
        <f>SUM(E51:E54)</f>
        <v>-107491.5</v>
      </c>
      <c r="F50" s="40"/>
      <c r="G50" s="40"/>
    </row>
    <row r="51" spans="2:7" ht="26.25" customHeight="1" x14ac:dyDescent="0.3">
      <c r="B51" s="50"/>
      <c r="C51" s="50"/>
      <c r="D51" s="130" t="s">
        <v>73</v>
      </c>
      <c r="E51" s="35"/>
    </row>
    <row r="52" spans="2:7" ht="51.75" x14ac:dyDescent="0.3">
      <c r="B52" s="46"/>
      <c r="C52" s="46"/>
      <c r="D52" s="134" t="str">
        <f>'h2'!C49</f>
        <v>Հ-22, /Մ-6/-Դսեղ-/Հ-70/ հանրապետական նշանակության ավտոճանապարհի առաջին կիլոմետրում գտնվող կամրջի հիմնանորոգում</v>
      </c>
      <c r="E52" s="35">
        <f>'h2'!D49</f>
        <v>-336.1</v>
      </c>
      <c r="F52" s="40"/>
      <c r="G52" s="40"/>
    </row>
    <row r="53" spans="2:7" x14ac:dyDescent="0.3">
      <c r="B53" s="57"/>
      <c r="C53" s="57"/>
      <c r="D53" s="134" t="str">
        <f>'h2'!C50</f>
        <v>Սևանի տրանսպորտային հանգույցի հիմնանորոգում</v>
      </c>
      <c r="E53" s="35">
        <f>'h2'!D50</f>
        <v>-107125.2</v>
      </c>
      <c r="F53" s="40"/>
      <c r="G53" s="40"/>
    </row>
    <row r="54" spans="2:7" ht="51.75" x14ac:dyDescent="0.3">
      <c r="B54" s="57"/>
      <c r="C54" s="57"/>
      <c r="D54" s="134" t="str">
        <f>'h2'!C51</f>
        <v xml:space="preserve">Մ-10, Սևան-Մարտունի-Գետափ միջպետական նշանակության ավտոճանապարհի կմ117+042-ում գտնվող կամրջի հիմնանորոգում </v>
      </c>
      <c r="E54" s="35">
        <f>'h2'!D51</f>
        <v>-30.2</v>
      </c>
    </row>
    <row r="57" spans="2:7" x14ac:dyDescent="0.3">
      <c r="C57" s="343" t="s">
        <v>347</v>
      </c>
      <c r="D57" s="343"/>
      <c r="E57" s="343"/>
      <c r="F57" s="343"/>
      <c r="G57" s="343"/>
    </row>
  </sheetData>
  <mergeCells count="4">
    <mergeCell ref="C57:G57"/>
    <mergeCell ref="A5:E5"/>
    <mergeCell ref="B8:C8"/>
    <mergeCell ref="D8:D9"/>
  </mergeCells>
  <pageMargins left="0.31496062992126" right="0" top="0.35433070866141703" bottom="0.35433070866141703" header="0.31496062992126" footer="0.31496062992126"/>
  <pageSetup paperSize="9" scale="85" orientation="landscape" r:id="rId1"/>
  <colBreaks count="1" manualBreakCount="1">
    <brk id="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G50"/>
  <sheetViews>
    <sheetView topLeftCell="A34" zoomScaleNormal="100" workbookViewId="0">
      <selection activeCell="D7" sqref="D7"/>
    </sheetView>
  </sheetViews>
  <sheetFormatPr defaultRowHeight="17.25" x14ac:dyDescent="0.3"/>
  <cols>
    <col min="1" max="1" width="4.7109375" style="11" customWidth="1"/>
    <col min="2" max="2" width="26.140625" style="11" customWidth="1"/>
    <col min="3" max="3" width="67.85546875" style="11" customWidth="1"/>
    <col min="4" max="4" width="30.85546875" style="11" customWidth="1"/>
    <col min="5" max="5" width="16.28515625" style="11" customWidth="1"/>
    <col min="6" max="6" width="14.7109375" style="11" customWidth="1"/>
    <col min="7" max="7" width="14" style="11" customWidth="1"/>
    <col min="8" max="8" width="13.5703125" style="11" customWidth="1"/>
    <col min="9" max="9" width="10.42578125" style="11" customWidth="1"/>
    <col min="10" max="252" width="9.140625" style="11"/>
    <col min="253" max="253" width="4.7109375" style="11" customWidth="1"/>
    <col min="254" max="254" width="19.85546875" style="11" customWidth="1"/>
    <col min="255" max="255" width="72.140625" style="11" customWidth="1"/>
    <col min="256" max="256" width="0" style="11" hidden="1" customWidth="1"/>
    <col min="257" max="257" width="18.28515625" style="11" customWidth="1"/>
    <col min="258" max="258" width="17.5703125" style="11" customWidth="1"/>
    <col min="259" max="264" width="9" style="11" customWidth="1"/>
    <col min="265" max="508" width="9.140625" style="11"/>
    <col min="509" max="509" width="4.7109375" style="11" customWidth="1"/>
    <col min="510" max="510" width="19.85546875" style="11" customWidth="1"/>
    <col min="511" max="511" width="72.140625" style="11" customWidth="1"/>
    <col min="512" max="512" width="0" style="11" hidden="1" customWidth="1"/>
    <col min="513" max="513" width="18.28515625" style="11" customWidth="1"/>
    <col min="514" max="514" width="17.5703125" style="11" customWidth="1"/>
    <col min="515" max="520" width="9" style="11" customWidth="1"/>
    <col min="521" max="764" width="9.140625" style="11"/>
    <col min="765" max="765" width="4.7109375" style="11" customWidth="1"/>
    <col min="766" max="766" width="19.85546875" style="11" customWidth="1"/>
    <col min="767" max="767" width="72.140625" style="11" customWidth="1"/>
    <col min="768" max="768" width="0" style="11" hidden="1" customWidth="1"/>
    <col min="769" max="769" width="18.28515625" style="11" customWidth="1"/>
    <col min="770" max="770" width="17.5703125" style="11" customWidth="1"/>
    <col min="771" max="776" width="9" style="11" customWidth="1"/>
    <col min="777" max="1020" width="9.140625" style="11"/>
    <col min="1021" max="1021" width="4.7109375" style="11" customWidth="1"/>
    <col min="1022" max="1022" width="19.85546875" style="11" customWidth="1"/>
    <col min="1023" max="1023" width="72.140625" style="11" customWidth="1"/>
    <col min="1024" max="1024" width="0" style="11" hidden="1" customWidth="1"/>
    <col min="1025" max="1025" width="18.28515625" style="11" customWidth="1"/>
    <col min="1026" max="1026" width="17.5703125" style="11" customWidth="1"/>
    <col min="1027" max="1032" width="9" style="11" customWidth="1"/>
    <col min="1033" max="1276" width="9.140625" style="11"/>
    <col min="1277" max="1277" width="4.7109375" style="11" customWidth="1"/>
    <col min="1278" max="1278" width="19.85546875" style="11" customWidth="1"/>
    <col min="1279" max="1279" width="72.140625" style="11" customWidth="1"/>
    <col min="1280" max="1280" width="0" style="11" hidden="1" customWidth="1"/>
    <col min="1281" max="1281" width="18.28515625" style="11" customWidth="1"/>
    <col min="1282" max="1282" width="17.5703125" style="11" customWidth="1"/>
    <col min="1283" max="1288" width="9" style="11" customWidth="1"/>
    <col min="1289" max="1532" width="9.140625" style="11"/>
    <col min="1533" max="1533" width="4.7109375" style="11" customWidth="1"/>
    <col min="1534" max="1534" width="19.85546875" style="11" customWidth="1"/>
    <col min="1535" max="1535" width="72.140625" style="11" customWidth="1"/>
    <col min="1536" max="1536" width="0" style="11" hidden="1" customWidth="1"/>
    <col min="1537" max="1537" width="18.28515625" style="11" customWidth="1"/>
    <col min="1538" max="1538" width="17.5703125" style="11" customWidth="1"/>
    <col min="1539" max="1544" width="9" style="11" customWidth="1"/>
    <col min="1545" max="1788" width="9.140625" style="11"/>
    <col min="1789" max="1789" width="4.7109375" style="11" customWidth="1"/>
    <col min="1790" max="1790" width="19.85546875" style="11" customWidth="1"/>
    <col min="1791" max="1791" width="72.140625" style="11" customWidth="1"/>
    <col min="1792" max="1792" width="0" style="11" hidden="1" customWidth="1"/>
    <col min="1793" max="1793" width="18.28515625" style="11" customWidth="1"/>
    <col min="1794" max="1794" width="17.5703125" style="11" customWidth="1"/>
    <col min="1795" max="1800" width="9" style="11" customWidth="1"/>
    <col min="1801" max="2044" width="9.140625" style="11"/>
    <col min="2045" max="2045" width="4.7109375" style="11" customWidth="1"/>
    <col min="2046" max="2046" width="19.85546875" style="11" customWidth="1"/>
    <col min="2047" max="2047" width="72.140625" style="11" customWidth="1"/>
    <col min="2048" max="2048" width="0" style="11" hidden="1" customWidth="1"/>
    <col min="2049" max="2049" width="18.28515625" style="11" customWidth="1"/>
    <col min="2050" max="2050" width="17.5703125" style="11" customWidth="1"/>
    <col min="2051" max="2056" width="9" style="11" customWidth="1"/>
    <col min="2057" max="2300" width="9.140625" style="11"/>
    <col min="2301" max="2301" width="4.7109375" style="11" customWidth="1"/>
    <col min="2302" max="2302" width="19.85546875" style="11" customWidth="1"/>
    <col min="2303" max="2303" width="72.140625" style="11" customWidth="1"/>
    <col min="2304" max="2304" width="0" style="11" hidden="1" customWidth="1"/>
    <col min="2305" max="2305" width="18.28515625" style="11" customWidth="1"/>
    <col min="2306" max="2306" width="17.5703125" style="11" customWidth="1"/>
    <col min="2307" max="2312" width="9" style="11" customWidth="1"/>
    <col min="2313" max="2556" width="9.140625" style="11"/>
    <col min="2557" max="2557" width="4.7109375" style="11" customWidth="1"/>
    <col min="2558" max="2558" width="19.85546875" style="11" customWidth="1"/>
    <col min="2559" max="2559" width="72.140625" style="11" customWidth="1"/>
    <col min="2560" max="2560" width="0" style="11" hidden="1" customWidth="1"/>
    <col min="2561" max="2561" width="18.28515625" style="11" customWidth="1"/>
    <col min="2562" max="2562" width="17.5703125" style="11" customWidth="1"/>
    <col min="2563" max="2568" width="9" style="11" customWidth="1"/>
    <col min="2569" max="2812" width="9.140625" style="11"/>
    <col min="2813" max="2813" width="4.7109375" style="11" customWidth="1"/>
    <col min="2814" max="2814" width="19.85546875" style="11" customWidth="1"/>
    <col min="2815" max="2815" width="72.140625" style="11" customWidth="1"/>
    <col min="2816" max="2816" width="0" style="11" hidden="1" customWidth="1"/>
    <col min="2817" max="2817" width="18.28515625" style="11" customWidth="1"/>
    <col min="2818" max="2818" width="17.5703125" style="11" customWidth="1"/>
    <col min="2819" max="2824" width="9" style="11" customWidth="1"/>
    <col min="2825" max="3068" width="9.140625" style="11"/>
    <col min="3069" max="3069" width="4.7109375" style="11" customWidth="1"/>
    <col min="3070" max="3070" width="19.85546875" style="11" customWidth="1"/>
    <col min="3071" max="3071" width="72.140625" style="11" customWidth="1"/>
    <col min="3072" max="3072" width="0" style="11" hidden="1" customWidth="1"/>
    <col min="3073" max="3073" width="18.28515625" style="11" customWidth="1"/>
    <col min="3074" max="3074" width="17.5703125" style="11" customWidth="1"/>
    <col min="3075" max="3080" width="9" style="11" customWidth="1"/>
    <col min="3081" max="3324" width="9.140625" style="11"/>
    <col min="3325" max="3325" width="4.7109375" style="11" customWidth="1"/>
    <col min="3326" max="3326" width="19.85546875" style="11" customWidth="1"/>
    <col min="3327" max="3327" width="72.140625" style="11" customWidth="1"/>
    <col min="3328" max="3328" width="0" style="11" hidden="1" customWidth="1"/>
    <col min="3329" max="3329" width="18.28515625" style="11" customWidth="1"/>
    <col min="3330" max="3330" width="17.5703125" style="11" customWidth="1"/>
    <col min="3331" max="3336" width="9" style="11" customWidth="1"/>
    <col min="3337" max="3580" width="9.140625" style="11"/>
    <col min="3581" max="3581" width="4.7109375" style="11" customWidth="1"/>
    <col min="3582" max="3582" width="19.85546875" style="11" customWidth="1"/>
    <col min="3583" max="3583" width="72.140625" style="11" customWidth="1"/>
    <col min="3584" max="3584" width="0" style="11" hidden="1" customWidth="1"/>
    <col min="3585" max="3585" width="18.28515625" style="11" customWidth="1"/>
    <col min="3586" max="3586" width="17.5703125" style="11" customWidth="1"/>
    <col min="3587" max="3592" width="9" style="11" customWidth="1"/>
    <col min="3593" max="3836" width="9.140625" style="11"/>
    <col min="3837" max="3837" width="4.7109375" style="11" customWidth="1"/>
    <col min="3838" max="3838" width="19.85546875" style="11" customWidth="1"/>
    <col min="3839" max="3839" width="72.140625" style="11" customWidth="1"/>
    <col min="3840" max="3840" width="0" style="11" hidden="1" customWidth="1"/>
    <col min="3841" max="3841" width="18.28515625" style="11" customWidth="1"/>
    <col min="3842" max="3842" width="17.5703125" style="11" customWidth="1"/>
    <col min="3843" max="3848" width="9" style="11" customWidth="1"/>
    <col min="3849" max="4092" width="9.140625" style="11"/>
    <col min="4093" max="4093" width="4.7109375" style="11" customWidth="1"/>
    <col min="4094" max="4094" width="19.85546875" style="11" customWidth="1"/>
    <col min="4095" max="4095" width="72.140625" style="11" customWidth="1"/>
    <col min="4096" max="4096" width="0" style="11" hidden="1" customWidth="1"/>
    <col min="4097" max="4097" width="18.28515625" style="11" customWidth="1"/>
    <col min="4098" max="4098" width="17.5703125" style="11" customWidth="1"/>
    <col min="4099" max="4104" width="9" style="11" customWidth="1"/>
    <col min="4105" max="4348" width="9.140625" style="11"/>
    <col min="4349" max="4349" width="4.7109375" style="11" customWidth="1"/>
    <col min="4350" max="4350" width="19.85546875" style="11" customWidth="1"/>
    <col min="4351" max="4351" width="72.140625" style="11" customWidth="1"/>
    <col min="4352" max="4352" width="0" style="11" hidden="1" customWidth="1"/>
    <col min="4353" max="4353" width="18.28515625" style="11" customWidth="1"/>
    <col min="4354" max="4354" width="17.5703125" style="11" customWidth="1"/>
    <col min="4355" max="4360" width="9" style="11" customWidth="1"/>
    <col min="4361" max="4604" width="9.140625" style="11"/>
    <col min="4605" max="4605" width="4.7109375" style="11" customWidth="1"/>
    <col min="4606" max="4606" width="19.85546875" style="11" customWidth="1"/>
    <col min="4607" max="4607" width="72.140625" style="11" customWidth="1"/>
    <col min="4608" max="4608" width="0" style="11" hidden="1" customWidth="1"/>
    <col min="4609" max="4609" width="18.28515625" style="11" customWidth="1"/>
    <col min="4610" max="4610" width="17.5703125" style="11" customWidth="1"/>
    <col min="4611" max="4616" width="9" style="11" customWidth="1"/>
    <col min="4617" max="4860" width="9.140625" style="11"/>
    <col min="4861" max="4861" width="4.7109375" style="11" customWidth="1"/>
    <col min="4862" max="4862" width="19.85546875" style="11" customWidth="1"/>
    <col min="4863" max="4863" width="72.140625" style="11" customWidth="1"/>
    <col min="4864" max="4864" width="0" style="11" hidden="1" customWidth="1"/>
    <col min="4865" max="4865" width="18.28515625" style="11" customWidth="1"/>
    <col min="4866" max="4866" width="17.5703125" style="11" customWidth="1"/>
    <col min="4867" max="4872" width="9" style="11" customWidth="1"/>
    <col min="4873" max="5116" width="9.140625" style="11"/>
    <col min="5117" max="5117" width="4.7109375" style="11" customWidth="1"/>
    <col min="5118" max="5118" width="19.85546875" style="11" customWidth="1"/>
    <col min="5119" max="5119" width="72.140625" style="11" customWidth="1"/>
    <col min="5120" max="5120" width="0" style="11" hidden="1" customWidth="1"/>
    <col min="5121" max="5121" width="18.28515625" style="11" customWidth="1"/>
    <col min="5122" max="5122" width="17.5703125" style="11" customWidth="1"/>
    <col min="5123" max="5128" width="9" style="11" customWidth="1"/>
    <col min="5129" max="5372" width="9.140625" style="11"/>
    <col min="5373" max="5373" width="4.7109375" style="11" customWidth="1"/>
    <col min="5374" max="5374" width="19.85546875" style="11" customWidth="1"/>
    <col min="5375" max="5375" width="72.140625" style="11" customWidth="1"/>
    <col min="5376" max="5376" width="0" style="11" hidden="1" customWidth="1"/>
    <col min="5377" max="5377" width="18.28515625" style="11" customWidth="1"/>
    <col min="5378" max="5378" width="17.5703125" style="11" customWidth="1"/>
    <col min="5379" max="5384" width="9" style="11" customWidth="1"/>
    <col min="5385" max="5628" width="9.140625" style="11"/>
    <col min="5629" max="5629" width="4.7109375" style="11" customWidth="1"/>
    <col min="5630" max="5630" width="19.85546875" style="11" customWidth="1"/>
    <col min="5631" max="5631" width="72.140625" style="11" customWidth="1"/>
    <col min="5632" max="5632" width="0" style="11" hidden="1" customWidth="1"/>
    <col min="5633" max="5633" width="18.28515625" style="11" customWidth="1"/>
    <col min="5634" max="5634" width="17.5703125" style="11" customWidth="1"/>
    <col min="5635" max="5640" width="9" style="11" customWidth="1"/>
    <col min="5641" max="5884" width="9.140625" style="11"/>
    <col min="5885" max="5885" width="4.7109375" style="11" customWidth="1"/>
    <col min="5886" max="5886" width="19.85546875" style="11" customWidth="1"/>
    <col min="5887" max="5887" width="72.140625" style="11" customWidth="1"/>
    <col min="5888" max="5888" width="0" style="11" hidden="1" customWidth="1"/>
    <col min="5889" max="5889" width="18.28515625" style="11" customWidth="1"/>
    <col min="5890" max="5890" width="17.5703125" style="11" customWidth="1"/>
    <col min="5891" max="5896" width="9" style="11" customWidth="1"/>
    <col min="5897" max="6140" width="9.140625" style="11"/>
    <col min="6141" max="6141" width="4.7109375" style="11" customWidth="1"/>
    <col min="6142" max="6142" width="19.85546875" style="11" customWidth="1"/>
    <col min="6143" max="6143" width="72.140625" style="11" customWidth="1"/>
    <col min="6144" max="6144" width="0" style="11" hidden="1" customWidth="1"/>
    <col min="6145" max="6145" width="18.28515625" style="11" customWidth="1"/>
    <col min="6146" max="6146" width="17.5703125" style="11" customWidth="1"/>
    <col min="6147" max="6152" width="9" style="11" customWidth="1"/>
    <col min="6153" max="6396" width="9.140625" style="11"/>
    <col min="6397" max="6397" width="4.7109375" style="11" customWidth="1"/>
    <col min="6398" max="6398" width="19.85546875" style="11" customWidth="1"/>
    <col min="6399" max="6399" width="72.140625" style="11" customWidth="1"/>
    <col min="6400" max="6400" width="0" style="11" hidden="1" customWidth="1"/>
    <col min="6401" max="6401" width="18.28515625" style="11" customWidth="1"/>
    <col min="6402" max="6402" width="17.5703125" style="11" customWidth="1"/>
    <col min="6403" max="6408" width="9" style="11" customWidth="1"/>
    <col min="6409" max="6652" width="9.140625" style="11"/>
    <col min="6653" max="6653" width="4.7109375" style="11" customWidth="1"/>
    <col min="6654" max="6654" width="19.85546875" style="11" customWidth="1"/>
    <col min="6655" max="6655" width="72.140625" style="11" customWidth="1"/>
    <col min="6656" max="6656" width="0" style="11" hidden="1" customWidth="1"/>
    <col min="6657" max="6657" width="18.28515625" style="11" customWidth="1"/>
    <col min="6658" max="6658" width="17.5703125" style="11" customWidth="1"/>
    <col min="6659" max="6664" width="9" style="11" customWidth="1"/>
    <col min="6665" max="6908" width="9.140625" style="11"/>
    <col min="6909" max="6909" width="4.7109375" style="11" customWidth="1"/>
    <col min="6910" max="6910" width="19.85546875" style="11" customWidth="1"/>
    <col min="6911" max="6911" width="72.140625" style="11" customWidth="1"/>
    <col min="6912" max="6912" width="0" style="11" hidden="1" customWidth="1"/>
    <col min="6913" max="6913" width="18.28515625" style="11" customWidth="1"/>
    <col min="6914" max="6914" width="17.5703125" style="11" customWidth="1"/>
    <col min="6915" max="6920" width="9" style="11" customWidth="1"/>
    <col min="6921" max="7164" width="9.140625" style="11"/>
    <col min="7165" max="7165" width="4.7109375" style="11" customWidth="1"/>
    <col min="7166" max="7166" width="19.85546875" style="11" customWidth="1"/>
    <col min="7167" max="7167" width="72.140625" style="11" customWidth="1"/>
    <col min="7168" max="7168" width="0" style="11" hidden="1" customWidth="1"/>
    <col min="7169" max="7169" width="18.28515625" style="11" customWidth="1"/>
    <col min="7170" max="7170" width="17.5703125" style="11" customWidth="1"/>
    <col min="7171" max="7176" width="9" style="11" customWidth="1"/>
    <col min="7177" max="7420" width="9.140625" style="11"/>
    <col min="7421" max="7421" width="4.7109375" style="11" customWidth="1"/>
    <col min="7422" max="7422" width="19.85546875" style="11" customWidth="1"/>
    <col min="7423" max="7423" width="72.140625" style="11" customWidth="1"/>
    <col min="7424" max="7424" width="0" style="11" hidden="1" customWidth="1"/>
    <col min="7425" max="7425" width="18.28515625" style="11" customWidth="1"/>
    <col min="7426" max="7426" width="17.5703125" style="11" customWidth="1"/>
    <col min="7427" max="7432" width="9" style="11" customWidth="1"/>
    <col min="7433" max="7676" width="9.140625" style="11"/>
    <col min="7677" max="7677" width="4.7109375" style="11" customWidth="1"/>
    <col min="7678" max="7678" width="19.85546875" style="11" customWidth="1"/>
    <col min="7679" max="7679" width="72.140625" style="11" customWidth="1"/>
    <col min="7680" max="7680" width="0" style="11" hidden="1" customWidth="1"/>
    <col min="7681" max="7681" width="18.28515625" style="11" customWidth="1"/>
    <col min="7682" max="7682" width="17.5703125" style="11" customWidth="1"/>
    <col min="7683" max="7688" width="9" style="11" customWidth="1"/>
    <col min="7689" max="7932" width="9.140625" style="11"/>
    <col min="7933" max="7933" width="4.7109375" style="11" customWidth="1"/>
    <col min="7934" max="7934" width="19.85546875" style="11" customWidth="1"/>
    <col min="7935" max="7935" width="72.140625" style="11" customWidth="1"/>
    <col min="7936" max="7936" width="0" style="11" hidden="1" customWidth="1"/>
    <col min="7937" max="7937" width="18.28515625" style="11" customWidth="1"/>
    <col min="7938" max="7938" width="17.5703125" style="11" customWidth="1"/>
    <col min="7939" max="7944" width="9" style="11" customWidth="1"/>
    <col min="7945" max="8188" width="9.140625" style="11"/>
    <col min="8189" max="8189" width="4.7109375" style="11" customWidth="1"/>
    <col min="8190" max="8190" width="19.85546875" style="11" customWidth="1"/>
    <col min="8191" max="8191" width="72.140625" style="11" customWidth="1"/>
    <col min="8192" max="8192" width="0" style="11" hidden="1" customWidth="1"/>
    <col min="8193" max="8193" width="18.28515625" style="11" customWidth="1"/>
    <col min="8194" max="8194" width="17.5703125" style="11" customWidth="1"/>
    <col min="8195" max="8200" width="9" style="11" customWidth="1"/>
    <col min="8201" max="8444" width="9.140625" style="11"/>
    <col min="8445" max="8445" width="4.7109375" style="11" customWidth="1"/>
    <col min="8446" max="8446" width="19.85546875" style="11" customWidth="1"/>
    <col min="8447" max="8447" width="72.140625" style="11" customWidth="1"/>
    <col min="8448" max="8448" width="0" style="11" hidden="1" customWidth="1"/>
    <col min="8449" max="8449" width="18.28515625" style="11" customWidth="1"/>
    <col min="8450" max="8450" width="17.5703125" style="11" customWidth="1"/>
    <col min="8451" max="8456" width="9" style="11" customWidth="1"/>
    <col min="8457" max="8700" width="9.140625" style="11"/>
    <col min="8701" max="8701" width="4.7109375" style="11" customWidth="1"/>
    <col min="8702" max="8702" width="19.85546875" style="11" customWidth="1"/>
    <col min="8703" max="8703" width="72.140625" style="11" customWidth="1"/>
    <col min="8704" max="8704" width="0" style="11" hidden="1" customWidth="1"/>
    <col min="8705" max="8705" width="18.28515625" style="11" customWidth="1"/>
    <col min="8706" max="8706" width="17.5703125" style="11" customWidth="1"/>
    <col min="8707" max="8712" width="9" style="11" customWidth="1"/>
    <col min="8713" max="8956" width="9.140625" style="11"/>
    <col min="8957" max="8957" width="4.7109375" style="11" customWidth="1"/>
    <col min="8958" max="8958" width="19.85546875" style="11" customWidth="1"/>
    <col min="8959" max="8959" width="72.140625" style="11" customWidth="1"/>
    <col min="8960" max="8960" width="0" style="11" hidden="1" customWidth="1"/>
    <col min="8961" max="8961" width="18.28515625" style="11" customWidth="1"/>
    <col min="8962" max="8962" width="17.5703125" style="11" customWidth="1"/>
    <col min="8963" max="8968" width="9" style="11" customWidth="1"/>
    <col min="8969" max="9212" width="9.140625" style="11"/>
    <col min="9213" max="9213" width="4.7109375" style="11" customWidth="1"/>
    <col min="9214" max="9214" width="19.85546875" style="11" customWidth="1"/>
    <col min="9215" max="9215" width="72.140625" style="11" customWidth="1"/>
    <col min="9216" max="9216" width="0" style="11" hidden="1" customWidth="1"/>
    <col min="9217" max="9217" width="18.28515625" style="11" customWidth="1"/>
    <col min="9218" max="9218" width="17.5703125" style="11" customWidth="1"/>
    <col min="9219" max="9224" width="9" style="11" customWidth="1"/>
    <col min="9225" max="9468" width="9.140625" style="11"/>
    <col min="9469" max="9469" width="4.7109375" style="11" customWidth="1"/>
    <col min="9470" max="9470" width="19.85546875" style="11" customWidth="1"/>
    <col min="9471" max="9471" width="72.140625" style="11" customWidth="1"/>
    <col min="9472" max="9472" width="0" style="11" hidden="1" customWidth="1"/>
    <col min="9473" max="9473" width="18.28515625" style="11" customWidth="1"/>
    <col min="9474" max="9474" width="17.5703125" style="11" customWidth="1"/>
    <col min="9475" max="9480" width="9" style="11" customWidth="1"/>
    <col min="9481" max="9724" width="9.140625" style="11"/>
    <col min="9725" max="9725" width="4.7109375" style="11" customWidth="1"/>
    <col min="9726" max="9726" width="19.85546875" style="11" customWidth="1"/>
    <col min="9727" max="9727" width="72.140625" style="11" customWidth="1"/>
    <col min="9728" max="9728" width="0" style="11" hidden="1" customWidth="1"/>
    <col min="9729" max="9729" width="18.28515625" style="11" customWidth="1"/>
    <col min="9730" max="9730" width="17.5703125" style="11" customWidth="1"/>
    <col min="9731" max="9736" width="9" style="11" customWidth="1"/>
    <col min="9737" max="9980" width="9.140625" style="11"/>
    <col min="9981" max="9981" width="4.7109375" style="11" customWidth="1"/>
    <col min="9982" max="9982" width="19.85546875" style="11" customWidth="1"/>
    <col min="9983" max="9983" width="72.140625" style="11" customWidth="1"/>
    <col min="9984" max="9984" width="0" style="11" hidden="1" customWidth="1"/>
    <col min="9985" max="9985" width="18.28515625" style="11" customWidth="1"/>
    <col min="9986" max="9986" width="17.5703125" style="11" customWidth="1"/>
    <col min="9987" max="9992" width="9" style="11" customWidth="1"/>
    <col min="9993" max="10236" width="9.140625" style="11"/>
    <col min="10237" max="10237" width="4.7109375" style="11" customWidth="1"/>
    <col min="10238" max="10238" width="19.85546875" style="11" customWidth="1"/>
    <col min="10239" max="10239" width="72.140625" style="11" customWidth="1"/>
    <col min="10240" max="10240" width="0" style="11" hidden="1" customWidth="1"/>
    <col min="10241" max="10241" width="18.28515625" style="11" customWidth="1"/>
    <col min="10242" max="10242" width="17.5703125" style="11" customWidth="1"/>
    <col min="10243" max="10248" width="9" style="11" customWidth="1"/>
    <col min="10249" max="10492" width="9.140625" style="11"/>
    <col min="10493" max="10493" width="4.7109375" style="11" customWidth="1"/>
    <col min="10494" max="10494" width="19.85546875" style="11" customWidth="1"/>
    <col min="10495" max="10495" width="72.140625" style="11" customWidth="1"/>
    <col min="10496" max="10496" width="0" style="11" hidden="1" customWidth="1"/>
    <col min="10497" max="10497" width="18.28515625" style="11" customWidth="1"/>
    <col min="10498" max="10498" width="17.5703125" style="11" customWidth="1"/>
    <col min="10499" max="10504" width="9" style="11" customWidth="1"/>
    <col min="10505" max="10748" width="9.140625" style="11"/>
    <col min="10749" max="10749" width="4.7109375" style="11" customWidth="1"/>
    <col min="10750" max="10750" width="19.85546875" style="11" customWidth="1"/>
    <col min="10751" max="10751" width="72.140625" style="11" customWidth="1"/>
    <col min="10752" max="10752" width="0" style="11" hidden="1" customWidth="1"/>
    <col min="10753" max="10753" width="18.28515625" style="11" customWidth="1"/>
    <col min="10754" max="10754" width="17.5703125" style="11" customWidth="1"/>
    <col min="10755" max="10760" width="9" style="11" customWidth="1"/>
    <col min="10761" max="11004" width="9.140625" style="11"/>
    <col min="11005" max="11005" width="4.7109375" style="11" customWidth="1"/>
    <col min="11006" max="11006" width="19.85546875" style="11" customWidth="1"/>
    <col min="11007" max="11007" width="72.140625" style="11" customWidth="1"/>
    <col min="11008" max="11008" width="0" style="11" hidden="1" customWidth="1"/>
    <col min="11009" max="11009" width="18.28515625" style="11" customWidth="1"/>
    <col min="11010" max="11010" width="17.5703125" style="11" customWidth="1"/>
    <col min="11011" max="11016" width="9" style="11" customWidth="1"/>
    <col min="11017" max="11260" width="9.140625" style="11"/>
    <col min="11261" max="11261" width="4.7109375" style="11" customWidth="1"/>
    <col min="11262" max="11262" width="19.85546875" style="11" customWidth="1"/>
    <col min="11263" max="11263" width="72.140625" style="11" customWidth="1"/>
    <col min="11264" max="11264" width="0" style="11" hidden="1" customWidth="1"/>
    <col min="11265" max="11265" width="18.28515625" style="11" customWidth="1"/>
    <col min="11266" max="11266" width="17.5703125" style="11" customWidth="1"/>
    <col min="11267" max="11272" width="9" style="11" customWidth="1"/>
    <col min="11273" max="11516" width="9.140625" style="11"/>
    <col min="11517" max="11517" width="4.7109375" style="11" customWidth="1"/>
    <col min="11518" max="11518" width="19.85546875" style="11" customWidth="1"/>
    <col min="11519" max="11519" width="72.140625" style="11" customWidth="1"/>
    <col min="11520" max="11520" width="0" style="11" hidden="1" customWidth="1"/>
    <col min="11521" max="11521" width="18.28515625" style="11" customWidth="1"/>
    <col min="11522" max="11522" width="17.5703125" style="11" customWidth="1"/>
    <col min="11523" max="11528" width="9" style="11" customWidth="1"/>
    <col min="11529" max="11772" width="9.140625" style="11"/>
    <col min="11773" max="11773" width="4.7109375" style="11" customWidth="1"/>
    <col min="11774" max="11774" width="19.85546875" style="11" customWidth="1"/>
    <col min="11775" max="11775" width="72.140625" style="11" customWidth="1"/>
    <col min="11776" max="11776" width="0" style="11" hidden="1" customWidth="1"/>
    <col min="11777" max="11777" width="18.28515625" style="11" customWidth="1"/>
    <col min="11778" max="11778" width="17.5703125" style="11" customWidth="1"/>
    <col min="11779" max="11784" width="9" style="11" customWidth="1"/>
    <col min="11785" max="12028" width="9.140625" style="11"/>
    <col min="12029" max="12029" width="4.7109375" style="11" customWidth="1"/>
    <col min="12030" max="12030" width="19.85546875" style="11" customWidth="1"/>
    <col min="12031" max="12031" width="72.140625" style="11" customWidth="1"/>
    <col min="12032" max="12032" width="0" style="11" hidden="1" customWidth="1"/>
    <col min="12033" max="12033" width="18.28515625" style="11" customWidth="1"/>
    <col min="12034" max="12034" width="17.5703125" style="11" customWidth="1"/>
    <col min="12035" max="12040" width="9" style="11" customWidth="1"/>
    <col min="12041" max="12284" width="9.140625" style="11"/>
    <col min="12285" max="12285" width="4.7109375" style="11" customWidth="1"/>
    <col min="12286" max="12286" width="19.85546875" style="11" customWidth="1"/>
    <col min="12287" max="12287" width="72.140625" style="11" customWidth="1"/>
    <col min="12288" max="12288" width="0" style="11" hidden="1" customWidth="1"/>
    <col min="12289" max="12289" width="18.28515625" style="11" customWidth="1"/>
    <col min="12290" max="12290" width="17.5703125" style="11" customWidth="1"/>
    <col min="12291" max="12296" width="9" style="11" customWidth="1"/>
    <col min="12297" max="12540" width="9.140625" style="11"/>
    <col min="12541" max="12541" width="4.7109375" style="11" customWidth="1"/>
    <col min="12542" max="12542" width="19.85546875" style="11" customWidth="1"/>
    <col min="12543" max="12543" width="72.140625" style="11" customWidth="1"/>
    <col min="12544" max="12544" width="0" style="11" hidden="1" customWidth="1"/>
    <col min="12545" max="12545" width="18.28515625" style="11" customWidth="1"/>
    <col min="12546" max="12546" width="17.5703125" style="11" customWidth="1"/>
    <col min="12547" max="12552" width="9" style="11" customWidth="1"/>
    <col min="12553" max="12796" width="9.140625" style="11"/>
    <col min="12797" max="12797" width="4.7109375" style="11" customWidth="1"/>
    <col min="12798" max="12798" width="19.85546875" style="11" customWidth="1"/>
    <col min="12799" max="12799" width="72.140625" style="11" customWidth="1"/>
    <col min="12800" max="12800" width="0" style="11" hidden="1" customWidth="1"/>
    <col min="12801" max="12801" width="18.28515625" style="11" customWidth="1"/>
    <col min="12802" max="12802" width="17.5703125" style="11" customWidth="1"/>
    <col min="12803" max="12808" width="9" style="11" customWidth="1"/>
    <col min="12809" max="13052" width="9.140625" style="11"/>
    <col min="13053" max="13053" width="4.7109375" style="11" customWidth="1"/>
    <col min="13054" max="13054" width="19.85546875" style="11" customWidth="1"/>
    <col min="13055" max="13055" width="72.140625" style="11" customWidth="1"/>
    <col min="13056" max="13056" width="0" style="11" hidden="1" customWidth="1"/>
    <col min="13057" max="13057" width="18.28515625" style="11" customWidth="1"/>
    <col min="13058" max="13058" width="17.5703125" style="11" customWidth="1"/>
    <col min="13059" max="13064" width="9" style="11" customWidth="1"/>
    <col min="13065" max="13308" width="9.140625" style="11"/>
    <col min="13309" max="13309" width="4.7109375" style="11" customWidth="1"/>
    <col min="13310" max="13310" width="19.85546875" style="11" customWidth="1"/>
    <col min="13311" max="13311" width="72.140625" style="11" customWidth="1"/>
    <col min="13312" max="13312" width="0" style="11" hidden="1" customWidth="1"/>
    <col min="13313" max="13313" width="18.28515625" style="11" customWidth="1"/>
    <col min="13314" max="13314" width="17.5703125" style="11" customWidth="1"/>
    <col min="13315" max="13320" width="9" style="11" customWidth="1"/>
    <col min="13321" max="13564" width="9.140625" style="11"/>
    <col min="13565" max="13565" width="4.7109375" style="11" customWidth="1"/>
    <col min="13566" max="13566" width="19.85546875" style="11" customWidth="1"/>
    <col min="13567" max="13567" width="72.140625" style="11" customWidth="1"/>
    <col min="13568" max="13568" width="0" style="11" hidden="1" customWidth="1"/>
    <col min="13569" max="13569" width="18.28515625" style="11" customWidth="1"/>
    <col min="13570" max="13570" width="17.5703125" style="11" customWidth="1"/>
    <col min="13571" max="13576" width="9" style="11" customWidth="1"/>
    <col min="13577" max="13820" width="9.140625" style="11"/>
    <col min="13821" max="13821" width="4.7109375" style="11" customWidth="1"/>
    <col min="13822" max="13822" width="19.85546875" style="11" customWidth="1"/>
    <col min="13823" max="13823" width="72.140625" style="11" customWidth="1"/>
    <col min="13824" max="13824" width="0" style="11" hidden="1" customWidth="1"/>
    <col min="13825" max="13825" width="18.28515625" style="11" customWidth="1"/>
    <col min="13826" max="13826" width="17.5703125" style="11" customWidth="1"/>
    <col min="13827" max="13832" width="9" style="11" customWidth="1"/>
    <col min="13833" max="14076" width="9.140625" style="11"/>
    <col min="14077" max="14077" width="4.7109375" style="11" customWidth="1"/>
    <col min="14078" max="14078" width="19.85546875" style="11" customWidth="1"/>
    <col min="14079" max="14079" width="72.140625" style="11" customWidth="1"/>
    <col min="14080" max="14080" width="0" style="11" hidden="1" customWidth="1"/>
    <col min="14081" max="14081" width="18.28515625" style="11" customWidth="1"/>
    <col min="14082" max="14082" width="17.5703125" style="11" customWidth="1"/>
    <col min="14083" max="14088" width="9" style="11" customWidth="1"/>
    <col min="14089" max="14332" width="9.140625" style="11"/>
    <col min="14333" max="14333" width="4.7109375" style="11" customWidth="1"/>
    <col min="14334" max="14334" width="19.85546875" style="11" customWidth="1"/>
    <col min="14335" max="14335" width="72.140625" style="11" customWidth="1"/>
    <col min="14336" max="14336" width="0" style="11" hidden="1" customWidth="1"/>
    <col min="14337" max="14337" width="18.28515625" style="11" customWidth="1"/>
    <col min="14338" max="14338" width="17.5703125" style="11" customWidth="1"/>
    <col min="14339" max="14344" width="9" style="11" customWidth="1"/>
    <col min="14345" max="14588" width="9.140625" style="11"/>
    <col min="14589" max="14589" width="4.7109375" style="11" customWidth="1"/>
    <col min="14590" max="14590" width="19.85546875" style="11" customWidth="1"/>
    <col min="14591" max="14591" width="72.140625" style="11" customWidth="1"/>
    <col min="14592" max="14592" width="0" style="11" hidden="1" customWidth="1"/>
    <col min="14593" max="14593" width="18.28515625" style="11" customWidth="1"/>
    <col min="14594" max="14594" width="17.5703125" style="11" customWidth="1"/>
    <col min="14595" max="14600" width="9" style="11" customWidth="1"/>
    <col min="14601" max="14844" width="9.140625" style="11"/>
    <col min="14845" max="14845" width="4.7109375" style="11" customWidth="1"/>
    <col min="14846" max="14846" width="19.85546875" style="11" customWidth="1"/>
    <col min="14847" max="14847" width="72.140625" style="11" customWidth="1"/>
    <col min="14848" max="14848" width="0" style="11" hidden="1" customWidth="1"/>
    <col min="14849" max="14849" width="18.28515625" style="11" customWidth="1"/>
    <col min="14850" max="14850" width="17.5703125" style="11" customWidth="1"/>
    <col min="14851" max="14856" width="9" style="11" customWidth="1"/>
    <col min="14857" max="15100" width="9.140625" style="11"/>
    <col min="15101" max="15101" width="4.7109375" style="11" customWidth="1"/>
    <col min="15102" max="15102" width="19.85546875" style="11" customWidth="1"/>
    <col min="15103" max="15103" width="72.140625" style="11" customWidth="1"/>
    <col min="15104" max="15104" width="0" style="11" hidden="1" customWidth="1"/>
    <col min="15105" max="15105" width="18.28515625" style="11" customWidth="1"/>
    <col min="15106" max="15106" width="17.5703125" style="11" customWidth="1"/>
    <col min="15107" max="15112" width="9" style="11" customWidth="1"/>
    <col min="15113" max="15356" width="9.140625" style="11"/>
    <col min="15357" max="15357" width="4.7109375" style="11" customWidth="1"/>
    <col min="15358" max="15358" width="19.85546875" style="11" customWidth="1"/>
    <col min="15359" max="15359" width="72.140625" style="11" customWidth="1"/>
    <col min="15360" max="15360" width="0" style="11" hidden="1" customWidth="1"/>
    <col min="15361" max="15361" width="18.28515625" style="11" customWidth="1"/>
    <col min="15362" max="15362" width="17.5703125" style="11" customWidth="1"/>
    <col min="15363" max="15368" width="9" style="11" customWidth="1"/>
    <col min="15369" max="15612" width="9.140625" style="11"/>
    <col min="15613" max="15613" width="4.7109375" style="11" customWidth="1"/>
    <col min="15614" max="15614" width="19.85546875" style="11" customWidth="1"/>
    <col min="15615" max="15615" width="72.140625" style="11" customWidth="1"/>
    <col min="15616" max="15616" width="0" style="11" hidden="1" customWidth="1"/>
    <col min="15617" max="15617" width="18.28515625" style="11" customWidth="1"/>
    <col min="15618" max="15618" width="17.5703125" style="11" customWidth="1"/>
    <col min="15619" max="15624" width="9" style="11" customWidth="1"/>
    <col min="15625" max="15868" width="9.140625" style="11"/>
    <col min="15869" max="15869" width="4.7109375" style="11" customWidth="1"/>
    <col min="15870" max="15870" width="19.85546875" style="11" customWidth="1"/>
    <col min="15871" max="15871" width="72.140625" style="11" customWidth="1"/>
    <col min="15872" max="15872" width="0" style="11" hidden="1" customWidth="1"/>
    <col min="15873" max="15873" width="18.28515625" style="11" customWidth="1"/>
    <col min="15874" max="15874" width="17.5703125" style="11" customWidth="1"/>
    <col min="15875" max="15880" width="9" style="11" customWidth="1"/>
    <col min="15881" max="16124" width="9.140625" style="11"/>
    <col min="16125" max="16125" width="4.7109375" style="11" customWidth="1"/>
    <col min="16126" max="16126" width="19.85546875" style="11" customWidth="1"/>
    <col min="16127" max="16127" width="72.140625" style="11" customWidth="1"/>
    <col min="16128" max="16128" width="0" style="11" hidden="1" customWidth="1"/>
    <col min="16129" max="16129" width="18.28515625" style="11" customWidth="1"/>
    <col min="16130" max="16130" width="17.5703125" style="11" customWidth="1"/>
    <col min="16131" max="16136" width="9" style="11" customWidth="1"/>
    <col min="16137" max="16384" width="9.140625" style="11"/>
  </cols>
  <sheetData>
    <row r="1" spans="2:7" x14ac:dyDescent="0.3">
      <c r="D1" s="12" t="s">
        <v>94</v>
      </c>
    </row>
    <row r="2" spans="2:7" x14ac:dyDescent="0.3">
      <c r="D2" s="12" t="s">
        <v>92</v>
      </c>
    </row>
    <row r="3" spans="2:7" x14ac:dyDescent="0.3">
      <c r="D3" s="12" t="s">
        <v>1</v>
      </c>
    </row>
    <row r="4" spans="2:7" ht="14.25" customHeight="1" x14ac:dyDescent="0.3"/>
    <row r="5" spans="2:7" ht="53.25" customHeight="1" x14ac:dyDescent="0.3">
      <c r="B5" s="366" t="s">
        <v>96</v>
      </c>
      <c r="C5" s="366"/>
      <c r="D5" s="366"/>
    </row>
    <row r="6" spans="2:7" ht="18" customHeight="1" x14ac:dyDescent="0.3">
      <c r="B6" s="33"/>
      <c r="C6" s="33"/>
      <c r="D6" s="33"/>
    </row>
    <row r="7" spans="2:7" x14ac:dyDescent="0.3">
      <c r="D7" s="320" t="s">
        <v>95</v>
      </c>
    </row>
    <row r="8" spans="2:7" ht="24" customHeight="1" x14ac:dyDescent="0.3">
      <c r="B8" s="367" t="s">
        <v>13</v>
      </c>
      <c r="C8" s="367"/>
      <c r="D8" s="367"/>
    </row>
    <row r="9" spans="2:7" s="179" customFormat="1" x14ac:dyDescent="0.3">
      <c r="B9" s="375" t="s">
        <v>345</v>
      </c>
      <c r="C9" s="375"/>
    </row>
    <row r="10" spans="2:7" ht="24" customHeight="1" x14ac:dyDescent="0.3">
      <c r="B10" s="10"/>
      <c r="C10" s="10"/>
      <c r="F10" s="376"/>
      <c r="G10" s="376"/>
    </row>
    <row r="11" spans="2:7" s="179" customFormat="1" x14ac:dyDescent="0.3">
      <c r="B11" s="310" t="s">
        <v>14</v>
      </c>
      <c r="C11" s="310" t="s">
        <v>15</v>
      </c>
    </row>
    <row r="12" spans="2:7" ht="17.25" customHeight="1" x14ac:dyDescent="0.3">
      <c r="B12" s="13">
        <v>1049</v>
      </c>
      <c r="C12" s="37" t="s">
        <v>54</v>
      </c>
    </row>
    <row r="13" spans="2:7" x14ac:dyDescent="0.3">
      <c r="B13" s="15"/>
      <c r="C13" s="15"/>
    </row>
    <row r="14" spans="2:7" s="179" customFormat="1" x14ac:dyDescent="0.3">
      <c r="B14" s="311" t="s">
        <v>16</v>
      </c>
      <c r="C14" s="312"/>
      <c r="D14" s="313"/>
    </row>
    <row r="15" spans="2:7" ht="82.5" customHeight="1" x14ac:dyDescent="0.3">
      <c r="B15" s="16" t="s">
        <v>17</v>
      </c>
      <c r="C15" s="2">
        <v>1049</v>
      </c>
      <c r="D15" s="105" t="s">
        <v>338</v>
      </c>
    </row>
    <row r="16" spans="2:7" ht="27" customHeight="1" x14ac:dyDescent="0.3">
      <c r="B16" s="16" t="s">
        <v>18</v>
      </c>
      <c r="C16" s="2" t="s">
        <v>78</v>
      </c>
      <c r="D16" s="7" t="s">
        <v>28</v>
      </c>
    </row>
    <row r="17" spans="2:4" ht="34.5" x14ac:dyDescent="0.3">
      <c r="B17" s="16" t="s">
        <v>19</v>
      </c>
      <c r="C17" s="2" t="s">
        <v>79</v>
      </c>
      <c r="D17" s="21"/>
    </row>
    <row r="18" spans="2:4" ht="51.75" x14ac:dyDescent="0.3">
      <c r="B18" s="17" t="s">
        <v>20</v>
      </c>
      <c r="C18" s="2" t="s">
        <v>80</v>
      </c>
      <c r="D18" s="22"/>
    </row>
    <row r="19" spans="2:4" ht="34.5" x14ac:dyDescent="0.3">
      <c r="B19" s="17" t="s">
        <v>21</v>
      </c>
      <c r="C19" s="2" t="s">
        <v>81</v>
      </c>
      <c r="D19" s="22"/>
    </row>
    <row r="20" spans="2:4" ht="51.75" x14ac:dyDescent="0.3">
      <c r="B20" s="17" t="s">
        <v>82</v>
      </c>
      <c r="C20" s="2" t="s">
        <v>83</v>
      </c>
      <c r="D20" s="23"/>
    </row>
    <row r="21" spans="2:4" x14ac:dyDescent="0.3">
      <c r="B21" s="371" t="s">
        <v>0</v>
      </c>
      <c r="C21" s="372"/>
      <c r="D21" s="18"/>
    </row>
    <row r="22" spans="2:4" ht="17.25" customHeight="1" x14ac:dyDescent="0.3">
      <c r="B22" s="377" t="s">
        <v>344</v>
      </c>
      <c r="C22" s="378"/>
      <c r="D22" s="182">
        <v>-6</v>
      </c>
    </row>
    <row r="23" spans="2:4" x14ac:dyDescent="0.3">
      <c r="B23" s="19" t="s">
        <v>22</v>
      </c>
      <c r="C23" s="20"/>
      <c r="D23" s="95">
        <f>'h4'!G112</f>
        <v>-1685080.9000000001</v>
      </c>
    </row>
    <row r="24" spans="2:4" ht="42.75" customHeight="1" x14ac:dyDescent="0.3"/>
    <row r="25" spans="2:4" ht="73.5" customHeight="1" x14ac:dyDescent="0.3">
      <c r="B25" s="6" t="s">
        <v>17</v>
      </c>
      <c r="C25" s="1" t="s">
        <v>77</v>
      </c>
      <c r="D25" s="105" t="s">
        <v>338</v>
      </c>
    </row>
    <row r="26" spans="2:4" ht="34.5" x14ac:dyDescent="0.3">
      <c r="B26" s="6" t="s">
        <v>18</v>
      </c>
      <c r="C26" s="4" t="s">
        <v>100</v>
      </c>
      <c r="D26" s="7" t="s">
        <v>28</v>
      </c>
    </row>
    <row r="27" spans="2:4" ht="34.5" x14ac:dyDescent="0.3">
      <c r="B27" s="94" t="s">
        <v>19</v>
      </c>
      <c r="C27" s="102" t="s">
        <v>101</v>
      </c>
      <c r="D27" s="167"/>
    </row>
    <row r="28" spans="2:4" ht="34.5" x14ac:dyDescent="0.3">
      <c r="B28" s="94" t="s">
        <v>20</v>
      </c>
      <c r="C28" s="96" t="s">
        <v>102</v>
      </c>
      <c r="D28" s="167"/>
    </row>
    <row r="29" spans="2:4" ht="39.75" customHeight="1" x14ac:dyDescent="0.3">
      <c r="B29" s="94" t="s">
        <v>21</v>
      </c>
      <c r="C29" s="102" t="s">
        <v>81</v>
      </c>
      <c r="D29" s="167"/>
    </row>
    <row r="30" spans="2:4" ht="51.75" x14ac:dyDescent="0.3">
      <c r="B30" s="94" t="s">
        <v>82</v>
      </c>
      <c r="C30" s="102" t="s">
        <v>83</v>
      </c>
      <c r="D30" s="167"/>
    </row>
    <row r="31" spans="2:4" x14ac:dyDescent="0.3">
      <c r="B31" s="370" t="s">
        <v>0</v>
      </c>
      <c r="C31" s="370"/>
      <c r="D31" s="167"/>
    </row>
    <row r="32" spans="2:4" x14ac:dyDescent="0.3">
      <c r="B32" s="368" t="s">
        <v>25</v>
      </c>
      <c r="C32" s="369"/>
      <c r="D32" s="95">
        <f>'h4'!G122</f>
        <v>-107491.5</v>
      </c>
    </row>
    <row r="33" spans="2:4" x14ac:dyDescent="0.3">
      <c r="B33" s="156"/>
      <c r="C33" s="156"/>
      <c r="D33" s="157"/>
    </row>
    <row r="35" spans="2:4" s="179" customFormat="1" ht="29.25" customHeight="1" x14ac:dyDescent="0.3">
      <c r="B35" s="180" t="s">
        <v>14</v>
      </c>
      <c r="C35" s="181" t="s">
        <v>15</v>
      </c>
    </row>
    <row r="36" spans="2:4" x14ac:dyDescent="0.3">
      <c r="B36" s="151">
        <v>1212</v>
      </c>
      <c r="C36" s="152" t="s">
        <v>222</v>
      </c>
    </row>
    <row r="37" spans="2:4" x14ac:dyDescent="0.3">
      <c r="B37" s="10"/>
      <c r="C37" s="159"/>
    </row>
    <row r="38" spans="2:4" s="179" customFormat="1" ht="17.25" customHeight="1" x14ac:dyDescent="0.3">
      <c r="B38" s="375" t="s">
        <v>16</v>
      </c>
      <c r="C38" s="375"/>
    </row>
    <row r="39" spans="2:4" ht="70.5" customHeight="1" x14ac:dyDescent="0.3">
      <c r="B39" s="153" t="s">
        <v>17</v>
      </c>
      <c r="C39" s="153">
        <v>1212</v>
      </c>
      <c r="D39" s="105" t="s">
        <v>34</v>
      </c>
    </row>
    <row r="40" spans="2:4" ht="34.5" x14ac:dyDescent="0.3">
      <c r="B40" s="153" t="s">
        <v>18</v>
      </c>
      <c r="C40" s="153">
        <v>12007</v>
      </c>
      <c r="D40" s="7" t="s">
        <v>28</v>
      </c>
    </row>
    <row r="41" spans="2:4" ht="41.25" customHeight="1" x14ac:dyDescent="0.3">
      <c r="B41" s="153" t="s">
        <v>19</v>
      </c>
      <c r="C41" s="154" t="s">
        <v>223</v>
      </c>
      <c r="D41" s="9"/>
    </row>
    <row r="42" spans="2:4" ht="17.25" customHeight="1" x14ac:dyDescent="0.3">
      <c r="B42" s="153" t="s">
        <v>20</v>
      </c>
      <c r="C42" s="151" t="s">
        <v>224</v>
      </c>
      <c r="D42" s="95"/>
    </row>
    <row r="43" spans="2:4" ht="34.5" x14ac:dyDescent="0.3">
      <c r="B43" s="151" t="s">
        <v>21</v>
      </c>
      <c r="C43" s="151" t="s">
        <v>225</v>
      </c>
      <c r="D43" s="95"/>
    </row>
    <row r="44" spans="2:4" ht="51.75" x14ac:dyDescent="0.3">
      <c r="B44" s="151" t="s">
        <v>82</v>
      </c>
      <c r="C44" s="151" t="s">
        <v>226</v>
      </c>
      <c r="D44" s="95"/>
    </row>
    <row r="45" spans="2:4" ht="17.25" customHeight="1" x14ac:dyDescent="0.3">
      <c r="B45" s="373" t="s">
        <v>227</v>
      </c>
      <c r="C45" s="373"/>
      <c r="D45" s="95"/>
    </row>
    <row r="46" spans="2:4" x14ac:dyDescent="0.3">
      <c r="B46" s="155" t="s">
        <v>228</v>
      </c>
      <c r="C46" s="155"/>
      <c r="D46" s="182">
        <f>'h7'!D50+'h7'!D68+'h7'!D86+'h7'!D104+'h7'!D123+'h7'!D141+'h7'!D159+'h7'!D177+'h7'!D195+'h7'!D214</f>
        <v>33</v>
      </c>
    </row>
    <row r="47" spans="2:4" ht="17.25" customHeight="1" x14ac:dyDescent="0.3">
      <c r="B47" s="374" t="s">
        <v>22</v>
      </c>
      <c r="C47" s="374"/>
      <c r="D47" s="95">
        <f>'h4'!G23</f>
        <v>1792572.4</v>
      </c>
    </row>
    <row r="50" spans="2:6" ht="36.75" customHeight="1" x14ac:dyDescent="0.3">
      <c r="B50" s="341" t="s">
        <v>348</v>
      </c>
      <c r="C50" s="341"/>
      <c r="D50" s="341"/>
      <c r="E50" s="341"/>
      <c r="F50" s="341"/>
    </row>
  </sheetData>
  <mergeCells count="12">
    <mergeCell ref="B50:F50"/>
    <mergeCell ref="B5:D5"/>
    <mergeCell ref="B8:D8"/>
    <mergeCell ref="B32:C32"/>
    <mergeCell ref="B31:C31"/>
    <mergeCell ref="B21:C21"/>
    <mergeCell ref="B45:C45"/>
    <mergeCell ref="B47:C47"/>
    <mergeCell ref="B9:C9"/>
    <mergeCell ref="F10:G10"/>
    <mergeCell ref="B38:C38"/>
    <mergeCell ref="B22:C22"/>
  </mergeCells>
  <pageMargins left="0.23622047244094491" right="0.23622047244094491" top="0.74803149606299213" bottom="0.74803149606299213" header="0.31496062992125984" footer="0.31496062992125984"/>
  <pageSetup paperSize="9" scale="81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F234"/>
  <sheetViews>
    <sheetView topLeftCell="A19" zoomScaleNormal="100" workbookViewId="0">
      <selection activeCell="C15" sqref="C15"/>
    </sheetView>
  </sheetViews>
  <sheetFormatPr defaultRowHeight="17.25" x14ac:dyDescent="0.3"/>
  <cols>
    <col min="1" max="1" width="4.7109375" style="11" customWidth="1"/>
    <col min="2" max="2" width="33.140625" style="11" customWidth="1"/>
    <col min="3" max="3" width="69.7109375" style="11" customWidth="1"/>
    <col min="4" max="4" width="31.85546875" style="11" customWidth="1"/>
    <col min="5" max="5" width="12.5703125" style="11" customWidth="1"/>
    <col min="6" max="6" width="12.140625" style="11" customWidth="1"/>
    <col min="7" max="7" width="12.85546875" style="11" customWidth="1"/>
    <col min="8" max="9" width="12.7109375" style="11" customWidth="1"/>
    <col min="10" max="10" width="11.42578125" style="11" customWidth="1"/>
    <col min="11" max="11" width="11.140625" style="11" customWidth="1"/>
    <col min="12" max="12" width="10.28515625" style="11" customWidth="1"/>
    <col min="13" max="13" width="10.5703125" style="11" customWidth="1"/>
    <col min="14" max="252" width="9.140625" style="11"/>
    <col min="253" max="253" width="4.7109375" style="11" customWidth="1"/>
    <col min="254" max="254" width="19.85546875" style="11" customWidth="1"/>
    <col min="255" max="255" width="72.140625" style="11" customWidth="1"/>
    <col min="256" max="256" width="0" style="11" hidden="1" customWidth="1"/>
    <col min="257" max="257" width="18.28515625" style="11" customWidth="1"/>
    <col min="258" max="258" width="17.5703125" style="11" customWidth="1"/>
    <col min="259" max="264" width="9" style="11" customWidth="1"/>
    <col min="265" max="508" width="9.140625" style="11"/>
    <col min="509" max="509" width="4.7109375" style="11" customWidth="1"/>
    <col min="510" max="510" width="19.85546875" style="11" customWidth="1"/>
    <col min="511" max="511" width="72.140625" style="11" customWidth="1"/>
    <col min="512" max="512" width="0" style="11" hidden="1" customWidth="1"/>
    <col min="513" max="513" width="18.28515625" style="11" customWidth="1"/>
    <col min="514" max="514" width="17.5703125" style="11" customWidth="1"/>
    <col min="515" max="520" width="9" style="11" customWidth="1"/>
    <col min="521" max="764" width="9.140625" style="11"/>
    <col min="765" max="765" width="4.7109375" style="11" customWidth="1"/>
    <col min="766" max="766" width="19.85546875" style="11" customWidth="1"/>
    <col min="767" max="767" width="72.140625" style="11" customWidth="1"/>
    <col min="768" max="768" width="0" style="11" hidden="1" customWidth="1"/>
    <col min="769" max="769" width="18.28515625" style="11" customWidth="1"/>
    <col min="770" max="770" width="17.5703125" style="11" customWidth="1"/>
    <col min="771" max="776" width="9" style="11" customWidth="1"/>
    <col min="777" max="1020" width="9.140625" style="11"/>
    <col min="1021" max="1021" width="4.7109375" style="11" customWidth="1"/>
    <col min="1022" max="1022" width="19.85546875" style="11" customWidth="1"/>
    <col min="1023" max="1023" width="72.140625" style="11" customWidth="1"/>
    <col min="1024" max="1024" width="0" style="11" hidden="1" customWidth="1"/>
    <col min="1025" max="1025" width="18.28515625" style="11" customWidth="1"/>
    <col min="1026" max="1026" width="17.5703125" style="11" customWidth="1"/>
    <col min="1027" max="1032" width="9" style="11" customWidth="1"/>
    <col min="1033" max="1276" width="9.140625" style="11"/>
    <col min="1277" max="1277" width="4.7109375" style="11" customWidth="1"/>
    <col min="1278" max="1278" width="19.85546875" style="11" customWidth="1"/>
    <col min="1279" max="1279" width="72.140625" style="11" customWidth="1"/>
    <col min="1280" max="1280" width="0" style="11" hidden="1" customWidth="1"/>
    <col min="1281" max="1281" width="18.28515625" style="11" customWidth="1"/>
    <col min="1282" max="1282" width="17.5703125" style="11" customWidth="1"/>
    <col min="1283" max="1288" width="9" style="11" customWidth="1"/>
    <col min="1289" max="1532" width="9.140625" style="11"/>
    <col min="1533" max="1533" width="4.7109375" style="11" customWidth="1"/>
    <col min="1534" max="1534" width="19.85546875" style="11" customWidth="1"/>
    <col min="1535" max="1535" width="72.140625" style="11" customWidth="1"/>
    <col min="1536" max="1536" width="0" style="11" hidden="1" customWidth="1"/>
    <col min="1537" max="1537" width="18.28515625" style="11" customWidth="1"/>
    <col min="1538" max="1538" width="17.5703125" style="11" customWidth="1"/>
    <col min="1539" max="1544" width="9" style="11" customWidth="1"/>
    <col min="1545" max="1788" width="9.140625" style="11"/>
    <col min="1789" max="1789" width="4.7109375" style="11" customWidth="1"/>
    <col min="1790" max="1790" width="19.85546875" style="11" customWidth="1"/>
    <col min="1791" max="1791" width="72.140625" style="11" customWidth="1"/>
    <col min="1792" max="1792" width="0" style="11" hidden="1" customWidth="1"/>
    <col min="1793" max="1793" width="18.28515625" style="11" customWidth="1"/>
    <col min="1794" max="1794" width="17.5703125" style="11" customWidth="1"/>
    <col min="1795" max="1800" width="9" style="11" customWidth="1"/>
    <col min="1801" max="2044" width="9.140625" style="11"/>
    <col min="2045" max="2045" width="4.7109375" style="11" customWidth="1"/>
    <col min="2046" max="2046" width="19.85546875" style="11" customWidth="1"/>
    <col min="2047" max="2047" width="72.140625" style="11" customWidth="1"/>
    <col min="2048" max="2048" width="0" style="11" hidden="1" customWidth="1"/>
    <col min="2049" max="2049" width="18.28515625" style="11" customWidth="1"/>
    <col min="2050" max="2050" width="17.5703125" style="11" customWidth="1"/>
    <col min="2051" max="2056" width="9" style="11" customWidth="1"/>
    <col min="2057" max="2300" width="9.140625" style="11"/>
    <col min="2301" max="2301" width="4.7109375" style="11" customWidth="1"/>
    <col min="2302" max="2302" width="19.85546875" style="11" customWidth="1"/>
    <col min="2303" max="2303" width="72.140625" style="11" customWidth="1"/>
    <col min="2304" max="2304" width="0" style="11" hidden="1" customWidth="1"/>
    <col min="2305" max="2305" width="18.28515625" style="11" customWidth="1"/>
    <col min="2306" max="2306" width="17.5703125" style="11" customWidth="1"/>
    <col min="2307" max="2312" width="9" style="11" customWidth="1"/>
    <col min="2313" max="2556" width="9.140625" style="11"/>
    <col min="2557" max="2557" width="4.7109375" style="11" customWidth="1"/>
    <col min="2558" max="2558" width="19.85546875" style="11" customWidth="1"/>
    <col min="2559" max="2559" width="72.140625" style="11" customWidth="1"/>
    <col min="2560" max="2560" width="0" style="11" hidden="1" customWidth="1"/>
    <col min="2561" max="2561" width="18.28515625" style="11" customWidth="1"/>
    <col min="2562" max="2562" width="17.5703125" style="11" customWidth="1"/>
    <col min="2563" max="2568" width="9" style="11" customWidth="1"/>
    <col min="2569" max="2812" width="9.140625" style="11"/>
    <col min="2813" max="2813" width="4.7109375" style="11" customWidth="1"/>
    <col min="2814" max="2814" width="19.85546875" style="11" customWidth="1"/>
    <col min="2815" max="2815" width="72.140625" style="11" customWidth="1"/>
    <col min="2816" max="2816" width="0" style="11" hidden="1" customWidth="1"/>
    <col min="2817" max="2817" width="18.28515625" style="11" customWidth="1"/>
    <col min="2818" max="2818" width="17.5703125" style="11" customWidth="1"/>
    <col min="2819" max="2824" width="9" style="11" customWidth="1"/>
    <col min="2825" max="3068" width="9.140625" style="11"/>
    <col min="3069" max="3069" width="4.7109375" style="11" customWidth="1"/>
    <col min="3070" max="3070" width="19.85546875" style="11" customWidth="1"/>
    <col min="3071" max="3071" width="72.140625" style="11" customWidth="1"/>
    <col min="3072" max="3072" width="0" style="11" hidden="1" customWidth="1"/>
    <col min="3073" max="3073" width="18.28515625" style="11" customWidth="1"/>
    <col min="3074" max="3074" width="17.5703125" style="11" customWidth="1"/>
    <col min="3075" max="3080" width="9" style="11" customWidth="1"/>
    <col min="3081" max="3324" width="9.140625" style="11"/>
    <col min="3325" max="3325" width="4.7109375" style="11" customWidth="1"/>
    <col min="3326" max="3326" width="19.85546875" style="11" customWidth="1"/>
    <col min="3327" max="3327" width="72.140625" style="11" customWidth="1"/>
    <col min="3328" max="3328" width="0" style="11" hidden="1" customWidth="1"/>
    <col min="3329" max="3329" width="18.28515625" style="11" customWidth="1"/>
    <col min="3330" max="3330" width="17.5703125" style="11" customWidth="1"/>
    <col min="3331" max="3336" width="9" style="11" customWidth="1"/>
    <col min="3337" max="3580" width="9.140625" style="11"/>
    <col min="3581" max="3581" width="4.7109375" style="11" customWidth="1"/>
    <col min="3582" max="3582" width="19.85546875" style="11" customWidth="1"/>
    <col min="3583" max="3583" width="72.140625" style="11" customWidth="1"/>
    <col min="3584" max="3584" width="0" style="11" hidden="1" customWidth="1"/>
    <col min="3585" max="3585" width="18.28515625" style="11" customWidth="1"/>
    <col min="3586" max="3586" width="17.5703125" style="11" customWidth="1"/>
    <col min="3587" max="3592" width="9" style="11" customWidth="1"/>
    <col min="3593" max="3836" width="9.140625" style="11"/>
    <col min="3837" max="3837" width="4.7109375" style="11" customWidth="1"/>
    <col min="3838" max="3838" width="19.85546875" style="11" customWidth="1"/>
    <col min="3839" max="3839" width="72.140625" style="11" customWidth="1"/>
    <col min="3840" max="3840" width="0" style="11" hidden="1" customWidth="1"/>
    <col min="3841" max="3841" width="18.28515625" style="11" customWidth="1"/>
    <col min="3842" max="3842" width="17.5703125" style="11" customWidth="1"/>
    <col min="3843" max="3848" width="9" style="11" customWidth="1"/>
    <col min="3849" max="4092" width="9.140625" style="11"/>
    <col min="4093" max="4093" width="4.7109375" style="11" customWidth="1"/>
    <col min="4094" max="4094" width="19.85546875" style="11" customWidth="1"/>
    <col min="4095" max="4095" width="72.140625" style="11" customWidth="1"/>
    <col min="4096" max="4096" width="0" style="11" hidden="1" customWidth="1"/>
    <col min="4097" max="4097" width="18.28515625" style="11" customWidth="1"/>
    <col min="4098" max="4098" width="17.5703125" style="11" customWidth="1"/>
    <col min="4099" max="4104" width="9" style="11" customWidth="1"/>
    <col min="4105" max="4348" width="9.140625" style="11"/>
    <col min="4349" max="4349" width="4.7109375" style="11" customWidth="1"/>
    <col min="4350" max="4350" width="19.85546875" style="11" customWidth="1"/>
    <col min="4351" max="4351" width="72.140625" style="11" customWidth="1"/>
    <col min="4352" max="4352" width="0" style="11" hidden="1" customWidth="1"/>
    <col min="4353" max="4353" width="18.28515625" style="11" customWidth="1"/>
    <col min="4354" max="4354" width="17.5703125" style="11" customWidth="1"/>
    <col min="4355" max="4360" width="9" style="11" customWidth="1"/>
    <col min="4361" max="4604" width="9.140625" style="11"/>
    <col min="4605" max="4605" width="4.7109375" style="11" customWidth="1"/>
    <col min="4606" max="4606" width="19.85546875" style="11" customWidth="1"/>
    <col min="4607" max="4607" width="72.140625" style="11" customWidth="1"/>
    <col min="4608" max="4608" width="0" style="11" hidden="1" customWidth="1"/>
    <col min="4609" max="4609" width="18.28515625" style="11" customWidth="1"/>
    <col min="4610" max="4610" width="17.5703125" style="11" customWidth="1"/>
    <col min="4611" max="4616" width="9" style="11" customWidth="1"/>
    <col min="4617" max="4860" width="9.140625" style="11"/>
    <col min="4861" max="4861" width="4.7109375" style="11" customWidth="1"/>
    <col min="4862" max="4862" width="19.85546875" style="11" customWidth="1"/>
    <col min="4863" max="4863" width="72.140625" style="11" customWidth="1"/>
    <col min="4864" max="4864" width="0" style="11" hidden="1" customWidth="1"/>
    <col min="4865" max="4865" width="18.28515625" style="11" customWidth="1"/>
    <col min="4866" max="4866" width="17.5703125" style="11" customWidth="1"/>
    <col min="4867" max="4872" width="9" style="11" customWidth="1"/>
    <col min="4873" max="5116" width="9.140625" style="11"/>
    <col min="5117" max="5117" width="4.7109375" style="11" customWidth="1"/>
    <col min="5118" max="5118" width="19.85546875" style="11" customWidth="1"/>
    <col min="5119" max="5119" width="72.140625" style="11" customWidth="1"/>
    <col min="5120" max="5120" width="0" style="11" hidden="1" customWidth="1"/>
    <col min="5121" max="5121" width="18.28515625" style="11" customWidth="1"/>
    <col min="5122" max="5122" width="17.5703125" style="11" customWidth="1"/>
    <col min="5123" max="5128" width="9" style="11" customWidth="1"/>
    <col min="5129" max="5372" width="9.140625" style="11"/>
    <col min="5373" max="5373" width="4.7109375" style="11" customWidth="1"/>
    <col min="5374" max="5374" width="19.85546875" style="11" customWidth="1"/>
    <col min="5375" max="5375" width="72.140625" style="11" customWidth="1"/>
    <col min="5376" max="5376" width="0" style="11" hidden="1" customWidth="1"/>
    <col min="5377" max="5377" width="18.28515625" style="11" customWidth="1"/>
    <col min="5378" max="5378" width="17.5703125" style="11" customWidth="1"/>
    <col min="5379" max="5384" width="9" style="11" customWidth="1"/>
    <col min="5385" max="5628" width="9.140625" style="11"/>
    <col min="5629" max="5629" width="4.7109375" style="11" customWidth="1"/>
    <col min="5630" max="5630" width="19.85546875" style="11" customWidth="1"/>
    <col min="5631" max="5631" width="72.140625" style="11" customWidth="1"/>
    <col min="5632" max="5632" width="0" style="11" hidden="1" customWidth="1"/>
    <col min="5633" max="5633" width="18.28515625" style="11" customWidth="1"/>
    <col min="5634" max="5634" width="17.5703125" style="11" customWidth="1"/>
    <col min="5635" max="5640" width="9" style="11" customWidth="1"/>
    <col min="5641" max="5884" width="9.140625" style="11"/>
    <col min="5885" max="5885" width="4.7109375" style="11" customWidth="1"/>
    <col min="5886" max="5886" width="19.85546875" style="11" customWidth="1"/>
    <col min="5887" max="5887" width="72.140625" style="11" customWidth="1"/>
    <col min="5888" max="5888" width="0" style="11" hidden="1" customWidth="1"/>
    <col min="5889" max="5889" width="18.28515625" style="11" customWidth="1"/>
    <col min="5890" max="5890" width="17.5703125" style="11" customWidth="1"/>
    <col min="5891" max="5896" width="9" style="11" customWidth="1"/>
    <col min="5897" max="6140" width="9.140625" style="11"/>
    <col min="6141" max="6141" width="4.7109375" style="11" customWidth="1"/>
    <col min="6142" max="6142" width="19.85546875" style="11" customWidth="1"/>
    <col min="6143" max="6143" width="72.140625" style="11" customWidth="1"/>
    <col min="6144" max="6144" width="0" style="11" hidden="1" customWidth="1"/>
    <col min="6145" max="6145" width="18.28515625" style="11" customWidth="1"/>
    <col min="6146" max="6146" width="17.5703125" style="11" customWidth="1"/>
    <col min="6147" max="6152" width="9" style="11" customWidth="1"/>
    <col min="6153" max="6396" width="9.140625" style="11"/>
    <col min="6397" max="6397" width="4.7109375" style="11" customWidth="1"/>
    <col min="6398" max="6398" width="19.85546875" style="11" customWidth="1"/>
    <col min="6399" max="6399" width="72.140625" style="11" customWidth="1"/>
    <col min="6400" max="6400" width="0" style="11" hidden="1" customWidth="1"/>
    <col min="6401" max="6401" width="18.28515625" style="11" customWidth="1"/>
    <col min="6402" max="6402" width="17.5703125" style="11" customWidth="1"/>
    <col min="6403" max="6408" width="9" style="11" customWidth="1"/>
    <col min="6409" max="6652" width="9.140625" style="11"/>
    <col min="6653" max="6653" width="4.7109375" style="11" customWidth="1"/>
    <col min="6654" max="6654" width="19.85546875" style="11" customWidth="1"/>
    <col min="6655" max="6655" width="72.140625" style="11" customWidth="1"/>
    <col min="6656" max="6656" width="0" style="11" hidden="1" customWidth="1"/>
    <col min="6657" max="6657" width="18.28515625" style="11" customWidth="1"/>
    <col min="6658" max="6658" width="17.5703125" style="11" customWidth="1"/>
    <col min="6659" max="6664" width="9" style="11" customWidth="1"/>
    <col min="6665" max="6908" width="9.140625" style="11"/>
    <col min="6909" max="6909" width="4.7109375" style="11" customWidth="1"/>
    <col min="6910" max="6910" width="19.85546875" style="11" customWidth="1"/>
    <col min="6911" max="6911" width="72.140625" style="11" customWidth="1"/>
    <col min="6912" max="6912" width="0" style="11" hidden="1" customWidth="1"/>
    <col min="6913" max="6913" width="18.28515625" style="11" customWidth="1"/>
    <col min="6914" max="6914" width="17.5703125" style="11" customWidth="1"/>
    <col min="6915" max="6920" width="9" style="11" customWidth="1"/>
    <col min="6921" max="7164" width="9.140625" style="11"/>
    <col min="7165" max="7165" width="4.7109375" style="11" customWidth="1"/>
    <col min="7166" max="7166" width="19.85546875" style="11" customWidth="1"/>
    <col min="7167" max="7167" width="72.140625" style="11" customWidth="1"/>
    <col min="7168" max="7168" width="0" style="11" hidden="1" customWidth="1"/>
    <col min="7169" max="7169" width="18.28515625" style="11" customWidth="1"/>
    <col min="7170" max="7170" width="17.5703125" style="11" customWidth="1"/>
    <col min="7171" max="7176" width="9" style="11" customWidth="1"/>
    <col min="7177" max="7420" width="9.140625" style="11"/>
    <col min="7421" max="7421" width="4.7109375" style="11" customWidth="1"/>
    <col min="7422" max="7422" width="19.85546875" style="11" customWidth="1"/>
    <col min="7423" max="7423" width="72.140625" style="11" customWidth="1"/>
    <col min="7424" max="7424" width="0" style="11" hidden="1" customWidth="1"/>
    <col min="7425" max="7425" width="18.28515625" style="11" customWidth="1"/>
    <col min="7426" max="7426" width="17.5703125" style="11" customWidth="1"/>
    <col min="7427" max="7432" width="9" style="11" customWidth="1"/>
    <col min="7433" max="7676" width="9.140625" style="11"/>
    <col min="7677" max="7677" width="4.7109375" style="11" customWidth="1"/>
    <col min="7678" max="7678" width="19.85546875" style="11" customWidth="1"/>
    <col min="7679" max="7679" width="72.140625" style="11" customWidth="1"/>
    <col min="7680" max="7680" width="0" style="11" hidden="1" customWidth="1"/>
    <col min="7681" max="7681" width="18.28515625" style="11" customWidth="1"/>
    <col min="7682" max="7682" width="17.5703125" style="11" customWidth="1"/>
    <col min="7683" max="7688" width="9" style="11" customWidth="1"/>
    <col min="7689" max="7932" width="9.140625" style="11"/>
    <col min="7933" max="7933" width="4.7109375" style="11" customWidth="1"/>
    <col min="7934" max="7934" width="19.85546875" style="11" customWidth="1"/>
    <col min="7935" max="7935" width="72.140625" style="11" customWidth="1"/>
    <col min="7936" max="7936" width="0" style="11" hidden="1" customWidth="1"/>
    <col min="7937" max="7937" width="18.28515625" style="11" customWidth="1"/>
    <col min="7938" max="7938" width="17.5703125" style="11" customWidth="1"/>
    <col min="7939" max="7944" width="9" style="11" customWidth="1"/>
    <col min="7945" max="8188" width="9.140625" style="11"/>
    <col min="8189" max="8189" width="4.7109375" style="11" customWidth="1"/>
    <col min="8190" max="8190" width="19.85546875" style="11" customWidth="1"/>
    <col min="8191" max="8191" width="72.140625" style="11" customWidth="1"/>
    <col min="8192" max="8192" width="0" style="11" hidden="1" customWidth="1"/>
    <col min="8193" max="8193" width="18.28515625" style="11" customWidth="1"/>
    <col min="8194" max="8194" width="17.5703125" style="11" customWidth="1"/>
    <col min="8195" max="8200" width="9" style="11" customWidth="1"/>
    <col min="8201" max="8444" width="9.140625" style="11"/>
    <col min="8445" max="8445" width="4.7109375" style="11" customWidth="1"/>
    <col min="8446" max="8446" width="19.85546875" style="11" customWidth="1"/>
    <col min="8447" max="8447" width="72.140625" style="11" customWidth="1"/>
    <col min="8448" max="8448" width="0" style="11" hidden="1" customWidth="1"/>
    <col min="8449" max="8449" width="18.28515625" style="11" customWidth="1"/>
    <col min="8450" max="8450" width="17.5703125" style="11" customWidth="1"/>
    <col min="8451" max="8456" width="9" style="11" customWidth="1"/>
    <col min="8457" max="8700" width="9.140625" style="11"/>
    <col min="8701" max="8701" width="4.7109375" style="11" customWidth="1"/>
    <col min="8702" max="8702" width="19.85546875" style="11" customWidth="1"/>
    <col min="8703" max="8703" width="72.140625" style="11" customWidth="1"/>
    <col min="8704" max="8704" width="0" style="11" hidden="1" customWidth="1"/>
    <col min="8705" max="8705" width="18.28515625" style="11" customWidth="1"/>
    <col min="8706" max="8706" width="17.5703125" style="11" customWidth="1"/>
    <col min="8707" max="8712" width="9" style="11" customWidth="1"/>
    <col min="8713" max="8956" width="9.140625" style="11"/>
    <col min="8957" max="8957" width="4.7109375" style="11" customWidth="1"/>
    <col min="8958" max="8958" width="19.85546875" style="11" customWidth="1"/>
    <col min="8959" max="8959" width="72.140625" style="11" customWidth="1"/>
    <col min="8960" max="8960" width="0" style="11" hidden="1" customWidth="1"/>
    <col min="8961" max="8961" width="18.28515625" style="11" customWidth="1"/>
    <col min="8962" max="8962" width="17.5703125" style="11" customWidth="1"/>
    <col min="8963" max="8968" width="9" style="11" customWidth="1"/>
    <col min="8969" max="9212" width="9.140625" style="11"/>
    <col min="9213" max="9213" width="4.7109375" style="11" customWidth="1"/>
    <col min="9214" max="9214" width="19.85546875" style="11" customWidth="1"/>
    <col min="9215" max="9215" width="72.140625" style="11" customWidth="1"/>
    <col min="9216" max="9216" width="0" style="11" hidden="1" customWidth="1"/>
    <col min="9217" max="9217" width="18.28515625" style="11" customWidth="1"/>
    <col min="9218" max="9218" width="17.5703125" style="11" customWidth="1"/>
    <col min="9219" max="9224" width="9" style="11" customWidth="1"/>
    <col min="9225" max="9468" width="9.140625" style="11"/>
    <col min="9469" max="9469" width="4.7109375" style="11" customWidth="1"/>
    <col min="9470" max="9470" width="19.85546875" style="11" customWidth="1"/>
    <col min="9471" max="9471" width="72.140625" style="11" customWidth="1"/>
    <col min="9472" max="9472" width="0" style="11" hidden="1" customWidth="1"/>
    <col min="9473" max="9473" width="18.28515625" style="11" customWidth="1"/>
    <col min="9474" max="9474" width="17.5703125" style="11" customWidth="1"/>
    <col min="9475" max="9480" width="9" style="11" customWidth="1"/>
    <col min="9481" max="9724" width="9.140625" style="11"/>
    <col min="9725" max="9725" width="4.7109375" style="11" customWidth="1"/>
    <col min="9726" max="9726" width="19.85546875" style="11" customWidth="1"/>
    <col min="9727" max="9727" width="72.140625" style="11" customWidth="1"/>
    <col min="9728" max="9728" width="0" style="11" hidden="1" customWidth="1"/>
    <col min="9729" max="9729" width="18.28515625" style="11" customWidth="1"/>
    <col min="9730" max="9730" width="17.5703125" style="11" customWidth="1"/>
    <col min="9731" max="9736" width="9" style="11" customWidth="1"/>
    <col min="9737" max="9980" width="9.140625" style="11"/>
    <col min="9981" max="9981" width="4.7109375" style="11" customWidth="1"/>
    <col min="9982" max="9982" width="19.85546875" style="11" customWidth="1"/>
    <col min="9983" max="9983" width="72.140625" style="11" customWidth="1"/>
    <col min="9984" max="9984" width="0" style="11" hidden="1" customWidth="1"/>
    <col min="9985" max="9985" width="18.28515625" style="11" customWidth="1"/>
    <col min="9986" max="9986" width="17.5703125" style="11" customWidth="1"/>
    <col min="9987" max="9992" width="9" style="11" customWidth="1"/>
    <col min="9993" max="10236" width="9.140625" style="11"/>
    <col min="10237" max="10237" width="4.7109375" style="11" customWidth="1"/>
    <col min="10238" max="10238" width="19.85546875" style="11" customWidth="1"/>
    <col min="10239" max="10239" width="72.140625" style="11" customWidth="1"/>
    <col min="10240" max="10240" width="0" style="11" hidden="1" customWidth="1"/>
    <col min="10241" max="10241" width="18.28515625" style="11" customWidth="1"/>
    <col min="10242" max="10242" width="17.5703125" style="11" customWidth="1"/>
    <col min="10243" max="10248" width="9" style="11" customWidth="1"/>
    <col min="10249" max="10492" width="9.140625" style="11"/>
    <col min="10493" max="10493" width="4.7109375" style="11" customWidth="1"/>
    <col min="10494" max="10494" width="19.85546875" style="11" customWidth="1"/>
    <col min="10495" max="10495" width="72.140625" style="11" customWidth="1"/>
    <col min="10496" max="10496" width="0" style="11" hidden="1" customWidth="1"/>
    <col min="10497" max="10497" width="18.28515625" style="11" customWidth="1"/>
    <col min="10498" max="10498" width="17.5703125" style="11" customWidth="1"/>
    <col min="10499" max="10504" width="9" style="11" customWidth="1"/>
    <col min="10505" max="10748" width="9.140625" style="11"/>
    <col min="10749" max="10749" width="4.7109375" style="11" customWidth="1"/>
    <col min="10750" max="10750" width="19.85546875" style="11" customWidth="1"/>
    <col min="10751" max="10751" width="72.140625" style="11" customWidth="1"/>
    <col min="10752" max="10752" width="0" style="11" hidden="1" customWidth="1"/>
    <col min="10753" max="10753" width="18.28515625" style="11" customWidth="1"/>
    <col min="10754" max="10754" width="17.5703125" style="11" customWidth="1"/>
    <col min="10755" max="10760" width="9" style="11" customWidth="1"/>
    <col min="10761" max="11004" width="9.140625" style="11"/>
    <col min="11005" max="11005" width="4.7109375" style="11" customWidth="1"/>
    <col min="11006" max="11006" width="19.85546875" style="11" customWidth="1"/>
    <col min="11007" max="11007" width="72.140625" style="11" customWidth="1"/>
    <col min="11008" max="11008" width="0" style="11" hidden="1" customWidth="1"/>
    <col min="11009" max="11009" width="18.28515625" style="11" customWidth="1"/>
    <col min="11010" max="11010" width="17.5703125" style="11" customWidth="1"/>
    <col min="11011" max="11016" width="9" style="11" customWidth="1"/>
    <col min="11017" max="11260" width="9.140625" style="11"/>
    <col min="11261" max="11261" width="4.7109375" style="11" customWidth="1"/>
    <col min="11262" max="11262" width="19.85546875" style="11" customWidth="1"/>
    <col min="11263" max="11263" width="72.140625" style="11" customWidth="1"/>
    <col min="11264" max="11264" width="0" style="11" hidden="1" customWidth="1"/>
    <col min="11265" max="11265" width="18.28515625" style="11" customWidth="1"/>
    <col min="11266" max="11266" width="17.5703125" style="11" customWidth="1"/>
    <col min="11267" max="11272" width="9" style="11" customWidth="1"/>
    <col min="11273" max="11516" width="9.140625" style="11"/>
    <col min="11517" max="11517" width="4.7109375" style="11" customWidth="1"/>
    <col min="11518" max="11518" width="19.85546875" style="11" customWidth="1"/>
    <col min="11519" max="11519" width="72.140625" style="11" customWidth="1"/>
    <col min="11520" max="11520" width="0" style="11" hidden="1" customWidth="1"/>
    <col min="11521" max="11521" width="18.28515625" style="11" customWidth="1"/>
    <col min="11522" max="11522" width="17.5703125" style="11" customWidth="1"/>
    <col min="11523" max="11528" width="9" style="11" customWidth="1"/>
    <col min="11529" max="11772" width="9.140625" style="11"/>
    <col min="11773" max="11773" width="4.7109375" style="11" customWidth="1"/>
    <col min="11774" max="11774" width="19.85546875" style="11" customWidth="1"/>
    <col min="11775" max="11775" width="72.140625" style="11" customWidth="1"/>
    <col min="11776" max="11776" width="0" style="11" hidden="1" customWidth="1"/>
    <col min="11777" max="11777" width="18.28515625" style="11" customWidth="1"/>
    <col min="11778" max="11778" width="17.5703125" style="11" customWidth="1"/>
    <col min="11779" max="11784" width="9" style="11" customWidth="1"/>
    <col min="11785" max="12028" width="9.140625" style="11"/>
    <col min="12029" max="12029" width="4.7109375" style="11" customWidth="1"/>
    <col min="12030" max="12030" width="19.85546875" style="11" customWidth="1"/>
    <col min="12031" max="12031" width="72.140625" style="11" customWidth="1"/>
    <col min="12032" max="12032" width="0" style="11" hidden="1" customWidth="1"/>
    <col min="12033" max="12033" width="18.28515625" style="11" customWidth="1"/>
    <col min="12034" max="12034" width="17.5703125" style="11" customWidth="1"/>
    <col min="12035" max="12040" width="9" style="11" customWidth="1"/>
    <col min="12041" max="12284" width="9.140625" style="11"/>
    <col min="12285" max="12285" width="4.7109375" style="11" customWidth="1"/>
    <col min="12286" max="12286" width="19.85546875" style="11" customWidth="1"/>
    <col min="12287" max="12287" width="72.140625" style="11" customWidth="1"/>
    <col min="12288" max="12288" width="0" style="11" hidden="1" customWidth="1"/>
    <col min="12289" max="12289" width="18.28515625" style="11" customWidth="1"/>
    <col min="12290" max="12290" width="17.5703125" style="11" customWidth="1"/>
    <col min="12291" max="12296" width="9" style="11" customWidth="1"/>
    <col min="12297" max="12540" width="9.140625" style="11"/>
    <col min="12541" max="12541" width="4.7109375" style="11" customWidth="1"/>
    <col min="12542" max="12542" width="19.85546875" style="11" customWidth="1"/>
    <col min="12543" max="12543" width="72.140625" style="11" customWidth="1"/>
    <col min="12544" max="12544" width="0" style="11" hidden="1" customWidth="1"/>
    <col min="12545" max="12545" width="18.28515625" style="11" customWidth="1"/>
    <col min="12546" max="12546" width="17.5703125" style="11" customWidth="1"/>
    <col min="12547" max="12552" width="9" style="11" customWidth="1"/>
    <col min="12553" max="12796" width="9.140625" style="11"/>
    <col min="12797" max="12797" width="4.7109375" style="11" customWidth="1"/>
    <col min="12798" max="12798" width="19.85546875" style="11" customWidth="1"/>
    <col min="12799" max="12799" width="72.140625" style="11" customWidth="1"/>
    <col min="12800" max="12800" width="0" style="11" hidden="1" customWidth="1"/>
    <col min="12801" max="12801" width="18.28515625" style="11" customWidth="1"/>
    <col min="12802" max="12802" width="17.5703125" style="11" customWidth="1"/>
    <col min="12803" max="12808" width="9" style="11" customWidth="1"/>
    <col min="12809" max="13052" width="9.140625" style="11"/>
    <col min="13053" max="13053" width="4.7109375" style="11" customWidth="1"/>
    <col min="13054" max="13054" width="19.85546875" style="11" customWidth="1"/>
    <col min="13055" max="13055" width="72.140625" style="11" customWidth="1"/>
    <col min="13056" max="13056" width="0" style="11" hidden="1" customWidth="1"/>
    <col min="13057" max="13057" width="18.28515625" style="11" customWidth="1"/>
    <col min="13058" max="13058" width="17.5703125" style="11" customWidth="1"/>
    <col min="13059" max="13064" width="9" style="11" customWidth="1"/>
    <col min="13065" max="13308" width="9.140625" style="11"/>
    <col min="13309" max="13309" width="4.7109375" style="11" customWidth="1"/>
    <col min="13310" max="13310" width="19.85546875" style="11" customWidth="1"/>
    <col min="13311" max="13311" width="72.140625" style="11" customWidth="1"/>
    <col min="13312" max="13312" width="0" style="11" hidden="1" customWidth="1"/>
    <col min="13313" max="13313" width="18.28515625" style="11" customWidth="1"/>
    <col min="13314" max="13314" width="17.5703125" style="11" customWidth="1"/>
    <col min="13315" max="13320" width="9" style="11" customWidth="1"/>
    <col min="13321" max="13564" width="9.140625" style="11"/>
    <col min="13565" max="13565" width="4.7109375" style="11" customWidth="1"/>
    <col min="13566" max="13566" width="19.85546875" style="11" customWidth="1"/>
    <col min="13567" max="13567" width="72.140625" style="11" customWidth="1"/>
    <col min="13568" max="13568" width="0" style="11" hidden="1" customWidth="1"/>
    <col min="13569" max="13569" width="18.28515625" style="11" customWidth="1"/>
    <col min="13570" max="13570" width="17.5703125" style="11" customWidth="1"/>
    <col min="13571" max="13576" width="9" style="11" customWidth="1"/>
    <col min="13577" max="13820" width="9.140625" style="11"/>
    <col min="13821" max="13821" width="4.7109375" style="11" customWidth="1"/>
    <col min="13822" max="13822" width="19.85546875" style="11" customWidth="1"/>
    <col min="13823" max="13823" width="72.140625" style="11" customWidth="1"/>
    <col min="13824" max="13824" width="0" style="11" hidden="1" customWidth="1"/>
    <col min="13825" max="13825" width="18.28515625" style="11" customWidth="1"/>
    <col min="13826" max="13826" width="17.5703125" style="11" customWidth="1"/>
    <col min="13827" max="13832" width="9" style="11" customWidth="1"/>
    <col min="13833" max="14076" width="9.140625" style="11"/>
    <col min="14077" max="14077" width="4.7109375" style="11" customWidth="1"/>
    <col min="14078" max="14078" width="19.85546875" style="11" customWidth="1"/>
    <col min="14079" max="14079" width="72.140625" style="11" customWidth="1"/>
    <col min="14080" max="14080" width="0" style="11" hidden="1" customWidth="1"/>
    <col min="14081" max="14081" width="18.28515625" style="11" customWidth="1"/>
    <col min="14082" max="14082" width="17.5703125" style="11" customWidth="1"/>
    <col min="14083" max="14088" width="9" style="11" customWidth="1"/>
    <col min="14089" max="14332" width="9.140625" style="11"/>
    <col min="14333" max="14333" width="4.7109375" style="11" customWidth="1"/>
    <col min="14334" max="14334" width="19.85546875" style="11" customWidth="1"/>
    <col min="14335" max="14335" width="72.140625" style="11" customWidth="1"/>
    <col min="14336" max="14336" width="0" style="11" hidden="1" customWidth="1"/>
    <col min="14337" max="14337" width="18.28515625" style="11" customWidth="1"/>
    <col min="14338" max="14338" width="17.5703125" style="11" customWidth="1"/>
    <col min="14339" max="14344" width="9" style="11" customWidth="1"/>
    <col min="14345" max="14588" width="9.140625" style="11"/>
    <col min="14589" max="14589" width="4.7109375" style="11" customWidth="1"/>
    <col min="14590" max="14590" width="19.85546875" style="11" customWidth="1"/>
    <col min="14591" max="14591" width="72.140625" style="11" customWidth="1"/>
    <col min="14592" max="14592" width="0" style="11" hidden="1" customWidth="1"/>
    <col min="14593" max="14593" width="18.28515625" style="11" customWidth="1"/>
    <col min="14594" max="14594" width="17.5703125" style="11" customWidth="1"/>
    <col min="14595" max="14600" width="9" style="11" customWidth="1"/>
    <col min="14601" max="14844" width="9.140625" style="11"/>
    <col min="14845" max="14845" width="4.7109375" style="11" customWidth="1"/>
    <col min="14846" max="14846" width="19.85546875" style="11" customWidth="1"/>
    <col min="14847" max="14847" width="72.140625" style="11" customWidth="1"/>
    <col min="14848" max="14848" width="0" style="11" hidden="1" customWidth="1"/>
    <col min="14849" max="14849" width="18.28515625" style="11" customWidth="1"/>
    <col min="14850" max="14850" width="17.5703125" style="11" customWidth="1"/>
    <col min="14851" max="14856" width="9" style="11" customWidth="1"/>
    <col min="14857" max="15100" width="9.140625" style="11"/>
    <col min="15101" max="15101" width="4.7109375" style="11" customWidth="1"/>
    <col min="15102" max="15102" width="19.85546875" style="11" customWidth="1"/>
    <col min="15103" max="15103" width="72.140625" style="11" customWidth="1"/>
    <col min="15104" max="15104" width="0" style="11" hidden="1" customWidth="1"/>
    <col min="15105" max="15105" width="18.28515625" style="11" customWidth="1"/>
    <col min="15106" max="15106" width="17.5703125" style="11" customWidth="1"/>
    <col min="15107" max="15112" width="9" style="11" customWidth="1"/>
    <col min="15113" max="15356" width="9.140625" style="11"/>
    <col min="15357" max="15357" width="4.7109375" style="11" customWidth="1"/>
    <col min="15358" max="15358" width="19.85546875" style="11" customWidth="1"/>
    <col min="15359" max="15359" width="72.140625" style="11" customWidth="1"/>
    <col min="15360" max="15360" width="0" style="11" hidden="1" customWidth="1"/>
    <col min="15361" max="15361" width="18.28515625" style="11" customWidth="1"/>
    <col min="15362" max="15362" width="17.5703125" style="11" customWidth="1"/>
    <col min="15363" max="15368" width="9" style="11" customWidth="1"/>
    <col min="15369" max="15612" width="9.140625" style="11"/>
    <col min="15613" max="15613" width="4.7109375" style="11" customWidth="1"/>
    <col min="15614" max="15614" width="19.85546875" style="11" customWidth="1"/>
    <col min="15615" max="15615" width="72.140625" style="11" customWidth="1"/>
    <col min="15616" max="15616" width="0" style="11" hidden="1" customWidth="1"/>
    <col min="15617" max="15617" width="18.28515625" style="11" customWidth="1"/>
    <col min="15618" max="15618" width="17.5703125" style="11" customWidth="1"/>
    <col min="15619" max="15624" width="9" style="11" customWidth="1"/>
    <col min="15625" max="15868" width="9.140625" style="11"/>
    <col min="15869" max="15869" width="4.7109375" style="11" customWidth="1"/>
    <col min="15870" max="15870" width="19.85546875" style="11" customWidth="1"/>
    <col min="15871" max="15871" width="72.140625" style="11" customWidth="1"/>
    <col min="15872" max="15872" width="0" style="11" hidden="1" customWidth="1"/>
    <col min="15873" max="15873" width="18.28515625" style="11" customWidth="1"/>
    <col min="15874" max="15874" width="17.5703125" style="11" customWidth="1"/>
    <col min="15875" max="15880" width="9" style="11" customWidth="1"/>
    <col min="15881" max="16124" width="9.140625" style="11"/>
    <col min="16125" max="16125" width="4.7109375" style="11" customWidth="1"/>
    <col min="16126" max="16126" width="19.85546875" style="11" customWidth="1"/>
    <col min="16127" max="16127" width="72.140625" style="11" customWidth="1"/>
    <col min="16128" max="16128" width="0" style="11" hidden="1" customWidth="1"/>
    <col min="16129" max="16129" width="18.28515625" style="11" customWidth="1"/>
    <col min="16130" max="16130" width="17.5703125" style="11" customWidth="1"/>
    <col min="16131" max="16136" width="9" style="11" customWidth="1"/>
    <col min="16137" max="16384" width="9.140625" style="11"/>
  </cols>
  <sheetData>
    <row r="1" spans="2:4" x14ac:dyDescent="0.3">
      <c r="D1" s="12" t="s">
        <v>133</v>
      </c>
    </row>
    <row r="2" spans="2:4" x14ac:dyDescent="0.3">
      <c r="D2" s="12" t="s">
        <v>92</v>
      </c>
    </row>
    <row r="3" spans="2:4" x14ac:dyDescent="0.3">
      <c r="D3" s="12" t="s">
        <v>1</v>
      </c>
    </row>
    <row r="5" spans="2:4" ht="53.25" customHeight="1" x14ac:dyDescent="0.3">
      <c r="B5" s="366" t="s">
        <v>331</v>
      </c>
      <c r="C5" s="366"/>
      <c r="D5" s="366"/>
    </row>
    <row r="6" spans="2:4" ht="9.75" customHeight="1" x14ac:dyDescent="0.3">
      <c r="B6" s="33"/>
      <c r="C6" s="33"/>
      <c r="D6" s="33"/>
    </row>
    <row r="7" spans="2:4" ht="17.25" customHeight="1" x14ac:dyDescent="0.3">
      <c r="B7" s="10"/>
      <c r="C7" s="10"/>
      <c r="D7" s="157"/>
    </row>
    <row r="8" spans="2:4" x14ac:dyDescent="0.3">
      <c r="D8" s="315" t="s">
        <v>35</v>
      </c>
    </row>
    <row r="9" spans="2:4" ht="24" customHeight="1" x14ac:dyDescent="0.3">
      <c r="B9" s="388" t="s">
        <v>13</v>
      </c>
      <c r="C9" s="388"/>
      <c r="D9" s="388"/>
    </row>
    <row r="10" spans="2:4" x14ac:dyDescent="0.3">
      <c r="B10" s="11" t="s">
        <v>23</v>
      </c>
    </row>
    <row r="11" spans="2:4" ht="19.5" customHeight="1" x14ac:dyDescent="0.3">
      <c r="B11" s="15"/>
      <c r="C11" s="15"/>
    </row>
    <row r="12" spans="2:4" s="179" customFormat="1" x14ac:dyDescent="0.3">
      <c r="B12" s="310" t="s">
        <v>14</v>
      </c>
      <c r="C12" s="310" t="s">
        <v>15</v>
      </c>
    </row>
    <row r="13" spans="2:4" x14ac:dyDescent="0.3">
      <c r="B13" s="13">
        <v>1049</v>
      </c>
      <c r="C13" s="14" t="s">
        <v>54</v>
      </c>
    </row>
    <row r="14" spans="2:4" x14ac:dyDescent="0.3">
      <c r="B14" s="15"/>
      <c r="C14" s="15"/>
    </row>
    <row r="15" spans="2:4" s="179" customFormat="1" x14ac:dyDescent="0.3">
      <c r="B15" s="311" t="s">
        <v>16</v>
      </c>
      <c r="C15" s="312"/>
    </row>
    <row r="16" spans="2:4" ht="90" customHeight="1" x14ac:dyDescent="0.3">
      <c r="B16" s="16" t="s">
        <v>17</v>
      </c>
      <c r="C16" s="2">
        <v>1049</v>
      </c>
      <c r="D16" s="105" t="s">
        <v>338</v>
      </c>
    </row>
    <row r="17" spans="2:4" x14ac:dyDescent="0.3">
      <c r="B17" s="16" t="s">
        <v>18</v>
      </c>
      <c r="C17" s="2" t="s">
        <v>78</v>
      </c>
      <c r="D17" s="7" t="s">
        <v>28</v>
      </c>
    </row>
    <row r="18" spans="2:4" ht="34.5" x14ac:dyDescent="0.3">
      <c r="B18" s="16" t="s">
        <v>19</v>
      </c>
      <c r="C18" s="2" t="s">
        <v>79</v>
      </c>
      <c r="D18" s="21"/>
    </row>
    <row r="19" spans="2:4" ht="51.75" x14ac:dyDescent="0.3">
      <c r="B19" s="17" t="s">
        <v>20</v>
      </c>
      <c r="C19" s="2" t="s">
        <v>80</v>
      </c>
      <c r="D19" s="22"/>
    </row>
    <row r="20" spans="2:4" ht="34.5" x14ac:dyDescent="0.3">
      <c r="B20" s="17" t="s">
        <v>21</v>
      </c>
      <c r="C20" s="2" t="s">
        <v>81</v>
      </c>
      <c r="D20" s="22"/>
    </row>
    <row r="21" spans="2:4" ht="34.5" x14ac:dyDescent="0.3">
      <c r="B21" s="17" t="s">
        <v>82</v>
      </c>
      <c r="C21" s="2" t="s">
        <v>83</v>
      </c>
      <c r="D21" s="23"/>
    </row>
    <row r="22" spans="2:4" x14ac:dyDescent="0.3">
      <c r="B22" s="371" t="s">
        <v>0</v>
      </c>
      <c r="C22" s="372"/>
      <c r="D22" s="18"/>
    </row>
    <row r="23" spans="2:4" ht="21" customHeight="1" x14ac:dyDescent="0.3">
      <c r="B23" s="377" t="s">
        <v>344</v>
      </c>
      <c r="C23" s="378"/>
      <c r="D23" s="321">
        <v>-6</v>
      </c>
    </row>
    <row r="24" spans="2:4" ht="18.75" customHeight="1" x14ac:dyDescent="0.3">
      <c r="B24" s="19" t="s">
        <v>22</v>
      </c>
      <c r="C24" s="20"/>
      <c r="D24" s="322">
        <f>'h4'!G114</f>
        <v>-1685080.9000000001</v>
      </c>
    </row>
    <row r="25" spans="2:4" ht="44.25" customHeight="1" x14ac:dyDescent="0.3"/>
    <row r="26" spans="2:4" ht="64.5" customHeight="1" x14ac:dyDescent="0.3">
      <c r="B26" s="6" t="s">
        <v>17</v>
      </c>
      <c r="C26" s="1" t="s">
        <v>77</v>
      </c>
      <c r="D26" s="176" t="s">
        <v>338</v>
      </c>
    </row>
    <row r="27" spans="2:4" x14ac:dyDescent="0.3">
      <c r="B27" s="6" t="s">
        <v>18</v>
      </c>
      <c r="C27" s="4" t="str">
        <f>'h6'!C26</f>
        <v xml:space="preserve"> 21002 </v>
      </c>
      <c r="D27" s="7" t="s">
        <v>28</v>
      </c>
    </row>
    <row r="28" spans="2:4" x14ac:dyDescent="0.3">
      <c r="B28" s="6" t="s">
        <v>19</v>
      </c>
      <c r="C28" s="78" t="str">
        <f>'h6'!C27</f>
        <v xml:space="preserve"> Տրանսպորտային օբյեկտների հիմնանորոգում </v>
      </c>
      <c r="D28" s="8"/>
    </row>
    <row r="29" spans="2:4" ht="42" customHeight="1" x14ac:dyDescent="0.3">
      <c r="B29" s="6" t="s">
        <v>20</v>
      </c>
      <c r="C29" s="78" t="str">
        <f>'h6'!C28</f>
        <v xml:space="preserve"> Ավտոմոբիլային ճանապարհների վրա գտնվող կամուրջների հիմնանորոգում </v>
      </c>
      <c r="D29" s="8"/>
    </row>
    <row r="30" spans="2:4" ht="43.5" customHeight="1" x14ac:dyDescent="0.3">
      <c r="B30" s="6" t="s">
        <v>21</v>
      </c>
      <c r="C30" s="78" t="str">
        <f>'h6'!C29</f>
        <v xml:space="preserve"> Հանրության կողմից անմիջականորեն օգտագործվող ակտիվների հետ կապված միջոցառումներ </v>
      </c>
      <c r="D30" s="8"/>
    </row>
    <row r="31" spans="2:4" ht="34.5" x14ac:dyDescent="0.3">
      <c r="B31" s="6" t="s">
        <v>82</v>
      </c>
      <c r="C31" s="78" t="str">
        <f>'h6'!C30</f>
        <v xml:space="preserve">  Մասնագիտացված միավոր </v>
      </c>
      <c r="D31" s="8"/>
    </row>
    <row r="32" spans="2:4" x14ac:dyDescent="0.3">
      <c r="B32" s="386" t="s">
        <v>0</v>
      </c>
      <c r="C32" s="387"/>
      <c r="D32" s="79"/>
    </row>
    <row r="33" spans="2:4" x14ac:dyDescent="0.3">
      <c r="B33" s="389" t="s">
        <v>25</v>
      </c>
      <c r="C33" s="390"/>
      <c r="D33" s="323">
        <f>'h4'!G124</f>
        <v>-107491.5</v>
      </c>
    </row>
    <row r="34" spans="2:4" x14ac:dyDescent="0.3">
      <c r="B34" s="10"/>
      <c r="C34" s="10"/>
      <c r="D34" s="315" t="s">
        <v>305</v>
      </c>
    </row>
    <row r="35" spans="2:4" x14ac:dyDescent="0.3">
      <c r="B35" s="383" t="s">
        <v>306</v>
      </c>
      <c r="C35" s="383"/>
      <c r="D35" s="166"/>
    </row>
    <row r="36" spans="2:4" x14ac:dyDescent="0.3">
      <c r="B36" s="158"/>
      <c r="C36" s="158"/>
      <c r="D36" s="5"/>
    </row>
    <row r="37" spans="2:4" s="179" customFormat="1" x14ac:dyDescent="0.3">
      <c r="B37" s="375" t="s">
        <v>23</v>
      </c>
      <c r="C37" s="375"/>
      <c r="D37" s="178"/>
    </row>
    <row r="38" spans="2:4" x14ac:dyDescent="0.3">
      <c r="B38" s="10"/>
      <c r="C38" s="10"/>
      <c r="D38" s="160"/>
    </row>
    <row r="39" spans="2:4" s="179" customFormat="1" x14ac:dyDescent="0.3">
      <c r="B39" s="109" t="s">
        <v>14</v>
      </c>
      <c r="C39" s="258" t="s">
        <v>15</v>
      </c>
      <c r="D39" s="166"/>
    </row>
    <row r="40" spans="2:4" x14ac:dyDescent="0.3">
      <c r="B40" s="96" t="s">
        <v>307</v>
      </c>
      <c r="C40" s="167" t="s">
        <v>222</v>
      </c>
      <c r="D40" s="5"/>
    </row>
    <row r="41" spans="2:4" x14ac:dyDescent="0.3">
      <c r="B41" s="10"/>
      <c r="C41" s="10"/>
      <c r="D41" s="5"/>
    </row>
    <row r="42" spans="2:4" x14ac:dyDescent="0.3">
      <c r="B42" s="375" t="s">
        <v>16</v>
      </c>
      <c r="C42" s="375"/>
      <c r="D42" s="160"/>
    </row>
    <row r="43" spans="2:4" ht="69" x14ac:dyDescent="0.3">
      <c r="B43" s="169" t="s">
        <v>17</v>
      </c>
      <c r="C43" s="169" t="s">
        <v>307</v>
      </c>
      <c r="D43" s="177" t="s">
        <v>34</v>
      </c>
    </row>
    <row r="44" spans="2:4" x14ac:dyDescent="0.3">
      <c r="B44" s="169" t="s">
        <v>18</v>
      </c>
      <c r="C44" s="169" t="s">
        <v>308</v>
      </c>
      <c r="D44" s="163" t="s">
        <v>28</v>
      </c>
    </row>
    <row r="45" spans="2:4" ht="34.5" x14ac:dyDescent="0.3">
      <c r="B45" s="169" t="s">
        <v>19</v>
      </c>
      <c r="C45" s="102" t="s">
        <v>223</v>
      </c>
      <c r="D45" s="171"/>
    </row>
    <row r="46" spans="2:4" ht="34.5" x14ac:dyDescent="0.3">
      <c r="B46" s="169" t="s">
        <v>20</v>
      </c>
      <c r="C46" s="96" t="s">
        <v>224</v>
      </c>
      <c r="D46" s="171"/>
    </row>
    <row r="47" spans="2:4" x14ac:dyDescent="0.3">
      <c r="B47" s="96" t="s">
        <v>21</v>
      </c>
      <c r="C47" s="96" t="s">
        <v>225</v>
      </c>
      <c r="D47" s="171"/>
    </row>
    <row r="48" spans="2:4" ht="51.75" x14ac:dyDescent="0.3">
      <c r="B48" s="96" t="s">
        <v>309</v>
      </c>
      <c r="C48" s="96" t="s">
        <v>310</v>
      </c>
      <c r="D48" s="171"/>
    </row>
    <row r="49" spans="2:4" x14ac:dyDescent="0.3">
      <c r="B49" s="382" t="s">
        <v>227</v>
      </c>
      <c r="C49" s="382"/>
      <c r="D49" s="171"/>
    </row>
    <row r="50" spans="2:4" x14ac:dyDescent="0.3">
      <c r="B50" s="173" t="s">
        <v>228</v>
      </c>
      <c r="C50" s="173"/>
      <c r="D50" s="171">
        <v>5</v>
      </c>
    </row>
    <row r="51" spans="2:4" s="332" customFormat="1" x14ac:dyDescent="0.3">
      <c r="B51" s="391" t="s">
        <v>22</v>
      </c>
      <c r="C51" s="391"/>
      <c r="D51" s="331">
        <f>'h4'!G32</f>
        <v>879823.70000000007</v>
      </c>
    </row>
    <row r="52" spans="2:4" x14ac:dyDescent="0.3">
      <c r="B52" s="10"/>
      <c r="C52" s="10"/>
      <c r="D52" s="315" t="s">
        <v>311</v>
      </c>
    </row>
    <row r="53" spans="2:4" x14ac:dyDescent="0.3">
      <c r="B53" s="383" t="s">
        <v>312</v>
      </c>
      <c r="C53" s="383"/>
      <c r="D53" s="166"/>
    </row>
    <row r="54" spans="2:4" x14ac:dyDescent="0.3">
      <c r="B54" s="158"/>
      <c r="C54" s="158"/>
      <c r="D54" s="5"/>
    </row>
    <row r="55" spans="2:4" s="179" customFormat="1" x14ac:dyDescent="0.3">
      <c r="B55" s="375" t="s">
        <v>23</v>
      </c>
      <c r="C55" s="375"/>
      <c r="D55" s="178"/>
    </row>
    <row r="56" spans="2:4" x14ac:dyDescent="0.3">
      <c r="B56" s="10"/>
      <c r="C56" s="10"/>
      <c r="D56" s="160"/>
    </row>
    <row r="57" spans="2:4" s="179" customFormat="1" x14ac:dyDescent="0.3">
      <c r="B57" s="109" t="s">
        <v>14</v>
      </c>
      <c r="C57" s="258" t="s">
        <v>15</v>
      </c>
      <c r="D57" s="166"/>
    </row>
    <row r="58" spans="2:4" x14ac:dyDescent="0.3">
      <c r="B58" s="96" t="s">
        <v>307</v>
      </c>
      <c r="C58" s="167" t="s">
        <v>222</v>
      </c>
      <c r="D58" s="5"/>
    </row>
    <row r="59" spans="2:4" x14ac:dyDescent="0.3">
      <c r="B59" s="10"/>
      <c r="C59" s="10"/>
      <c r="D59" s="5"/>
    </row>
    <row r="60" spans="2:4" x14ac:dyDescent="0.3">
      <c r="B60" s="375" t="s">
        <v>16</v>
      </c>
      <c r="C60" s="375"/>
      <c r="D60" s="160"/>
    </row>
    <row r="61" spans="2:4" ht="69" x14ac:dyDescent="0.3">
      <c r="B61" s="169" t="s">
        <v>17</v>
      </c>
      <c r="C61" s="169" t="s">
        <v>307</v>
      </c>
      <c r="D61" s="177" t="s">
        <v>34</v>
      </c>
    </row>
    <row r="62" spans="2:4" x14ac:dyDescent="0.3">
      <c r="B62" s="169" t="s">
        <v>18</v>
      </c>
      <c r="C62" s="169" t="s">
        <v>308</v>
      </c>
      <c r="D62" s="163" t="s">
        <v>28</v>
      </c>
    </row>
    <row r="63" spans="2:4" ht="34.5" x14ac:dyDescent="0.3">
      <c r="B63" s="169" t="s">
        <v>19</v>
      </c>
      <c r="C63" s="102" t="s">
        <v>223</v>
      </c>
      <c r="D63" s="171"/>
    </row>
    <row r="64" spans="2:4" ht="34.5" x14ac:dyDescent="0.3">
      <c r="B64" s="169" t="s">
        <v>20</v>
      </c>
      <c r="C64" s="96" t="s">
        <v>224</v>
      </c>
      <c r="D64" s="171"/>
    </row>
    <row r="65" spans="2:4" x14ac:dyDescent="0.3">
      <c r="B65" s="96" t="s">
        <v>21</v>
      </c>
      <c r="C65" s="96" t="s">
        <v>225</v>
      </c>
      <c r="D65" s="171"/>
    </row>
    <row r="66" spans="2:4" ht="51.75" x14ac:dyDescent="0.3">
      <c r="B66" s="96" t="s">
        <v>309</v>
      </c>
      <c r="C66" s="96" t="s">
        <v>310</v>
      </c>
      <c r="D66" s="171"/>
    </row>
    <row r="67" spans="2:4" x14ac:dyDescent="0.3">
      <c r="B67" s="382" t="s">
        <v>227</v>
      </c>
      <c r="C67" s="382"/>
      <c r="D67" s="171"/>
    </row>
    <row r="68" spans="2:4" x14ac:dyDescent="0.3">
      <c r="B68" s="173" t="s">
        <v>228</v>
      </c>
      <c r="C68" s="173"/>
      <c r="D68" s="171">
        <v>2</v>
      </c>
    </row>
    <row r="69" spans="2:4" x14ac:dyDescent="0.3">
      <c r="B69" s="381" t="s">
        <v>22</v>
      </c>
      <c r="C69" s="381"/>
      <c r="D69" s="164">
        <f>'h4'!G39</f>
        <v>97488</v>
      </c>
    </row>
    <row r="70" spans="2:4" x14ac:dyDescent="0.3">
      <c r="B70" s="10"/>
      <c r="C70" s="10"/>
      <c r="D70" s="165"/>
    </row>
    <row r="71" spans="2:4" x14ac:dyDescent="0.3">
      <c r="B71" s="10"/>
      <c r="C71" s="10"/>
      <c r="D71" s="315" t="s">
        <v>313</v>
      </c>
    </row>
    <row r="72" spans="2:4" x14ac:dyDescent="0.3">
      <c r="B72" s="383" t="s">
        <v>314</v>
      </c>
      <c r="C72" s="383"/>
      <c r="D72" s="166"/>
    </row>
    <row r="73" spans="2:4" s="179" customFormat="1" x14ac:dyDescent="0.3">
      <c r="B73" s="375" t="s">
        <v>23</v>
      </c>
      <c r="C73" s="375"/>
      <c r="D73" s="178"/>
    </row>
    <row r="74" spans="2:4" x14ac:dyDescent="0.3">
      <c r="B74" s="10"/>
      <c r="C74" s="10"/>
      <c r="D74" s="160"/>
    </row>
    <row r="75" spans="2:4" s="179" customFormat="1" x14ac:dyDescent="0.3">
      <c r="B75" s="109" t="s">
        <v>14</v>
      </c>
      <c r="C75" s="258" t="s">
        <v>15</v>
      </c>
      <c r="D75" s="166"/>
    </row>
    <row r="76" spans="2:4" x14ac:dyDescent="0.3">
      <c r="B76" s="96" t="s">
        <v>307</v>
      </c>
      <c r="C76" s="167" t="s">
        <v>222</v>
      </c>
      <c r="D76" s="5"/>
    </row>
    <row r="77" spans="2:4" x14ac:dyDescent="0.3">
      <c r="B77" s="10"/>
      <c r="C77" s="10"/>
      <c r="D77" s="5"/>
    </row>
    <row r="78" spans="2:4" s="179" customFormat="1" x14ac:dyDescent="0.3">
      <c r="B78" s="375" t="s">
        <v>16</v>
      </c>
      <c r="C78" s="375"/>
      <c r="D78" s="178"/>
    </row>
    <row r="79" spans="2:4" ht="69" x14ac:dyDescent="0.3">
      <c r="B79" s="169" t="s">
        <v>17</v>
      </c>
      <c r="C79" s="169" t="s">
        <v>307</v>
      </c>
      <c r="D79" s="177" t="s">
        <v>34</v>
      </c>
    </row>
    <row r="80" spans="2:4" x14ac:dyDescent="0.3">
      <c r="B80" s="169" t="s">
        <v>18</v>
      </c>
      <c r="C80" s="169" t="s">
        <v>308</v>
      </c>
      <c r="D80" s="163" t="s">
        <v>28</v>
      </c>
    </row>
    <row r="81" spans="2:4" ht="34.5" x14ac:dyDescent="0.3">
      <c r="B81" s="169" t="s">
        <v>19</v>
      </c>
      <c r="C81" s="102" t="s">
        <v>223</v>
      </c>
      <c r="D81" s="171"/>
    </row>
    <row r="82" spans="2:4" ht="34.5" x14ac:dyDescent="0.3">
      <c r="B82" s="169" t="s">
        <v>20</v>
      </c>
      <c r="C82" s="96" t="s">
        <v>224</v>
      </c>
      <c r="D82" s="171"/>
    </row>
    <row r="83" spans="2:4" x14ac:dyDescent="0.3">
      <c r="B83" s="96" t="s">
        <v>21</v>
      </c>
      <c r="C83" s="96" t="s">
        <v>225</v>
      </c>
      <c r="D83" s="171"/>
    </row>
    <row r="84" spans="2:4" ht="51.75" x14ac:dyDescent="0.3">
      <c r="B84" s="96" t="s">
        <v>309</v>
      </c>
      <c r="C84" s="96" t="s">
        <v>310</v>
      </c>
      <c r="D84" s="171"/>
    </row>
    <row r="85" spans="2:4" x14ac:dyDescent="0.3">
      <c r="B85" s="382" t="s">
        <v>227</v>
      </c>
      <c r="C85" s="382"/>
      <c r="D85" s="171"/>
    </row>
    <row r="86" spans="2:4" x14ac:dyDescent="0.3">
      <c r="B86" s="173" t="s">
        <v>228</v>
      </c>
      <c r="C86" s="173"/>
      <c r="D86" s="171">
        <v>8</v>
      </c>
    </row>
    <row r="87" spans="2:4" x14ac:dyDescent="0.3">
      <c r="B87" s="381" t="s">
        <v>22</v>
      </c>
      <c r="C87" s="381"/>
      <c r="D87" s="164">
        <f>'h4'!G46</f>
        <v>393225</v>
      </c>
    </row>
    <row r="88" spans="2:4" x14ac:dyDescent="0.3">
      <c r="B88" s="10"/>
      <c r="C88" s="10"/>
      <c r="D88" s="165"/>
    </row>
    <row r="89" spans="2:4" x14ac:dyDescent="0.3">
      <c r="B89" s="10"/>
      <c r="C89" s="10"/>
      <c r="D89" s="315" t="s">
        <v>315</v>
      </c>
    </row>
    <row r="90" spans="2:4" x14ac:dyDescent="0.3">
      <c r="B90" s="383" t="s">
        <v>316</v>
      </c>
      <c r="C90" s="383"/>
      <c r="D90" s="166"/>
    </row>
    <row r="91" spans="2:4" s="179" customFormat="1" x14ac:dyDescent="0.3">
      <c r="B91" s="375" t="s">
        <v>23</v>
      </c>
      <c r="C91" s="375"/>
      <c r="D91" s="178"/>
    </row>
    <row r="92" spans="2:4" s="179" customFormat="1" x14ac:dyDescent="0.3">
      <c r="B92" s="168"/>
      <c r="C92" s="168"/>
      <c r="D92" s="178"/>
    </row>
    <row r="93" spans="2:4" s="179" customFormat="1" x14ac:dyDescent="0.3">
      <c r="B93" s="109" t="s">
        <v>14</v>
      </c>
      <c r="C93" s="258" t="s">
        <v>15</v>
      </c>
      <c r="D93" s="166"/>
    </row>
    <row r="94" spans="2:4" x14ac:dyDescent="0.3">
      <c r="B94" s="96" t="s">
        <v>307</v>
      </c>
      <c r="C94" s="167" t="s">
        <v>222</v>
      </c>
      <c r="D94" s="5"/>
    </row>
    <row r="95" spans="2:4" x14ac:dyDescent="0.3">
      <c r="B95" s="10"/>
      <c r="C95" s="10"/>
      <c r="D95" s="5"/>
    </row>
    <row r="96" spans="2:4" s="179" customFormat="1" x14ac:dyDescent="0.3">
      <c r="B96" s="375" t="s">
        <v>16</v>
      </c>
      <c r="C96" s="375"/>
      <c r="D96" s="178"/>
    </row>
    <row r="97" spans="2:4" ht="78" customHeight="1" x14ac:dyDescent="0.3">
      <c r="B97" s="169" t="s">
        <v>17</v>
      </c>
      <c r="C97" s="169" t="s">
        <v>307</v>
      </c>
      <c r="D97" s="177" t="s">
        <v>34</v>
      </c>
    </row>
    <row r="98" spans="2:4" x14ac:dyDescent="0.3">
      <c r="B98" s="169" t="s">
        <v>18</v>
      </c>
      <c r="C98" s="169" t="s">
        <v>308</v>
      </c>
      <c r="D98" s="163" t="s">
        <v>28</v>
      </c>
    </row>
    <row r="99" spans="2:4" ht="34.5" x14ac:dyDescent="0.3">
      <c r="B99" s="169" t="s">
        <v>19</v>
      </c>
      <c r="C99" s="102" t="s">
        <v>223</v>
      </c>
      <c r="D99" s="171"/>
    </row>
    <row r="100" spans="2:4" ht="34.5" x14ac:dyDescent="0.3">
      <c r="B100" s="169" t="s">
        <v>20</v>
      </c>
      <c r="C100" s="96" t="s">
        <v>224</v>
      </c>
      <c r="D100" s="171"/>
    </row>
    <row r="101" spans="2:4" x14ac:dyDescent="0.3">
      <c r="B101" s="96" t="s">
        <v>21</v>
      </c>
      <c r="C101" s="96" t="s">
        <v>225</v>
      </c>
      <c r="D101" s="171"/>
    </row>
    <row r="102" spans="2:4" ht="51.75" x14ac:dyDescent="0.3">
      <c r="B102" s="96" t="s">
        <v>309</v>
      </c>
      <c r="C102" s="96" t="s">
        <v>310</v>
      </c>
      <c r="D102" s="171"/>
    </row>
    <row r="103" spans="2:4" x14ac:dyDescent="0.3">
      <c r="B103" s="382" t="s">
        <v>227</v>
      </c>
      <c r="C103" s="382"/>
      <c r="D103" s="171"/>
    </row>
    <row r="104" spans="2:4" x14ac:dyDescent="0.3">
      <c r="B104" s="173" t="s">
        <v>228</v>
      </c>
      <c r="C104" s="173"/>
      <c r="D104" s="171">
        <v>3</v>
      </c>
    </row>
    <row r="105" spans="2:4" x14ac:dyDescent="0.3">
      <c r="B105" s="381" t="s">
        <v>22</v>
      </c>
      <c r="C105" s="381"/>
      <c r="D105" s="164">
        <f>'h4'!G53</f>
        <v>880155.8</v>
      </c>
    </row>
    <row r="106" spans="2:4" x14ac:dyDescent="0.3">
      <c r="B106" s="10"/>
      <c r="C106" s="10"/>
      <c r="D106" s="160"/>
    </row>
    <row r="107" spans="2:4" x14ac:dyDescent="0.3">
      <c r="B107" s="384"/>
      <c r="C107" s="385"/>
      <c r="D107" s="315" t="s">
        <v>317</v>
      </c>
    </row>
    <row r="108" spans="2:4" x14ac:dyDescent="0.3">
      <c r="B108" s="383" t="s">
        <v>318</v>
      </c>
      <c r="C108" s="383"/>
      <c r="D108" s="166"/>
    </row>
    <row r="109" spans="2:4" x14ac:dyDescent="0.3">
      <c r="B109" s="158"/>
      <c r="C109" s="158"/>
      <c r="D109" s="5"/>
    </row>
    <row r="110" spans="2:4" s="179" customFormat="1" x14ac:dyDescent="0.3">
      <c r="B110" s="375" t="s">
        <v>23</v>
      </c>
      <c r="C110" s="375"/>
      <c r="D110" s="178"/>
    </row>
    <row r="111" spans="2:4" x14ac:dyDescent="0.3">
      <c r="B111" s="10"/>
      <c r="C111" s="10"/>
      <c r="D111" s="160"/>
    </row>
    <row r="112" spans="2:4" s="179" customFormat="1" x14ac:dyDescent="0.3">
      <c r="B112" s="109" t="s">
        <v>14</v>
      </c>
      <c r="C112" s="258" t="s">
        <v>15</v>
      </c>
      <c r="D112" s="166"/>
    </row>
    <row r="113" spans="2:4" x14ac:dyDescent="0.3">
      <c r="B113" s="96" t="s">
        <v>307</v>
      </c>
      <c r="C113" s="167" t="s">
        <v>222</v>
      </c>
      <c r="D113" s="5"/>
    </row>
    <row r="114" spans="2:4" x14ac:dyDescent="0.3">
      <c r="B114" s="10"/>
      <c r="C114" s="10"/>
      <c r="D114" s="5"/>
    </row>
    <row r="115" spans="2:4" x14ac:dyDescent="0.3">
      <c r="B115" s="375" t="s">
        <v>16</v>
      </c>
      <c r="C115" s="375"/>
      <c r="D115" s="160"/>
    </row>
    <row r="116" spans="2:4" ht="69" x14ac:dyDescent="0.3">
      <c r="B116" s="169" t="s">
        <v>17</v>
      </c>
      <c r="C116" s="169" t="s">
        <v>307</v>
      </c>
      <c r="D116" s="177" t="s">
        <v>34</v>
      </c>
    </row>
    <row r="117" spans="2:4" x14ac:dyDescent="0.3">
      <c r="B117" s="169" t="s">
        <v>18</v>
      </c>
      <c r="C117" s="169" t="s">
        <v>308</v>
      </c>
      <c r="D117" s="163" t="s">
        <v>28</v>
      </c>
    </row>
    <row r="118" spans="2:4" ht="34.5" x14ac:dyDescent="0.3">
      <c r="B118" s="169" t="s">
        <v>19</v>
      </c>
      <c r="C118" s="102" t="s">
        <v>223</v>
      </c>
      <c r="D118" s="171"/>
    </row>
    <row r="119" spans="2:4" ht="34.5" x14ac:dyDescent="0.3">
      <c r="B119" s="169" t="s">
        <v>20</v>
      </c>
      <c r="C119" s="96" t="s">
        <v>224</v>
      </c>
      <c r="D119" s="171"/>
    </row>
    <row r="120" spans="2:4" x14ac:dyDescent="0.3">
      <c r="B120" s="96" t="s">
        <v>21</v>
      </c>
      <c r="C120" s="96" t="s">
        <v>225</v>
      </c>
      <c r="D120" s="171"/>
    </row>
    <row r="121" spans="2:4" ht="51.75" x14ac:dyDescent="0.3">
      <c r="B121" s="96" t="s">
        <v>309</v>
      </c>
      <c r="C121" s="96" t="s">
        <v>310</v>
      </c>
      <c r="D121" s="171"/>
    </row>
    <row r="122" spans="2:4" x14ac:dyDescent="0.3">
      <c r="B122" s="382" t="s">
        <v>227</v>
      </c>
      <c r="C122" s="382"/>
      <c r="D122" s="171"/>
    </row>
    <row r="123" spans="2:4" x14ac:dyDescent="0.3">
      <c r="B123" s="173" t="s">
        <v>228</v>
      </c>
      <c r="C123" s="173"/>
      <c r="D123" s="171">
        <v>1</v>
      </c>
    </row>
    <row r="124" spans="2:4" x14ac:dyDescent="0.3">
      <c r="B124" s="381" t="s">
        <v>22</v>
      </c>
      <c r="C124" s="381"/>
      <c r="D124" s="164">
        <f>'h4'!G60</f>
        <v>8691</v>
      </c>
    </row>
    <row r="125" spans="2:4" x14ac:dyDescent="0.3">
      <c r="B125" s="10"/>
      <c r="C125" s="10"/>
      <c r="D125" s="165"/>
    </row>
    <row r="126" spans="2:4" x14ac:dyDescent="0.3">
      <c r="B126" s="384"/>
      <c r="C126" s="385"/>
      <c r="D126" s="315" t="s">
        <v>319</v>
      </c>
    </row>
    <row r="127" spans="2:4" x14ac:dyDescent="0.3">
      <c r="B127" s="383" t="s">
        <v>320</v>
      </c>
      <c r="C127" s="383"/>
      <c r="D127" s="166"/>
    </row>
    <row r="128" spans="2:4" s="179" customFormat="1" x14ac:dyDescent="0.3">
      <c r="B128" s="375" t="s">
        <v>23</v>
      </c>
      <c r="C128" s="375"/>
      <c r="D128" s="178"/>
    </row>
    <row r="129" spans="2:4" x14ac:dyDescent="0.3">
      <c r="B129" s="10"/>
      <c r="C129" s="10"/>
      <c r="D129" s="160"/>
    </row>
    <row r="130" spans="2:4" s="179" customFormat="1" x14ac:dyDescent="0.3">
      <c r="B130" s="109" t="s">
        <v>14</v>
      </c>
      <c r="C130" s="258" t="s">
        <v>15</v>
      </c>
      <c r="D130" s="166"/>
    </row>
    <row r="131" spans="2:4" x14ac:dyDescent="0.3">
      <c r="B131" s="96" t="s">
        <v>307</v>
      </c>
      <c r="C131" s="167" t="s">
        <v>222</v>
      </c>
      <c r="D131" s="5"/>
    </row>
    <row r="132" spans="2:4" x14ac:dyDescent="0.3">
      <c r="B132" s="10"/>
      <c r="C132" s="10"/>
      <c r="D132" s="5"/>
    </row>
    <row r="133" spans="2:4" x14ac:dyDescent="0.3">
      <c r="B133" s="375" t="s">
        <v>16</v>
      </c>
      <c r="C133" s="375"/>
      <c r="D133" s="160"/>
    </row>
    <row r="134" spans="2:4" ht="69" x14ac:dyDescent="0.3">
      <c r="B134" s="169" t="s">
        <v>17</v>
      </c>
      <c r="C134" s="169" t="s">
        <v>307</v>
      </c>
      <c r="D134" s="177" t="s">
        <v>34</v>
      </c>
    </row>
    <row r="135" spans="2:4" x14ac:dyDescent="0.3">
      <c r="B135" s="169" t="s">
        <v>18</v>
      </c>
      <c r="C135" s="169" t="s">
        <v>308</v>
      </c>
      <c r="D135" s="163" t="s">
        <v>28</v>
      </c>
    </row>
    <row r="136" spans="2:4" ht="34.5" x14ac:dyDescent="0.3">
      <c r="B136" s="169" t="s">
        <v>19</v>
      </c>
      <c r="C136" s="102" t="s">
        <v>223</v>
      </c>
      <c r="D136" s="171"/>
    </row>
    <row r="137" spans="2:4" ht="34.5" x14ac:dyDescent="0.3">
      <c r="B137" s="169" t="s">
        <v>20</v>
      </c>
      <c r="C137" s="96" t="s">
        <v>224</v>
      </c>
      <c r="D137" s="171"/>
    </row>
    <row r="138" spans="2:4" x14ac:dyDescent="0.3">
      <c r="B138" s="96" t="s">
        <v>21</v>
      </c>
      <c r="C138" s="96" t="s">
        <v>225</v>
      </c>
      <c r="D138" s="171"/>
    </row>
    <row r="139" spans="2:4" ht="51.75" x14ac:dyDescent="0.3">
      <c r="B139" s="96" t="s">
        <v>309</v>
      </c>
      <c r="C139" s="96" t="s">
        <v>310</v>
      </c>
      <c r="D139" s="171"/>
    </row>
    <row r="140" spans="2:4" x14ac:dyDescent="0.3">
      <c r="B140" s="382" t="s">
        <v>227</v>
      </c>
      <c r="C140" s="382"/>
      <c r="D140" s="171"/>
    </row>
    <row r="141" spans="2:4" x14ac:dyDescent="0.3">
      <c r="B141" s="173" t="s">
        <v>228</v>
      </c>
      <c r="C141" s="172"/>
      <c r="D141" s="174">
        <v>3</v>
      </c>
    </row>
    <row r="142" spans="2:4" x14ac:dyDescent="0.3">
      <c r="B142" s="381" t="s">
        <v>22</v>
      </c>
      <c r="C142" s="381"/>
      <c r="D142" s="175">
        <f>'h4'!G67</f>
        <v>458732.3</v>
      </c>
    </row>
    <row r="143" spans="2:4" x14ac:dyDescent="0.3">
      <c r="B143" s="10"/>
      <c r="C143" s="10"/>
      <c r="D143" s="165"/>
    </row>
    <row r="144" spans="2:4" x14ac:dyDescent="0.3">
      <c r="B144" s="10"/>
      <c r="C144" s="10"/>
      <c r="D144" s="315" t="s">
        <v>321</v>
      </c>
    </row>
    <row r="145" spans="2:4" x14ac:dyDescent="0.3">
      <c r="B145" s="383" t="s">
        <v>322</v>
      </c>
      <c r="C145" s="383"/>
      <c r="D145" s="166"/>
    </row>
    <row r="146" spans="2:4" s="179" customFormat="1" x14ac:dyDescent="0.3">
      <c r="B146" s="375" t="s">
        <v>23</v>
      </c>
      <c r="C146" s="375"/>
      <c r="D146" s="178"/>
    </row>
    <row r="147" spans="2:4" x14ac:dyDescent="0.3">
      <c r="B147" s="10"/>
      <c r="C147" s="10"/>
      <c r="D147" s="160"/>
    </row>
    <row r="148" spans="2:4" x14ac:dyDescent="0.3">
      <c r="B148" s="96" t="s">
        <v>14</v>
      </c>
      <c r="C148" s="167" t="s">
        <v>15</v>
      </c>
      <c r="D148" s="5"/>
    </row>
    <row r="149" spans="2:4" x14ac:dyDescent="0.3">
      <c r="B149" s="96" t="s">
        <v>307</v>
      </c>
      <c r="C149" s="167" t="s">
        <v>222</v>
      </c>
      <c r="D149" s="5"/>
    </row>
    <row r="150" spans="2:4" x14ac:dyDescent="0.3">
      <c r="B150" s="10"/>
      <c r="C150" s="10"/>
      <c r="D150" s="5"/>
    </row>
    <row r="151" spans="2:4" x14ac:dyDescent="0.3">
      <c r="B151" s="375" t="s">
        <v>16</v>
      </c>
      <c r="C151" s="375"/>
      <c r="D151" s="160"/>
    </row>
    <row r="152" spans="2:4" ht="69" x14ac:dyDescent="0.3">
      <c r="B152" s="169" t="s">
        <v>17</v>
      </c>
      <c r="C152" s="169" t="s">
        <v>307</v>
      </c>
      <c r="D152" s="177" t="s">
        <v>34</v>
      </c>
    </row>
    <row r="153" spans="2:4" x14ac:dyDescent="0.3">
      <c r="B153" s="169" t="s">
        <v>18</v>
      </c>
      <c r="C153" s="169" t="s">
        <v>308</v>
      </c>
      <c r="D153" s="163" t="s">
        <v>28</v>
      </c>
    </row>
    <row r="154" spans="2:4" ht="34.5" x14ac:dyDescent="0.3">
      <c r="B154" s="169" t="s">
        <v>19</v>
      </c>
      <c r="C154" s="102" t="s">
        <v>223</v>
      </c>
      <c r="D154" s="171"/>
    </row>
    <row r="155" spans="2:4" ht="34.5" x14ac:dyDescent="0.3">
      <c r="B155" s="169" t="s">
        <v>20</v>
      </c>
      <c r="C155" s="96" t="s">
        <v>224</v>
      </c>
      <c r="D155" s="171"/>
    </row>
    <row r="156" spans="2:4" x14ac:dyDescent="0.3">
      <c r="B156" s="96" t="s">
        <v>21</v>
      </c>
      <c r="C156" s="96" t="s">
        <v>225</v>
      </c>
      <c r="D156" s="171"/>
    </row>
    <row r="157" spans="2:4" ht="51.75" x14ac:dyDescent="0.3">
      <c r="B157" s="96" t="s">
        <v>309</v>
      </c>
      <c r="C157" s="96" t="s">
        <v>310</v>
      </c>
      <c r="D157" s="171"/>
    </row>
    <row r="158" spans="2:4" x14ac:dyDescent="0.3">
      <c r="B158" s="382" t="s">
        <v>227</v>
      </c>
      <c r="C158" s="382"/>
      <c r="D158" s="171"/>
    </row>
    <row r="159" spans="2:4" x14ac:dyDescent="0.3">
      <c r="B159" s="173" t="s">
        <v>228</v>
      </c>
      <c r="C159" s="173"/>
      <c r="D159" s="171">
        <v>3</v>
      </c>
    </row>
    <row r="160" spans="2:4" x14ac:dyDescent="0.3">
      <c r="B160" s="381" t="s">
        <v>22</v>
      </c>
      <c r="C160" s="381"/>
      <c r="D160" s="164">
        <f>'h4'!G74</f>
        <v>477211.19999999995</v>
      </c>
    </row>
    <row r="161" spans="2:4" x14ac:dyDescent="0.3">
      <c r="B161" s="10"/>
      <c r="C161" s="10"/>
      <c r="D161" s="165"/>
    </row>
    <row r="162" spans="2:4" x14ac:dyDescent="0.3">
      <c r="B162" s="10"/>
      <c r="C162" s="10"/>
      <c r="D162" s="315" t="s">
        <v>323</v>
      </c>
    </row>
    <row r="163" spans="2:4" x14ac:dyDescent="0.3">
      <c r="B163" s="383" t="s">
        <v>324</v>
      </c>
      <c r="C163" s="383"/>
      <c r="D163" s="166"/>
    </row>
    <row r="164" spans="2:4" s="179" customFormat="1" x14ac:dyDescent="0.3">
      <c r="B164" s="375" t="s">
        <v>23</v>
      </c>
      <c r="C164" s="375"/>
      <c r="D164" s="178"/>
    </row>
    <row r="165" spans="2:4" x14ac:dyDescent="0.3">
      <c r="B165" s="10"/>
      <c r="C165" s="10"/>
      <c r="D165" s="160"/>
    </row>
    <row r="166" spans="2:4" s="179" customFormat="1" x14ac:dyDescent="0.3">
      <c r="B166" s="109" t="s">
        <v>14</v>
      </c>
      <c r="C166" s="258" t="s">
        <v>15</v>
      </c>
      <c r="D166" s="166"/>
    </row>
    <row r="167" spans="2:4" x14ac:dyDescent="0.3">
      <c r="B167" s="96" t="s">
        <v>307</v>
      </c>
      <c r="C167" s="167" t="s">
        <v>222</v>
      </c>
      <c r="D167" s="5"/>
    </row>
    <row r="168" spans="2:4" x14ac:dyDescent="0.3">
      <c r="B168" s="10"/>
      <c r="C168" s="10"/>
      <c r="D168" s="5"/>
    </row>
    <row r="169" spans="2:4" x14ac:dyDescent="0.3">
      <c r="B169" s="375" t="s">
        <v>16</v>
      </c>
      <c r="C169" s="375"/>
      <c r="D169" s="160"/>
    </row>
    <row r="170" spans="2:4" ht="69" x14ac:dyDescent="0.3">
      <c r="B170" s="169" t="s">
        <v>17</v>
      </c>
      <c r="C170" s="169" t="s">
        <v>307</v>
      </c>
      <c r="D170" s="177" t="s">
        <v>34</v>
      </c>
    </row>
    <row r="171" spans="2:4" x14ac:dyDescent="0.3">
      <c r="B171" s="169" t="s">
        <v>18</v>
      </c>
      <c r="C171" s="169" t="s">
        <v>308</v>
      </c>
      <c r="D171" s="163" t="s">
        <v>28</v>
      </c>
    </row>
    <row r="172" spans="2:4" ht="34.5" x14ac:dyDescent="0.3">
      <c r="B172" s="169" t="s">
        <v>19</v>
      </c>
      <c r="C172" s="102" t="s">
        <v>223</v>
      </c>
      <c r="D172" s="171"/>
    </row>
    <row r="173" spans="2:4" ht="34.5" x14ac:dyDescent="0.3">
      <c r="B173" s="169" t="s">
        <v>20</v>
      </c>
      <c r="C173" s="96" t="s">
        <v>224</v>
      </c>
      <c r="D173" s="171"/>
    </row>
    <row r="174" spans="2:4" x14ac:dyDescent="0.3">
      <c r="B174" s="96" t="s">
        <v>21</v>
      </c>
      <c r="C174" s="96" t="s">
        <v>225</v>
      </c>
      <c r="D174" s="171"/>
    </row>
    <row r="175" spans="2:4" ht="51.75" x14ac:dyDescent="0.3">
      <c r="B175" s="96" t="s">
        <v>309</v>
      </c>
      <c r="C175" s="96" t="s">
        <v>310</v>
      </c>
      <c r="D175" s="171"/>
    </row>
    <row r="176" spans="2:4" x14ac:dyDescent="0.3">
      <c r="B176" s="382" t="s">
        <v>227</v>
      </c>
      <c r="C176" s="382"/>
      <c r="D176" s="171"/>
    </row>
    <row r="177" spans="2:4" x14ac:dyDescent="0.3">
      <c r="B177" s="173" t="s">
        <v>228</v>
      </c>
      <c r="C177" s="173"/>
      <c r="D177" s="171">
        <v>3</v>
      </c>
    </row>
    <row r="178" spans="2:4" x14ac:dyDescent="0.3">
      <c r="B178" s="381" t="s">
        <v>22</v>
      </c>
      <c r="C178" s="381"/>
      <c r="D178" s="164">
        <f>'h4'!G81</f>
        <v>41824.6</v>
      </c>
    </row>
    <row r="179" spans="2:4" x14ac:dyDescent="0.3">
      <c r="B179" s="10"/>
      <c r="C179" s="10"/>
      <c r="D179" s="5"/>
    </row>
    <row r="180" spans="2:4" x14ac:dyDescent="0.3">
      <c r="B180" s="10"/>
      <c r="C180" s="10"/>
      <c r="D180" s="315" t="s">
        <v>325</v>
      </c>
    </row>
    <row r="181" spans="2:4" x14ac:dyDescent="0.3">
      <c r="B181" s="383" t="s">
        <v>326</v>
      </c>
      <c r="C181" s="383"/>
      <c r="D181" s="166"/>
    </row>
    <row r="182" spans="2:4" s="179" customFormat="1" x14ac:dyDescent="0.3">
      <c r="B182" s="375" t="s">
        <v>23</v>
      </c>
      <c r="C182" s="375"/>
      <c r="D182" s="178"/>
    </row>
    <row r="183" spans="2:4" x14ac:dyDescent="0.3">
      <c r="B183" s="10"/>
      <c r="C183" s="10"/>
      <c r="D183" s="160"/>
    </row>
    <row r="184" spans="2:4" s="179" customFormat="1" x14ac:dyDescent="0.3">
      <c r="B184" s="109" t="s">
        <v>14</v>
      </c>
      <c r="C184" s="258" t="s">
        <v>15</v>
      </c>
      <c r="D184" s="166"/>
    </row>
    <row r="185" spans="2:4" x14ac:dyDescent="0.3">
      <c r="B185" s="96" t="s">
        <v>307</v>
      </c>
      <c r="C185" s="167" t="s">
        <v>222</v>
      </c>
      <c r="D185" s="5"/>
    </row>
    <row r="186" spans="2:4" x14ac:dyDescent="0.3">
      <c r="B186" s="10"/>
      <c r="C186" s="10"/>
      <c r="D186" s="5"/>
    </row>
    <row r="187" spans="2:4" x14ac:dyDescent="0.3">
      <c r="B187" s="375" t="s">
        <v>16</v>
      </c>
      <c r="C187" s="375"/>
      <c r="D187" s="160"/>
    </row>
    <row r="188" spans="2:4" ht="69" x14ac:dyDescent="0.3">
      <c r="B188" s="169" t="s">
        <v>17</v>
      </c>
      <c r="C188" s="169" t="s">
        <v>307</v>
      </c>
      <c r="D188" s="177" t="s">
        <v>34</v>
      </c>
    </row>
    <row r="189" spans="2:4" x14ac:dyDescent="0.3">
      <c r="B189" s="169" t="s">
        <v>18</v>
      </c>
      <c r="C189" s="169" t="s">
        <v>308</v>
      </c>
      <c r="D189" s="163" t="s">
        <v>28</v>
      </c>
    </row>
    <row r="190" spans="2:4" ht="34.5" x14ac:dyDescent="0.3">
      <c r="B190" s="169" t="s">
        <v>19</v>
      </c>
      <c r="C190" s="102" t="s">
        <v>223</v>
      </c>
      <c r="D190" s="171"/>
    </row>
    <row r="191" spans="2:4" ht="34.5" x14ac:dyDescent="0.3">
      <c r="B191" s="169" t="s">
        <v>20</v>
      </c>
      <c r="C191" s="96" t="s">
        <v>224</v>
      </c>
      <c r="D191" s="171"/>
    </row>
    <row r="192" spans="2:4" x14ac:dyDescent="0.3">
      <c r="B192" s="96" t="s">
        <v>21</v>
      </c>
      <c r="C192" s="96" t="s">
        <v>225</v>
      </c>
      <c r="D192" s="171"/>
    </row>
    <row r="193" spans="2:4" ht="51.75" x14ac:dyDescent="0.3">
      <c r="B193" s="96" t="s">
        <v>309</v>
      </c>
      <c r="C193" s="96" t="s">
        <v>310</v>
      </c>
      <c r="D193" s="171"/>
    </row>
    <row r="194" spans="2:4" x14ac:dyDescent="0.3">
      <c r="B194" s="382" t="s">
        <v>227</v>
      </c>
      <c r="C194" s="382"/>
      <c r="D194" s="171"/>
    </row>
    <row r="195" spans="2:4" x14ac:dyDescent="0.3">
      <c r="B195" s="173" t="s">
        <v>228</v>
      </c>
      <c r="C195" s="173"/>
      <c r="D195" s="171">
        <v>2</v>
      </c>
    </row>
    <row r="196" spans="2:4" x14ac:dyDescent="0.3">
      <c r="B196" s="381" t="s">
        <v>22</v>
      </c>
      <c r="C196" s="381"/>
      <c r="D196" s="164">
        <f>'h4'!G88</f>
        <v>82225.399999999994</v>
      </c>
    </row>
    <row r="197" spans="2:4" x14ac:dyDescent="0.3">
      <c r="B197" s="10"/>
      <c r="C197" s="10"/>
      <c r="D197" s="165"/>
    </row>
    <row r="198" spans="2:4" x14ac:dyDescent="0.3">
      <c r="B198" s="10"/>
      <c r="C198" s="10"/>
      <c r="D198" s="315" t="s">
        <v>327</v>
      </c>
    </row>
    <row r="199" spans="2:4" x14ac:dyDescent="0.3">
      <c r="B199" s="383" t="s">
        <v>328</v>
      </c>
      <c r="C199" s="383"/>
      <c r="D199" s="166"/>
    </row>
    <row r="200" spans="2:4" x14ac:dyDescent="0.3">
      <c r="B200" s="158"/>
      <c r="C200" s="158"/>
      <c r="D200" s="5"/>
    </row>
    <row r="201" spans="2:4" s="179" customFormat="1" x14ac:dyDescent="0.3">
      <c r="B201" s="375" t="s">
        <v>23</v>
      </c>
      <c r="C201" s="375"/>
      <c r="D201" s="178"/>
    </row>
    <row r="202" spans="2:4" x14ac:dyDescent="0.3">
      <c r="B202" s="10"/>
      <c r="C202" s="10"/>
      <c r="D202" s="160"/>
    </row>
    <row r="203" spans="2:4" x14ac:dyDescent="0.3">
      <c r="B203" s="96" t="s">
        <v>14</v>
      </c>
      <c r="C203" s="167" t="s">
        <v>15</v>
      </c>
      <c r="D203" s="5"/>
    </row>
    <row r="204" spans="2:4" x14ac:dyDescent="0.3">
      <c r="B204" s="96" t="s">
        <v>307</v>
      </c>
      <c r="C204" s="167" t="s">
        <v>222</v>
      </c>
      <c r="D204" s="5"/>
    </row>
    <row r="205" spans="2:4" x14ac:dyDescent="0.3">
      <c r="B205" s="10"/>
      <c r="C205" s="10"/>
      <c r="D205" s="5"/>
    </row>
    <row r="206" spans="2:4" x14ac:dyDescent="0.3">
      <c r="B206" s="375" t="s">
        <v>16</v>
      </c>
      <c r="C206" s="375"/>
      <c r="D206" s="160"/>
    </row>
    <row r="207" spans="2:4" ht="69" x14ac:dyDescent="0.3">
      <c r="B207" s="169" t="s">
        <v>17</v>
      </c>
      <c r="C207" s="169" t="s">
        <v>307</v>
      </c>
      <c r="D207" s="177" t="s">
        <v>329</v>
      </c>
    </row>
    <row r="208" spans="2:4" x14ac:dyDescent="0.3">
      <c r="B208" s="169" t="s">
        <v>18</v>
      </c>
      <c r="C208" s="169" t="s">
        <v>308</v>
      </c>
      <c r="D208" s="163" t="s">
        <v>28</v>
      </c>
    </row>
    <row r="209" spans="2:4" ht="34.5" x14ac:dyDescent="0.3">
      <c r="B209" s="169" t="s">
        <v>19</v>
      </c>
      <c r="C209" s="102" t="s">
        <v>223</v>
      </c>
      <c r="D209" s="171"/>
    </row>
    <row r="210" spans="2:4" ht="34.5" x14ac:dyDescent="0.3">
      <c r="B210" s="169" t="s">
        <v>20</v>
      </c>
      <c r="C210" s="96" t="s">
        <v>224</v>
      </c>
      <c r="D210" s="171"/>
    </row>
    <row r="211" spans="2:4" x14ac:dyDescent="0.3">
      <c r="B211" s="96" t="s">
        <v>21</v>
      </c>
      <c r="C211" s="96" t="s">
        <v>225</v>
      </c>
      <c r="D211" s="171"/>
    </row>
    <row r="212" spans="2:4" ht="51.75" x14ac:dyDescent="0.3">
      <c r="B212" s="96" t="s">
        <v>309</v>
      </c>
      <c r="C212" s="96" t="s">
        <v>310</v>
      </c>
      <c r="D212" s="171"/>
    </row>
    <row r="213" spans="2:4" x14ac:dyDescent="0.3">
      <c r="B213" s="382" t="s">
        <v>227</v>
      </c>
      <c r="C213" s="382"/>
      <c r="D213" s="171"/>
    </row>
    <row r="214" spans="2:4" x14ac:dyDescent="0.3">
      <c r="B214" s="173" t="s">
        <v>228</v>
      </c>
      <c r="C214" s="172"/>
      <c r="D214" s="171">
        <v>3</v>
      </c>
    </row>
    <row r="215" spans="2:4" x14ac:dyDescent="0.3">
      <c r="B215" s="381" t="s">
        <v>22</v>
      </c>
      <c r="C215" s="381"/>
      <c r="D215" s="324">
        <f>'h4'!G95</f>
        <v>75702.5</v>
      </c>
    </row>
    <row r="216" spans="2:4" x14ac:dyDescent="0.3">
      <c r="B216" s="10"/>
      <c r="C216" s="10"/>
      <c r="D216" s="165"/>
    </row>
    <row r="217" spans="2:4" x14ac:dyDescent="0.3">
      <c r="B217" s="160"/>
      <c r="C217" s="89"/>
      <c r="D217" s="319" t="s">
        <v>229</v>
      </c>
    </row>
    <row r="218" spans="2:4" x14ac:dyDescent="0.3">
      <c r="B218" s="383" t="s">
        <v>180</v>
      </c>
      <c r="C218" s="383"/>
      <c r="D218" s="166"/>
    </row>
    <row r="219" spans="2:4" s="179" customFormat="1" x14ac:dyDescent="0.3">
      <c r="B219" s="375" t="s">
        <v>23</v>
      </c>
      <c r="C219" s="375"/>
      <c r="D219" s="178"/>
    </row>
    <row r="220" spans="2:4" x14ac:dyDescent="0.3">
      <c r="B220" s="10"/>
      <c r="C220" s="10"/>
      <c r="D220" s="160"/>
    </row>
    <row r="221" spans="2:4" s="179" customFormat="1" x14ac:dyDescent="0.3">
      <c r="B221" s="109" t="s">
        <v>14</v>
      </c>
      <c r="C221" s="258" t="s">
        <v>15</v>
      </c>
      <c r="D221" s="166"/>
    </row>
    <row r="222" spans="2:4" x14ac:dyDescent="0.3">
      <c r="B222" s="96" t="s">
        <v>307</v>
      </c>
      <c r="C222" s="167" t="s">
        <v>222</v>
      </c>
      <c r="D222" s="5"/>
    </row>
    <row r="223" spans="2:4" x14ac:dyDescent="0.3">
      <c r="B223" s="10"/>
      <c r="C223" s="10"/>
      <c r="D223" s="5"/>
    </row>
    <row r="224" spans="2:4" s="179" customFormat="1" x14ac:dyDescent="0.3">
      <c r="B224" s="375" t="s">
        <v>16</v>
      </c>
      <c r="C224" s="375"/>
      <c r="D224" s="257"/>
    </row>
    <row r="225" spans="2:6" ht="69" x14ac:dyDescent="0.3">
      <c r="B225" s="169" t="s">
        <v>17</v>
      </c>
      <c r="C225" s="169" t="s">
        <v>307</v>
      </c>
      <c r="D225" s="163" t="s">
        <v>330</v>
      </c>
    </row>
    <row r="226" spans="2:6" x14ac:dyDescent="0.3">
      <c r="B226" s="169" t="s">
        <v>18</v>
      </c>
      <c r="C226" s="169" t="s">
        <v>308</v>
      </c>
      <c r="D226" s="163" t="s">
        <v>28</v>
      </c>
    </row>
    <row r="227" spans="2:6" ht="34.5" x14ac:dyDescent="0.3">
      <c r="B227" s="169" t="s">
        <v>19</v>
      </c>
      <c r="C227" s="102" t="s">
        <v>223</v>
      </c>
      <c r="D227" s="171"/>
    </row>
    <row r="228" spans="2:6" ht="34.5" x14ac:dyDescent="0.3">
      <c r="B228" s="169" t="s">
        <v>20</v>
      </c>
      <c r="C228" s="96" t="s">
        <v>224</v>
      </c>
      <c r="D228" s="171"/>
    </row>
    <row r="229" spans="2:6" x14ac:dyDescent="0.3">
      <c r="B229" s="96" t="s">
        <v>21</v>
      </c>
      <c r="C229" s="96" t="s">
        <v>225</v>
      </c>
      <c r="D229" s="171"/>
    </row>
    <row r="230" spans="2:6" ht="51.75" x14ac:dyDescent="0.3">
      <c r="B230" s="96" t="s">
        <v>309</v>
      </c>
      <c r="C230" s="96" t="s">
        <v>310</v>
      </c>
      <c r="D230" s="171"/>
    </row>
    <row r="231" spans="2:6" x14ac:dyDescent="0.3">
      <c r="B231" s="379" t="s">
        <v>227</v>
      </c>
      <c r="C231" s="380"/>
      <c r="D231" s="171"/>
    </row>
    <row r="232" spans="2:6" x14ac:dyDescent="0.3">
      <c r="B232" s="381" t="s">
        <v>22</v>
      </c>
      <c r="C232" s="381"/>
      <c r="D232" s="325">
        <f>'h4'!G27</f>
        <v>-1602507.1</v>
      </c>
    </row>
    <row r="233" spans="2:6" x14ac:dyDescent="0.3">
      <c r="F233" s="318"/>
    </row>
    <row r="234" spans="2:6" x14ac:dyDescent="0.3">
      <c r="B234" s="341" t="s">
        <v>348</v>
      </c>
      <c r="C234" s="341"/>
      <c r="D234" s="341"/>
      <c r="E234" s="341"/>
      <c r="F234" s="341"/>
    </row>
  </sheetData>
  <mergeCells count="64">
    <mergeCell ref="B234:F234"/>
    <mergeCell ref="B5:D5"/>
    <mergeCell ref="B22:C22"/>
    <mergeCell ref="B32:C32"/>
    <mergeCell ref="B9:D9"/>
    <mergeCell ref="B33:C33"/>
    <mergeCell ref="B23:C23"/>
    <mergeCell ref="B35:C35"/>
    <mergeCell ref="B37:C37"/>
    <mergeCell ref="B42:C42"/>
    <mergeCell ref="B49:C49"/>
    <mergeCell ref="B51:C51"/>
    <mergeCell ref="B53:C53"/>
    <mergeCell ref="B55:C55"/>
    <mergeCell ref="B60:C60"/>
    <mergeCell ref="B67:C67"/>
    <mergeCell ref="B69:C69"/>
    <mergeCell ref="B87:C87"/>
    <mergeCell ref="B90:C90"/>
    <mergeCell ref="B91:C91"/>
    <mergeCell ref="B96:C96"/>
    <mergeCell ref="B72:C72"/>
    <mergeCell ref="B73:C73"/>
    <mergeCell ref="B78:C78"/>
    <mergeCell ref="B85:C85"/>
    <mergeCell ref="B103:C103"/>
    <mergeCell ref="B105:C105"/>
    <mergeCell ref="B107:C107"/>
    <mergeCell ref="B108:C108"/>
    <mergeCell ref="B110:C110"/>
    <mergeCell ref="B115:C115"/>
    <mergeCell ref="B122:C122"/>
    <mergeCell ref="B124:C124"/>
    <mergeCell ref="B126:C126"/>
    <mergeCell ref="B127:C127"/>
    <mergeCell ref="B128:C128"/>
    <mergeCell ref="B133:C133"/>
    <mergeCell ref="B140:C140"/>
    <mergeCell ref="B142:C142"/>
    <mergeCell ref="B145:C145"/>
    <mergeCell ref="B146:C146"/>
    <mergeCell ref="B151:C151"/>
    <mergeCell ref="B158:C158"/>
    <mergeCell ref="B160:C160"/>
    <mergeCell ref="B163:C163"/>
    <mergeCell ref="B164:C164"/>
    <mergeCell ref="B169:C169"/>
    <mergeCell ref="B176:C176"/>
    <mergeCell ref="B178:C178"/>
    <mergeCell ref="B181:C181"/>
    <mergeCell ref="B182:C182"/>
    <mergeCell ref="B187:C187"/>
    <mergeCell ref="B194:C194"/>
    <mergeCell ref="B196:C196"/>
    <mergeCell ref="B199:C199"/>
    <mergeCell ref="B219:C219"/>
    <mergeCell ref="B224:C224"/>
    <mergeCell ref="B231:C231"/>
    <mergeCell ref="B232:C232"/>
    <mergeCell ref="B201:C201"/>
    <mergeCell ref="B206:C206"/>
    <mergeCell ref="B213:C213"/>
    <mergeCell ref="B215:C215"/>
    <mergeCell ref="B218:C218"/>
  </mergeCells>
  <pageMargins left="0.23622047244094491" right="0.23622047244094491" top="0.74803149606299213" bottom="0.74803149606299213" header="0.31496062992125984" footer="0.31496062992125984"/>
  <pageSetup paperSize="9" scale="85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CG55"/>
  <sheetViews>
    <sheetView topLeftCell="B1" zoomScaleNormal="100" zoomScaleSheetLayoutView="100" workbookViewId="0">
      <selection activeCell="G7" sqref="G7:H7"/>
    </sheetView>
  </sheetViews>
  <sheetFormatPr defaultRowHeight="17.25" x14ac:dyDescent="0.25"/>
  <cols>
    <col min="1" max="1" width="4.85546875" style="26" customWidth="1"/>
    <col min="2" max="2" width="16" style="30" customWidth="1"/>
    <col min="3" max="3" width="60.140625" style="26" customWidth="1"/>
    <col min="4" max="4" width="13" style="26" customWidth="1"/>
    <col min="5" max="5" width="10.7109375" style="26" customWidth="1"/>
    <col min="6" max="6" width="19.7109375" style="31" customWidth="1"/>
    <col min="7" max="7" width="10.85546875" style="31" customWidth="1"/>
    <col min="8" max="8" width="21.42578125" style="31" customWidth="1"/>
    <col min="9" max="11" width="9.140625" style="26"/>
    <col min="12" max="12" width="20.7109375" style="26" customWidth="1"/>
    <col min="13" max="13" width="16.7109375" style="26" bestFit="1" customWidth="1"/>
    <col min="14" max="14" width="13.85546875" style="26" bestFit="1" customWidth="1"/>
    <col min="15" max="15" width="11.28515625" style="26" bestFit="1" customWidth="1"/>
    <col min="16" max="16384" width="9.140625" style="26"/>
  </cols>
  <sheetData>
    <row r="1" spans="2:12" s="25" customFormat="1" x14ac:dyDescent="0.3">
      <c r="B1" s="24"/>
      <c r="C1" s="24"/>
      <c r="D1" s="24"/>
      <c r="E1" s="24"/>
      <c r="F1" s="24"/>
      <c r="G1" s="24"/>
      <c r="H1" s="117" t="s">
        <v>339</v>
      </c>
    </row>
    <row r="2" spans="2:12" s="25" customFormat="1" x14ac:dyDescent="0.3">
      <c r="B2" s="24"/>
      <c r="C2" s="24"/>
      <c r="D2" s="24"/>
      <c r="E2" s="24"/>
      <c r="F2" s="24"/>
      <c r="G2" s="24"/>
      <c r="H2" s="12" t="s">
        <v>92</v>
      </c>
    </row>
    <row r="3" spans="2:12" s="25" customFormat="1" x14ac:dyDescent="0.3">
      <c r="B3" s="24"/>
      <c r="C3" s="24"/>
      <c r="D3" s="24"/>
      <c r="E3" s="24"/>
      <c r="F3" s="24"/>
      <c r="G3" s="24"/>
      <c r="H3" s="12" t="s">
        <v>1</v>
      </c>
    </row>
    <row r="4" spans="2:12" ht="8.25" customHeight="1" x14ac:dyDescent="0.25"/>
    <row r="5" spans="2:12" ht="48" customHeight="1" x14ac:dyDescent="0.25">
      <c r="B5" s="392" t="s">
        <v>340</v>
      </c>
      <c r="C5" s="392"/>
      <c r="D5" s="392"/>
      <c r="E5" s="392"/>
      <c r="F5" s="392"/>
      <c r="G5" s="392"/>
      <c r="H5" s="392"/>
    </row>
    <row r="6" spans="2:12" ht="48" customHeight="1" x14ac:dyDescent="0.25">
      <c r="B6" s="330"/>
      <c r="C6" s="330"/>
      <c r="D6" s="330"/>
      <c r="E6" s="330"/>
      <c r="F6" s="330"/>
      <c r="G6" s="330"/>
      <c r="H6" s="330"/>
    </row>
    <row r="7" spans="2:12" ht="118.5" customHeight="1" x14ac:dyDescent="0.25">
      <c r="B7" s="393" t="s">
        <v>39</v>
      </c>
      <c r="C7" s="394" t="s">
        <v>40</v>
      </c>
      <c r="D7" s="394" t="s">
        <v>41</v>
      </c>
      <c r="E7" s="394" t="s">
        <v>42</v>
      </c>
      <c r="F7" s="395" t="s">
        <v>43</v>
      </c>
      <c r="G7" s="395" t="s">
        <v>33</v>
      </c>
      <c r="H7" s="395"/>
    </row>
    <row r="8" spans="2:12" ht="44.25" customHeight="1" x14ac:dyDescent="0.25">
      <c r="B8" s="393"/>
      <c r="C8" s="394"/>
      <c r="D8" s="394"/>
      <c r="E8" s="394"/>
      <c r="F8" s="395"/>
      <c r="G8" s="98" t="s">
        <v>44</v>
      </c>
      <c r="H8" s="98" t="s">
        <v>45</v>
      </c>
    </row>
    <row r="9" spans="2:12" ht="26.25" customHeight="1" x14ac:dyDescent="0.25">
      <c r="B9" s="400" t="s">
        <v>32</v>
      </c>
      <c r="C9" s="400"/>
      <c r="D9" s="400"/>
      <c r="E9" s="400"/>
      <c r="F9" s="400"/>
      <c r="G9" s="400"/>
      <c r="H9" s="273">
        <f>+H10</f>
        <v>-1792572.4000000001</v>
      </c>
      <c r="I9" s="27"/>
      <c r="L9" s="28"/>
    </row>
    <row r="10" spans="2:12" s="327" customFormat="1" x14ac:dyDescent="0.25">
      <c r="B10" s="100" t="s">
        <v>84</v>
      </c>
      <c r="C10" s="326" t="s">
        <v>85</v>
      </c>
      <c r="D10" s="326" t="s">
        <v>46</v>
      </c>
      <c r="E10" s="396" t="s">
        <v>52</v>
      </c>
      <c r="F10" s="396"/>
      <c r="G10" s="396"/>
      <c r="H10" s="273">
        <f>+H11+H49</f>
        <v>-1792572.4000000001</v>
      </c>
      <c r="J10" s="328"/>
      <c r="L10" s="329"/>
    </row>
    <row r="11" spans="2:12" x14ac:dyDescent="0.25">
      <c r="B11" s="100" t="s">
        <v>86</v>
      </c>
      <c r="C11" s="396" t="s">
        <v>72</v>
      </c>
      <c r="D11" s="396"/>
      <c r="E11" s="396"/>
      <c r="F11" s="396"/>
      <c r="G11" s="396"/>
      <c r="H11" s="273">
        <f>SUM(H12+H39)</f>
        <v>-1685080.9000000001</v>
      </c>
      <c r="J11" s="27"/>
    </row>
    <row r="12" spans="2:12" s="32" customFormat="1" ht="21.75" customHeight="1" x14ac:dyDescent="0.25">
      <c r="B12" s="401" t="s">
        <v>104</v>
      </c>
      <c r="C12" s="402"/>
      <c r="D12" s="402"/>
      <c r="E12" s="402"/>
      <c r="F12" s="402"/>
      <c r="G12" s="403"/>
      <c r="H12" s="273">
        <f>SUM(H13:H38)</f>
        <v>-1662673.7000000002</v>
      </c>
      <c r="J12" s="27"/>
    </row>
    <row r="13" spans="2:12" x14ac:dyDescent="0.25">
      <c r="B13" s="101" t="s">
        <v>185</v>
      </c>
      <c r="C13" s="102" t="s">
        <v>105</v>
      </c>
      <c r="D13" s="99" t="s">
        <v>106</v>
      </c>
      <c r="E13" s="99" t="s">
        <v>47</v>
      </c>
      <c r="F13" s="103"/>
      <c r="G13" s="99"/>
      <c r="H13" s="274">
        <v>-27652.5</v>
      </c>
    </row>
    <row r="14" spans="2:12" x14ac:dyDescent="0.25">
      <c r="B14" s="101" t="s">
        <v>186</v>
      </c>
      <c r="C14" s="102" t="s">
        <v>105</v>
      </c>
      <c r="D14" s="99" t="s">
        <v>87</v>
      </c>
      <c r="E14" s="99" t="s">
        <v>47</v>
      </c>
      <c r="F14" s="104"/>
      <c r="G14" s="99"/>
      <c r="H14" s="274">
        <v>-74443.199999999997</v>
      </c>
    </row>
    <row r="15" spans="2:12" x14ac:dyDescent="0.25">
      <c r="B15" s="101" t="s">
        <v>187</v>
      </c>
      <c r="C15" s="102" t="s">
        <v>105</v>
      </c>
      <c r="D15" s="99" t="s">
        <v>106</v>
      </c>
      <c r="E15" s="99" t="s">
        <v>47</v>
      </c>
      <c r="F15" s="104"/>
      <c r="G15" s="99"/>
      <c r="H15" s="274">
        <v>-3496.4</v>
      </c>
    </row>
    <row r="16" spans="2:12" x14ac:dyDescent="0.25">
      <c r="B16" s="101" t="s">
        <v>188</v>
      </c>
      <c r="C16" s="102" t="s">
        <v>105</v>
      </c>
      <c r="D16" s="99" t="s">
        <v>87</v>
      </c>
      <c r="E16" s="99" t="s">
        <v>47</v>
      </c>
      <c r="F16" s="104"/>
      <c r="G16" s="99"/>
      <c r="H16" s="274">
        <v>-11809.6</v>
      </c>
    </row>
    <row r="17" spans="2:14" x14ac:dyDescent="0.25">
      <c r="B17" s="101" t="s">
        <v>189</v>
      </c>
      <c r="C17" s="102" t="s">
        <v>105</v>
      </c>
      <c r="D17" s="99" t="s">
        <v>106</v>
      </c>
      <c r="E17" s="99" t="s">
        <v>47</v>
      </c>
      <c r="F17" s="104"/>
      <c r="G17" s="99"/>
      <c r="H17" s="274">
        <v>-1610.9</v>
      </c>
    </row>
    <row r="18" spans="2:14" x14ac:dyDescent="0.25">
      <c r="B18" s="101" t="s">
        <v>190</v>
      </c>
      <c r="C18" s="102" t="s">
        <v>105</v>
      </c>
      <c r="D18" s="99" t="s">
        <v>87</v>
      </c>
      <c r="E18" s="99" t="s">
        <v>47</v>
      </c>
      <c r="F18" s="104"/>
      <c r="G18" s="99"/>
      <c r="H18" s="274">
        <v>-401184.5</v>
      </c>
      <c r="L18" s="29"/>
    </row>
    <row r="19" spans="2:14" x14ac:dyDescent="0.25">
      <c r="B19" s="101" t="s">
        <v>191</v>
      </c>
      <c r="C19" s="102" t="s">
        <v>105</v>
      </c>
      <c r="D19" s="99" t="s">
        <v>106</v>
      </c>
      <c r="E19" s="99" t="s">
        <v>47</v>
      </c>
      <c r="F19" s="104"/>
      <c r="G19" s="99"/>
      <c r="H19" s="274">
        <v>-31952.799999999999</v>
      </c>
    </row>
    <row r="20" spans="2:14" x14ac:dyDescent="0.25">
      <c r="B20" s="101" t="s">
        <v>192</v>
      </c>
      <c r="C20" s="102" t="s">
        <v>105</v>
      </c>
      <c r="D20" s="99" t="s">
        <v>106</v>
      </c>
      <c r="E20" s="99" t="s">
        <v>47</v>
      </c>
      <c r="F20" s="104"/>
      <c r="G20" s="99"/>
      <c r="H20" s="274">
        <v>-5383.6</v>
      </c>
      <c r="M20" s="29"/>
      <c r="N20" s="27"/>
    </row>
    <row r="21" spans="2:14" x14ac:dyDescent="0.25">
      <c r="B21" s="101" t="s">
        <v>193</v>
      </c>
      <c r="C21" s="102" t="s">
        <v>105</v>
      </c>
      <c r="D21" s="99" t="s">
        <v>106</v>
      </c>
      <c r="E21" s="99" t="s">
        <v>47</v>
      </c>
      <c r="F21" s="104"/>
      <c r="G21" s="99"/>
      <c r="H21" s="274">
        <v>-7782.5</v>
      </c>
      <c r="M21" s="29"/>
    </row>
    <row r="22" spans="2:14" x14ac:dyDescent="0.25">
      <c r="B22" s="101" t="s">
        <v>142</v>
      </c>
      <c r="C22" s="102" t="s">
        <v>105</v>
      </c>
      <c r="D22" s="99" t="s">
        <v>87</v>
      </c>
      <c r="E22" s="99" t="s">
        <v>47</v>
      </c>
      <c r="F22" s="104"/>
      <c r="G22" s="99"/>
      <c r="H22" s="274">
        <v>-11123</v>
      </c>
    </row>
    <row r="23" spans="2:14" x14ac:dyDescent="0.25">
      <c r="B23" s="101" t="s">
        <v>143</v>
      </c>
      <c r="C23" s="102" t="s">
        <v>105</v>
      </c>
      <c r="D23" s="99" t="s">
        <v>106</v>
      </c>
      <c r="E23" s="99" t="s">
        <v>47</v>
      </c>
      <c r="F23" s="104"/>
      <c r="G23" s="99"/>
      <c r="H23" s="274">
        <v>-38262.199999999997</v>
      </c>
    </row>
    <row r="24" spans="2:14" x14ac:dyDescent="0.25">
      <c r="B24" s="101" t="s">
        <v>194</v>
      </c>
      <c r="C24" s="102" t="s">
        <v>105</v>
      </c>
      <c r="D24" s="99" t="s">
        <v>87</v>
      </c>
      <c r="E24" s="99" t="s">
        <v>47</v>
      </c>
      <c r="F24" s="104">
        <v>76821300</v>
      </c>
      <c r="G24" s="99">
        <v>1</v>
      </c>
      <c r="H24" s="274">
        <f t="shared" ref="H24" si="0">+G24*F24/1000</f>
        <v>76821.3</v>
      </c>
    </row>
    <row r="25" spans="2:14" x14ac:dyDescent="0.25">
      <c r="B25" s="101" t="s">
        <v>147</v>
      </c>
      <c r="C25" s="102" t="s">
        <v>105</v>
      </c>
      <c r="D25" s="99" t="s">
        <v>87</v>
      </c>
      <c r="E25" s="99" t="s">
        <v>47</v>
      </c>
      <c r="F25" s="104"/>
      <c r="G25" s="99"/>
      <c r="H25" s="274">
        <v>-53477.599999999999</v>
      </c>
    </row>
    <row r="26" spans="2:14" x14ac:dyDescent="0.25">
      <c r="B26" s="101" t="s">
        <v>195</v>
      </c>
      <c r="C26" s="102" t="s">
        <v>105</v>
      </c>
      <c r="D26" s="99" t="s">
        <v>106</v>
      </c>
      <c r="E26" s="99" t="s">
        <v>47</v>
      </c>
      <c r="F26" s="104"/>
      <c r="G26" s="99"/>
      <c r="H26" s="274">
        <v>-33701.1</v>
      </c>
    </row>
    <row r="27" spans="2:14" x14ac:dyDescent="0.25">
      <c r="B27" s="101" t="s">
        <v>196</v>
      </c>
      <c r="C27" s="102" t="s">
        <v>105</v>
      </c>
      <c r="D27" s="99" t="s">
        <v>106</v>
      </c>
      <c r="E27" s="99" t="s">
        <v>47</v>
      </c>
      <c r="F27" s="104"/>
      <c r="G27" s="99"/>
      <c r="H27" s="274">
        <v>-1144838.2</v>
      </c>
    </row>
    <row r="28" spans="2:14" x14ac:dyDescent="0.25">
      <c r="B28" s="101" t="s">
        <v>197</v>
      </c>
      <c r="C28" s="102" t="s">
        <v>105</v>
      </c>
      <c r="D28" s="99" t="s">
        <v>106</v>
      </c>
      <c r="E28" s="99" t="s">
        <v>47</v>
      </c>
      <c r="F28" s="104"/>
      <c r="G28" s="99"/>
      <c r="H28" s="274">
        <v>-928.8</v>
      </c>
    </row>
    <row r="29" spans="2:14" x14ac:dyDescent="0.25">
      <c r="B29" s="101" t="s">
        <v>198</v>
      </c>
      <c r="C29" s="102" t="s">
        <v>105</v>
      </c>
      <c r="D29" s="99" t="s">
        <v>106</v>
      </c>
      <c r="E29" s="99" t="s">
        <v>47</v>
      </c>
      <c r="F29" s="104"/>
      <c r="G29" s="99"/>
      <c r="H29" s="274">
        <v>-2145.1</v>
      </c>
    </row>
    <row r="30" spans="2:14" x14ac:dyDescent="0.25">
      <c r="B30" s="101" t="s">
        <v>199</v>
      </c>
      <c r="C30" s="102" t="s">
        <v>105</v>
      </c>
      <c r="D30" s="99" t="s">
        <v>87</v>
      </c>
      <c r="E30" s="99" t="s">
        <v>47</v>
      </c>
      <c r="F30" s="104">
        <v>53477600</v>
      </c>
      <c r="G30" s="99">
        <v>1</v>
      </c>
      <c r="H30" s="274">
        <f>+G30*F30/1000</f>
        <v>53477.599999999999</v>
      </c>
    </row>
    <row r="31" spans="2:14" x14ac:dyDescent="0.25">
      <c r="B31" s="101" t="s">
        <v>200</v>
      </c>
      <c r="C31" s="102" t="s">
        <v>105</v>
      </c>
      <c r="D31" s="99" t="s">
        <v>106</v>
      </c>
      <c r="E31" s="99" t="s">
        <v>47</v>
      </c>
      <c r="F31" s="104"/>
      <c r="G31" s="99"/>
      <c r="H31" s="274">
        <v>-6530.3</v>
      </c>
    </row>
    <row r="32" spans="2:14" x14ac:dyDescent="0.25">
      <c r="B32" s="101" t="s">
        <v>201</v>
      </c>
      <c r="C32" s="102" t="s">
        <v>105</v>
      </c>
      <c r="D32" s="99" t="s">
        <v>106</v>
      </c>
      <c r="E32" s="99" t="s">
        <v>47</v>
      </c>
      <c r="F32" s="104"/>
      <c r="G32" s="99"/>
      <c r="H32" s="274">
        <v>-6475</v>
      </c>
    </row>
    <row r="33" spans="1:85" x14ac:dyDescent="0.25">
      <c r="B33" s="101" t="s">
        <v>202</v>
      </c>
      <c r="C33" s="102" t="s">
        <v>105</v>
      </c>
      <c r="D33" s="99" t="s">
        <v>106</v>
      </c>
      <c r="E33" s="99" t="s">
        <v>47</v>
      </c>
      <c r="F33" s="104"/>
      <c r="G33" s="99"/>
      <c r="H33" s="274">
        <v>-13067.8</v>
      </c>
    </row>
    <row r="34" spans="1:85" x14ac:dyDescent="0.25">
      <c r="B34" s="101" t="s">
        <v>203</v>
      </c>
      <c r="C34" s="102" t="s">
        <v>105</v>
      </c>
      <c r="D34" s="99" t="s">
        <v>106</v>
      </c>
      <c r="E34" s="99" t="s">
        <v>47</v>
      </c>
      <c r="F34" s="104">
        <v>132164000</v>
      </c>
      <c r="G34" s="99">
        <v>1</v>
      </c>
      <c r="H34" s="274">
        <f>+G34*F34/1000</f>
        <v>132164</v>
      </c>
    </row>
    <row r="35" spans="1:85" x14ac:dyDescent="0.25">
      <c r="B35" s="101" t="s">
        <v>204</v>
      </c>
      <c r="C35" s="102" t="s">
        <v>105</v>
      </c>
      <c r="D35" s="99" t="s">
        <v>134</v>
      </c>
      <c r="E35" s="99" t="s">
        <v>47</v>
      </c>
      <c r="F35" s="104"/>
      <c r="G35" s="99"/>
      <c r="H35" s="274">
        <v>-11318.8</v>
      </c>
    </row>
    <row r="36" spans="1:85" x14ac:dyDescent="0.25">
      <c r="B36" s="101" t="s">
        <v>205</v>
      </c>
      <c r="C36" s="102" t="s">
        <v>105</v>
      </c>
      <c r="D36" s="99" t="s">
        <v>87</v>
      </c>
      <c r="E36" s="99" t="s">
        <v>47</v>
      </c>
      <c r="F36" s="104"/>
      <c r="G36" s="99"/>
      <c r="H36" s="274">
        <v>-1878.8</v>
      </c>
    </row>
    <row r="37" spans="1:85" x14ac:dyDescent="0.25">
      <c r="B37" s="101" t="s">
        <v>206</v>
      </c>
      <c r="C37" s="102" t="s">
        <v>105</v>
      </c>
      <c r="D37" s="99" t="s">
        <v>134</v>
      </c>
      <c r="E37" s="99" t="s">
        <v>47</v>
      </c>
      <c r="F37" s="104"/>
      <c r="G37" s="99"/>
      <c r="H37" s="274">
        <v>-1999.8</v>
      </c>
    </row>
    <row r="38" spans="1:85" x14ac:dyDescent="0.25">
      <c r="B38" s="101" t="s">
        <v>207</v>
      </c>
      <c r="C38" s="102" t="s">
        <v>105</v>
      </c>
      <c r="D38" s="99" t="s">
        <v>110</v>
      </c>
      <c r="E38" s="99" t="s">
        <v>47</v>
      </c>
      <c r="F38" s="104"/>
      <c r="G38" s="99"/>
      <c r="H38" s="274">
        <v>-34074.1</v>
      </c>
    </row>
    <row r="39" spans="1:85" x14ac:dyDescent="0.25">
      <c r="B39" s="401" t="s">
        <v>107</v>
      </c>
      <c r="C39" s="402"/>
      <c r="D39" s="402"/>
      <c r="E39" s="402"/>
      <c r="F39" s="402"/>
      <c r="G39" s="403"/>
      <c r="H39" s="273">
        <f>SUM(H40:H48)</f>
        <v>-22407.199999999997</v>
      </c>
    </row>
    <row r="40" spans="1:85" x14ac:dyDescent="0.25">
      <c r="B40" s="101" t="s">
        <v>208</v>
      </c>
      <c r="C40" s="94" t="s">
        <v>108</v>
      </c>
      <c r="D40" s="99" t="s">
        <v>134</v>
      </c>
      <c r="E40" s="99" t="s">
        <v>47</v>
      </c>
      <c r="F40" s="104"/>
      <c r="G40" s="99"/>
      <c r="H40" s="274">
        <v>-5360</v>
      </c>
    </row>
    <row r="41" spans="1:85" x14ac:dyDescent="0.25">
      <c r="B41" s="101" t="s">
        <v>209</v>
      </c>
      <c r="C41" s="94" t="s">
        <v>108</v>
      </c>
      <c r="D41" s="99" t="s">
        <v>87</v>
      </c>
      <c r="E41" s="99" t="s">
        <v>47</v>
      </c>
      <c r="F41" s="104"/>
      <c r="G41" s="99"/>
      <c r="H41" s="274">
        <v>-2476.4</v>
      </c>
    </row>
    <row r="42" spans="1:85" x14ac:dyDescent="0.25">
      <c r="B42" s="101" t="s">
        <v>210</v>
      </c>
      <c r="C42" s="94" t="s">
        <v>108</v>
      </c>
      <c r="D42" s="99" t="s">
        <v>106</v>
      </c>
      <c r="E42" s="99" t="s">
        <v>47</v>
      </c>
      <c r="F42" s="104"/>
      <c r="G42" s="99"/>
      <c r="H42" s="274">
        <v>-1000</v>
      </c>
    </row>
    <row r="43" spans="1:85" x14ac:dyDescent="0.25">
      <c r="B43" s="101" t="s">
        <v>211</v>
      </c>
      <c r="C43" s="94" t="s">
        <v>108</v>
      </c>
      <c r="D43" s="99" t="s">
        <v>134</v>
      </c>
      <c r="E43" s="99" t="s">
        <v>47</v>
      </c>
      <c r="F43" s="104"/>
      <c r="G43" s="99"/>
      <c r="H43" s="274">
        <v>-8929.4</v>
      </c>
    </row>
    <row r="44" spans="1:85" s="81" customFormat="1" x14ac:dyDescent="0.25">
      <c r="B44" s="106" t="s">
        <v>220</v>
      </c>
      <c r="C44" s="92" t="s">
        <v>108</v>
      </c>
      <c r="D44" s="105" t="s">
        <v>87</v>
      </c>
      <c r="E44" s="105" t="s">
        <v>47</v>
      </c>
      <c r="F44" s="104"/>
      <c r="G44" s="105"/>
      <c r="H44" s="107">
        <v>-244.6</v>
      </c>
    </row>
    <row r="45" spans="1:85" x14ac:dyDescent="0.25">
      <c r="B45" s="101" t="s">
        <v>212</v>
      </c>
      <c r="C45" s="94" t="s">
        <v>108</v>
      </c>
      <c r="D45" s="99" t="s">
        <v>144</v>
      </c>
      <c r="E45" s="99" t="s">
        <v>47</v>
      </c>
      <c r="F45" s="104"/>
      <c r="G45" s="99"/>
      <c r="H45" s="274">
        <v>-374.5</v>
      </c>
    </row>
    <row r="46" spans="1:85" s="82" customFormat="1" x14ac:dyDescent="0.25">
      <c r="A46" s="26"/>
      <c r="B46" s="106" t="s">
        <v>213</v>
      </c>
      <c r="C46" s="92" t="s">
        <v>109</v>
      </c>
      <c r="D46" s="105" t="s">
        <v>110</v>
      </c>
      <c r="E46" s="105" t="s">
        <v>47</v>
      </c>
      <c r="F46" s="104"/>
      <c r="G46" s="105"/>
      <c r="H46" s="274">
        <v>-3345.9</v>
      </c>
      <c r="I46" s="26"/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26"/>
      <c r="U46" s="26"/>
      <c r="V46" s="26"/>
      <c r="W46" s="26"/>
      <c r="X46" s="26"/>
      <c r="Y46" s="26"/>
      <c r="Z46" s="26"/>
      <c r="AA46" s="26"/>
      <c r="AB46" s="26"/>
      <c r="AC46" s="26"/>
      <c r="AD46" s="26"/>
      <c r="AE46" s="26"/>
      <c r="AF46" s="26"/>
      <c r="AG46" s="26"/>
      <c r="AH46" s="81"/>
      <c r="AI46" s="81"/>
      <c r="AJ46" s="81"/>
      <c r="AK46" s="81"/>
      <c r="AL46" s="81"/>
      <c r="AM46" s="81"/>
      <c r="AN46" s="81"/>
      <c r="AO46" s="81"/>
      <c r="AP46" s="81"/>
      <c r="AQ46" s="81"/>
      <c r="AR46" s="81"/>
      <c r="AS46" s="81"/>
      <c r="AT46" s="81"/>
      <c r="AU46" s="81"/>
      <c r="AV46" s="81"/>
      <c r="AW46" s="81"/>
      <c r="AX46" s="81"/>
      <c r="AY46" s="81"/>
      <c r="AZ46" s="81"/>
      <c r="BA46" s="81"/>
      <c r="BB46" s="81"/>
      <c r="BC46" s="81"/>
      <c r="BD46" s="81"/>
      <c r="BE46" s="81"/>
      <c r="BF46" s="81"/>
      <c r="BG46" s="81"/>
      <c r="BH46" s="81"/>
      <c r="BI46" s="81"/>
      <c r="BJ46" s="81"/>
      <c r="BK46" s="81"/>
      <c r="BL46" s="81"/>
      <c r="BM46" s="81"/>
      <c r="BN46" s="81"/>
      <c r="BO46" s="81"/>
      <c r="BP46" s="81"/>
      <c r="BQ46" s="81"/>
      <c r="BR46" s="81"/>
      <c r="BS46" s="81"/>
      <c r="BT46" s="81"/>
      <c r="BU46" s="81"/>
      <c r="BV46" s="81"/>
      <c r="BW46" s="81"/>
      <c r="BX46" s="81"/>
      <c r="BY46" s="81"/>
      <c r="BZ46" s="81"/>
      <c r="CA46" s="81"/>
      <c r="CB46" s="81"/>
      <c r="CC46" s="81"/>
      <c r="CD46" s="81"/>
      <c r="CE46" s="81"/>
      <c r="CF46" s="81"/>
      <c r="CG46" s="81"/>
    </row>
    <row r="47" spans="1:85" s="81" customFormat="1" x14ac:dyDescent="0.25">
      <c r="B47" s="106" t="s">
        <v>221</v>
      </c>
      <c r="C47" s="92" t="s">
        <v>109</v>
      </c>
      <c r="D47" s="105" t="s">
        <v>110</v>
      </c>
      <c r="E47" s="105" t="s">
        <v>47</v>
      </c>
      <c r="F47" s="104"/>
      <c r="G47" s="105"/>
      <c r="H47" s="107">
        <v>-449.8</v>
      </c>
    </row>
    <row r="48" spans="1:85" s="82" customFormat="1" x14ac:dyDescent="0.25">
      <c r="A48" s="26"/>
      <c r="B48" s="106" t="s">
        <v>214</v>
      </c>
      <c r="C48" s="92" t="s">
        <v>109</v>
      </c>
      <c r="D48" s="105" t="s">
        <v>110</v>
      </c>
      <c r="E48" s="105" t="s">
        <v>47</v>
      </c>
      <c r="F48" s="104"/>
      <c r="G48" s="105"/>
      <c r="H48" s="107">
        <v>-226.6</v>
      </c>
      <c r="I48" s="26"/>
      <c r="J48" s="26"/>
      <c r="K48" s="26"/>
      <c r="L48" s="26"/>
      <c r="M48" s="26"/>
      <c r="N48" s="26"/>
      <c r="O48" s="26"/>
      <c r="P48" s="26"/>
      <c r="Q48" s="26"/>
      <c r="R48" s="26"/>
      <c r="S48" s="26"/>
      <c r="T48" s="26"/>
      <c r="U48" s="26"/>
      <c r="V48" s="26"/>
      <c r="W48" s="26"/>
      <c r="X48" s="26"/>
      <c r="Y48" s="26"/>
      <c r="Z48" s="26"/>
      <c r="AA48" s="26"/>
      <c r="AB48" s="26"/>
      <c r="AC48" s="26"/>
      <c r="AD48" s="26"/>
      <c r="AE48" s="26"/>
      <c r="AF48" s="26"/>
      <c r="AG48" s="26"/>
      <c r="AH48" s="81"/>
      <c r="AI48" s="81"/>
      <c r="AJ48" s="81"/>
      <c r="AK48" s="81"/>
      <c r="AL48" s="81"/>
      <c r="AM48" s="81"/>
      <c r="AN48" s="81"/>
      <c r="AO48" s="81"/>
      <c r="AP48" s="81"/>
      <c r="AQ48" s="81"/>
      <c r="AR48" s="81"/>
      <c r="AS48" s="81"/>
      <c r="AT48" s="81"/>
      <c r="AU48" s="81"/>
      <c r="AV48" s="81"/>
      <c r="AW48" s="81"/>
      <c r="AX48" s="81"/>
      <c r="AY48" s="81"/>
      <c r="AZ48" s="81"/>
      <c r="BA48" s="81"/>
      <c r="BB48" s="81"/>
      <c r="BC48" s="81"/>
      <c r="BD48" s="81"/>
      <c r="BE48" s="81"/>
      <c r="BF48" s="81"/>
      <c r="BG48" s="81"/>
      <c r="BH48" s="81"/>
      <c r="BI48" s="81"/>
      <c r="BJ48" s="81"/>
      <c r="BK48" s="81"/>
      <c r="BL48" s="81"/>
      <c r="BM48" s="81"/>
      <c r="BN48" s="81"/>
      <c r="BO48" s="81"/>
      <c r="BP48" s="81"/>
      <c r="BQ48" s="81"/>
      <c r="BR48" s="81"/>
      <c r="BS48" s="81"/>
      <c r="BT48" s="81"/>
      <c r="BU48" s="81"/>
      <c r="BV48" s="81"/>
      <c r="BW48" s="81"/>
      <c r="BX48" s="81"/>
      <c r="BY48" s="81"/>
      <c r="BZ48" s="81"/>
      <c r="CA48" s="81"/>
      <c r="CB48" s="81"/>
      <c r="CC48" s="81"/>
      <c r="CD48" s="81"/>
      <c r="CE48" s="81"/>
      <c r="CF48" s="81"/>
      <c r="CG48" s="81"/>
    </row>
    <row r="49" spans="2:8" s="81" customFormat="1" ht="24.75" customHeight="1" x14ac:dyDescent="0.25">
      <c r="B49" s="108" t="s">
        <v>103</v>
      </c>
      <c r="C49" s="396" t="s">
        <v>98</v>
      </c>
      <c r="D49" s="396"/>
      <c r="E49" s="396"/>
      <c r="F49" s="396"/>
      <c r="G49" s="396"/>
      <c r="H49" s="275">
        <f>H50</f>
        <v>-107491.5</v>
      </c>
    </row>
    <row r="50" spans="2:8" x14ac:dyDescent="0.25">
      <c r="B50" s="397" t="s">
        <v>111</v>
      </c>
      <c r="C50" s="398"/>
      <c r="D50" s="398"/>
      <c r="E50" s="398"/>
      <c r="F50" s="398"/>
      <c r="G50" s="399"/>
      <c r="H50" s="274">
        <f>SUM(H51:H53)</f>
        <v>-107491.5</v>
      </c>
    </row>
    <row r="51" spans="2:8" ht="34.5" x14ac:dyDescent="0.25">
      <c r="B51" s="101" t="s">
        <v>215</v>
      </c>
      <c r="C51" s="102" t="s">
        <v>145</v>
      </c>
      <c r="D51" s="99" t="s">
        <v>134</v>
      </c>
      <c r="E51" s="99" t="s">
        <v>47</v>
      </c>
      <c r="F51" s="138"/>
      <c r="G51" s="99"/>
      <c r="H51" s="274">
        <v>-336.1</v>
      </c>
    </row>
    <row r="52" spans="2:8" ht="34.5" x14ac:dyDescent="0.25">
      <c r="B52" s="101" t="s">
        <v>216</v>
      </c>
      <c r="C52" s="102" t="s">
        <v>145</v>
      </c>
      <c r="D52" s="99" t="s">
        <v>106</v>
      </c>
      <c r="E52" s="99" t="s">
        <v>47</v>
      </c>
      <c r="F52" s="138"/>
      <c r="G52" s="99"/>
      <c r="H52" s="274">
        <v>-107125.2</v>
      </c>
    </row>
    <row r="53" spans="2:8" ht="34.5" x14ac:dyDescent="0.25">
      <c r="B53" s="101" t="s">
        <v>217</v>
      </c>
      <c r="C53" s="102" t="s">
        <v>112</v>
      </c>
      <c r="D53" s="99" t="s">
        <v>87</v>
      </c>
      <c r="E53" s="99" t="s">
        <v>47</v>
      </c>
      <c r="F53" s="138"/>
      <c r="G53" s="99"/>
      <c r="H53" s="274">
        <v>-30.2</v>
      </c>
    </row>
    <row r="55" spans="2:8" ht="56.25" customHeight="1" x14ac:dyDescent="0.3">
      <c r="B55" s="343" t="s">
        <v>348</v>
      </c>
      <c r="C55" s="343"/>
      <c r="D55" s="343"/>
      <c r="E55" s="343"/>
      <c r="F55" s="343"/>
    </row>
  </sheetData>
  <mergeCells count="15">
    <mergeCell ref="B55:F55"/>
    <mergeCell ref="C49:G49"/>
    <mergeCell ref="B50:G50"/>
    <mergeCell ref="B9:G9"/>
    <mergeCell ref="E10:G10"/>
    <mergeCell ref="C11:G11"/>
    <mergeCell ref="B12:G12"/>
    <mergeCell ref="B39:G39"/>
    <mergeCell ref="B5:H5"/>
    <mergeCell ref="B7:B8"/>
    <mergeCell ref="C7:C8"/>
    <mergeCell ref="D7:D8"/>
    <mergeCell ref="E7:E8"/>
    <mergeCell ref="F7:F8"/>
    <mergeCell ref="G7:H7"/>
  </mergeCells>
  <phoneticPr fontId="82" type="noConversion"/>
  <pageMargins left="0.7" right="0.7" top="0.75" bottom="0.75" header="0.3" footer="0.3"/>
  <pageSetup paperSize="9" scale="80" orientation="landscape" r:id="rId1"/>
  <colBreaks count="1" manualBreakCount="1">
    <brk id="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6</vt:i4>
      </vt:variant>
    </vt:vector>
  </HeadingPairs>
  <TitlesOfParts>
    <vt:vector size="14" baseType="lpstr">
      <vt:lpstr>h1</vt:lpstr>
      <vt:lpstr>h2</vt:lpstr>
      <vt:lpstr>h3.</vt:lpstr>
      <vt:lpstr>h4</vt:lpstr>
      <vt:lpstr>h5</vt:lpstr>
      <vt:lpstr>h6</vt:lpstr>
      <vt:lpstr>h7</vt:lpstr>
      <vt:lpstr>h8</vt:lpstr>
      <vt:lpstr>'h2'!Print_Area</vt:lpstr>
      <vt:lpstr>'h4'!Print_Area</vt:lpstr>
      <vt:lpstr>'h5'!Print_Area</vt:lpstr>
      <vt:lpstr>'h8'!Print_Area</vt:lpstr>
      <vt:lpstr>'h1'!Print_Titles</vt:lpstr>
      <vt:lpstr>'h2'!Print_Titles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Boris Gyulumyan</dc:creator>
  <cp:keywords>https:/mul-edu.gov.am/tasks/docs/attachment.php?id=337424&amp;fn=havelvacner+%285%29.xlsx&amp;out=1&amp;token=398ae1d2c3768b7e98be</cp:keywords>
  <cp:lastModifiedBy>Narine Avetyan</cp:lastModifiedBy>
  <cp:lastPrinted>2024-12-10T10:04:30Z</cp:lastPrinted>
  <dcterms:created xsi:type="dcterms:W3CDTF">2020-05-26T05:50:11Z</dcterms:created>
  <dcterms:modified xsi:type="dcterms:W3CDTF">2024-12-11T14:06:26Z</dcterms:modified>
</cp:coreProperties>
</file>