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16020" windowHeight="11775" activeTab="1"/>
  </bookViews>
  <sheets>
    <sheet name="Հավելված N 1" sheetId="1" r:id="rId1"/>
    <sheet name="Հավելված N 2" sheetId="2" r:id="rId2"/>
    <sheet name="Հավելված N 3" sheetId="6" r:id="rId3"/>
    <sheet name="Հավելված N 4" sheetId="9" r:id="rId4"/>
  </sheets>
  <definedNames>
    <definedName name="_xlnm._FilterDatabase" localSheetId="2" hidden="1">'Հավելված N 3'!$A$1:$A$43</definedName>
    <definedName name="_xlnm._FilterDatabase" localSheetId="3" hidden="1">'Հավելված N 4'!$A$1:$A$43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8" i="2" l="1"/>
  <c r="D11" i="1" l="1"/>
  <c r="G52" i="2" l="1"/>
  <c r="G43" i="2"/>
  <c r="G28" i="2"/>
  <c r="D9" i="1"/>
  <c r="D8" i="1" s="1"/>
  <c r="G42" i="2" l="1"/>
  <c r="G41" i="2" s="1"/>
  <c r="C33" i="6"/>
  <c r="C33" i="9" s="1"/>
  <c r="G40" i="2" l="1"/>
  <c r="G39" i="2" s="1"/>
  <c r="G37" i="2" s="1"/>
  <c r="G35" i="2" s="1"/>
  <c r="G51" i="2" l="1"/>
  <c r="G50" i="2" s="1"/>
  <c r="G49" i="2" s="1"/>
  <c r="G48" i="2" s="1"/>
  <c r="G46" i="2" s="1"/>
  <c r="G44" i="2" s="1"/>
  <c r="G33" i="2" s="1"/>
  <c r="G31" i="2" s="1"/>
  <c r="C43" i="6" l="1"/>
  <c r="C43" i="9" s="1"/>
  <c r="G29" i="2"/>
  <c r="C22" i="6"/>
  <c r="C22" i="9" s="1"/>
  <c r="G20" i="2"/>
  <c r="G18" i="2" s="1"/>
  <c r="G16" i="2" s="1"/>
  <c r="G27" i="2"/>
  <c r="G26" i="2" s="1"/>
  <c r="G25" i="2" s="1"/>
  <c r="G24" i="2" s="1"/>
  <c r="G22" i="2" s="1"/>
  <c r="G14" i="2" l="1"/>
  <c r="G10" i="2" s="1"/>
  <c r="G12" i="2" l="1"/>
</calcChain>
</file>

<file path=xl/sharedStrings.xml><?xml version="1.0" encoding="utf-8"?>
<sst xmlns="http://schemas.openxmlformats.org/spreadsheetml/2006/main" count="226" uniqueCount="97">
  <si>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</si>
  <si>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</si>
  <si>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</si>
  <si>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</si>
  <si>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</si>
  <si>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</si>
  <si>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</si>
  <si>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</si>
  <si>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</si>
  <si>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</si>
  <si>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</si>
  <si>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</si>
  <si>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</si>
  <si>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</si>
  <si>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</si>
  <si>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</si>
  <si>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</si>
  <si>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</si>
  <si>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</si>
  <si>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</si>
  <si>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</si>
  <si>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</si>
  <si>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</si>
  <si>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</si>
  <si>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</si>
  <si>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</si>
  <si>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</si>
  <si>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</si>
  <si>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</si>
  <si>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</si>
  <si>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</si>
  <si>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</si>
  <si>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</si>
  <si>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</si>
  <si>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</si>
  <si>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</si>
  <si>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09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</si>
  <si>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</si>
  <si>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</si>
  <si>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</si>
  <si>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</si>
  <si>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 xml:space="preserve">ՀՀ Կրթության, գիտության, մշակույթի և սպորտի նախարարություն </t>
  </si>
  <si>
    <t xml:space="preserve"> ԿՐԹՈՒԹՅՈՒՆ</t>
  </si>
  <si>
    <t>հազար դրամ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</si>
  <si>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</si>
  <si>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</si>
  <si>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Տրանսֆերտների տրամադրում</t>
  </si>
  <si>
    <t xml:space="preserve">                                                                                                Հավելված N 2</t>
  </si>
  <si>
    <t xml:space="preserve">                                                                                                  ______________ ի    ___Ն որոշման</t>
  </si>
  <si>
    <t xml:space="preserve"> ՀՀ Կրթության, գիտության, մշակույթի և սպորտի նախարարություն </t>
  </si>
  <si>
    <t xml:space="preserve"> ՍՈՑԻԱԼԱԿԱՆ  ՆՊԱՍՏՆԵՐ ԵՎ ԿԵՆՍԱԹՈՇԱԿՆԵՐ</t>
  </si>
  <si>
    <t xml:space="preserve">                                                                                                                  Հավելված N 4</t>
  </si>
  <si>
    <t xml:space="preserve"> Տրանսֆերտների տրամադրում </t>
  </si>
  <si>
    <t xml:space="preserve">ՀՀ կառավարության  2024 թվականի </t>
  </si>
  <si>
    <t xml:space="preserve">                                                                                                   ՀՀ կառավարության  2024 թվականի </t>
  </si>
  <si>
    <t xml:space="preserve"> ՄԱՍ 1. ՊԵՏԱԿԱՆ ՄԱՐՄՆԻ ԳԾՈՎ ԱՐԴՅՈՒՆՔԱՅԻՆ (ԿԱՏԱՐՈՂԱԿԱՆ) ՑՈՒՑԱՆԻՇՆԵՐԸ </t>
  </si>
  <si>
    <t xml:space="preserve"> 1045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</si>
  <si>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</si>
  <si>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</si>
  <si>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</si>
  <si>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03</t>
  </si>
  <si>
    <t xml:space="preserve"> Նախնական մասնագիտական (արհեստագործական) և միջին մասնագիտական կրթություն</t>
  </si>
  <si>
    <t xml:space="preserve"> ՀՀ  կրթության , գիտության, մշակույթի և սպորտի նախարարություն</t>
  </si>
  <si>
    <t xml:space="preserve">                                                                                                                  Հավելված N 3</t>
  </si>
  <si>
    <t xml:space="preserve"> Նախնական (արհեստագործական) և միջին մասնագիտական կրթություն </t>
  </si>
  <si>
    <t xml:space="preserve"> Մարզերում գործող նախնական և միջին մասնագիտական կրթության  ուսումնական հաստատությունների սովորողների և մանկավարժական աշխատողների տրանսպորտային ծախսերի փոխհատուցում</t>
  </si>
  <si>
    <t xml:space="preserve"> Մարզերում գործող նախնական և միջին մասնագիտական կրթության ուսումնական հաստատությունների սովորողների և մանկավարժական աշխատողների տրանսպորտային ծախսերի փոխհատուցման ապահովում</t>
  </si>
  <si>
    <t xml:space="preserve"> 12009</t>
  </si>
  <si>
    <t xml:space="preserve"> Շահառուների ընտրության չափորոշիչները` </t>
  </si>
  <si>
    <t xml:space="preserve"> Ուսանողական նպաստ ստացող ուսանողների թիվը, մարդ </t>
  </si>
  <si>
    <t xml:space="preserve"> 1045 </t>
  </si>
  <si>
    <t xml:space="preserve"> 12009 </t>
  </si>
  <si>
    <t xml:space="preserve"> Մարզերում գործող նախնական և միջին մասնագիտական կրթության  ուսումնական հաստատությունների սովորողների և մանկավարժական աշխատողների տրանսպորտային ծախսերի փոխհատուցում </t>
  </si>
  <si>
    <t xml:space="preserve"> Մարզերում գործող նախնական և միջին մասնագիտական կրթության ուսումնական հաստատությունների սովորողների և մանկավարժական աշխատողների տրանսպորտային ծախսերի փոխհատուցման ապահովում </t>
  </si>
  <si>
    <t xml:space="preserve"> Շահառուների ընտրության չափորոշիչները սահմանված են ՀՀ ԿԳՄՍ նախարարի հրամանով </t>
  </si>
  <si>
    <t xml:space="preserve"> Տրանսպորտային ծախսերի փոխհատուցում ստացող սովորողների թիվը </t>
  </si>
  <si>
    <t>Շահառուների ընտրության չափորոշիչը</t>
  </si>
  <si>
    <t>Քանակական</t>
  </si>
  <si>
    <t xml:space="preserve"> Ուսման վարձի փոխհատուցում  ստացող ուսանողների թիվ, մարդ </t>
  </si>
  <si>
    <t>Լեռնային Ղարաբաղից բռնի տեղահանված ընտանիքների Հայաստանի Հանրապետության նախնական (արհեստագործական) և միջին մասնագիտական կրթական ծրագրեր իրականացնող ուսումնական հաստատություններում սովորող ուսանողների ուսման վարձի փոխհատուցում</t>
  </si>
  <si>
    <t xml:space="preserve">ՀՀ  ՆՄԿՈՒ և ՄԿՈՒ հաստատություններում սովորող Լեռնային Ղարաբաղից բռնի տեղահանված ընտանիքների ուսանողներ </t>
  </si>
  <si>
    <t>Ցուցանիշների փոփոխություն (ավելացումները նշված են դրական նշանով, իսկ  նվազեցումները՝ փակագծերում)</t>
  </si>
  <si>
    <t xml:space="preserve"> Միջին մասնագիտական կրթություն</t>
  </si>
  <si>
    <t>Ցուցանիշների փոփոխություն (նվազեցումները նշված են փակագծերում)</t>
  </si>
  <si>
    <t>Ցուցանիշների փոփոխություն (ավելացումները նշված են դրական նշանով)</t>
  </si>
  <si>
    <t xml:space="preserve">Մինչև 2023 թվականի սեպտեմբերի 19-ը ՀՀ նախնական (արհեստագործական) և միջին մասնագիտական կրթական ծրագրեր իրականացնող ուսումնական հաստատությունների վճարովի ուսուցման համակարգում ընդգրկված ԼՂ բռնի տեղահանված ընտանիքների սովորողի ուսման վարձի փոխհատուցում </t>
  </si>
  <si>
    <t xml:space="preserve"> Նախնական մասնագիտական (արհեստագործական) կրթության գծով ուսանողական նպաստների տրամադրում</t>
  </si>
  <si>
    <t xml:space="preserve"> Նախնական մասնագիտական (արհեստագործական) կրթություն</t>
  </si>
  <si>
    <t xml:space="preserve"> Նախնական մասնագիտական (արհեստագործական) կրթության գծով ուսանողական նպաստների տրամադրում </t>
  </si>
  <si>
    <t xml:space="preserve"> Նախնական մասնագիտական (արհեստագործական) կրթություն ստացող ուսանողներ </t>
  </si>
  <si>
    <t xml:space="preserve"> Տրանսպորտային ծախսերի փոխհատուցում ստացող մանկավարժական աշխատողների թիվը </t>
  </si>
  <si>
    <r>
  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</t>
    </r>
    <r>
      <rPr>
        <b/>
        <sz val="12"/>
        <rFont val="GHEA Grapalat"/>
        <family val="3"/>
      </rPr>
      <t xml:space="preserve">ՓՈՓՈԽՈՒԹՅՈՒՆՆԵՐԸ  </t>
    </r>
    <r>
      <rPr>
        <b/>
        <sz val="12"/>
        <rFont val="GHEA Grapalat"/>
        <family val="2"/>
      </rPr>
      <t xml:space="preserve">
</t>
    </r>
  </si>
  <si>
    <t xml:space="preserve">ՀԱՅԱՍՏԱՆԻ ՀԱՆՐԱՊԵՏՈՒԹՅԱՆ ԿԱՌԱՎԱՐՈՒԹՅԱՆ 2023 ԹՎԱԿԱՆԻ ԴԵԿՏԵՄԲԵՐԻ 28-Ի N 2323-Ն ՈՐՈՇՄԱՆ N 3 ԵՎ N 4  ՀԱՎԵԼՎԱԾՆԵՐՈՒՄ ԿԱՏԱՐՎՈՂ ՓՈՓՈԽՈՒԹՅՈՒՆՆԵՐԸ </t>
  </si>
  <si>
    <t xml:space="preserve"> ՀԱՅԱՍՏԱՆԻ ՀԱՆՐԱՊԵՏՈՒԹՅԱՆ ԿԱՌԱՎԱՐՈՒԹՅԱՆ 2023 ԹՎԱԿԱՆԻ ԴԵԿՏԵՄԲԵՐԻ 28-Ի N 2323-Ն ՈՐՈՇՄԱՆ N 9.1 ՀԱՎԵԼՎԱԾԻ N 9.1.13  ԱՂՅՈՒՍԱԿՈՒՄ ԿԱՏԱՐՎՈՂ  ՓՈՓՈԽՈՒԹՅՈՒՆՆԵՐԸ 
</t>
  </si>
  <si>
    <t xml:space="preserve"> ՀԱՅԱՍՏԱՆԻ ՀԱՆՐԱՊԵՏՈՒԹՅԱՆ ԿԱՌԱՎԱՐՈՒԹՅԱՆ 2023 ԹՎԱԿԱՆԻ ԴԵԿՏԵՄԲԵՐԻ 28-Ի N 2323-Ն ՈՐՈՇՄԱՆ N 9 ՀԱՎԵԼՎԱԾԻ N 9.13  ԱՂՅՈՒՍԱԿՈՒՄ ԿԱՏԱՐՎՈՂ  ՓՈՓՈԽՈՒԹՅՈՒՆՆԵՐԸ
</t>
  </si>
  <si>
    <t>01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</si>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</sst>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#,##0.0"/>
    <numFmt numFmtId="168" formatCode="#,##0.0_);\(#,##0.0\)"/>
    <numFmt numFmtId="169" formatCode="0.000"/>
    <numFmt numFmtId="170" formatCode="#,##0.0\ _֏;\-#,##0.0\ _֏"/>
  </numFmts>
  <fonts count="50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sz val="8"/>
      <color theme="1"/>
      <name val="Arial LatArm"/>
      <family val="2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2"/>
    </font>
    <font>
      <b/>
      <i/>
      <sz val="12"/>
      <color theme="1"/>
      <name val="GHEA Grapalat"/>
      <family val="3"/>
    </font>
    <font>
      <b/>
      <sz val="1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  <xf numFmtId="0" fontId="40" fillId="0" borderId="0"/>
  </cellStyleXfs>
  <cellXfs count="162">
    <xf numFmtId="0" fontId="0" fillId="0" borderId="0" xfId="0">
      <alignment horizontal="left" vertical="top" wrapText="1"/>
    </xf>
    <xf numFmtId="0" fontId="28" fillId="0" borderId="0" xfId="0" applyFont="1" applyFill="1" applyAlignment="1"/>
    <xf numFmtId="0" fontId="28" fillId="0" borderId="10" xfId="43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left" vertical="top" wrapText="1"/>
    </xf>
    <xf numFmtId="39" fontId="28" fillId="0" borderId="10" xfId="0" applyNumberFormat="1" applyFont="1" applyFill="1" applyBorder="1" applyAlignment="1">
      <alignment horizontal="right" vertical="center" wrapText="1"/>
    </xf>
    <xf numFmtId="0" fontId="28" fillId="0" borderId="21" xfId="0" applyFont="1" applyFill="1" applyBorder="1" applyAlignment="1">
      <alignment horizontal="right" vertical="top" wrapText="1"/>
    </xf>
    <xf numFmtId="0" fontId="35" fillId="0" borderId="0" xfId="0" applyFont="1" applyFill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6" fillId="0" borderId="0" xfId="0" applyFont="1" applyFill="1" applyAlignment="1"/>
    <xf numFmtId="0" fontId="35" fillId="0" borderId="0" xfId="0" applyFont="1" applyFill="1" applyAlignment="1"/>
    <xf numFmtId="0" fontId="36" fillId="0" borderId="0" xfId="0" applyFont="1" applyFill="1" applyBorder="1" applyAlignment="1"/>
    <xf numFmtId="0" fontId="34" fillId="0" borderId="0" xfId="0" applyFont="1" applyFill="1" applyAlignment="1">
      <alignment horizontal="center" vertical="top" wrapText="1"/>
    </xf>
    <xf numFmtId="0" fontId="33" fillId="0" borderId="0" xfId="0" applyFont="1" applyFill="1" applyAlignment="1">
      <alignment horizontal="center" wrapText="1"/>
    </xf>
    <xf numFmtId="0" fontId="36" fillId="0" borderId="0" xfId="0" applyFont="1" applyFill="1">
      <alignment horizontal="left" vertical="top" wrapText="1"/>
    </xf>
    <xf numFmtId="0" fontId="36" fillId="0" borderId="10" xfId="43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left" vertical="center" wrapText="1"/>
    </xf>
    <xf numFmtId="165" fontId="35" fillId="0" borderId="10" xfId="53" applyNumberFormat="1" applyFont="1" applyFill="1" applyBorder="1" applyAlignment="1">
      <alignment horizontal="left" vertical="top" wrapText="1"/>
    </xf>
    <xf numFmtId="165" fontId="35" fillId="0" borderId="0" xfId="53" applyNumberFormat="1" applyFont="1" applyFill="1" applyAlignment="1">
      <alignment horizontal="left" vertical="top" wrapText="1"/>
    </xf>
    <xf numFmtId="0" fontId="28" fillId="0" borderId="0" xfId="0" applyFont="1" applyFill="1" applyAlignment="1">
      <alignment horizontal="center" vertical="center"/>
    </xf>
    <xf numFmtId="0" fontId="29" fillId="33" borderId="11" xfId="0" applyFont="1" applyFill="1" applyBorder="1" applyAlignment="1">
      <alignment vertical="center"/>
    </xf>
    <xf numFmtId="0" fontId="29" fillId="33" borderId="19" xfId="0" applyFont="1" applyFill="1" applyBorder="1" applyAlignment="1">
      <alignment vertical="center"/>
    </xf>
    <xf numFmtId="0" fontId="29" fillId="33" borderId="14" xfId="0" applyFont="1" applyFill="1" applyBorder="1" applyAlignment="1">
      <alignment vertical="center"/>
    </xf>
    <xf numFmtId="0" fontId="27" fillId="33" borderId="0" xfId="0" applyFont="1" applyFill="1" applyBorder="1" applyAlignment="1">
      <alignment horizontal="left" vertical="top"/>
    </xf>
    <xf numFmtId="164" fontId="27" fillId="0" borderId="0" xfId="42" applyNumberFormat="1" applyFont="1" applyBorder="1" applyAlignment="1">
      <alignment horizontal="right" vertical="top"/>
    </xf>
    <xf numFmtId="0" fontId="29" fillId="33" borderId="10" xfId="0" applyFont="1" applyFill="1" applyBorder="1" applyAlignment="1">
      <alignment vertical="center" wrapText="1"/>
    </xf>
    <xf numFmtId="0" fontId="37" fillId="33" borderId="10" xfId="0" applyFont="1" applyFill="1" applyBorder="1" applyAlignment="1">
      <alignment horizontal="left" vertical="center" wrapText="1"/>
    </xf>
    <xf numFmtId="0" fontId="32" fillId="33" borderId="10" xfId="0" applyFont="1" applyFill="1" applyBorder="1" applyAlignment="1">
      <alignment horizontal="left" vertical="center" wrapText="1"/>
    </xf>
    <xf numFmtId="0" fontId="27" fillId="33" borderId="10" xfId="0" applyFont="1" applyFill="1" applyBorder="1" applyAlignment="1">
      <alignment horizontal="left" vertical="center" wrapText="1"/>
    </xf>
    <xf numFmtId="0" fontId="31" fillId="33" borderId="10" xfId="0" applyFont="1" applyFill="1" applyBorder="1" applyAlignment="1">
      <alignment horizontal="left" vertical="center" wrapText="1"/>
    </xf>
    <xf numFmtId="0" fontId="29" fillId="33" borderId="10" xfId="0" applyFont="1" applyFill="1" applyBorder="1" applyAlignment="1">
      <alignment horizontal="left" vertical="center" wrapText="1"/>
    </xf>
    <xf numFmtId="0" fontId="27" fillId="0" borderId="10" xfId="0" applyNumberFormat="1" applyFont="1" applyFill="1" applyBorder="1" applyAlignment="1">
      <alignment horizontal="left" vertical="center" wrapText="1"/>
    </xf>
    <xf numFmtId="39" fontId="35" fillId="0" borderId="10" xfId="42" applyNumberFormat="1" applyFont="1" applyFill="1" applyBorder="1" applyAlignment="1">
      <alignment horizontal="right" vertical="center"/>
    </xf>
    <xf numFmtId="39" fontId="35" fillId="0" borderId="10" xfId="48" applyNumberFormat="1" applyFont="1" applyFill="1" applyBorder="1" applyAlignment="1">
      <alignment horizontal="left" vertical="center" wrapText="1"/>
    </xf>
    <xf numFmtId="49" fontId="38" fillId="0" borderId="10" xfId="0" applyNumberFormat="1" applyFont="1" applyBorder="1" applyAlignment="1">
      <alignment vertical="center" wrapText="1"/>
    </xf>
    <xf numFmtId="0" fontId="39" fillId="0" borderId="0" xfId="0" applyFont="1">
      <alignment horizontal="left" vertical="top" wrapText="1"/>
    </xf>
    <xf numFmtId="0" fontId="30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30" fillId="0" borderId="14" xfId="0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0" fontId="30" fillId="0" borderId="10" xfId="0" applyFont="1" applyBorder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168" fontId="30" fillId="0" borderId="10" xfId="53" applyNumberFormat="1" applyFont="1" applyFill="1" applyBorder="1" applyAlignment="1">
      <alignment horizontal="right" vertical="center" wrapText="1"/>
    </xf>
    <xf numFmtId="168" fontId="28" fillId="0" borderId="10" xfId="53" applyNumberFormat="1" applyFont="1" applyFill="1" applyBorder="1" applyAlignment="1">
      <alignment horizontal="right" vertical="center" wrapText="1"/>
    </xf>
    <xf numFmtId="49" fontId="30" fillId="0" borderId="10" xfId="0" applyNumberFormat="1" applyFont="1" applyBorder="1" applyAlignment="1">
      <alignment vertical="center" wrapText="1"/>
    </xf>
    <xf numFmtId="0" fontId="35" fillId="0" borderId="10" xfId="0" applyFont="1" applyFill="1" applyBorder="1" applyAlignment="1">
      <alignment vertical="center" wrapText="1"/>
    </xf>
    <xf numFmtId="0" fontId="34" fillId="0" borderId="10" xfId="0" applyFont="1" applyFill="1" applyBorder="1" applyAlignment="1">
      <alignment vertical="center"/>
    </xf>
    <xf numFmtId="49" fontId="30" fillId="0" borderId="12" xfId="0" applyNumberFormat="1" applyFont="1" applyBorder="1" applyAlignment="1">
      <alignment horizontal="left" vertical="center" wrapText="1"/>
    </xf>
    <xf numFmtId="49" fontId="28" fillId="0" borderId="0" xfId="0" applyNumberFormat="1" applyFont="1" applyAlignment="1">
      <alignment horizontal="left" vertical="center" wrapText="1"/>
    </xf>
    <xf numFmtId="49" fontId="31" fillId="0" borderId="12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 wrapText="1"/>
    </xf>
    <xf numFmtId="49" fontId="30" fillId="0" borderId="10" xfId="0" applyNumberFormat="1" applyFont="1" applyBorder="1" applyAlignment="1">
      <alignment horizontal="left" vertical="center" wrapText="1"/>
    </xf>
    <xf numFmtId="0" fontId="28" fillId="33" borderId="10" xfId="0" applyFont="1" applyFill="1" applyBorder="1" applyAlignment="1">
      <alignment vertical="top" wrapText="1"/>
    </xf>
    <xf numFmtId="168" fontId="29" fillId="0" borderId="10" xfId="48" applyNumberFormat="1" applyFont="1" applyFill="1" applyBorder="1" applyAlignment="1">
      <alignment vertical="center"/>
    </xf>
    <xf numFmtId="168" fontId="29" fillId="0" borderId="10" xfId="48" applyNumberFormat="1" applyFont="1" applyFill="1" applyBorder="1" applyAlignment="1">
      <alignment horizontal="right" vertical="center"/>
    </xf>
    <xf numFmtId="169" fontId="28" fillId="0" borderId="0" xfId="0" applyNumberFormat="1" applyFont="1" applyFill="1" applyAlignment="1"/>
    <xf numFmtId="0" fontId="28" fillId="0" borderId="0" xfId="0" applyFont="1" applyFill="1" applyAlignment="1">
      <alignment horizontal="center"/>
    </xf>
    <xf numFmtId="0" fontId="41" fillId="0" borderId="10" xfId="0" applyFont="1" applyBorder="1" applyAlignment="1">
      <alignment horizontal="center" vertical="center" wrapText="1"/>
    </xf>
    <xf numFmtId="167" fontId="29" fillId="0" borderId="10" xfId="0" applyNumberFormat="1" applyFont="1" applyFill="1" applyBorder="1" applyAlignment="1">
      <alignment horizontal="right" vertical="center" wrapText="1"/>
    </xf>
    <xf numFmtId="167" fontId="29" fillId="0" borderId="14" xfId="0" applyNumberFormat="1" applyFont="1" applyBorder="1" applyAlignment="1">
      <alignment horizontal="right" vertical="center" wrapText="1"/>
    </xf>
    <xf numFmtId="168" fontId="28" fillId="0" borderId="10" xfId="0" applyNumberFormat="1" applyFont="1" applyBorder="1" applyAlignment="1">
      <alignment horizontal="right" vertical="center" wrapText="1"/>
    </xf>
    <xf numFmtId="168" fontId="31" fillId="33" borderId="10" xfId="0" applyNumberFormat="1" applyFont="1" applyFill="1" applyBorder="1" applyAlignment="1">
      <alignment horizontal="right" vertical="center" wrapText="1"/>
    </xf>
    <xf numFmtId="168" fontId="30" fillId="0" borderId="10" xfId="0" applyNumberFormat="1" applyFont="1" applyBorder="1" applyAlignment="1">
      <alignment horizontal="right" vertical="top" wrapText="1"/>
    </xf>
    <xf numFmtId="168" fontId="28" fillId="0" borderId="10" xfId="0" applyNumberFormat="1" applyFont="1" applyBorder="1" applyAlignment="1">
      <alignment horizontal="right" vertical="top" wrapText="1"/>
    </xf>
    <xf numFmtId="167" fontId="30" fillId="0" borderId="14" xfId="0" applyNumberFormat="1" applyFont="1" applyBorder="1" applyAlignment="1">
      <alignment horizontal="right" vertical="center" wrapText="1"/>
    </xf>
    <xf numFmtId="167" fontId="30" fillId="0" borderId="10" xfId="0" applyNumberFormat="1" applyFont="1" applyFill="1" applyBorder="1" applyAlignment="1">
      <alignment horizontal="right" vertical="center" wrapText="1"/>
    </xf>
    <xf numFmtId="167" fontId="30" fillId="0" borderId="10" xfId="0" applyNumberFormat="1" applyFont="1" applyFill="1" applyBorder="1" applyAlignment="1">
      <alignment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9" fillId="33" borderId="11" xfId="0" applyFont="1" applyFill="1" applyBorder="1" applyAlignment="1">
      <alignment horizontal="left" vertical="center" wrapText="1"/>
    </xf>
    <xf numFmtId="0" fontId="29" fillId="33" borderId="14" xfId="0" applyFont="1" applyFill="1" applyBorder="1" applyAlignment="1">
      <alignment horizontal="left" vertical="center" wrapText="1"/>
    </xf>
    <xf numFmtId="0" fontId="35" fillId="0" borderId="19" xfId="0" applyFont="1" applyBorder="1" applyAlignment="1">
      <alignment horizontal="center"/>
    </xf>
    <xf numFmtId="0" fontId="28" fillId="0" borderId="10" xfId="0" applyFont="1" applyBorder="1" applyAlignment="1">
      <alignment horizontal="left" vertical="center" wrapText="1"/>
    </xf>
    <xf numFmtId="0" fontId="42" fillId="0" borderId="10" xfId="0" applyFont="1" applyBorder="1">
      <alignment horizontal="left" vertical="top" wrapText="1"/>
    </xf>
    <xf numFmtId="0" fontId="43" fillId="0" borderId="10" xfId="0" applyFont="1" applyBorder="1">
      <alignment horizontal="left" vertical="top" wrapText="1"/>
    </xf>
    <xf numFmtId="0" fontId="32" fillId="0" borderId="10" xfId="0" applyFont="1" applyBorder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4" fillId="0" borderId="10" xfId="0" applyFont="1" applyBorder="1">
      <alignment horizontal="left" vertical="top" wrapText="1"/>
    </xf>
    <xf numFmtId="0" fontId="31" fillId="0" borderId="10" xfId="0" applyFont="1" applyBorder="1">
      <alignment horizontal="left" vertical="top" wrapText="1"/>
    </xf>
    <xf numFmtId="0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Border="1" applyAlignment="1">
      <alignment horizontal="left" vertical="center" wrapText="1"/>
    </xf>
    <xf numFmtId="0" fontId="32" fillId="0" borderId="19" xfId="0" applyFont="1" applyFill="1" applyBorder="1" applyAlignment="1">
      <alignment horizontal="left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45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46" fillId="33" borderId="10" xfId="0" applyFont="1" applyFill="1" applyBorder="1" applyAlignment="1">
      <alignment horizontal="left" vertical="top" wrapText="1"/>
    </xf>
    <xf numFmtId="0" fontId="46" fillId="33" borderId="10" xfId="0" applyFont="1" applyFill="1" applyBorder="1" applyAlignment="1"/>
    <xf numFmtId="0" fontId="32" fillId="0" borderId="11" xfId="0" applyFont="1" applyFill="1" applyBorder="1" applyAlignment="1">
      <alignment vertical="center" wrapText="1"/>
    </xf>
    <xf numFmtId="37" fontId="28" fillId="0" borderId="10" xfId="0" applyNumberFormat="1" applyFont="1" applyBorder="1" applyAlignment="1">
      <alignment horizontal="right" vertical="top" wrapText="1"/>
    </xf>
    <xf numFmtId="39" fontId="27" fillId="33" borderId="22" xfId="0" applyNumberFormat="1" applyFont="1" applyFill="1" applyBorder="1" applyAlignment="1">
      <alignment horizontal="center" vertical="top"/>
    </xf>
    <xf numFmtId="170" fontId="28" fillId="0" borderId="10" xfId="53" applyNumberFormat="1" applyFont="1" applyFill="1" applyBorder="1" applyAlignment="1">
      <alignment horizontal="right" vertical="center" wrapText="1"/>
    </xf>
    <xf numFmtId="0" fontId="47" fillId="0" borderId="0" xfId="0" applyFont="1" applyFill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48" fillId="0" borderId="21" xfId="0" applyFont="1" applyFill="1" applyBorder="1" applyAlignment="1">
      <alignment horizontal="right" vertical="top" wrapText="1"/>
    </xf>
    <xf numFmtId="0" fontId="28" fillId="0" borderId="10" xfId="0" applyFont="1" applyBorder="1" applyAlignment="1">
      <alignment horizontal="left" vertical="center" wrapText="1"/>
    </xf>
    <xf numFmtId="0" fontId="30" fillId="0" borderId="10" xfId="43" applyFont="1" applyBorder="1" applyAlignment="1">
      <alignment horizontal="center" vertical="center" wrapText="1"/>
    </xf>
    <xf numFmtId="0" fontId="49" fillId="33" borderId="10" xfId="43" applyFont="1" applyFill="1" applyBorder="1" applyAlignment="1">
      <alignment horizontal="center" vertical="center" wrapText="1"/>
    </xf>
    <xf numFmtId="0" fontId="49" fillId="0" borderId="10" xfId="43" applyFont="1" applyBorder="1" applyAlignment="1">
      <alignment horizontal="center" vertical="center" wrapText="1"/>
    </xf>
    <xf numFmtId="167" fontId="35" fillId="0" borderId="0" xfId="0" applyNumberFormat="1" applyFont="1" applyFill="1">
      <alignment horizontal="left" vertical="top" wrapText="1"/>
    </xf>
    <xf numFmtId="170" fontId="27" fillId="33" borderId="10" xfId="0" applyNumberFormat="1" applyFont="1" applyFill="1" applyBorder="1" applyAlignment="1">
      <alignment horizontal="right" vertical="center"/>
    </xf>
    <xf numFmtId="168" fontId="30" fillId="0" borderId="10" xfId="0" applyNumberFormat="1" applyFont="1" applyBorder="1" applyAlignment="1">
      <alignment horizontal="right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3" xfId="43" applyFont="1" applyFill="1" applyBorder="1" applyAlignment="1">
      <alignment vertical="center"/>
    </xf>
    <xf numFmtId="168" fontId="35" fillId="0" borderId="0" xfId="0" applyNumberFormat="1" applyFont="1" applyFill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29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7" fillId="0" borderId="18" xfId="60" applyFont="1" applyFill="1" applyBorder="1" applyAlignment="1">
      <alignment horizontal="center" vertical="center"/>
    </xf>
    <xf numFmtId="0" fontId="27" fillId="0" borderId="0" xfId="60" applyFont="1" applyFill="1" applyBorder="1" applyAlignment="1">
      <alignment horizontal="center" vertical="center"/>
    </xf>
    <xf numFmtId="0" fontId="27" fillId="0" borderId="20" xfId="6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wrapText="1"/>
    </xf>
    <xf numFmtId="0" fontId="28" fillId="0" borderId="15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165" fontId="27" fillId="0" borderId="0" xfId="53" applyNumberFormat="1" applyFont="1" applyFill="1" applyAlignment="1">
      <alignment horizontal="center" vertical="top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165" fontId="27" fillId="0" borderId="0" xfId="53" applyNumberFormat="1" applyFont="1" applyFill="1" applyAlignment="1">
      <alignment horizontal="right"/>
    </xf>
    <xf numFmtId="0" fontId="27" fillId="0" borderId="11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11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29" fillId="0" borderId="10" xfId="0" applyFont="1" applyFill="1" applyBorder="1" applyAlignment="1">
      <alignment horizontal="center" vertical="center"/>
    </xf>
    <xf numFmtId="0" fontId="29" fillId="33" borderId="11" xfId="0" applyFont="1" applyFill="1" applyBorder="1" applyAlignment="1">
      <alignment horizontal="left" vertical="center" wrapText="1"/>
    </xf>
    <xf numFmtId="0" fontId="29" fillId="33" borderId="14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5" fillId="0" borderId="19" xfId="0" applyFont="1" applyBorder="1" applyAlignment="1">
      <alignment horizontal="center"/>
    </xf>
    <xf numFmtId="0" fontId="29" fillId="0" borderId="11" xfId="0" applyFont="1" applyFill="1" applyBorder="1" applyAlignment="1">
      <alignment horizontal="left" vertical="top" wrapText="1"/>
    </xf>
    <xf numFmtId="0" fontId="29" fillId="0" borderId="19" xfId="0" applyFont="1" applyFill="1" applyBorder="1" applyAlignment="1">
      <alignment horizontal="left" vertical="top" wrapText="1"/>
    </xf>
    <xf numFmtId="0" fontId="29" fillId="0" borderId="14" xfId="0" applyFont="1" applyFill="1" applyBorder="1" applyAlignment="1">
      <alignment horizontal="left" vertical="top" wrapText="1"/>
    </xf>
    <xf numFmtId="0" fontId="27" fillId="33" borderId="11" xfId="0" applyFont="1" applyFill="1" applyBorder="1" applyAlignment="1">
      <alignment horizontal="center" vertical="top"/>
    </xf>
    <xf numFmtId="0" fontId="27" fillId="33" borderId="19" xfId="0" applyFont="1" applyFill="1" applyBorder="1" applyAlignment="1">
      <alignment horizontal="center" vertical="top"/>
    </xf>
    <xf numFmtId="0" fontId="27" fillId="33" borderId="14" xfId="0" applyFont="1" applyFill="1" applyBorder="1" applyAlignment="1">
      <alignment horizontal="center" vertical="top"/>
    </xf>
    <xf numFmtId="0" fontId="27" fillId="0" borderId="14" xfId="0" applyFont="1" applyFill="1" applyBorder="1" applyAlignment="1">
      <alignment horizontal="center" vertical="top" wrapText="1"/>
    </xf>
    <xf numFmtId="0" fontId="29" fillId="0" borderId="10" xfId="0" applyFont="1" applyBorder="1">
      <alignment horizontal="left" vertical="top" wrapText="1"/>
    </xf>
  </cellXfs>
  <cellStyles count="7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rmal 8 2" xfId="70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zoomScale="85" zoomScaleNormal="85" zoomScaleSheetLayoutView="115" workbookViewId="0">
      <selection activeCell="C13" sqref="C13"/>
    </sheetView>
  </sheetViews>
  <sheetFormatPr defaultColWidth="9.140625" defaultRowHeight="17.25" x14ac:dyDescent="0.25"/>
  <cols>
    <col min="1" max="1" width="10.7109375" style="15" customWidth="1"/>
    <col min="2" max="2" width="15" style="15" customWidth="1"/>
    <col min="3" max="3" width="87.42578125" style="16" customWidth="1"/>
    <col min="4" max="4" width="52.28515625" style="16" customWidth="1"/>
    <col min="5" max="5" width="15.28515625" style="15" customWidth="1"/>
    <col min="6" max="16384" width="9.140625" style="15"/>
  </cols>
  <sheetData>
    <row r="1" spans="1:4" ht="18" customHeight="1" x14ac:dyDescent="0.25">
      <c r="D1" s="28" t="s">
        <v>9</v>
      </c>
    </row>
    <row r="2" spans="1:4" x14ac:dyDescent="0.3">
      <c r="D2" s="66" t="s">
        <v>53</v>
      </c>
    </row>
    <row r="3" spans="1:4" x14ac:dyDescent="0.3">
      <c r="D3" s="1" t="s">
        <v>20</v>
      </c>
    </row>
    <row r="4" spans="1:4" ht="93" customHeight="1" x14ac:dyDescent="0.25">
      <c r="A4" s="120" t="s">
        <v>91</v>
      </c>
      <c r="B4" s="120"/>
      <c r="C4" s="120"/>
      <c r="D4" s="120"/>
    </row>
    <row r="5" spans="1:4" ht="20.45" customHeight="1" x14ac:dyDescent="0.25">
      <c r="A5" s="20"/>
      <c r="B5" s="20"/>
      <c r="C5" s="20"/>
      <c r="D5" s="14" t="s">
        <v>43</v>
      </c>
    </row>
    <row r="6" spans="1:4" s="18" customFormat="1" ht="79.5" customHeight="1" x14ac:dyDescent="0.3">
      <c r="A6" s="121" t="s">
        <v>10</v>
      </c>
      <c r="B6" s="122"/>
      <c r="C6" s="123" t="s">
        <v>11</v>
      </c>
      <c r="D6" s="110" t="s">
        <v>81</v>
      </c>
    </row>
    <row r="7" spans="1:4" s="18" customFormat="1" ht="57.6" customHeight="1" x14ac:dyDescent="0.3">
      <c r="A7" s="6" t="s">
        <v>12</v>
      </c>
      <c r="B7" s="6" t="s">
        <v>13</v>
      </c>
      <c r="C7" s="124"/>
      <c r="D7" s="67" t="s">
        <v>16</v>
      </c>
    </row>
    <row r="8" spans="1:4" x14ac:dyDescent="0.25">
      <c r="A8" s="4"/>
      <c r="B8" s="4"/>
      <c r="C8" s="10" t="s">
        <v>1</v>
      </c>
      <c r="D8" s="68">
        <f>+D9</f>
        <v>0</v>
      </c>
    </row>
    <row r="9" spans="1:4" ht="18" customHeight="1" x14ac:dyDescent="0.25">
      <c r="A9" s="125" t="s">
        <v>41</v>
      </c>
      <c r="B9" s="126"/>
      <c r="C9" s="127"/>
      <c r="D9" s="69">
        <f>+D11</f>
        <v>0</v>
      </c>
    </row>
    <row r="10" spans="1:4" ht="18" customHeight="1" x14ac:dyDescent="0.25">
      <c r="A10" s="10" t="s">
        <v>56</v>
      </c>
      <c r="B10" s="78"/>
      <c r="C10" s="3" t="s">
        <v>2</v>
      </c>
      <c r="D10" s="69"/>
    </row>
    <row r="11" spans="1:4" ht="31.5" customHeight="1" x14ac:dyDescent="0.25">
      <c r="A11" s="77"/>
      <c r="B11" s="78"/>
      <c r="C11" s="39" t="s">
        <v>57</v>
      </c>
      <c r="D11" s="64">
        <f>+D18+D24+D30</f>
        <v>0</v>
      </c>
    </row>
    <row r="12" spans="1:4" ht="18" customHeight="1" x14ac:dyDescent="0.25">
      <c r="A12" s="77"/>
      <c r="B12" s="78"/>
      <c r="C12" s="4" t="s">
        <v>3</v>
      </c>
      <c r="D12" s="69"/>
    </row>
    <row r="13" spans="1:4" ht="76.5" customHeight="1" x14ac:dyDescent="0.25">
      <c r="A13" s="77"/>
      <c r="B13" s="78"/>
      <c r="C13" s="4" t="s">
        <v>58</v>
      </c>
      <c r="D13" s="69"/>
    </row>
    <row r="14" spans="1:4" ht="18" customHeight="1" x14ac:dyDescent="0.25">
      <c r="A14" s="77"/>
      <c r="B14" s="78"/>
      <c r="C14" s="3" t="s">
        <v>4</v>
      </c>
      <c r="D14" s="69"/>
    </row>
    <row r="15" spans="1:4" ht="57.75" customHeight="1" x14ac:dyDescent="0.25">
      <c r="A15" s="77"/>
      <c r="B15" s="78"/>
      <c r="C15" s="4" t="s">
        <v>59</v>
      </c>
      <c r="D15" s="69"/>
    </row>
    <row r="16" spans="1:4" ht="18" customHeight="1" x14ac:dyDescent="0.25">
      <c r="A16" s="128" t="s">
        <v>5</v>
      </c>
      <c r="B16" s="129"/>
      <c r="C16" s="129"/>
      <c r="D16" s="130"/>
    </row>
    <row r="17" spans="1:5" ht="18" customHeight="1" x14ac:dyDescent="0.25">
      <c r="A17" s="86"/>
      <c r="B17" s="10">
        <v>12003</v>
      </c>
      <c r="C17" s="87" t="s">
        <v>6</v>
      </c>
      <c r="D17" s="69"/>
    </row>
    <row r="18" spans="1:5" ht="43.15" customHeight="1" x14ac:dyDescent="0.25">
      <c r="A18" s="86"/>
      <c r="B18" s="86"/>
      <c r="C18" s="39" t="s">
        <v>86</v>
      </c>
      <c r="D18" s="64">
        <v>-54573.5</v>
      </c>
    </row>
    <row r="19" spans="1:5" ht="18" customHeight="1" x14ac:dyDescent="0.25">
      <c r="A19" s="86"/>
      <c r="B19" s="86"/>
      <c r="C19" s="87" t="s">
        <v>7</v>
      </c>
      <c r="D19" s="69"/>
    </row>
    <row r="20" spans="1:5" ht="35.450000000000003" customHeight="1" x14ac:dyDescent="0.25">
      <c r="A20" s="86"/>
      <c r="B20" s="86"/>
      <c r="C20" s="88" t="s">
        <v>86</v>
      </c>
      <c r="D20" s="69"/>
      <c r="E20" s="118"/>
    </row>
    <row r="21" spans="1:5" ht="18" customHeight="1" x14ac:dyDescent="0.25">
      <c r="A21" s="86"/>
      <c r="B21" s="86"/>
      <c r="C21" s="87" t="s">
        <v>8</v>
      </c>
      <c r="D21" s="69"/>
    </row>
    <row r="22" spans="1:5" ht="18" customHeight="1" x14ac:dyDescent="0.25">
      <c r="A22" s="86"/>
      <c r="B22" s="86"/>
      <c r="C22" s="88" t="s">
        <v>46</v>
      </c>
      <c r="D22" s="69"/>
    </row>
    <row r="23" spans="1:5" ht="17.25" customHeight="1" x14ac:dyDescent="0.25">
      <c r="A23" s="56"/>
      <c r="B23" s="10">
        <v>12009</v>
      </c>
      <c r="C23" s="3" t="s">
        <v>6</v>
      </c>
      <c r="D23" s="41"/>
    </row>
    <row r="24" spans="1:5" ht="65.45" customHeight="1" x14ac:dyDescent="0.25">
      <c r="A24" s="56"/>
      <c r="B24" s="55"/>
      <c r="C24" s="39" t="s">
        <v>65</v>
      </c>
      <c r="D24" s="64">
        <v>23863</v>
      </c>
      <c r="E24" s="113"/>
    </row>
    <row r="25" spans="1:5" ht="17.25" customHeight="1" x14ac:dyDescent="0.25">
      <c r="A25" s="56"/>
      <c r="B25" s="55"/>
      <c r="C25" s="36" t="s">
        <v>7</v>
      </c>
      <c r="D25" s="42"/>
    </row>
    <row r="26" spans="1:5" ht="57.75" customHeight="1" x14ac:dyDescent="0.25">
      <c r="A26" s="56"/>
      <c r="B26" s="55"/>
      <c r="C26" s="37" t="s">
        <v>66</v>
      </c>
      <c r="D26" s="42"/>
    </row>
    <row r="27" spans="1:5" ht="17.25" customHeight="1" x14ac:dyDescent="0.25">
      <c r="A27" s="56"/>
      <c r="B27" s="55"/>
      <c r="C27" s="3" t="s">
        <v>8</v>
      </c>
      <c r="D27" s="42"/>
    </row>
    <row r="28" spans="1:5" ht="17.25" customHeight="1" x14ac:dyDescent="0.25">
      <c r="A28" s="56"/>
      <c r="B28" s="55"/>
      <c r="C28" s="40" t="s">
        <v>46</v>
      </c>
      <c r="D28" s="42"/>
    </row>
    <row r="29" spans="1:5" ht="17.25" customHeight="1" x14ac:dyDescent="0.25">
      <c r="A29" s="56"/>
      <c r="B29" s="10">
        <v>12015</v>
      </c>
      <c r="C29" s="3" t="s">
        <v>6</v>
      </c>
      <c r="D29" s="41"/>
    </row>
    <row r="30" spans="1:5" ht="92.45" customHeight="1" x14ac:dyDescent="0.25">
      <c r="A30" s="56"/>
      <c r="B30" s="55"/>
      <c r="C30" s="106" t="s">
        <v>79</v>
      </c>
      <c r="D30" s="63">
        <v>30710.5</v>
      </c>
    </row>
    <row r="31" spans="1:5" ht="16.899999999999999" customHeight="1" x14ac:dyDescent="0.25">
      <c r="A31" s="56"/>
      <c r="B31" s="55"/>
      <c r="C31" s="36" t="s">
        <v>7</v>
      </c>
      <c r="D31" s="42"/>
    </row>
    <row r="32" spans="1:5" ht="100.15" customHeight="1" x14ac:dyDescent="0.25">
      <c r="A32" s="56"/>
      <c r="B32" s="55"/>
      <c r="C32" s="37" t="s">
        <v>85</v>
      </c>
      <c r="D32" s="42"/>
    </row>
    <row r="33" spans="1:4" ht="17.25" customHeight="1" x14ac:dyDescent="0.25">
      <c r="A33" s="56"/>
      <c r="B33" s="55"/>
      <c r="C33" s="3" t="s">
        <v>8</v>
      </c>
      <c r="D33" s="42"/>
    </row>
    <row r="34" spans="1:4" ht="17.25" customHeight="1" x14ac:dyDescent="0.25">
      <c r="A34" s="56"/>
      <c r="B34" s="55"/>
      <c r="C34" s="48" t="s">
        <v>46</v>
      </c>
      <c r="D34" s="42"/>
    </row>
  </sheetData>
  <mergeCells count="5">
    <mergeCell ref="A4:D4"/>
    <mergeCell ref="A6:B6"/>
    <mergeCell ref="C6:C7"/>
    <mergeCell ref="A9:C9"/>
    <mergeCell ref="A16:D16"/>
  </mergeCells>
  <pageMargins left="0.5" right="0.25" top="1" bottom="0.75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22" zoomScaleNormal="100" workbookViewId="0">
      <selection activeCell="E29" sqref="E29"/>
    </sheetView>
  </sheetViews>
  <sheetFormatPr defaultColWidth="9.140625" defaultRowHeight="17.25" x14ac:dyDescent="0.25"/>
  <cols>
    <col min="1" max="1" width="9.42578125" style="22" customWidth="1"/>
    <col min="2" max="2" width="9.5703125" style="22" customWidth="1"/>
    <col min="3" max="3" width="7.5703125" style="22" customWidth="1"/>
    <col min="4" max="4" width="11.140625" style="22" customWidth="1"/>
    <col min="5" max="5" width="16.42578125" style="22" customWidth="1"/>
    <col min="6" max="6" width="72.28515625" style="12" customWidth="1"/>
    <col min="7" max="7" width="36.7109375" style="12" customWidth="1"/>
    <col min="8" max="16384" width="9.140625" style="22"/>
  </cols>
  <sheetData>
    <row r="1" spans="1:9" s="17" customFormat="1" ht="18" customHeight="1" x14ac:dyDescent="0.3">
      <c r="F1" s="132" t="s">
        <v>47</v>
      </c>
      <c r="G1" s="132"/>
      <c r="H1" s="19"/>
      <c r="I1" s="19"/>
    </row>
    <row r="2" spans="1:9" s="17" customFormat="1" x14ac:dyDescent="0.3">
      <c r="F2" s="131" t="s">
        <v>54</v>
      </c>
      <c r="G2" s="131"/>
      <c r="H2" s="19"/>
      <c r="I2" s="19"/>
    </row>
    <row r="3" spans="1:9" s="17" customFormat="1" x14ac:dyDescent="0.3">
      <c r="F3" s="131" t="s">
        <v>48</v>
      </c>
      <c r="G3" s="131"/>
      <c r="H3" s="19"/>
      <c r="I3" s="19"/>
    </row>
    <row r="4" spans="1:9" s="17" customFormat="1" ht="51" customHeight="1" x14ac:dyDescent="0.3">
      <c r="A4" s="133" t="s">
        <v>92</v>
      </c>
      <c r="B4" s="133"/>
      <c r="C4" s="133"/>
      <c r="D4" s="133"/>
      <c r="E4" s="133"/>
      <c r="F4" s="133"/>
      <c r="G4" s="133"/>
      <c r="H4" s="19"/>
      <c r="I4" s="19"/>
    </row>
    <row r="5" spans="1:9" s="17" customFormat="1" ht="19.149999999999999" customHeight="1" x14ac:dyDescent="0.3">
      <c r="A5" s="21"/>
      <c r="B5" s="21"/>
      <c r="C5" s="21"/>
      <c r="D5" s="21"/>
      <c r="E5" s="21"/>
      <c r="F5" s="21"/>
      <c r="G5" s="14" t="s">
        <v>43</v>
      </c>
      <c r="H5" s="19"/>
      <c r="I5" s="19"/>
    </row>
    <row r="6" spans="1:9" ht="104.25" customHeight="1" x14ac:dyDescent="0.25">
      <c r="A6" s="134" t="s">
        <v>14</v>
      </c>
      <c r="B6" s="135"/>
      <c r="C6" s="136"/>
      <c r="D6" s="134" t="s">
        <v>0</v>
      </c>
      <c r="E6" s="136"/>
      <c r="F6" s="116" t="s">
        <v>15</v>
      </c>
      <c r="G6" s="110" t="s">
        <v>81</v>
      </c>
    </row>
    <row r="7" spans="1:9" x14ac:dyDescent="0.25">
      <c r="A7" s="2" t="s">
        <v>21</v>
      </c>
      <c r="B7" s="2" t="s">
        <v>22</v>
      </c>
      <c r="C7" s="2" t="s">
        <v>17</v>
      </c>
      <c r="D7" s="2" t="s">
        <v>23</v>
      </c>
      <c r="E7" s="2" t="s">
        <v>35</v>
      </c>
      <c r="F7" s="117"/>
      <c r="G7" s="67" t="s">
        <v>16</v>
      </c>
    </row>
    <row r="8" spans="1:9" ht="18" customHeight="1" x14ac:dyDescent="0.25">
      <c r="A8" s="23"/>
      <c r="B8" s="23"/>
      <c r="C8" s="23"/>
      <c r="D8" s="23"/>
      <c r="E8" s="23"/>
      <c r="F8" s="7" t="s">
        <v>1</v>
      </c>
      <c r="G8" s="75">
        <f>+G10</f>
        <v>0</v>
      </c>
    </row>
    <row r="9" spans="1:9" ht="18" customHeight="1" x14ac:dyDescent="0.25">
      <c r="A9" s="11"/>
      <c r="B9" s="11"/>
      <c r="C9" s="11"/>
      <c r="D9" s="11"/>
      <c r="E9" s="11"/>
      <c r="F9" s="8" t="s">
        <v>19</v>
      </c>
      <c r="G9" s="13"/>
    </row>
    <row r="10" spans="1:9" s="44" customFormat="1" ht="18" customHeight="1" x14ac:dyDescent="0.25">
      <c r="A10" s="54" t="s">
        <v>36</v>
      </c>
      <c r="B10" s="46"/>
      <c r="C10" s="46"/>
      <c r="D10" s="45"/>
      <c r="E10" s="46"/>
      <c r="F10" s="47" t="s">
        <v>42</v>
      </c>
      <c r="G10" s="74">
        <f>+G14+G29</f>
        <v>0</v>
      </c>
    </row>
    <row r="11" spans="1:9" s="44" customFormat="1" ht="18" customHeight="1" x14ac:dyDescent="0.25">
      <c r="A11" s="54"/>
      <c r="B11" s="46"/>
      <c r="C11" s="46"/>
      <c r="D11" s="45"/>
      <c r="E11" s="46"/>
      <c r="F11" s="48" t="s">
        <v>19</v>
      </c>
      <c r="G11" s="74"/>
    </row>
    <row r="12" spans="1:9" s="44" customFormat="1" ht="37.15" customHeight="1" x14ac:dyDescent="0.25">
      <c r="A12" s="54"/>
      <c r="B12" s="89" t="s">
        <v>60</v>
      </c>
      <c r="C12" s="86"/>
      <c r="D12" s="86"/>
      <c r="E12" s="48"/>
      <c r="F12" s="49" t="s">
        <v>61</v>
      </c>
      <c r="G12" s="72">
        <f>+G14+G29</f>
        <v>0</v>
      </c>
    </row>
    <row r="13" spans="1:9" s="44" customFormat="1" ht="18" customHeight="1" x14ac:dyDescent="0.25">
      <c r="A13" s="54"/>
      <c r="B13" s="86"/>
      <c r="C13" s="86"/>
      <c r="D13" s="86"/>
      <c r="E13" s="48"/>
      <c r="F13" s="48" t="s">
        <v>19</v>
      </c>
      <c r="G13" s="72"/>
    </row>
    <row r="14" spans="1:9" s="44" customFormat="1" ht="39.6" customHeight="1" x14ac:dyDescent="0.25">
      <c r="A14" s="54"/>
      <c r="B14" s="86"/>
      <c r="C14" s="54" t="s">
        <v>95</v>
      </c>
      <c r="D14" s="86"/>
      <c r="E14" s="48"/>
      <c r="F14" s="47" t="s">
        <v>87</v>
      </c>
      <c r="G14" s="72">
        <f>+G20</f>
        <v>-54573.5</v>
      </c>
    </row>
    <row r="15" spans="1:9" s="44" customFormat="1" ht="18" customHeight="1" x14ac:dyDescent="0.25">
      <c r="A15" s="54"/>
      <c r="B15" s="86"/>
      <c r="C15" s="86"/>
      <c r="D15" s="86"/>
      <c r="E15" s="48"/>
      <c r="F15" s="48" t="s">
        <v>19</v>
      </c>
      <c r="G15" s="72"/>
    </row>
    <row r="16" spans="1:9" s="12" customFormat="1" ht="38.25" customHeight="1" x14ac:dyDescent="0.25">
      <c r="A16" s="5"/>
      <c r="B16" s="5"/>
      <c r="C16" s="5"/>
      <c r="D16" s="5"/>
      <c r="E16" s="5"/>
      <c r="F16" s="9" t="s">
        <v>49</v>
      </c>
      <c r="G16" s="72">
        <f t="shared" ref="G16" si="0">G18</f>
        <v>-54573.5</v>
      </c>
      <c r="H16" s="24"/>
      <c r="I16" s="24"/>
    </row>
    <row r="17" spans="1:9" s="12" customFormat="1" ht="18" customHeight="1" x14ac:dyDescent="0.25">
      <c r="A17" s="5"/>
      <c r="B17" s="5"/>
      <c r="C17" s="5"/>
      <c r="D17" s="5"/>
      <c r="E17" s="5"/>
      <c r="F17" s="8" t="s">
        <v>19</v>
      </c>
      <c r="G17" s="52"/>
      <c r="H17" s="24"/>
      <c r="I17" s="24"/>
    </row>
    <row r="18" spans="1:9" s="44" customFormat="1" ht="34.9" customHeight="1" x14ac:dyDescent="0.25">
      <c r="A18" s="54"/>
      <c r="B18" s="46"/>
      <c r="C18" s="46"/>
      <c r="D18" s="50" t="s">
        <v>56</v>
      </c>
      <c r="E18" s="84"/>
      <c r="F18" s="47" t="s">
        <v>57</v>
      </c>
      <c r="G18" s="72">
        <f>+G20</f>
        <v>-54573.5</v>
      </c>
    </row>
    <row r="19" spans="1:9" s="44" customFormat="1" ht="18" customHeight="1" x14ac:dyDescent="0.25">
      <c r="A19" s="54"/>
      <c r="B19" s="46"/>
      <c r="C19" s="46"/>
      <c r="D19" s="85"/>
      <c r="E19" s="48"/>
      <c r="F19" s="48" t="s">
        <v>19</v>
      </c>
      <c r="G19" s="74"/>
    </row>
    <row r="20" spans="1:9" s="44" customFormat="1" ht="40.9" customHeight="1" x14ac:dyDescent="0.25">
      <c r="A20" s="54"/>
      <c r="B20" s="46"/>
      <c r="C20" s="46"/>
      <c r="D20" s="45"/>
      <c r="E20" s="50">
        <v>12003</v>
      </c>
      <c r="F20" s="49" t="s">
        <v>86</v>
      </c>
      <c r="G20" s="72">
        <f>+G28</f>
        <v>-54573.5</v>
      </c>
    </row>
    <row r="21" spans="1:9" s="44" customFormat="1" ht="18" customHeight="1" x14ac:dyDescent="0.25">
      <c r="A21" s="54"/>
      <c r="B21" s="46"/>
      <c r="C21" s="46"/>
      <c r="D21" s="45"/>
      <c r="E21" s="48"/>
      <c r="F21" s="48" t="s">
        <v>24</v>
      </c>
      <c r="G21" s="70"/>
    </row>
    <row r="22" spans="1:9" s="44" customFormat="1" ht="39" customHeight="1" x14ac:dyDescent="0.25">
      <c r="A22" s="54"/>
      <c r="B22" s="46"/>
      <c r="C22" s="46"/>
      <c r="D22" s="45"/>
      <c r="E22" s="48"/>
      <c r="F22" s="90" t="s">
        <v>62</v>
      </c>
      <c r="G22" s="70">
        <f>+G24</f>
        <v>-54573.5</v>
      </c>
    </row>
    <row r="23" spans="1:9" s="44" customFormat="1" ht="18" customHeight="1" x14ac:dyDescent="0.25">
      <c r="A23" s="54"/>
      <c r="B23" s="46"/>
      <c r="C23" s="46"/>
      <c r="D23" s="45"/>
      <c r="E23" s="48"/>
      <c r="F23" s="48" t="s">
        <v>25</v>
      </c>
      <c r="G23" s="70"/>
    </row>
    <row r="24" spans="1:9" s="44" customFormat="1" ht="18" customHeight="1" x14ac:dyDescent="0.25">
      <c r="A24" s="54"/>
      <c r="B24" s="46"/>
      <c r="C24" s="46"/>
      <c r="D24" s="45"/>
      <c r="E24" s="48"/>
      <c r="F24" s="85" t="s">
        <v>18</v>
      </c>
      <c r="G24" s="70">
        <f t="shared" ref="G24:G26" si="1">+G25</f>
        <v>-54573.5</v>
      </c>
    </row>
    <row r="25" spans="1:9" s="44" customFormat="1" ht="18" customHeight="1" x14ac:dyDescent="0.25">
      <c r="A25" s="54"/>
      <c r="B25" s="46"/>
      <c r="C25" s="46"/>
      <c r="D25" s="45"/>
      <c r="E25" s="48"/>
      <c r="F25" s="85" t="s">
        <v>26</v>
      </c>
      <c r="G25" s="70">
        <f t="shared" si="1"/>
        <v>-54573.5</v>
      </c>
    </row>
    <row r="26" spans="1:9" s="44" customFormat="1" ht="18" customHeight="1" x14ac:dyDescent="0.25">
      <c r="A26" s="54"/>
      <c r="B26" s="46"/>
      <c r="C26" s="46"/>
      <c r="D26" s="45"/>
      <c r="E26" s="48"/>
      <c r="F26" s="85" t="s">
        <v>50</v>
      </c>
      <c r="G26" s="70">
        <f t="shared" si="1"/>
        <v>-54573.5</v>
      </c>
    </row>
    <row r="27" spans="1:9" s="44" customFormat="1" ht="41.25" customHeight="1" x14ac:dyDescent="0.25">
      <c r="A27" s="54"/>
      <c r="B27" s="46"/>
      <c r="C27" s="46"/>
      <c r="D27" s="45"/>
      <c r="E27" s="48"/>
      <c r="F27" s="85" t="s">
        <v>44</v>
      </c>
      <c r="G27" s="70">
        <f>+G28</f>
        <v>-54573.5</v>
      </c>
    </row>
    <row r="28" spans="1:9" s="44" customFormat="1" ht="26.45" customHeight="1" x14ac:dyDescent="0.25">
      <c r="A28" s="54"/>
      <c r="B28" s="46"/>
      <c r="C28" s="46"/>
      <c r="D28" s="45"/>
      <c r="E28" s="48"/>
      <c r="F28" s="85" t="s">
        <v>45</v>
      </c>
      <c r="G28" s="70">
        <f>+'Հավելված N 1'!D18</f>
        <v>-54573.5</v>
      </c>
    </row>
    <row r="29" spans="1:9" s="44" customFormat="1" ht="26.45" customHeight="1" x14ac:dyDescent="0.25">
      <c r="A29" s="54"/>
      <c r="B29" s="46"/>
      <c r="C29" s="54" t="s">
        <v>96</v>
      </c>
      <c r="D29" s="45"/>
      <c r="E29" s="48"/>
      <c r="F29" s="47" t="s">
        <v>82</v>
      </c>
      <c r="G29" s="115">
        <f>+G35+G44</f>
        <v>54573.5</v>
      </c>
    </row>
    <row r="30" spans="1:9" s="44" customFormat="1" ht="26.45" customHeight="1" x14ac:dyDescent="0.25">
      <c r="A30" s="54"/>
      <c r="B30" s="46"/>
      <c r="C30" s="54"/>
      <c r="D30" s="45"/>
      <c r="E30" s="48"/>
      <c r="F30" s="85" t="s">
        <v>19</v>
      </c>
      <c r="G30" s="70"/>
    </row>
    <row r="31" spans="1:9" s="12" customFormat="1" ht="37.5" customHeight="1" x14ac:dyDescent="0.25">
      <c r="A31" s="5"/>
      <c r="B31" s="5"/>
      <c r="C31" s="5"/>
      <c r="D31" s="5"/>
      <c r="E31" s="5"/>
      <c r="F31" s="9" t="s">
        <v>49</v>
      </c>
      <c r="G31" s="76">
        <f t="shared" ref="G31" si="2">G33</f>
        <v>54573.5</v>
      </c>
      <c r="H31" s="24"/>
      <c r="I31" s="24"/>
    </row>
    <row r="32" spans="1:9" s="12" customFormat="1" ht="18" customHeight="1" x14ac:dyDescent="0.25">
      <c r="A32" s="5"/>
      <c r="B32" s="5"/>
      <c r="C32" s="5"/>
      <c r="D32" s="5"/>
      <c r="E32" s="5"/>
      <c r="F32" s="8" t="s">
        <v>19</v>
      </c>
      <c r="G32" s="52"/>
      <c r="H32" s="24"/>
      <c r="I32" s="24"/>
    </row>
    <row r="33" spans="1:7" s="44" customFormat="1" ht="47.45" customHeight="1" x14ac:dyDescent="0.25">
      <c r="A33" s="54"/>
      <c r="B33" s="46"/>
      <c r="C33" s="54"/>
      <c r="D33" s="50" t="s">
        <v>56</v>
      </c>
      <c r="E33" s="119"/>
      <c r="F33" s="47" t="s">
        <v>57</v>
      </c>
      <c r="G33" s="115">
        <f>+G35+G44</f>
        <v>54573.5</v>
      </c>
    </row>
    <row r="34" spans="1:7" s="44" customFormat="1" ht="26.45" customHeight="1" x14ac:dyDescent="0.25">
      <c r="A34" s="54"/>
      <c r="B34" s="46"/>
      <c r="C34" s="54"/>
      <c r="D34" s="85"/>
      <c r="E34" s="48"/>
      <c r="F34" s="48" t="s">
        <v>19</v>
      </c>
      <c r="G34" s="70"/>
    </row>
    <row r="35" spans="1:7" s="44" customFormat="1" ht="91.15" customHeight="1" x14ac:dyDescent="0.25">
      <c r="A35" s="54"/>
      <c r="B35" s="46"/>
      <c r="C35" s="46"/>
      <c r="D35" s="45"/>
      <c r="E35" s="50" t="s">
        <v>67</v>
      </c>
      <c r="F35" s="49" t="s">
        <v>65</v>
      </c>
      <c r="G35" s="102">
        <f t="shared" ref="G35" si="3">+G37</f>
        <v>23863</v>
      </c>
    </row>
    <row r="36" spans="1:7" s="44" customFormat="1" ht="18" customHeight="1" x14ac:dyDescent="0.25">
      <c r="A36" s="54"/>
      <c r="B36" s="57"/>
      <c r="C36" s="58"/>
      <c r="D36" s="59"/>
      <c r="E36" s="85"/>
      <c r="F36" s="85" t="s">
        <v>24</v>
      </c>
      <c r="G36" s="102"/>
    </row>
    <row r="37" spans="1:7" s="44" customFormat="1" ht="32.450000000000003" customHeight="1" x14ac:dyDescent="0.25">
      <c r="A37" s="54"/>
      <c r="B37" s="60"/>
      <c r="C37" s="60"/>
      <c r="D37" s="60"/>
      <c r="E37" s="85"/>
      <c r="F37" s="95" t="s">
        <v>62</v>
      </c>
      <c r="G37" s="102">
        <f t="shared" ref="G37" si="4">+G39</f>
        <v>23863</v>
      </c>
    </row>
    <row r="38" spans="1:7" s="44" customFormat="1" ht="18" customHeight="1" x14ac:dyDescent="0.25">
      <c r="A38" s="54"/>
      <c r="B38" s="60"/>
      <c r="C38" s="61"/>
      <c r="D38" s="60"/>
      <c r="E38" s="85"/>
      <c r="F38" s="85" t="s">
        <v>25</v>
      </c>
      <c r="G38" s="102"/>
    </row>
    <row r="39" spans="1:7" s="44" customFormat="1" ht="18" customHeight="1" x14ac:dyDescent="0.25">
      <c r="A39" s="54"/>
      <c r="B39" s="60"/>
      <c r="C39" s="60"/>
      <c r="D39" s="60"/>
      <c r="E39" s="85"/>
      <c r="F39" s="85" t="s">
        <v>18</v>
      </c>
      <c r="G39" s="102">
        <f>+G40</f>
        <v>23863</v>
      </c>
    </row>
    <row r="40" spans="1:7" s="44" customFormat="1" ht="18" customHeight="1" x14ac:dyDescent="0.25">
      <c r="A40" s="54"/>
      <c r="B40" s="51"/>
      <c r="C40" s="51"/>
      <c r="D40" s="50"/>
      <c r="E40" s="85"/>
      <c r="F40" s="85" t="s">
        <v>26</v>
      </c>
      <c r="G40" s="102">
        <f t="shared" ref="G40" si="5">G42</f>
        <v>23863</v>
      </c>
    </row>
    <row r="41" spans="1:7" s="44" customFormat="1" ht="18" customHeight="1" x14ac:dyDescent="0.25">
      <c r="A41" s="54"/>
      <c r="B41" s="54"/>
      <c r="C41" s="54"/>
      <c r="D41" s="50"/>
      <c r="E41" s="85"/>
      <c r="F41" s="85" t="s">
        <v>50</v>
      </c>
      <c r="G41" s="102">
        <f>+G42</f>
        <v>23863</v>
      </c>
    </row>
    <row r="42" spans="1:7" s="44" customFormat="1" ht="34.9" customHeight="1" x14ac:dyDescent="0.25">
      <c r="A42" s="43"/>
      <c r="B42" s="43"/>
      <c r="C42" s="43"/>
      <c r="D42" s="45"/>
      <c r="E42" s="85"/>
      <c r="F42" s="85" t="s">
        <v>44</v>
      </c>
      <c r="G42" s="102">
        <f>+G43</f>
        <v>23863</v>
      </c>
    </row>
    <row r="43" spans="1:7" s="44" customFormat="1" ht="26.45" customHeight="1" x14ac:dyDescent="0.25">
      <c r="A43" s="43"/>
      <c r="B43" s="43"/>
      <c r="C43" s="43"/>
      <c r="D43" s="45"/>
      <c r="E43" s="85"/>
      <c r="F43" s="85" t="s">
        <v>45</v>
      </c>
      <c r="G43" s="102">
        <f>+'Հավելված N 1'!D24</f>
        <v>23863</v>
      </c>
    </row>
    <row r="44" spans="1:7" s="44" customFormat="1" ht="108.6" customHeight="1" x14ac:dyDescent="0.25">
      <c r="A44" s="43"/>
      <c r="B44" s="43"/>
      <c r="C44" s="43"/>
      <c r="D44" s="45"/>
      <c r="E44" s="10">
        <v>12015</v>
      </c>
      <c r="F44" s="106" t="s">
        <v>79</v>
      </c>
      <c r="G44" s="71">
        <f>+G46</f>
        <v>30710.5</v>
      </c>
    </row>
    <row r="45" spans="1:7" s="44" customFormat="1" ht="21.6" customHeight="1" x14ac:dyDescent="0.25">
      <c r="A45" s="43"/>
      <c r="B45" s="43"/>
      <c r="C45" s="43"/>
      <c r="D45" s="45"/>
      <c r="E45" s="84"/>
      <c r="F45" s="96" t="s">
        <v>24</v>
      </c>
      <c r="G45" s="53"/>
    </row>
    <row r="46" spans="1:7" s="44" customFormat="1" ht="31.9" customHeight="1" x14ac:dyDescent="0.25">
      <c r="A46" s="43"/>
      <c r="B46" s="43"/>
      <c r="C46" s="43"/>
      <c r="D46" s="45"/>
      <c r="E46" s="92"/>
      <c r="F46" s="95" t="s">
        <v>62</v>
      </c>
      <c r="G46" s="53">
        <f>+G48</f>
        <v>30710.5</v>
      </c>
    </row>
    <row r="47" spans="1:7" s="44" customFormat="1" ht="40.5" customHeight="1" x14ac:dyDescent="0.25">
      <c r="A47" s="43"/>
      <c r="B47" s="43"/>
      <c r="C47" s="43"/>
      <c r="D47" s="45"/>
      <c r="E47" s="92"/>
      <c r="F47" s="85" t="s">
        <v>25</v>
      </c>
      <c r="G47" s="53"/>
    </row>
    <row r="48" spans="1:7" s="44" customFormat="1" ht="24" customHeight="1" x14ac:dyDescent="0.25">
      <c r="A48" s="43"/>
      <c r="B48" s="43"/>
      <c r="C48" s="43"/>
      <c r="D48" s="45"/>
      <c r="E48" s="84"/>
      <c r="F48" s="96" t="s">
        <v>18</v>
      </c>
      <c r="G48" s="70">
        <f t="shared" ref="G48" si="6">G49</f>
        <v>30710.5</v>
      </c>
    </row>
    <row r="49" spans="1:7" s="44" customFormat="1" ht="24" customHeight="1" x14ac:dyDescent="0.25">
      <c r="A49" s="43"/>
      <c r="B49" s="43"/>
      <c r="C49" s="43"/>
      <c r="D49" s="45"/>
      <c r="E49" s="84"/>
      <c r="F49" s="96" t="s">
        <v>26</v>
      </c>
      <c r="G49" s="70">
        <f t="shared" ref="G49" si="7">G50</f>
        <v>30710.5</v>
      </c>
    </row>
    <row r="50" spans="1:7" s="44" customFormat="1" ht="24" customHeight="1" x14ac:dyDescent="0.25">
      <c r="A50" s="43"/>
      <c r="B50" s="43"/>
      <c r="C50" s="43"/>
      <c r="D50" s="45"/>
      <c r="E50" s="84"/>
      <c r="F50" s="97" t="s">
        <v>50</v>
      </c>
      <c r="G50" s="70">
        <f t="shared" ref="G50" si="8">G51</f>
        <v>30710.5</v>
      </c>
    </row>
    <row r="51" spans="1:7" s="44" customFormat="1" ht="33.6" customHeight="1" x14ac:dyDescent="0.25">
      <c r="A51" s="43"/>
      <c r="B51" s="43"/>
      <c r="C51" s="43"/>
      <c r="D51" s="45"/>
      <c r="E51" s="84"/>
      <c r="F51" s="97" t="s">
        <v>44</v>
      </c>
      <c r="G51" s="70">
        <f t="shared" ref="G51" si="9">G52</f>
        <v>30710.5</v>
      </c>
    </row>
    <row r="52" spans="1:7" s="44" customFormat="1" ht="19.899999999999999" customHeight="1" x14ac:dyDescent="0.3">
      <c r="A52" s="43"/>
      <c r="B52" s="43"/>
      <c r="C52" s="43"/>
      <c r="D52" s="45"/>
      <c r="E52" s="84"/>
      <c r="F52" s="98" t="s">
        <v>45</v>
      </c>
      <c r="G52" s="53">
        <f>+'Հավելված N 1'!D30</f>
        <v>30710.5</v>
      </c>
    </row>
  </sheetData>
  <mergeCells count="6">
    <mergeCell ref="F2:G2"/>
    <mergeCell ref="F3:G3"/>
    <mergeCell ref="F1:G1"/>
    <mergeCell ref="A4:G4"/>
    <mergeCell ref="A6:C6"/>
    <mergeCell ref="D6:E6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>
      <selection activeCell="B36" sqref="B36"/>
    </sheetView>
  </sheetViews>
  <sheetFormatPr defaultColWidth="9.140625" defaultRowHeight="17.25" x14ac:dyDescent="0.25"/>
  <cols>
    <col min="1" max="1" width="31.42578125" style="15" customWidth="1"/>
    <col min="2" max="2" width="77.42578125" style="15" customWidth="1"/>
    <col min="3" max="3" width="46" style="27" customWidth="1"/>
    <col min="4" max="16384" width="9.140625" style="15"/>
  </cols>
  <sheetData>
    <row r="1" spans="1:5" x14ac:dyDescent="0.25">
      <c r="B1" s="137" t="s">
        <v>63</v>
      </c>
      <c r="C1" s="137"/>
    </row>
    <row r="2" spans="1:5" s="18" customFormat="1" x14ac:dyDescent="0.3">
      <c r="B2" s="140" t="s">
        <v>53</v>
      </c>
      <c r="C2" s="140"/>
    </row>
    <row r="3" spans="1:5" s="18" customFormat="1" x14ac:dyDescent="0.3">
      <c r="B3" s="140" t="s">
        <v>20</v>
      </c>
      <c r="C3" s="140"/>
    </row>
    <row r="4" spans="1:5" s="18" customFormat="1" x14ac:dyDescent="0.3">
      <c r="A4" s="138"/>
      <c r="B4" s="138"/>
      <c r="C4" s="138"/>
    </row>
    <row r="5" spans="1:5" ht="73.150000000000006" customHeight="1" x14ac:dyDescent="0.25">
      <c r="A5" s="139" t="s">
        <v>94</v>
      </c>
      <c r="B5" s="139"/>
      <c r="C5" s="139"/>
    </row>
    <row r="6" spans="1:5" s="1" customFormat="1" ht="18.75" customHeight="1" x14ac:dyDescent="0.3">
      <c r="C6" s="108"/>
      <c r="E6" s="65"/>
    </row>
    <row r="7" spans="1:5" ht="18" customHeight="1" x14ac:dyDescent="0.25">
      <c r="A7" s="148" t="s">
        <v>34</v>
      </c>
      <c r="B7" s="148"/>
      <c r="C7" s="148"/>
    </row>
    <row r="8" spans="1:5" s="25" customFormat="1" ht="22.9" customHeight="1" x14ac:dyDescent="0.25">
      <c r="A8" s="29" t="s">
        <v>37</v>
      </c>
      <c r="B8" s="30"/>
      <c r="C8" s="31"/>
    </row>
    <row r="9" spans="1:5" ht="30.6" customHeight="1" x14ac:dyDescent="0.25">
      <c r="A9" s="34" t="s">
        <v>38</v>
      </c>
      <c r="B9" s="149" t="s">
        <v>39</v>
      </c>
      <c r="C9" s="150"/>
    </row>
    <row r="10" spans="1:5" ht="24.6" customHeight="1" x14ac:dyDescent="0.25">
      <c r="A10" s="91">
        <v>1045</v>
      </c>
      <c r="B10" s="151" t="s">
        <v>64</v>
      </c>
      <c r="C10" s="152"/>
    </row>
    <row r="11" spans="1:5" ht="11.45" customHeight="1" x14ac:dyDescent="0.3">
      <c r="A11" s="153"/>
      <c r="B11" s="153"/>
      <c r="C11" s="153"/>
    </row>
    <row r="12" spans="1:5" ht="18.600000000000001" customHeight="1" x14ac:dyDescent="0.25">
      <c r="A12" s="154" t="s">
        <v>40</v>
      </c>
      <c r="B12" s="155"/>
      <c r="C12" s="156"/>
    </row>
    <row r="13" spans="1:5" ht="24.6" customHeight="1" x14ac:dyDescent="0.25">
      <c r="A13" s="157"/>
      <c r="B13" s="158"/>
      <c r="C13" s="159"/>
    </row>
    <row r="14" spans="1:5" ht="57.6" customHeight="1" x14ac:dyDescent="0.25">
      <c r="A14" s="80" t="s">
        <v>27</v>
      </c>
      <c r="B14" s="91">
        <v>1045</v>
      </c>
      <c r="C14" s="111" t="s">
        <v>83</v>
      </c>
    </row>
    <row r="15" spans="1:5" ht="39" customHeight="1" x14ac:dyDescent="0.25">
      <c r="A15" s="80" t="s">
        <v>28</v>
      </c>
      <c r="B15" s="91">
        <v>12003</v>
      </c>
      <c r="C15" s="67" t="s">
        <v>16</v>
      </c>
    </row>
    <row r="16" spans="1:5" ht="36.6" customHeight="1" x14ac:dyDescent="0.25">
      <c r="A16" s="62" t="s">
        <v>29</v>
      </c>
      <c r="B16" s="84" t="s">
        <v>88</v>
      </c>
      <c r="C16" s="26"/>
    </row>
    <row r="17" spans="1:3" ht="37.9" customHeight="1" x14ac:dyDescent="0.25">
      <c r="A17" s="62" t="s">
        <v>30</v>
      </c>
      <c r="B17" s="84" t="s">
        <v>88</v>
      </c>
      <c r="C17" s="26"/>
    </row>
    <row r="18" spans="1:3" ht="24.6" customHeight="1" x14ac:dyDescent="0.25">
      <c r="A18" s="62" t="s">
        <v>31</v>
      </c>
      <c r="B18" s="84" t="s">
        <v>52</v>
      </c>
      <c r="C18" s="26"/>
    </row>
    <row r="19" spans="1:3" ht="53.45" customHeight="1" x14ac:dyDescent="0.25">
      <c r="A19" s="62" t="s">
        <v>68</v>
      </c>
      <c r="B19" s="84" t="s">
        <v>89</v>
      </c>
      <c r="C19" s="35"/>
    </row>
    <row r="20" spans="1:3" ht="24.6" customHeight="1" x14ac:dyDescent="0.25">
      <c r="A20" s="141" t="s">
        <v>32</v>
      </c>
      <c r="B20" s="142"/>
      <c r="C20" s="160"/>
    </row>
    <row r="21" spans="1:3" ht="21" customHeight="1" x14ac:dyDescent="0.25">
      <c r="A21" s="144" t="s">
        <v>69</v>
      </c>
      <c r="B21" s="144"/>
      <c r="C21" s="100">
        <v>-157</v>
      </c>
    </row>
    <row r="22" spans="1:3" ht="24.6" customHeight="1" x14ac:dyDescent="0.25">
      <c r="A22" s="144" t="s">
        <v>33</v>
      </c>
      <c r="B22" s="144"/>
      <c r="C22" s="73">
        <f>+'Հավելված N 2'!G28</f>
        <v>-54573.5</v>
      </c>
    </row>
    <row r="23" spans="1:3" ht="12" customHeight="1" x14ac:dyDescent="0.25">
      <c r="A23" s="32"/>
      <c r="B23" s="32"/>
      <c r="C23" s="33"/>
    </row>
    <row r="24" spans="1:3" ht="92.45" customHeight="1" x14ac:dyDescent="0.25">
      <c r="A24" s="80" t="s">
        <v>27</v>
      </c>
      <c r="B24" s="91" t="s">
        <v>70</v>
      </c>
      <c r="C24" s="110" t="s">
        <v>81</v>
      </c>
    </row>
    <row r="25" spans="1:3" ht="31.9" customHeight="1" x14ac:dyDescent="0.25">
      <c r="A25" s="80" t="s">
        <v>28</v>
      </c>
      <c r="B25" s="99" t="s">
        <v>71</v>
      </c>
      <c r="C25" s="67" t="s">
        <v>16</v>
      </c>
    </row>
    <row r="26" spans="1:3" ht="72" customHeight="1" x14ac:dyDescent="0.25">
      <c r="A26" s="62" t="s">
        <v>29</v>
      </c>
      <c r="B26" s="93" t="s">
        <v>72</v>
      </c>
      <c r="C26" s="26"/>
    </row>
    <row r="27" spans="1:3" ht="69" customHeight="1" x14ac:dyDescent="0.25">
      <c r="A27" s="62" t="s">
        <v>30</v>
      </c>
      <c r="B27" s="93" t="s">
        <v>73</v>
      </c>
      <c r="C27" s="26"/>
    </row>
    <row r="28" spans="1:3" ht="20.25" customHeight="1" x14ac:dyDescent="0.25">
      <c r="A28" s="62" t="s">
        <v>31</v>
      </c>
      <c r="B28" s="93" t="s">
        <v>52</v>
      </c>
      <c r="C28" s="35"/>
    </row>
    <row r="29" spans="1:3" ht="53.45" customHeight="1" x14ac:dyDescent="0.25">
      <c r="A29" s="62" t="s">
        <v>68</v>
      </c>
      <c r="B29" s="93" t="s">
        <v>74</v>
      </c>
      <c r="C29" s="3"/>
    </row>
    <row r="30" spans="1:3" ht="16.899999999999999" customHeight="1" x14ac:dyDescent="0.25">
      <c r="A30" s="141" t="s">
        <v>32</v>
      </c>
      <c r="B30" s="142"/>
      <c r="C30" s="143"/>
    </row>
    <row r="31" spans="1:3" ht="29.45" customHeight="1" x14ac:dyDescent="0.25">
      <c r="A31" s="144" t="s">
        <v>75</v>
      </c>
      <c r="B31" s="144"/>
      <c r="C31" s="100">
        <v>1693</v>
      </c>
    </row>
    <row r="32" spans="1:3" ht="34.9" customHeight="1" x14ac:dyDescent="0.25">
      <c r="A32" s="146" t="s">
        <v>90</v>
      </c>
      <c r="B32" s="147"/>
      <c r="C32" s="100">
        <v>-281</v>
      </c>
    </row>
    <row r="33" spans="1:3" ht="27" customHeight="1" x14ac:dyDescent="0.25">
      <c r="A33" s="144" t="s">
        <v>33</v>
      </c>
      <c r="B33" s="144"/>
      <c r="C33" s="114">
        <f>+'Հավելված N 2'!G43</f>
        <v>23863</v>
      </c>
    </row>
    <row r="34" spans="1:3" ht="12.6" customHeight="1" x14ac:dyDescent="0.25">
      <c r="A34" s="92"/>
      <c r="B34" s="92"/>
      <c r="C34" s="101"/>
    </row>
    <row r="35" spans="1:3" ht="52.9" customHeight="1" x14ac:dyDescent="0.25">
      <c r="A35" s="80" t="s">
        <v>27</v>
      </c>
      <c r="B35" s="91" t="s">
        <v>70</v>
      </c>
      <c r="C35" s="112" t="s">
        <v>84</v>
      </c>
    </row>
    <row r="36" spans="1:3" ht="49.15" customHeight="1" x14ac:dyDescent="0.25">
      <c r="A36" s="80" t="s">
        <v>28</v>
      </c>
      <c r="B36" s="103">
        <v>12015</v>
      </c>
      <c r="C36" s="67" t="s">
        <v>16</v>
      </c>
    </row>
    <row r="37" spans="1:3" ht="96.6" customHeight="1" x14ac:dyDescent="0.25">
      <c r="A37" s="80" t="s">
        <v>29</v>
      </c>
      <c r="B37" s="107" t="s">
        <v>79</v>
      </c>
      <c r="C37" s="26"/>
    </row>
    <row r="38" spans="1:3" ht="102.6" customHeight="1" x14ac:dyDescent="0.25">
      <c r="A38" s="80" t="s">
        <v>30</v>
      </c>
      <c r="B38" s="37" t="s">
        <v>85</v>
      </c>
      <c r="C38" s="26"/>
    </row>
    <row r="39" spans="1:3" ht="24.6" customHeight="1" x14ac:dyDescent="0.25">
      <c r="A39" s="80" t="s">
        <v>31</v>
      </c>
      <c r="B39" s="93" t="s">
        <v>52</v>
      </c>
      <c r="C39" s="26"/>
    </row>
    <row r="40" spans="1:3" ht="51.6" customHeight="1" x14ac:dyDescent="0.25">
      <c r="A40" s="80" t="s">
        <v>76</v>
      </c>
      <c r="B40" s="104" t="s">
        <v>80</v>
      </c>
      <c r="C40" s="35"/>
    </row>
    <row r="41" spans="1:3" ht="18" customHeight="1" x14ac:dyDescent="0.25">
      <c r="A41" s="141" t="s">
        <v>32</v>
      </c>
      <c r="B41" s="142"/>
      <c r="C41" s="143"/>
    </row>
    <row r="42" spans="1:3" ht="36.6" customHeight="1" x14ac:dyDescent="0.25">
      <c r="A42" s="105" t="s">
        <v>77</v>
      </c>
      <c r="B42" s="38" t="s">
        <v>78</v>
      </c>
      <c r="C42" s="100">
        <v>212</v>
      </c>
    </row>
    <row r="43" spans="1:3" ht="30" customHeight="1" x14ac:dyDescent="0.25">
      <c r="A43" s="145" t="s">
        <v>33</v>
      </c>
      <c r="B43" s="145"/>
      <c r="C43" s="114">
        <f>+'Հավելված N 2'!G44</f>
        <v>30710.5</v>
      </c>
    </row>
  </sheetData>
  <autoFilter ref="A1:A43"/>
  <mergeCells count="20">
    <mergeCell ref="A7:C7"/>
    <mergeCell ref="A30:C30"/>
    <mergeCell ref="B9:C9"/>
    <mergeCell ref="B10:C10"/>
    <mergeCell ref="A11:C11"/>
    <mergeCell ref="A12:C12"/>
    <mergeCell ref="A13:C13"/>
    <mergeCell ref="A20:C20"/>
    <mergeCell ref="A22:B22"/>
    <mergeCell ref="A21:B21"/>
    <mergeCell ref="A41:C41"/>
    <mergeCell ref="A31:B31"/>
    <mergeCell ref="A33:B33"/>
    <mergeCell ref="A43:B43"/>
    <mergeCell ref="A32:B32"/>
    <mergeCell ref="B1:C1"/>
    <mergeCell ref="A4:C4"/>
    <mergeCell ref="A5:C5"/>
    <mergeCell ref="B2:C2"/>
    <mergeCell ref="B3:C3"/>
  </mergeCells>
  <pageMargins left="0.7" right="0.7" top="0.75" bottom="0.75" header="0.3" footer="0.3"/>
  <pageSetup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opLeftCell="A34" zoomScaleNormal="100" workbookViewId="0">
      <selection activeCell="A27" sqref="A27"/>
    </sheetView>
  </sheetViews>
  <sheetFormatPr defaultColWidth="9.140625" defaultRowHeight="17.25" x14ac:dyDescent="0.25"/>
  <cols>
    <col min="1" max="1" width="31.42578125" style="15" customWidth="1"/>
    <col min="2" max="2" width="80.28515625" style="15" customWidth="1"/>
    <col min="3" max="3" width="40.85546875" style="27" customWidth="1"/>
    <col min="4" max="16384" width="9.140625" style="15"/>
  </cols>
  <sheetData>
    <row r="1" spans="1:3" x14ac:dyDescent="0.25">
      <c r="B1" s="137" t="s">
        <v>51</v>
      </c>
      <c r="C1" s="137"/>
    </row>
    <row r="2" spans="1:3" s="18" customFormat="1" x14ac:dyDescent="0.3">
      <c r="B2" s="140" t="s">
        <v>53</v>
      </c>
      <c r="C2" s="140"/>
    </row>
    <row r="3" spans="1:3" s="18" customFormat="1" x14ac:dyDescent="0.3">
      <c r="B3" s="140" t="s">
        <v>20</v>
      </c>
      <c r="C3" s="140"/>
    </row>
    <row r="4" spans="1:3" s="18" customFormat="1" x14ac:dyDescent="0.3">
      <c r="A4" s="138"/>
      <c r="B4" s="138"/>
      <c r="C4" s="138"/>
    </row>
    <row r="5" spans="1:3" ht="64.5" customHeight="1" x14ac:dyDescent="0.25">
      <c r="A5" s="139" t="s">
        <v>93</v>
      </c>
      <c r="B5" s="139"/>
      <c r="C5" s="139"/>
    </row>
    <row r="6" spans="1:3" ht="19.149999999999999" customHeight="1" x14ac:dyDescent="0.25">
      <c r="A6" s="94"/>
      <c r="B6" s="94"/>
      <c r="C6" s="108"/>
    </row>
    <row r="7" spans="1:3" ht="18" customHeight="1" x14ac:dyDescent="0.25">
      <c r="A7" s="148" t="s">
        <v>34</v>
      </c>
      <c r="B7" s="148"/>
      <c r="C7" s="148"/>
    </row>
    <row r="8" spans="1:3" s="25" customFormat="1" ht="22.9" customHeight="1" x14ac:dyDescent="0.25">
      <c r="A8" s="161" t="s">
        <v>55</v>
      </c>
      <c r="B8" s="161"/>
      <c r="C8" s="161"/>
    </row>
    <row r="9" spans="1:3" ht="12" customHeight="1" x14ac:dyDescent="0.25">
      <c r="A9" s="32"/>
      <c r="B9" s="32"/>
      <c r="C9" s="33"/>
    </row>
    <row r="10" spans="1:3" ht="31.9" customHeight="1" x14ac:dyDescent="0.25">
      <c r="A10" s="34" t="s">
        <v>38</v>
      </c>
      <c r="B10" s="81" t="s">
        <v>39</v>
      </c>
      <c r="C10" s="82"/>
    </row>
    <row r="11" spans="1:3" ht="31.9" customHeight="1" x14ac:dyDescent="0.25">
      <c r="A11" s="91">
        <v>1045</v>
      </c>
      <c r="B11" s="151" t="s">
        <v>64</v>
      </c>
      <c r="C11" s="152"/>
    </row>
    <row r="12" spans="1:3" ht="11.45" customHeight="1" x14ac:dyDescent="0.3">
      <c r="A12" s="83"/>
      <c r="B12" s="83"/>
      <c r="C12" s="83"/>
    </row>
    <row r="13" spans="1:3" ht="23.45" customHeight="1" x14ac:dyDescent="0.25">
      <c r="A13" s="154" t="s">
        <v>40</v>
      </c>
      <c r="B13" s="155"/>
      <c r="C13" s="79"/>
    </row>
    <row r="14" spans="1:3" ht="50.45" customHeight="1" x14ac:dyDescent="0.25">
      <c r="A14" s="80" t="s">
        <v>27</v>
      </c>
      <c r="B14" s="91">
        <v>1045</v>
      </c>
      <c r="C14" s="111" t="s">
        <v>83</v>
      </c>
    </row>
    <row r="15" spans="1:3" ht="36.6" customHeight="1" x14ac:dyDescent="0.25">
      <c r="A15" s="80" t="s">
        <v>28</v>
      </c>
      <c r="B15" s="91">
        <v>12003</v>
      </c>
      <c r="C15" s="67" t="s">
        <v>16</v>
      </c>
    </row>
    <row r="16" spans="1:3" ht="35.450000000000003" customHeight="1" x14ac:dyDescent="0.25">
      <c r="A16" s="62" t="s">
        <v>29</v>
      </c>
      <c r="B16" s="109" t="s">
        <v>88</v>
      </c>
      <c r="C16" s="26"/>
    </row>
    <row r="17" spans="1:3" ht="39" customHeight="1" x14ac:dyDescent="0.25">
      <c r="A17" s="62" t="s">
        <v>30</v>
      </c>
      <c r="B17" s="109" t="s">
        <v>88</v>
      </c>
      <c r="C17" s="26"/>
    </row>
    <row r="18" spans="1:3" ht="36.6" customHeight="1" x14ac:dyDescent="0.25">
      <c r="A18" s="62" t="s">
        <v>31</v>
      </c>
      <c r="B18" s="109" t="s">
        <v>52</v>
      </c>
      <c r="C18" s="26"/>
    </row>
    <row r="19" spans="1:3" ht="63.6" customHeight="1" x14ac:dyDescent="0.25">
      <c r="A19" s="62" t="s">
        <v>68</v>
      </c>
      <c r="B19" s="109" t="s">
        <v>89</v>
      </c>
      <c r="C19" s="35"/>
    </row>
    <row r="20" spans="1:3" ht="18.600000000000001" customHeight="1" x14ac:dyDescent="0.25">
      <c r="A20" s="141" t="s">
        <v>32</v>
      </c>
      <c r="B20" s="142"/>
      <c r="C20" s="160"/>
    </row>
    <row r="21" spans="1:3" ht="24" customHeight="1" x14ac:dyDescent="0.25">
      <c r="A21" s="144" t="s">
        <v>69</v>
      </c>
      <c r="B21" s="144"/>
      <c r="C21" s="100">
        <v>-157</v>
      </c>
    </row>
    <row r="22" spans="1:3" ht="19.149999999999999" customHeight="1" x14ac:dyDescent="0.25">
      <c r="A22" s="144" t="s">
        <v>33</v>
      </c>
      <c r="B22" s="144"/>
      <c r="C22" s="73">
        <f>+'Հավելված N 3'!C22</f>
        <v>-54573.5</v>
      </c>
    </row>
    <row r="23" spans="1:3" ht="15.6" customHeight="1" x14ac:dyDescent="0.25">
      <c r="A23" s="32"/>
      <c r="B23" s="32"/>
      <c r="C23" s="33"/>
    </row>
    <row r="24" spans="1:3" ht="128.44999999999999" customHeight="1" x14ac:dyDescent="0.25">
      <c r="A24" s="80" t="s">
        <v>27</v>
      </c>
      <c r="B24" s="91" t="s">
        <v>70</v>
      </c>
      <c r="C24" s="110" t="s">
        <v>81</v>
      </c>
    </row>
    <row r="25" spans="1:3" ht="43.15" customHeight="1" x14ac:dyDescent="0.25">
      <c r="A25" s="80" t="s">
        <v>28</v>
      </c>
      <c r="B25" s="99" t="s">
        <v>71</v>
      </c>
      <c r="C25" s="67" t="s">
        <v>16</v>
      </c>
    </row>
    <row r="26" spans="1:3" ht="75" customHeight="1" x14ac:dyDescent="0.25">
      <c r="A26" s="62" t="s">
        <v>29</v>
      </c>
      <c r="B26" s="93" t="s">
        <v>72</v>
      </c>
      <c r="C26" s="26"/>
    </row>
    <row r="27" spans="1:3" ht="76.900000000000006" customHeight="1" x14ac:dyDescent="0.25">
      <c r="A27" s="62" t="s">
        <v>30</v>
      </c>
      <c r="B27" s="93" t="s">
        <v>73</v>
      </c>
      <c r="C27" s="26"/>
    </row>
    <row r="28" spans="1:3" ht="23.45" customHeight="1" x14ac:dyDescent="0.25">
      <c r="A28" s="62" t="s">
        <v>31</v>
      </c>
      <c r="B28" s="93" t="s">
        <v>52</v>
      </c>
      <c r="C28" s="35"/>
    </row>
    <row r="29" spans="1:3" ht="51" customHeight="1" x14ac:dyDescent="0.25">
      <c r="A29" s="62" t="s">
        <v>68</v>
      </c>
      <c r="B29" s="93" t="s">
        <v>74</v>
      </c>
      <c r="C29" s="3"/>
    </row>
    <row r="30" spans="1:3" ht="17.45" customHeight="1" x14ac:dyDescent="0.25">
      <c r="A30" s="141" t="s">
        <v>32</v>
      </c>
      <c r="B30" s="142"/>
      <c r="C30" s="143"/>
    </row>
    <row r="31" spans="1:3" ht="34.15" customHeight="1" x14ac:dyDescent="0.25">
      <c r="A31" s="144" t="s">
        <v>75</v>
      </c>
      <c r="B31" s="144"/>
      <c r="C31" s="100">
        <v>1693</v>
      </c>
    </row>
    <row r="32" spans="1:3" ht="34.15" customHeight="1" x14ac:dyDescent="0.25">
      <c r="A32" s="146" t="s">
        <v>90</v>
      </c>
      <c r="B32" s="147"/>
      <c r="C32" s="100">
        <v>-281</v>
      </c>
    </row>
    <row r="33" spans="1:3" ht="18" customHeight="1" x14ac:dyDescent="0.25">
      <c r="A33" s="144" t="s">
        <v>33</v>
      </c>
      <c r="B33" s="144"/>
      <c r="C33" s="114">
        <f>+'Հավելված N 3'!C33</f>
        <v>23863</v>
      </c>
    </row>
    <row r="34" spans="1:3" ht="16.899999999999999" customHeight="1" x14ac:dyDescent="0.25">
      <c r="A34" s="92"/>
      <c r="B34" s="92"/>
      <c r="C34" s="101"/>
    </row>
    <row r="35" spans="1:3" ht="54.6" customHeight="1" x14ac:dyDescent="0.25">
      <c r="A35" s="80" t="s">
        <v>27</v>
      </c>
      <c r="B35" s="91" t="s">
        <v>70</v>
      </c>
      <c r="C35" s="112" t="s">
        <v>84</v>
      </c>
    </row>
    <row r="36" spans="1:3" ht="37.15" customHeight="1" x14ac:dyDescent="0.25">
      <c r="A36" s="80" t="s">
        <v>28</v>
      </c>
      <c r="B36" s="103">
        <v>12015</v>
      </c>
      <c r="C36" s="67" t="s">
        <v>16</v>
      </c>
    </row>
    <row r="37" spans="1:3" ht="90.6" customHeight="1" x14ac:dyDescent="0.25">
      <c r="A37" s="80" t="s">
        <v>29</v>
      </c>
      <c r="B37" s="107" t="s">
        <v>79</v>
      </c>
      <c r="C37" s="26"/>
    </row>
    <row r="38" spans="1:3" ht="114" customHeight="1" x14ac:dyDescent="0.25">
      <c r="A38" s="80" t="s">
        <v>30</v>
      </c>
      <c r="B38" s="37" t="s">
        <v>85</v>
      </c>
      <c r="C38" s="26"/>
    </row>
    <row r="39" spans="1:3" ht="24.6" customHeight="1" x14ac:dyDescent="0.25">
      <c r="A39" s="80" t="s">
        <v>31</v>
      </c>
      <c r="B39" s="93" t="s">
        <v>52</v>
      </c>
      <c r="C39" s="26"/>
    </row>
    <row r="40" spans="1:3" ht="36" customHeight="1" x14ac:dyDescent="0.25">
      <c r="A40" s="80" t="s">
        <v>76</v>
      </c>
      <c r="B40" s="104" t="s">
        <v>80</v>
      </c>
      <c r="C40" s="35"/>
    </row>
    <row r="41" spans="1:3" ht="21.6" customHeight="1" x14ac:dyDescent="0.25">
      <c r="A41" s="141" t="s">
        <v>32</v>
      </c>
      <c r="B41" s="142"/>
      <c r="C41" s="143"/>
    </row>
    <row r="42" spans="1:3" ht="29.45" customHeight="1" x14ac:dyDescent="0.25">
      <c r="A42" s="105" t="s">
        <v>77</v>
      </c>
      <c r="B42" s="38" t="s">
        <v>78</v>
      </c>
      <c r="C42" s="100">
        <v>212</v>
      </c>
    </row>
    <row r="43" spans="1:3" ht="21" customHeight="1" x14ac:dyDescent="0.25">
      <c r="A43" s="145" t="s">
        <v>33</v>
      </c>
      <c r="B43" s="145"/>
      <c r="C43" s="114">
        <f>+'Հավելված N 3'!C43</f>
        <v>30710.5</v>
      </c>
    </row>
  </sheetData>
  <autoFilter ref="A1:A43"/>
  <mergeCells count="18">
    <mergeCell ref="A43:B43"/>
    <mergeCell ref="A41:C41"/>
    <mergeCell ref="A13:B13"/>
    <mergeCell ref="A20:C20"/>
    <mergeCell ref="A21:B21"/>
    <mergeCell ref="A22:B22"/>
    <mergeCell ref="A30:C30"/>
    <mergeCell ref="A31:B31"/>
    <mergeCell ref="A33:B33"/>
    <mergeCell ref="A32:B32"/>
    <mergeCell ref="A7:C7"/>
    <mergeCell ref="B11:C11"/>
    <mergeCell ref="A8:C8"/>
    <mergeCell ref="B1:C1"/>
    <mergeCell ref="B2:C2"/>
    <mergeCell ref="B3:C3"/>
    <mergeCell ref="A4:C4"/>
    <mergeCell ref="A5:C5"/>
  </mergeCells>
  <pageMargins left="0.7" right="0.7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 3</vt:lpstr>
      <vt:lpstr>Հավելված N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https:/mul2-edu.gov.am/tasks/1419063/oneclick/havelvacner.xlsx?token=486cb3584b3585b3dea12f59c23ffdff</cp:keywords>
  <cp:lastModifiedBy>Hasmik Aperyan</cp:lastModifiedBy>
  <cp:lastPrinted>2023-11-30T11:16:38Z</cp:lastPrinted>
  <dcterms:created xsi:type="dcterms:W3CDTF">2020-09-30T13:27:08Z</dcterms:created>
  <dcterms:modified xsi:type="dcterms:W3CDTF">2024-12-11T11:57:20Z</dcterms:modified>
</cp:coreProperties>
</file>