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1\"/>
    </mc:Choice>
  </mc:AlternateContent>
  <bookViews>
    <workbookView xWindow="0" yWindow="0" windowWidth="28800" windowHeight="12480" activeTab="6"/>
  </bookViews>
  <sheets>
    <sheet name="havelvac 1" sheetId="1" r:id="rId1"/>
    <sheet name="havelvac 2" sheetId="2" r:id="rId2"/>
    <sheet name="havelvac 3" sheetId="12" r:id="rId3"/>
    <sheet name="havelvac 4" sheetId="11" r:id="rId4"/>
    <sheet name="havelvac 5" sheetId="6" r:id="rId5"/>
    <sheet name="havelvac 6" sheetId="9" r:id="rId6"/>
    <sheet name="havelvac 7" sheetId="13" r:id="rId7"/>
  </sheets>
  <definedNames>
    <definedName name="_xlnm._FilterDatabase" localSheetId="4" hidden="1">'havelvac 5'!$B$1:$B$8</definedName>
    <definedName name="a">#REF!</definedName>
    <definedName name="AgencyCode">#REF!</definedName>
    <definedName name="AgencyName">#REF!</definedName>
    <definedName name="davit">#REF!</definedName>
    <definedName name="Functional1">#REF!</definedName>
    <definedName name="ggg">#REF!</definedName>
    <definedName name="HAVELVAC10">#REF!</definedName>
    <definedName name="PANature">#REF!</definedName>
    <definedName name="PAType">#REF!</definedName>
    <definedName name="Performance2">#REF!</definedName>
    <definedName name="PerformanceType">#REF!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H10" i="13" l="1"/>
  <c r="H13" i="13" l="1"/>
  <c r="D55" i="9" l="1"/>
  <c r="D55" i="6"/>
  <c r="H106" i="2"/>
  <c r="H89" i="2"/>
  <c r="H80" i="2"/>
  <c r="H71" i="2"/>
  <c r="H11" i="2" l="1"/>
  <c r="H13" i="2"/>
  <c r="H21" i="2"/>
  <c r="H32" i="2"/>
  <c r="H34" i="2"/>
  <c r="H36" i="2"/>
  <c r="H38" i="2"/>
  <c r="H40" i="2"/>
  <c r="H42" i="2"/>
  <c r="H44" i="2"/>
  <c r="H45" i="2"/>
  <c r="H46" i="2"/>
  <c r="H47" i="2"/>
  <c r="H49" i="2"/>
  <c r="H50" i="2"/>
  <c r="H105" i="2"/>
  <c r="H104" i="2" s="1"/>
  <c r="H103" i="2" s="1"/>
  <c r="H102" i="2" s="1"/>
  <c r="H100" i="2" s="1"/>
  <c r="H98" i="2" s="1"/>
  <c r="H96" i="2" s="1"/>
  <c r="H94" i="2" s="1"/>
  <c r="H92" i="2" s="1"/>
  <c r="H90" i="2" s="1"/>
  <c r="H88" i="2"/>
  <c r="H87" i="2" s="1"/>
  <c r="H86" i="2" s="1"/>
  <c r="H85" i="2" s="1"/>
  <c r="H83" i="2" s="1"/>
  <c r="H81" i="2" s="1"/>
  <c r="E30" i="1" l="1"/>
  <c r="E11" i="1"/>
  <c r="E10" i="1" s="1"/>
  <c r="H12" i="13" l="1"/>
  <c r="H11" i="13" l="1"/>
  <c r="H9" i="13" l="1"/>
  <c r="H70" i="2"/>
  <c r="H69" i="2" s="1"/>
  <c r="H68" i="2" s="1"/>
  <c r="H67" i="2" s="1"/>
  <c r="H65" i="2" s="1"/>
  <c r="H79" i="2"/>
  <c r="H78" i="2" s="1"/>
  <c r="H77" i="2" s="1"/>
  <c r="H76" i="2" s="1"/>
  <c r="H74" i="2" s="1"/>
  <c r="H52" i="2"/>
  <c r="H72" i="2" l="1"/>
  <c r="D65" i="9"/>
  <c r="H63" i="2"/>
  <c r="D46" i="6" s="1"/>
  <c r="D46" i="9"/>
  <c r="D65" i="6" l="1"/>
  <c r="H61" i="2"/>
  <c r="I15" i="12"/>
  <c r="I14" i="12" s="1"/>
  <c r="H57" i="2" l="1"/>
  <c r="H59" i="2"/>
  <c r="D21" i="9"/>
  <c r="D21" i="6" l="1"/>
  <c r="G13" i="11"/>
  <c r="E9" i="1"/>
  <c r="I13" i="12" l="1"/>
  <c r="I12" i="12" s="1"/>
  <c r="G12" i="11" l="1"/>
  <c r="G11" i="11" s="1"/>
  <c r="I11" i="12" l="1"/>
  <c r="I10" i="12" s="1"/>
  <c r="I9" i="12" s="1"/>
  <c r="D75" i="6" l="1"/>
  <c r="D75" i="9"/>
  <c r="H31" i="2"/>
  <c r="H30" i="2" s="1"/>
  <c r="H55" i="2" l="1"/>
  <c r="H53" i="2" s="1"/>
  <c r="H29" i="2"/>
  <c r="H28" i="2" s="1"/>
  <c r="H27" i="2" s="1"/>
  <c r="H25" i="2" s="1"/>
  <c r="H23" i="2" l="1"/>
  <c r="D32" i="9" l="1"/>
  <c r="D32" i="6"/>
  <c r="G10" i="11" l="1"/>
  <c r="G9" i="11" s="1"/>
  <c r="H17" i="2"/>
  <c r="H15" i="2" s="1"/>
  <c r="H9" i="2" s="1"/>
</calcChain>
</file>

<file path=xl/sharedStrings.xml><?xml version="1.0" encoding="utf-8"?>
<sst xmlns="http://schemas.openxmlformats.org/spreadsheetml/2006/main" count="466" uniqueCount="174">
  <si>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</si>
  <si>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</si>
  <si>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</si>
  <si>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</si>
  <si>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</si>
  <si>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</si>
  <si>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</si>
  <si>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</si>
  <si>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Հավելված N 1</t>
  </si>
  <si>
    <t>Ծրագրային դասիչը</t>
  </si>
  <si>
    <t>Բյուջետային հատկացումների գլխավոր կարգադրիչների,  ծրագրերի և միջոցառումների անվանումները</t>
  </si>
  <si>
    <t>ծրագիր</t>
  </si>
  <si>
    <t>միջոցառում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</si>
  <si>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</si>
  <si>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</si>
  <si>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</si>
  <si>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</si>
  <si>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</si>
  <si>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</si>
  <si>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</si>
  <si>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</si>
  <si>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</si>
  <si>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</si>
  <si>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</si>
  <si>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</si>
  <si>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2</t>
  </si>
  <si>
    <t xml:space="preserve"> Միջոցառման անվանումը`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</si>
  <si>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</si>
  <si>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</si>
  <si>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</si>
  <si>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ՀՀ  կրթության, գիտության, մշակույթի և սպորտի նախարարություն </t>
  </si>
  <si>
    <t>Միջոցառում</t>
  </si>
  <si>
    <t>09</t>
  </si>
  <si>
    <t xml:space="preserve"> Ծառայությունների մատուցում</t>
  </si>
  <si>
    <t>այդ թվում`</t>
  </si>
  <si>
    <t>01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</si>
  <si>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</si>
  <si>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</si>
  <si>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</si>
  <si>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</si>
  <si>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</si>
  <si>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 xml:space="preserve">ՀՀ Կրթության, գիտության, մշակույթի և սպորտի նախարարություն </t>
  </si>
  <si>
    <t xml:space="preserve"> ԿՐԹՈՒԹՅՈՒՆ</t>
  </si>
  <si>
    <t xml:space="preserve"> Տրանսֆերտների տրամադրում</t>
  </si>
  <si>
    <t xml:space="preserve"> ՄԱՍ 1. ՊԵՏԱԿԱՆ ՄԱՐՄՆԻ ԳԾՈՎ ԱՐԴՅՈՒՆՔԱՅԻՆ (ԿԱՏԱՐՈՂԱԿԱՆ) ՑՈՒՑԱՆԻՇՆԵՐԸ </t>
  </si>
  <si>
    <t>Հավելված N 3</t>
  </si>
  <si>
    <t xml:space="preserve"> 01</t>
  </si>
  <si>
    <t xml:space="preserve"> 1162</t>
  </si>
  <si>
    <t xml:space="preserve"> Գիտական և գիտատեխնիկական հետազոտությունների ծրագիր</t>
  </si>
  <si>
    <t xml:space="preserve"> Գիտության և տեխնիկայի զարգացման գերակա ուղղությունների հետազոտությունների իրականացում, գիտական ներուժի զարգացում, ազգային արժեք ներկայացնող գիտական օբյեկտների պահպանում</t>
  </si>
  <si>
    <t xml:space="preserve"> Գիտական և գիտատեխնիկական պայմանագրային (թեմատիկ) հետազոտություններ</t>
  </si>
  <si>
    <t xml:space="preserve"> Գիտական և գիտատեխնիկական գործունեության պայմանագրային (թեմատիկ) հետազոտություններ</t>
  </si>
  <si>
    <t xml:space="preserve"> ԸՆԴՀԱՆՈՒՐ ԲՆՈՒՅԹԻ ՀԱՆՐԱՅԻՆ ԾԱՌԱՅՈՒԹՅՈՒՆՆԵՐ</t>
  </si>
  <si>
    <t xml:space="preserve"> Ընդհանուր բնույթի հանրային ծառայությունների գծով հետազոտական և նախագծային աշխատանքներ</t>
  </si>
  <si>
    <t>05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</si>
  <si>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</si>
  <si>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</si>
  <si>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</si>
  <si>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11005 </t>
  </si>
  <si>
    <t xml:space="preserve"> Ծառայությունների մատուցում </t>
  </si>
  <si>
    <t xml:space="preserve">Գիտական և գիտատեխնիկական հետազոտությունների ծրագիր </t>
  </si>
  <si>
    <t xml:space="preserve"> Բարձրագույն և հետբուհական մասնագիտական կրթության ծրագիր</t>
  </si>
  <si>
    <t xml:space="preserve"> Ապահովել մատչելի, որակյալ և մրցունակ բարձրագույն և հետբուհական մասնագիտական կրթություն</t>
  </si>
  <si>
    <t xml:space="preserve"> 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</t>
  </si>
  <si>
    <t>04</t>
  </si>
  <si>
    <t xml:space="preserve"> Բարձրագույն կրթություն</t>
  </si>
  <si>
    <t>Բարձրագույն մասնագիտական կրթություն</t>
  </si>
  <si>
    <t>Ծառայությունների մատուցում</t>
  </si>
  <si>
    <t>Բարձրագույն և հետբուհական մասնագիտական կրթության ծրագիր</t>
  </si>
  <si>
    <t>Տրանսֆերտների տրամադրում</t>
  </si>
  <si>
    <t>Շահառուների ընտրության չափորոշիչը</t>
  </si>
  <si>
    <t>Տարի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</si>
  <si>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</si>
  <si>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</si>
  <si>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</si>
  <si>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կրթության, գիտության, մշակույթի և սպորտի  նախարարության բարձրագույն կրթության և գիտության կոմիտե </t>
  </si>
  <si>
    <t xml:space="preserve"> ՀՀ կրթության, գիտության, մշակույթի և սպորտի  նախարարության բարձրագույն կրթության և գիտության կոմիտե</t>
  </si>
  <si>
    <t>Հավելված N 5</t>
  </si>
  <si>
    <t>հազար դրամներով</t>
  </si>
  <si>
    <t>Բյուջետային հատկացումների գլխավոր կարգադրիչների, ծրագրերի, միջոցառումների անվանումները</t>
  </si>
  <si>
    <t>Գերատեսչական  պատկանելություն</t>
  </si>
  <si>
    <t>ԸՆԴԱՄԵՆԸ</t>
  </si>
  <si>
    <t>ՀՀ կրթության, գիտության, մշակույթի և սպորտի նախարարություն</t>
  </si>
  <si>
    <t>Գիտական և գիտատեխնիկական հետազոտությունների ծրագիր</t>
  </si>
  <si>
    <t>հազար դրամ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</si>
  <si>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</si>
  <si>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</si>
  <si>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Գիտական և գիտատեխնիկական գործունեության պայմանագրային (թեմատիկ) հետազոտություններ</t>
  </si>
  <si>
    <t>մրցույթով ընտրված գիտահետազոտական խմբեր</t>
  </si>
  <si>
    <t xml:space="preserve">Պայմանագրային (թեմատիկ) հետազոտությունների գիտական թեմաների ֆինանսավորում </t>
  </si>
  <si>
    <t>Հավելված N 6</t>
  </si>
  <si>
    <t xml:space="preserve"> Ուսման վարձի փոխհատուցում  ստացող ուսանողների թիվ, մարդ </t>
  </si>
  <si>
    <t xml:space="preserve"> Ծրագիր</t>
  </si>
  <si>
    <t>ՀՀ կրթության, գիտության, մշակույթի և սպորտի նախարարության բարձրագույն կրթության և  գիտության կոմիտե</t>
  </si>
  <si>
    <t>Աղյուսակ 9․13</t>
  </si>
  <si>
    <t>Աղյուսակ 9․1.28</t>
  </si>
  <si>
    <t>Լեռնային Ղարաբաղից բռնի տեղահանված ընտանիքների Հայաստանի Հանրապետության բարձրագույն և հետբուհական  մասնագիտական կրթական ծրագրեր իրականացնող ուսումնական հաստատություններում սովորող ուսանողների ուսման վարձի փոխհատուցում</t>
  </si>
  <si>
    <t>Մինչև 2023 թվականի սեպտեմբերի 19-ն Հայաստանի Հանրապետության բարձրագույն և հետբուհական  մասնագիտական կրթական ծրագրեր իրականացնող ուսումնական հաստատությունների վճարովի ուսուցման համակարգում ընդգրկված Լեռնային Ղարաբաղից բռնի տեղահանված ընտանիքների  ուսանողներին  ուսման վարձի փոխհատուցման նպատակով ուսանողական նպաստի տրամադրում</t>
  </si>
  <si>
    <t xml:space="preserve"> Ընդհանուր բնույթի հետազոտական աշխատանք</t>
  </si>
  <si>
    <t xml:space="preserve"> </t>
  </si>
  <si>
    <t xml:space="preserve">ՀԱՅԱՍՏԱՆԻ ՀԱՆՐԱՊԵՏՈՒԹՅԱՆ ԿԱՌԱՎԱՐՈՒԹՅԱՆ 2023 ԹՎԱԿԱՆԻ ԴԵԿՏԵՄԲԵՐԻ 28-Ի N 2323-Ն ՈՐՈՇՄԱՆ N 10 ՀԱՎԵԼՎԱԾՈՒՄ ԿԱՏԱՐՎՈՂ  ՓՈՓՈԽՈՒԹՅՈՒՆՆԵՐԸ </t>
  </si>
  <si>
    <t>ՀՀ կառավարության  2024 թվականի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</si>
  <si>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</si>
  <si>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</si>
  <si>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</si>
  <si>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</si>
  <si>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</si>
  <si>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</si>
  <si>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>Դաս N 01</t>
  </si>
  <si>
    <t>Գիտական ենթակառուցվածքի արդիականացում</t>
  </si>
  <si>
    <t>Գիտական կազմակերպությունների և բուհերի գիտական ստորաբաժանումների  զարգացում, ծրագրերի իրականացում, գիտական սարքավորումների արդիականացում, միջազգային համագործակցության աջակցություն</t>
  </si>
  <si>
    <t xml:space="preserve"> Գիտական և գիտատեխնիկական գործունեության հիմնարար, կիրառական և թեմատիկ հետազոտությունների իրականացում, ենթակառուցվածքի և ազգային արժեք ներկայացնող գիտական  օբյեկտների պահպանում և զարգացում, գիտական ներուժի վերարտադրության ապահովում</t>
  </si>
  <si>
    <t>Ցուցանիշների փոփոխությունը (նվազեցումները նշված են փակագծերում)</t>
  </si>
  <si>
    <t xml:space="preserve">Միջոցառումն իրականացնողի անվանումը՛ </t>
  </si>
  <si>
    <r>
      <rPr>
        <b/>
        <sz val="12"/>
        <color theme="1"/>
        <rFont val="GHEA Grapalat"/>
        <family val="3"/>
      </rPr>
      <t>ՀԱՅԱՍՏԱՆԻ ՀԱՆՐԱՊԵՏՈՒԹՅԱՆ ԿԱՌԱՎԱՐՈՒԹՅԱՆ 2023 ԹՎԱԿԱՆԻ ԴԵԿՏԵՄԲԵՐԻ 28-Ի N 2323-Ն ՈՐՈՇՄԱՆ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rFont val="GHEA Grapalat"/>
        <family val="3"/>
      </rPr>
      <t>N 3 ԵՎ N 4 ՀԱՎԵԼՎԱԾՆԵՐՈՒՄ ԿԱՏԱՐՎՈՂ ՓՈՓՈԽՈՒԹՅՈՒՆՆԵՐԸ ԵՎ ԼՐԱՑՈՒՄՆԵՐ</t>
    </r>
  </si>
  <si>
    <t>սահմանված կարգով ընտրված կազմակերպություններ</t>
  </si>
  <si>
    <t>ՀՀ կրթության, գիտության, մշակույթի և սպորտի նախարարության բարձրագույն կրթության և գիտության կոմիտե</t>
  </si>
  <si>
    <t>ՀԱՅԱՍՏԱՆԻ ՀԱՆՐԱՊԵՏՈՒԹՅԱՆ ԿԱՌԱՎԱՐՈՒԹՅԱՆ 2023 ԹՎԱԿԱՆԻ ԴԵԿՏԵՄԲԵՐԻ 28-Ի N 2323-Ն ՈՐՈՇՄԱՆ N 5 ՀԱՎԵԼՎԱԾԻ N 7.2 ԱՂՅՈՒՍԱԿՈՒՄ ԿԱՏԱՐՎՈՂ ՓՈՓՈԽՈՒԹՅՈՒՆԸ</t>
  </si>
  <si>
    <t>Միջոցառումները կատարող պետական մարմինների անվանումները</t>
  </si>
  <si>
    <t xml:space="preserve">Միջոցառման դասիչը` </t>
  </si>
  <si>
    <t xml:space="preserve">Միջոցառման անվանումը` </t>
  </si>
  <si>
    <t xml:space="preserve">Նկարագրությունը` </t>
  </si>
  <si>
    <t xml:space="preserve">Միջոցառման տեսակը` </t>
  </si>
  <si>
    <t xml:space="preserve">Գիտական և գիտատեխնիկական պայմանագրային (թեմատիկ) հետազոտություններ </t>
  </si>
  <si>
    <t xml:space="preserve">Գիտական և գիտատեխնիկական գործունեության պայմանագրային (թեմատիկ) հետազոտություններ </t>
  </si>
  <si>
    <t xml:space="preserve">Միջոցառման վրա կատարվող ծախսը (հազար դրամ) </t>
  </si>
  <si>
    <t>Թեմաների թիվ, հատ, այդ թվում՝</t>
  </si>
  <si>
    <t>Թեմաներում ներգրավված կանանց  թվաքանակ, մարդ</t>
  </si>
  <si>
    <t>2023 թվականի սեպտեմբերի 19-ից հետո Լեռնային Ղարաբաղից բռնի տեղահանված և ՀՀ-ում բարձրագույն մասնագիտական կրթություն ստացող ուսանողներին ուսման վարձի լրիվ կամ մասնակի փոխհատուցման նպատակով կրթաթոշակի տրամադրում</t>
  </si>
  <si>
    <t>2023 թվականի սեպտեմբերի 19-ից հետո Լեռնային Ղարաբաղից բռնի տեղահանված և ՀՀ-ում բարձրագույն մասնագիտական կրթություն ստացող ուսանողներին կրթաթոշակի տրամադրում</t>
  </si>
  <si>
    <t>դրամ</t>
  </si>
  <si>
    <t>ՄԱ</t>
  </si>
  <si>
    <t xml:space="preserve"> Բաժին N 01</t>
  </si>
  <si>
    <t xml:space="preserve"> Խումբ N 04</t>
  </si>
  <si>
    <t xml:space="preserve">  Ընդհանուր բնույթի հետազոտական աշխատանք</t>
  </si>
  <si>
    <t>1</t>
  </si>
  <si>
    <t xml:space="preserve"> ՀՀ կառավարության 2001 թ. նոյեմբերի 17-ի  "Գիտական և գիտատեխնիկական գործունեության պայմանագրային (թեմատիկ) ֆինանսավորման կարգը հաստատելու մասին" N 1122 որոշման համաձայն ընտրված կազմակերպություններ </t>
  </si>
  <si>
    <t xml:space="preserve">Բարձրագույն մասնագիտական կրթություն ստացող ուսանողներ </t>
  </si>
  <si>
    <t xml:space="preserve">Ծրագրի դասիչը` </t>
  </si>
  <si>
    <t>Հավելված N 4</t>
  </si>
  <si>
    <t xml:space="preserve"> Բարձրագույն կրթության որակի ապահովման ծառայություններ</t>
  </si>
  <si>
    <t xml:space="preserve"> Բարձրագույն կրթական ուսումնական հաստատությունների հավատարմագրում, հավատարմագրման չափանիշների մշակում, վերանայում, մշտադիտարկումների իրականացում, ծրագրային հավատարմագրման ոլորտային չափանիշների մշակում</t>
  </si>
  <si>
    <t xml:space="preserve"> Բարձրագույն մասնագիտական կրթության գծով ուսանողական նպաստների տրամադրում</t>
  </si>
  <si>
    <t xml:space="preserve"> Բարձրագույն մասնագիտական կրթություն ստացող ուսանողների նպաստներ</t>
  </si>
  <si>
    <t>72241600/1</t>
  </si>
  <si>
    <t>այդ թվում` բյուջետային ծախսերի տնտեսագիտական դասակարգման հոդվածներ</t>
  </si>
  <si>
    <t xml:space="preserve">Գիտական ստորաբաժանումների նյութատեխնիկական բազայի արդիականացման համար ֆինանսական աջակցություն
</t>
  </si>
  <si>
    <t xml:space="preserve">ՀՀ կառավարության  2024 թվականի </t>
  </si>
  <si>
    <t xml:space="preserve"> ՀՀ կառավարության  2024 թվականի </t>
  </si>
  <si>
    <t xml:space="preserve"> Ñ³Ù³Ï³ñ·³ÛÇÝ ËáñÑñ¹³ïí³Ï³Ý Í³é³ÛáõÃÛáõÝÝ»ñ</t>
  </si>
  <si>
    <t xml:space="preserve"> ՄԱՍ III. Ծ Ա Ռ Ա Յ ՈՒ Թ Յ ՈՒ Ն Ն Ե Ր</t>
  </si>
  <si>
    <t xml:space="preserve"> 1162  11002   Գիտական ենթակառուցվածքի արդիականացում</t>
  </si>
  <si>
    <t>Ցուցանիշների փոփոխությունը (ավելացումները նշված են դրական նշանով, իսկ նվազեցումները` փակագծերում)</t>
  </si>
  <si>
    <t>______________ ի   N ___Ն որոշման</t>
  </si>
  <si>
    <t xml:space="preserve"> Ծրագրի միջոցառումներ</t>
  </si>
  <si>
    <t xml:space="preserve"> ՀՀ  կրթության , գիտության, մշակույթի և սպորտի նախարարություն</t>
  </si>
  <si>
    <r>
      <rPr>
        <b/>
        <sz val="12"/>
        <rFont val="GHEA Grapalat"/>
        <family val="3"/>
      </rPr>
      <t xml:space="preserve"> Գիտական և գիտատեխնիկական</t>
    </r>
    <r>
      <rPr>
        <b/>
        <sz val="12"/>
        <color rgb="FFFF0000"/>
        <rFont val="GHEA Grapalat"/>
        <family val="2"/>
      </rPr>
      <t xml:space="preserve"> </t>
    </r>
    <r>
      <rPr>
        <b/>
        <sz val="12"/>
        <color rgb="FFFF0000"/>
        <rFont val="GHEA Grapalat"/>
        <family val="2"/>
      </rPr>
      <t xml:space="preserve"> </t>
    </r>
    <r>
      <rPr>
        <b/>
        <sz val="12"/>
        <rFont val="GHEA Grapalat"/>
        <family val="3"/>
      </rPr>
      <t>պայմանագրային (թեմատիկ) հետազոտություններ</t>
    </r>
  </si>
  <si>
    <t xml:space="preserve"> 06</t>
  </si>
  <si>
    <t xml:space="preserve"> Կրթությանը տրամադրվող օժանդակ ծառայություններ</t>
  </si>
  <si>
    <t xml:space="preserve"> ՀՀ  կրթության, գիտության, մշակույթի և սպորտի նախարարություն</t>
  </si>
  <si>
    <t>Ցուցանիշների փոփոխությունը (ավելացումները նշված են դրական նշանով)</t>
  </si>
  <si>
    <t xml:space="preserve"> Գիտական ենթակառուցվածքի արդիականացում</t>
  </si>
  <si>
    <t xml:space="preserve"> Նպաստներ ստացող ուսանողների թիվ, մարդ </t>
  </si>
  <si>
    <t xml:space="preserve"> "Գնումների մասին" ՀՀ օրենքի համաձայն ընտրված կազմակերպություններ, մրցույթով ընտրված կազմակերպություններ, մասնագիտացված կազմակերպություններ </t>
  </si>
  <si>
    <r>
      <rPr>
        <b/>
        <sz val="12"/>
        <rFont val="GHEA Grapalat"/>
        <family val="3"/>
      </rPr>
      <t>ՀԱՅԱՍՏԱՆԻ ՀԱՆՐԱՊԵՏՈՒԹՅԱՆ ԿԱՌԱՎԱՐՈՒԹՅԱՆ 2023 ԹՎԱԿԱՆԻ ԴԵԿՏԵՄԲԵՐԻ 28-Ի N 2323-Ն ՈՐՈՇՄԱՆ N 9.1 ՀԱՎԵԼՎԱԾԻ  N  9.1.28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rFont val="GHEA Grapalat"/>
        <family val="3"/>
      </rPr>
      <t>ԿԱՏԱՐՎՈՂ ՓՈՓՈԽՈՒԹՅՈՒՆՆԵՐԸ ԵՎ ԼՐԱՑՈՒՄՆԵՐԸ</t>
    </r>
  </si>
  <si>
    <t xml:space="preserve"> - Ընթացիկ դրամաշնորհներ միջազգային կազմակերպություններին</t>
  </si>
  <si>
    <t xml:space="preserve"> - Կառավարչական ծառայություններ</t>
  </si>
  <si>
    <t xml:space="preserve"> Պայմանագրային այլ ծառայությունների ձեռքբերում</t>
  </si>
  <si>
    <t xml:space="preserve"> ԾԱՌԱՅՈՒԹՅՈՒՆՆԵՐԻ ԵՎ ԱՊՐԱՆՔՆԵՐԻ ՁԵՌՔԲԵՐՈՒՄ</t>
  </si>
  <si>
    <t xml:space="preserve"> Գումարը  (հազար դրամով)</t>
  </si>
  <si>
    <t xml:space="preserve">                                   
«ՀԱՅԱՍՏԱՆԻ ՀԱՆՐԱՊԵՏՈՒԹՅԱՆ 2024 ԹՎԱԿԱՆԻ ՊԵՏԱԿԱՆ ԲՅՈՒՋԵԻ ՄԱՍԻՆ» ՕՐԵՆՔԻ N 1 ՀԱՎԵԼՎԱԾԻ N 2 ԱՂՅՈՒՍԱԿՈՒՄ ԿԱՏԱՐՎՈՂ ՎԵՐԱԲԱՇԽՈՒՄԸ 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</si>
  <si>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>ՀԱՅԱՍՏԱՆԻ ՀԱՆՐԱՊԵՏՈՒԹՅԱՆ ԿԱՌԱՎԱՐՈՒԹՅԱՆ 2023 ԹՎԱԿԱՆԻ ԴԵԿՏԵՄԲԵՐԻ 28-Ի N 2323-Ն ՈՐՈՇՄԱՆ N 5 ՀԱՎԵԼՎԱԾԻ N 7.1 ԱՂՅՈՒՍԱԿՈՒՄ ԿԱՏԱՐՎՈՂ ՓՈՓՈԽՈՒԹՅՈՒՆԸ ԵՎ ԱՎԵԼԱՑՈՒՄԸ</t>
  </si>
  <si>
    <t>ՀԱՅԱՍՏԱՆԻ ՀԱՆՐԱՊԵՏՈՒԹՅԱՆ ԿԱՌԱՎԱՐՈՒԹՅԱՆ 2023 ԹՎԱԿԱՆԻ ԴԵԿՏԵՄԲԵՐԻ 28-Ի N 2323-Ն ՈՐՈՇՄԱՆ N 9 ՀԱՎԵԼՎԱԾԻ  N 9.13 ԱՂՅՈՒՍԱԿՆԵՐՈՒՄ ԿԱՏԱՐՎՈՂ  ՓՈՓՈԽՈՒԹՅՈՒՆՆԵՐԸ ԵՎ ԼՐԱՑՈՒՄՆԵՐԸ</t>
  </si>
  <si>
    <t>Հավելված N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</si>
</sst>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_-;\-* #,##0.00_-;_-* &quot;-&quot;??_-;_-@_-"/>
    <numFmt numFmtId="165" formatCode="##,##0.0;\(##,##0.0\);\-"/>
    <numFmt numFmtId="166" formatCode="_(* #,##0.0_);_(* \(#,##0.0\);_(* &quot;-&quot;??_);_(@_)"/>
    <numFmt numFmtId="167" formatCode="0.0_);\(0.0\)"/>
    <numFmt numFmtId="168" formatCode="_(* #,##0_);_(* \(#,##0\);_(* &quot;-&quot;??_);_(@_)"/>
    <numFmt numFmtId="169" formatCode="#,##0.0_);\(#,##0.0\)"/>
    <numFmt numFmtId="170" formatCode="#,##0.0"/>
  </numFmts>
  <fonts count="64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b/>
      <sz val="12"/>
      <name val="GHEA Grapalat"/>
      <family val="2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i/>
      <sz val="12"/>
      <name val="GHEA Grapalat"/>
      <family val="2"/>
    </font>
    <font>
      <b/>
      <sz val="12"/>
      <color theme="1"/>
      <name val="GHEA Grapalat"/>
      <family val="3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sz val="11"/>
      <color theme="1"/>
      <name val="Calibri"/>
      <family val="2"/>
      <charset val="204"/>
      <scheme val="minor"/>
    </font>
    <font>
      <sz val="10"/>
      <name val="Arial Unicode"/>
      <family val="2"/>
    </font>
    <font>
      <sz val="11"/>
      <color theme="1"/>
      <name val="GHEA Grapalat"/>
      <family val="3"/>
    </font>
    <font>
      <b/>
      <i/>
      <sz val="12"/>
      <name val="GHEA Grapalat"/>
      <family val="3"/>
    </font>
    <font>
      <sz val="10"/>
      <color theme="1"/>
      <name val="GHEA Grapalat"/>
      <family val="3"/>
    </font>
    <font>
      <sz val="9"/>
      <name val="GHEA Grapalat"/>
      <family val="2"/>
    </font>
    <font>
      <sz val="11"/>
      <name val="GHEA Grapalat"/>
      <family val="3"/>
    </font>
    <font>
      <b/>
      <i/>
      <sz val="12"/>
      <color theme="1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i/>
      <sz val="10"/>
      <name val="GHEA Grapalat"/>
      <family val="3"/>
    </font>
    <font>
      <sz val="12"/>
      <name val="Arial"/>
      <family val="2"/>
    </font>
    <font>
      <b/>
      <sz val="12"/>
      <name val="Arial"/>
      <family val="2"/>
    </font>
    <font>
      <b/>
      <sz val="12"/>
      <color rgb="FFFF0000"/>
      <name val="GHEA Grapalat"/>
      <family val="2"/>
    </font>
    <font>
      <b/>
      <sz val="11"/>
      <name val="GHEA Grapalat"/>
      <family val="2"/>
    </font>
    <font>
      <sz val="11"/>
      <name val="GHEA Grapalat"/>
      <family val="2"/>
    </font>
    <font>
      <sz val="9"/>
      <name val="GHEA Grapalat"/>
      <family val="3"/>
    </font>
    <font>
      <sz val="12"/>
      <color rgb="FFFF0000"/>
      <name val="GHEA Grapalat"/>
      <family val="2"/>
    </font>
    <font>
      <b/>
      <sz val="11"/>
      <name val="GHEA Grapalat"/>
      <family val="3"/>
    </font>
    <font>
      <sz val="10"/>
      <name val="GHEA Grapalat"/>
      <family val="2"/>
    </font>
    <font>
      <sz val="11"/>
      <color rgb="FFFF0000"/>
      <name val="GHEA Grapalat"/>
      <family val="3"/>
    </font>
    <font>
      <b/>
      <i/>
      <sz val="12"/>
      <name val="GHEA Grapalat"/>
      <family val="2"/>
    </font>
    <font>
      <i/>
      <sz val="12"/>
      <color rgb="FFFF0000"/>
      <name val="GHEA Grapalat"/>
      <family val="2"/>
    </font>
    <font>
      <i/>
      <sz val="11"/>
      <name val="GHEA Grapalat"/>
      <family val="2"/>
    </font>
    <font>
      <sz val="12"/>
      <name val="Arial LatArm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8">
    <xf numFmtId="0" fontId="0" fillId="0" borderId="0">
      <alignment horizontal="left" vertical="top" wrapText="1"/>
    </xf>
    <xf numFmtId="0" fontId="7" fillId="0" borderId="0" applyNumberForma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4" applyNumberFormat="0" applyAlignment="0" applyProtection="0"/>
    <xf numFmtId="0" fontId="15" fillId="6" borderId="5" applyNumberFormat="0" applyAlignment="0" applyProtection="0"/>
    <xf numFmtId="0" fontId="16" fillId="6" borderId="4" applyNumberFormat="0" applyAlignment="0" applyProtection="0"/>
    <xf numFmtId="0" fontId="17" fillId="0" borderId="6" applyNumberFormat="0" applyFill="0" applyAlignment="0" applyProtection="0"/>
    <xf numFmtId="0" fontId="18" fillId="7" borderId="7" applyNumberFormat="0" applyAlignment="0" applyProtection="0"/>
    <xf numFmtId="0" fontId="19" fillId="0" borderId="0" applyNumberFormat="0" applyFill="0" applyBorder="0" applyAlignment="0" applyProtection="0"/>
    <xf numFmtId="0" fontId="6" fillId="8" borderId="8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2" fillId="28" borderId="0" applyNumberFormat="0" applyBorder="0" applyAlignment="0" applyProtection="0"/>
    <xf numFmtId="0" fontId="22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2" fillId="32" borderId="0" applyNumberFormat="0" applyBorder="0" applyAlignment="0" applyProtection="0"/>
    <xf numFmtId="165" fontId="23" fillId="0" borderId="0" applyFill="0" applyBorder="0" applyProtection="0">
      <alignment horizontal="right" vertical="top"/>
    </xf>
    <xf numFmtId="0" fontId="23" fillId="0" borderId="0">
      <alignment horizontal="left" vertical="top" wrapText="1"/>
    </xf>
    <xf numFmtId="0" fontId="25" fillId="0" borderId="0"/>
    <xf numFmtId="43" fontId="25" fillId="0" borderId="0" applyFont="0" applyFill="0" applyBorder="0" applyAlignment="0" applyProtection="0"/>
    <xf numFmtId="0" fontId="26" fillId="0" borderId="0"/>
    <xf numFmtId="164" fontId="24" fillId="0" borderId="0" applyFont="0" applyFill="0" applyBorder="0" applyAlignment="0" applyProtection="0"/>
    <xf numFmtId="0" fontId="24" fillId="0" borderId="0"/>
    <xf numFmtId="0" fontId="24" fillId="0" borderId="0"/>
    <xf numFmtId="0" fontId="27" fillId="0" borderId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8" fillId="0" borderId="0"/>
    <xf numFmtId="0" fontId="25" fillId="0" borderId="0"/>
    <xf numFmtId="0" fontId="23" fillId="0" borderId="0">
      <alignment horizontal="left" vertical="top" wrapText="1"/>
    </xf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23" fillId="0" borderId="0">
      <alignment horizontal="left" vertical="top" wrapText="1"/>
    </xf>
    <xf numFmtId="0" fontId="5" fillId="0" borderId="0"/>
    <xf numFmtId="0" fontId="5" fillId="0" borderId="0"/>
    <xf numFmtId="0" fontId="4" fillId="0" borderId="0"/>
    <xf numFmtId="0" fontId="3" fillId="0" borderId="0"/>
    <xf numFmtId="43" fontId="3" fillId="0" borderId="0" applyFont="0" applyFill="0" applyBorder="0" applyAlignment="0" applyProtection="0"/>
    <xf numFmtId="0" fontId="28" fillId="0" borderId="0"/>
    <xf numFmtId="9" fontId="3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/>
    <xf numFmtId="0" fontId="4" fillId="0" borderId="0"/>
    <xf numFmtId="0" fontId="39" fillId="0" borderId="0"/>
    <xf numFmtId="43" fontId="4" fillId="0" borderId="0" applyFont="0" applyFill="0" applyBorder="0" applyAlignment="0" applyProtection="0"/>
    <xf numFmtId="0" fontId="40" fillId="0" borderId="0"/>
    <xf numFmtId="0" fontId="4" fillId="0" borderId="0"/>
    <xf numFmtId="0" fontId="1" fillId="0" borderId="0"/>
    <xf numFmtId="43" fontId="1" fillId="0" borderId="0" applyFont="0" applyFill="0" applyBorder="0" applyAlignment="0" applyProtection="0"/>
  </cellStyleXfs>
  <cellXfs count="317">
    <xf numFmtId="0" fontId="0" fillId="0" borderId="0" xfId="0">
      <alignment horizontal="left" vertical="top" wrapText="1"/>
    </xf>
    <xf numFmtId="0" fontId="29" fillId="0" borderId="0" xfId="0" applyFont="1">
      <alignment horizontal="left" vertical="top" wrapText="1"/>
    </xf>
    <xf numFmtId="0" fontId="29" fillId="0" borderId="0" xfId="0" applyFont="1" applyAlignment="1"/>
    <xf numFmtId="0" fontId="30" fillId="0" borderId="0" xfId="0" applyFont="1" applyAlignment="1"/>
    <xf numFmtId="0" fontId="30" fillId="0" borderId="10" xfId="43" applyFont="1" applyBorder="1" applyAlignment="1">
      <alignment horizontal="center" vertical="center" wrapText="1"/>
    </xf>
    <xf numFmtId="0" fontId="29" fillId="0" borderId="10" xfId="0" applyFont="1" applyBorder="1" applyAlignment="1">
      <alignment horizontal="left" vertical="center" wrapText="1"/>
    </xf>
    <xf numFmtId="166" fontId="29" fillId="0" borderId="0" xfId="53" applyNumberFormat="1" applyFont="1" applyFill="1" applyAlignment="1">
      <alignment horizontal="left" vertical="top" wrapText="1"/>
    </xf>
    <xf numFmtId="0" fontId="29" fillId="0" borderId="10" xfId="0" applyFont="1" applyBorder="1" applyAlignment="1">
      <alignment horizontal="center" vertical="center" wrapText="1"/>
    </xf>
    <xf numFmtId="0" fontId="33" fillId="0" borderId="10" xfId="0" applyFont="1" applyBorder="1" applyAlignment="1">
      <alignment vertical="center"/>
    </xf>
    <xf numFmtId="0" fontId="33" fillId="0" borderId="10" xfId="60" applyFont="1" applyBorder="1" applyAlignment="1">
      <alignment horizontal="left" vertical="center" wrapText="1"/>
    </xf>
    <xf numFmtId="0" fontId="33" fillId="0" borderId="10" xfId="0" applyFont="1" applyBorder="1" applyAlignment="1">
      <alignment vertical="center" wrapText="1"/>
    </xf>
    <xf numFmtId="0" fontId="33" fillId="0" borderId="11" xfId="0" applyFont="1" applyBorder="1" applyAlignment="1">
      <alignment vertical="center" wrapText="1"/>
    </xf>
    <xf numFmtId="0" fontId="30" fillId="0" borderId="10" xfId="0" applyFont="1" applyBorder="1" applyAlignment="1">
      <alignment horizontal="center" vertical="center" wrapText="1"/>
    </xf>
    <xf numFmtId="0" fontId="29" fillId="0" borderId="0" xfId="0" applyFont="1" applyAlignment="1">
      <alignment horizontal="left" vertical="center" wrapText="1"/>
    </xf>
    <xf numFmtId="0" fontId="33" fillId="33" borderId="10" xfId="0" applyFont="1" applyFill="1" applyBorder="1" applyAlignment="1">
      <alignment vertical="center" wrapText="1"/>
    </xf>
    <xf numFmtId="0" fontId="35" fillId="33" borderId="10" xfId="0" applyFont="1" applyFill="1" applyBorder="1" applyAlignment="1">
      <alignment horizontal="left" vertical="center" wrapText="1"/>
    </xf>
    <xf numFmtId="0" fontId="35" fillId="0" borderId="10" xfId="0" applyFont="1" applyFill="1" applyBorder="1" applyAlignment="1">
      <alignment vertical="top" wrapText="1"/>
    </xf>
    <xf numFmtId="0" fontId="30" fillId="0" borderId="0" xfId="0" applyFont="1" applyBorder="1" applyAlignment="1">
      <alignment horizontal="left" vertical="center" wrapText="1"/>
    </xf>
    <xf numFmtId="167" fontId="33" fillId="0" borderId="0" xfId="0" applyNumberFormat="1" applyFont="1" applyBorder="1" applyAlignment="1">
      <alignment horizontal="right" vertical="center" wrapText="1"/>
    </xf>
    <xf numFmtId="0" fontId="35" fillId="0" borderId="10" xfId="0" applyFont="1" applyFill="1" applyBorder="1" applyAlignment="1">
      <alignment horizontal="left" vertical="top" wrapText="1"/>
    </xf>
    <xf numFmtId="166" fontId="29" fillId="0" borderId="0" xfId="53" applyNumberFormat="1" applyFont="1" applyFill="1" applyAlignment="1">
      <alignment vertical="top" wrapText="1"/>
    </xf>
    <xf numFmtId="166" fontId="29" fillId="0" borderId="0" xfId="53" applyNumberFormat="1" applyFont="1" applyFill="1" applyAlignment="1"/>
    <xf numFmtId="0" fontId="33" fillId="0" borderId="10" xfId="0" applyFont="1" applyBorder="1" applyAlignment="1">
      <alignment horizontal="right" vertical="center" wrapText="1"/>
    </xf>
    <xf numFmtId="0" fontId="47" fillId="33" borderId="0" xfId="0" applyFont="1" applyFill="1" applyAlignment="1"/>
    <xf numFmtId="0" fontId="0" fillId="0" borderId="0" xfId="0" applyAlignment="1"/>
    <xf numFmtId="0" fontId="29" fillId="33" borderId="10" xfId="0" applyFont="1" applyFill="1" applyBorder="1" applyAlignment="1">
      <alignment horizontal="center" vertical="top" wrapText="1"/>
    </xf>
    <xf numFmtId="0" fontId="1" fillId="0" borderId="0" xfId="76"/>
    <xf numFmtId="0" fontId="47" fillId="33" borderId="0" xfId="76" applyFont="1" applyFill="1" applyBorder="1" applyAlignment="1">
      <alignment horizontal="center" vertical="center" wrapText="1"/>
    </xf>
    <xf numFmtId="165" fontId="33" fillId="33" borderId="10" xfId="42" applyNumberFormat="1" applyFont="1" applyFill="1" applyBorder="1" applyAlignment="1">
      <alignment horizontal="right" vertical="center"/>
    </xf>
    <xf numFmtId="0" fontId="46" fillId="0" borderId="0" xfId="0" applyFont="1" applyFill="1" applyBorder="1" applyAlignment="1">
      <alignment vertical="top" wrapText="1"/>
    </xf>
    <xf numFmtId="0" fontId="32" fillId="0" borderId="0" xfId="0" applyFont="1" applyFill="1" applyAlignment="1"/>
    <xf numFmtId="166" fontId="33" fillId="0" borderId="0" xfId="53" applyNumberFormat="1" applyFont="1" applyBorder="1" applyAlignment="1">
      <alignment horizontal="center" vertical="center" wrapText="1"/>
    </xf>
    <xf numFmtId="0" fontId="53" fillId="0" borderId="10" xfId="0" applyFont="1" applyBorder="1">
      <alignment horizontal="left" vertical="top" wrapText="1"/>
    </xf>
    <xf numFmtId="0" fontId="54" fillId="0" borderId="10" xfId="0" applyFont="1" applyBorder="1">
      <alignment horizontal="left" vertical="top" wrapText="1"/>
    </xf>
    <xf numFmtId="0" fontId="45" fillId="0" borderId="10" xfId="0" applyFont="1" applyBorder="1">
      <alignment horizontal="left" vertical="top" wrapText="1"/>
    </xf>
    <xf numFmtId="0" fontId="47" fillId="0" borderId="10" xfId="0" applyFont="1" applyBorder="1" applyAlignment="1">
      <alignment horizontal="center" vertical="center" wrapText="1"/>
    </xf>
    <xf numFmtId="4" fontId="30" fillId="0" borderId="10" xfId="0" applyNumberFormat="1" applyFont="1" applyFill="1" applyBorder="1" applyAlignment="1">
      <alignment horizontal="center" vertical="center" wrapText="1"/>
    </xf>
    <xf numFmtId="168" fontId="31" fillId="0" borderId="10" xfId="53" applyNumberFormat="1" applyFont="1" applyFill="1" applyBorder="1" applyAlignment="1">
      <alignment horizontal="right" vertical="top"/>
    </xf>
    <xf numFmtId="0" fontId="47" fillId="33" borderId="0" xfId="76" applyFont="1" applyFill="1" applyAlignment="1">
      <alignment horizontal="right"/>
    </xf>
    <xf numFmtId="0" fontId="33" fillId="33" borderId="10" xfId="0" applyFont="1" applyFill="1" applyBorder="1" applyAlignment="1">
      <alignment horizontal="center" vertical="top"/>
    </xf>
    <xf numFmtId="165" fontId="33" fillId="33" borderId="10" xfId="43" applyNumberFormat="1" applyFont="1" applyFill="1" applyBorder="1" applyAlignment="1">
      <alignment horizontal="right" vertical="center" wrapText="1"/>
    </xf>
    <xf numFmtId="49" fontId="30" fillId="33" borderId="18" xfId="43" applyNumberFormat="1" applyFont="1" applyFill="1" applyBorder="1" applyAlignment="1">
      <alignment horizontal="center" vertical="center" wrapText="1"/>
    </xf>
    <xf numFmtId="166" fontId="29" fillId="0" borderId="14" xfId="53" applyNumberFormat="1" applyFont="1" applyFill="1" applyBorder="1" applyAlignment="1">
      <alignment horizontal="center" vertical="top" wrapText="1"/>
    </xf>
    <xf numFmtId="0" fontId="30" fillId="0" borderId="16" xfId="43" applyFont="1" applyBorder="1" applyAlignment="1">
      <alignment horizontal="center" vertical="center" wrapText="1"/>
    </xf>
    <xf numFmtId="0" fontId="33" fillId="33" borderId="14" xfId="0" applyFont="1" applyFill="1" applyBorder="1" applyAlignment="1">
      <alignment horizontal="center" vertical="top" wrapText="1"/>
    </xf>
    <xf numFmtId="0" fontId="30" fillId="33" borderId="10" xfId="43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 wrapText="1"/>
    </xf>
    <xf numFmtId="0" fontId="52" fillId="0" borderId="0" xfId="0" applyFont="1" applyAlignment="1">
      <alignment horizontal="center" vertical="center" wrapText="1"/>
    </xf>
    <xf numFmtId="0" fontId="33" fillId="33" borderId="10" xfId="0" applyFont="1" applyFill="1" applyBorder="1" applyAlignment="1">
      <alignment horizontal="left" vertical="center" wrapText="1"/>
    </xf>
    <xf numFmtId="0" fontId="30" fillId="0" borderId="10" xfId="0" applyFont="1" applyBorder="1" applyAlignment="1">
      <alignment horizontal="left" vertical="center" wrapText="1"/>
    </xf>
    <xf numFmtId="0" fontId="33" fillId="0" borderId="10" xfId="0" applyFont="1" applyBorder="1" applyAlignment="1">
      <alignment horizontal="left" vertical="center" wrapText="1"/>
    </xf>
    <xf numFmtId="0" fontId="30" fillId="33" borderId="10" xfId="43" applyFont="1" applyFill="1" applyBorder="1" applyAlignment="1">
      <alignment horizontal="center" vertical="center" wrapText="1"/>
    </xf>
    <xf numFmtId="0" fontId="33" fillId="0" borderId="10" xfId="0" applyFont="1" applyBorder="1" applyAlignment="1">
      <alignment horizontal="left" vertical="center"/>
    </xf>
    <xf numFmtId="0" fontId="30" fillId="0" borderId="10" xfId="0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left" vertical="top" wrapText="1"/>
    </xf>
    <xf numFmtId="0" fontId="31" fillId="0" borderId="10" xfId="0" applyFont="1" applyBorder="1">
      <alignment horizontal="left" vertical="top" wrapText="1"/>
    </xf>
    <xf numFmtId="0" fontId="37" fillId="33" borderId="18" xfId="0" applyFont="1" applyFill="1" applyBorder="1" applyAlignment="1">
      <alignment vertical="center"/>
    </xf>
    <xf numFmtId="0" fontId="0" fillId="0" borderId="0" xfId="0" applyAlignment="1">
      <alignment horizontal="left" vertical="center" wrapText="1"/>
    </xf>
    <xf numFmtId="0" fontId="30" fillId="0" borderId="0" xfId="0" applyFont="1" applyAlignment="1">
      <alignment horizontal="left" vertical="center" wrapText="1"/>
    </xf>
    <xf numFmtId="0" fontId="30" fillId="0" borderId="0" xfId="75" applyFont="1" applyAlignment="1">
      <alignment horizontal="right" vertical="center"/>
    </xf>
    <xf numFmtId="0" fontId="55" fillId="0" borderId="0" xfId="0" applyFont="1" applyAlignment="1">
      <alignment horizontal="left" vertical="center" wrapText="1"/>
    </xf>
    <xf numFmtId="0" fontId="30" fillId="0" borderId="0" xfId="75" applyFont="1" applyAlignment="1">
      <alignment horizontal="left" vertical="center"/>
    </xf>
    <xf numFmtId="0" fontId="48" fillId="0" borderId="10" xfId="0" applyFont="1" applyBorder="1" applyAlignment="1">
      <alignment horizontal="left" vertical="center" wrapText="1"/>
    </xf>
    <xf numFmtId="0" fontId="48" fillId="0" borderId="10" xfId="0" applyFont="1" applyBorder="1" applyAlignment="1">
      <alignment vertical="center" wrapText="1"/>
    </xf>
    <xf numFmtId="164" fontId="0" fillId="0" borderId="0" xfId="0" applyNumberFormat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33" fillId="0" borderId="0" xfId="0" applyFont="1" applyAlignment="1">
      <alignment vertical="center" wrapText="1"/>
    </xf>
    <xf numFmtId="166" fontId="33" fillId="33" borderId="10" xfId="53" applyNumberFormat="1" applyFont="1" applyFill="1" applyBorder="1" applyAlignment="1">
      <alignment horizontal="center" vertical="center"/>
    </xf>
    <xf numFmtId="49" fontId="33" fillId="0" borderId="10" xfId="0" applyNumberFormat="1" applyFont="1" applyBorder="1" applyAlignment="1">
      <alignment horizontal="right" vertical="center"/>
    </xf>
    <xf numFmtId="0" fontId="30" fillId="0" borderId="10" xfId="0" applyFont="1" applyBorder="1" applyAlignment="1">
      <alignment horizontal="right" vertical="center"/>
    </xf>
    <xf numFmtId="0" fontId="30" fillId="0" borderId="10" xfId="0" applyFont="1" applyBorder="1" applyAlignment="1">
      <alignment vertical="center"/>
    </xf>
    <xf numFmtId="0" fontId="33" fillId="0" borderId="10" xfId="0" applyFont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31" fillId="0" borderId="10" xfId="0" applyFont="1" applyBorder="1" applyAlignment="1">
      <alignment horizontal="left" vertical="center" wrapText="1"/>
    </xf>
    <xf numFmtId="166" fontId="31" fillId="0" borderId="10" xfId="53" applyNumberFormat="1" applyFont="1" applyBorder="1" applyAlignment="1">
      <alignment horizontal="center" vertical="center" wrapText="1"/>
    </xf>
    <xf numFmtId="0" fontId="31" fillId="0" borderId="10" xfId="60" applyFont="1" applyBorder="1" applyAlignment="1">
      <alignment horizontal="left" vertical="center" wrapText="1"/>
    </xf>
    <xf numFmtId="0" fontId="30" fillId="0" borderId="0" xfId="0" applyFont="1" applyAlignment="1">
      <alignment horizontal="center" vertical="center" wrapText="1"/>
    </xf>
    <xf numFmtId="0" fontId="29" fillId="0" borderId="0" xfId="0" applyFont="1" applyAlignment="1">
      <alignment horizontal="right" vertical="center"/>
    </xf>
    <xf numFmtId="0" fontId="29" fillId="0" borderId="19" xfId="0" applyFont="1" applyBorder="1" applyAlignment="1">
      <alignment horizontal="right" vertical="center" wrapText="1"/>
    </xf>
    <xf numFmtId="0" fontId="29" fillId="0" borderId="0" xfId="0" applyFont="1" applyAlignment="1">
      <alignment vertical="center"/>
    </xf>
    <xf numFmtId="0" fontId="35" fillId="0" borderId="10" xfId="0" applyFont="1" applyBorder="1" applyAlignment="1">
      <alignment horizontal="left" vertical="center" wrapText="1"/>
    </xf>
    <xf numFmtId="164" fontId="29" fillId="0" borderId="0" xfId="0" applyNumberFormat="1" applyFont="1" applyAlignment="1">
      <alignment horizontal="left" vertical="center" wrapText="1"/>
    </xf>
    <xf numFmtId="0" fontId="29" fillId="33" borderId="10" xfId="66" applyNumberFormat="1" applyFont="1" applyFill="1" applyBorder="1" applyAlignment="1">
      <alignment horizontal="left" vertical="center" wrapText="1"/>
    </xf>
    <xf numFmtId="0" fontId="54" fillId="0" borderId="10" xfId="0" applyFont="1" applyBorder="1" applyAlignment="1">
      <alignment horizontal="left" vertical="center" wrapText="1"/>
    </xf>
    <xf numFmtId="0" fontId="29" fillId="0" borderId="0" xfId="0" applyFont="1" applyBorder="1" applyAlignment="1">
      <alignment horizontal="left" vertical="center" wrapText="1"/>
    </xf>
    <xf numFmtId="0" fontId="37" fillId="0" borderId="10" xfId="60" applyFont="1" applyBorder="1" applyAlignment="1">
      <alignment horizontal="left" vertical="center" wrapText="1"/>
    </xf>
    <xf numFmtId="0" fontId="35" fillId="0" borderId="10" xfId="0" applyFont="1" applyFill="1" applyBorder="1" applyAlignment="1">
      <alignment horizontal="left" vertical="center" wrapText="1"/>
    </xf>
    <xf numFmtId="0" fontId="31" fillId="0" borderId="10" xfId="0" applyFont="1" applyFill="1" applyBorder="1" applyAlignment="1">
      <alignment horizontal="left" vertical="center" wrapText="1"/>
    </xf>
    <xf numFmtId="0" fontId="29" fillId="33" borderId="10" xfId="0" applyFont="1" applyFill="1" applyBorder="1" applyAlignment="1">
      <alignment horizontal="left" vertical="center" wrapText="1"/>
    </xf>
    <xf numFmtId="0" fontId="34" fillId="33" borderId="10" xfId="0" applyFont="1" applyFill="1" applyBorder="1" applyAlignment="1">
      <alignment horizontal="left" vertical="center" wrapText="1"/>
    </xf>
    <xf numFmtId="0" fontId="30" fillId="0" borderId="16" xfId="0" applyFont="1" applyBorder="1" applyAlignment="1">
      <alignment horizontal="center" vertical="center" wrapText="1"/>
    </xf>
    <xf numFmtId="0" fontId="30" fillId="0" borderId="19" xfId="0" applyFont="1" applyBorder="1" applyAlignment="1">
      <alignment horizontal="right" vertical="center" wrapText="1"/>
    </xf>
    <xf numFmtId="0" fontId="33" fillId="0" borderId="10" xfId="0" applyFont="1" applyBorder="1" applyAlignment="1">
      <alignment horizontal="right" vertical="center"/>
    </xf>
    <xf numFmtId="0" fontId="45" fillId="0" borderId="10" xfId="0" applyFont="1" applyBorder="1" applyAlignment="1">
      <alignment horizontal="left" vertical="center" wrapText="1"/>
    </xf>
    <xf numFmtId="0" fontId="30" fillId="0" borderId="11" xfId="0" applyFont="1" applyFill="1" applyBorder="1" applyAlignment="1">
      <alignment horizontal="left" vertical="center" wrapText="1"/>
    </xf>
    <xf numFmtId="0" fontId="30" fillId="33" borderId="18" xfId="61" applyFont="1" applyFill="1" applyBorder="1" applyAlignment="1">
      <alignment horizontal="left" vertical="center" wrapText="1"/>
    </xf>
    <xf numFmtId="0" fontId="57" fillId="0" borderId="10" xfId="0" applyFont="1" applyBorder="1" applyAlignment="1">
      <alignment horizontal="left" vertical="center" wrapText="1"/>
    </xf>
    <xf numFmtId="49" fontId="33" fillId="0" borderId="14" xfId="0" applyNumberFormat="1" applyFont="1" applyBorder="1" applyAlignment="1">
      <alignment horizontal="right" vertical="center"/>
    </xf>
    <xf numFmtId="49" fontId="33" fillId="0" borderId="10" xfId="0" applyNumberFormat="1" applyFont="1" applyBorder="1" applyAlignment="1">
      <alignment vertical="center"/>
    </xf>
    <xf numFmtId="49" fontId="33" fillId="33" borderId="10" xfId="0" applyNumberFormat="1" applyFont="1" applyFill="1" applyBorder="1" applyAlignment="1">
      <alignment vertical="center" wrapText="1"/>
    </xf>
    <xf numFmtId="0" fontId="30" fillId="33" borderId="10" xfId="0" applyNumberFormat="1" applyFont="1" applyFill="1" applyBorder="1" applyAlignment="1">
      <alignment vertical="center" wrapText="1"/>
    </xf>
    <xf numFmtId="0" fontId="30" fillId="33" borderId="10" xfId="0" applyFont="1" applyFill="1" applyBorder="1" applyAlignment="1">
      <alignment vertical="center" wrapText="1"/>
    </xf>
    <xf numFmtId="0" fontId="30" fillId="33" borderId="14" xfId="0" applyFont="1" applyFill="1" applyBorder="1" applyAlignment="1">
      <alignment horizontal="left" vertical="center" wrapText="1"/>
    </xf>
    <xf numFmtId="0" fontId="30" fillId="0" borderId="10" xfId="0" applyFont="1" applyFill="1" applyBorder="1" applyAlignment="1">
      <alignment horizontal="left" vertical="center" wrapText="1"/>
    </xf>
    <xf numFmtId="0" fontId="33" fillId="0" borderId="10" xfId="0" applyFont="1" applyFill="1" applyBorder="1" applyAlignment="1">
      <alignment horizontal="left" vertical="center" wrapText="1"/>
    </xf>
    <xf numFmtId="0" fontId="33" fillId="0" borderId="10" xfId="0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vertical="center"/>
    </xf>
    <xf numFmtId="0" fontId="34" fillId="0" borderId="14" xfId="60" applyFont="1" applyBorder="1" applyAlignment="1">
      <alignment horizontal="left" vertical="center" wrapText="1"/>
    </xf>
    <xf numFmtId="49" fontId="31" fillId="33" borderId="10" xfId="0" applyNumberFormat="1" applyFont="1" applyFill="1" applyBorder="1" applyAlignment="1">
      <alignment vertical="center" wrapText="1"/>
    </xf>
    <xf numFmtId="0" fontId="51" fillId="0" borderId="10" xfId="0" applyFont="1" applyBorder="1" applyAlignment="1">
      <alignment horizontal="right" vertical="center" wrapText="1"/>
    </xf>
    <xf numFmtId="0" fontId="47" fillId="0" borderId="0" xfId="0" applyFont="1" applyFill="1" applyAlignment="1">
      <alignment vertical="center"/>
    </xf>
    <xf numFmtId="0" fontId="50" fillId="0" borderId="10" xfId="0" applyFont="1" applyBorder="1" applyAlignment="1">
      <alignment horizontal="center" vertical="center" wrapText="1"/>
    </xf>
    <xf numFmtId="0" fontId="31" fillId="0" borderId="10" xfId="0" applyFont="1" applyBorder="1" applyAlignment="1">
      <alignment vertical="center" wrapText="1"/>
    </xf>
    <xf numFmtId="0" fontId="51" fillId="33" borderId="10" xfId="0" applyFont="1" applyFill="1" applyBorder="1" applyAlignment="1">
      <alignment horizontal="right" vertical="center" wrapText="1"/>
    </xf>
    <xf numFmtId="0" fontId="58" fillId="0" borderId="0" xfId="0" applyFont="1" applyFill="1" applyAlignment="1">
      <alignment vertical="center"/>
    </xf>
    <xf numFmtId="0" fontId="33" fillId="0" borderId="10" xfId="0" applyFont="1" applyFill="1" applyBorder="1" applyAlignment="1">
      <alignment horizontal="right" vertical="center" wrapText="1"/>
    </xf>
    <xf numFmtId="0" fontId="45" fillId="33" borderId="10" xfId="0" applyFont="1" applyFill="1" applyBorder="1" applyAlignment="1">
      <alignment horizontal="left" vertical="center" wrapText="1"/>
    </xf>
    <xf numFmtId="0" fontId="37" fillId="33" borderId="14" xfId="0" applyFont="1" applyFill="1" applyBorder="1" applyAlignment="1">
      <alignment vertical="center"/>
    </xf>
    <xf numFmtId="165" fontId="33" fillId="33" borderId="14" xfId="0" applyNumberFormat="1" applyFont="1" applyFill="1" applyBorder="1" applyAlignment="1">
      <alignment horizontal="right" vertical="center" wrapText="1"/>
    </xf>
    <xf numFmtId="0" fontId="49" fillId="0" borderId="18" xfId="0" applyFont="1" applyFill="1" applyBorder="1" applyAlignment="1">
      <alignment horizontal="left" vertical="top" wrapText="1"/>
    </xf>
    <xf numFmtId="0" fontId="49" fillId="0" borderId="10" xfId="0" applyFont="1" applyFill="1" applyBorder="1" applyAlignment="1">
      <alignment horizontal="left" vertical="top" wrapText="1"/>
    </xf>
    <xf numFmtId="4" fontId="33" fillId="33" borderId="14" xfId="43" applyNumberFormat="1" applyFont="1" applyFill="1" applyBorder="1" applyAlignment="1">
      <alignment horizontal="left" vertical="top" wrapText="1"/>
    </xf>
    <xf numFmtId="4" fontId="33" fillId="33" borderId="14" xfId="43" applyNumberFormat="1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right" vertical="top"/>
    </xf>
    <xf numFmtId="0" fontId="30" fillId="0" borderId="10" xfId="0" applyFont="1" applyFill="1" applyBorder="1" applyAlignment="1">
      <alignment vertical="top"/>
    </xf>
    <xf numFmtId="0" fontId="45" fillId="0" borderId="10" xfId="0" applyFont="1" applyBorder="1" applyAlignment="1">
      <alignment vertical="top"/>
    </xf>
    <xf numFmtId="0" fontId="41" fillId="0" borderId="0" xfId="0" applyFont="1" applyAlignment="1">
      <alignment vertical="center"/>
    </xf>
    <xf numFmtId="0" fontId="43" fillId="0" borderId="0" xfId="0" applyFont="1" applyAlignment="1">
      <alignment vertical="center"/>
    </xf>
    <xf numFmtId="0" fontId="44" fillId="0" borderId="0" xfId="0" applyFont="1" applyAlignment="1">
      <alignment horizontal="left" vertical="center" wrapText="1"/>
    </xf>
    <xf numFmtId="4" fontId="41" fillId="0" borderId="0" xfId="0" applyNumberFormat="1" applyFont="1" applyAlignment="1">
      <alignment vertical="center"/>
    </xf>
    <xf numFmtId="4" fontId="49" fillId="0" borderId="0" xfId="73" applyNumberFormat="1" applyFont="1" applyAlignment="1">
      <alignment horizontal="right" vertical="center"/>
    </xf>
    <xf numFmtId="0" fontId="45" fillId="0" borderId="0" xfId="0" applyFont="1" applyAlignment="1">
      <alignment vertical="center"/>
    </xf>
    <xf numFmtId="43" fontId="42" fillId="0" borderId="10" xfId="53" applyFont="1" applyBorder="1" applyAlignment="1">
      <alignment horizontal="right" vertical="center"/>
    </xf>
    <xf numFmtId="170" fontId="45" fillId="0" borderId="0" xfId="0" applyNumberFormat="1" applyFont="1" applyAlignment="1">
      <alignment vertical="center"/>
    </xf>
    <xf numFmtId="0" fontId="30" fillId="0" borderId="10" xfId="0" applyFont="1" applyFill="1" applyBorder="1" applyAlignment="1">
      <alignment vertical="center"/>
    </xf>
    <xf numFmtId="43" fontId="42" fillId="0" borderId="10" xfId="53" applyFont="1" applyFill="1" applyBorder="1" applyAlignment="1">
      <alignment horizontal="right" vertical="center"/>
    </xf>
    <xf numFmtId="0" fontId="38" fillId="0" borderId="10" xfId="0" applyFont="1" applyFill="1" applyBorder="1" applyAlignment="1">
      <alignment vertical="center"/>
    </xf>
    <xf numFmtId="170" fontId="41" fillId="0" borderId="0" xfId="0" applyNumberFormat="1" applyFont="1" applyAlignment="1">
      <alignment vertical="center"/>
    </xf>
    <xf numFmtId="0" fontId="59" fillId="0" borderId="10" xfId="0" applyFont="1" applyBorder="1" applyAlignment="1">
      <alignment vertical="center"/>
    </xf>
    <xf numFmtId="169" fontId="42" fillId="0" borderId="10" xfId="0" applyNumberFormat="1" applyFont="1" applyBorder="1" applyAlignment="1">
      <alignment horizontal="right" vertical="center"/>
    </xf>
    <xf numFmtId="0" fontId="31" fillId="33" borderId="11" xfId="0" applyFont="1" applyFill="1" applyBorder="1" applyAlignment="1">
      <alignment vertical="center"/>
    </xf>
    <xf numFmtId="0" fontId="31" fillId="33" borderId="18" xfId="0" applyFont="1" applyFill="1" applyBorder="1" applyAlignment="1">
      <alignment vertical="center"/>
    </xf>
    <xf numFmtId="0" fontId="31" fillId="33" borderId="14" xfId="0" applyFont="1" applyFill="1" applyBorder="1" applyAlignment="1">
      <alignment vertical="center"/>
    </xf>
    <xf numFmtId="0" fontId="31" fillId="33" borderId="10" xfId="0" applyFont="1" applyFill="1" applyBorder="1" applyAlignment="1">
      <alignment vertical="center" wrapText="1"/>
    </xf>
    <xf numFmtId="0" fontId="29" fillId="33" borderId="10" xfId="0" applyFont="1" applyFill="1" applyBorder="1" applyAlignment="1">
      <alignment horizontal="left" vertical="top" wrapText="1"/>
    </xf>
    <xf numFmtId="0" fontId="29" fillId="0" borderId="10" xfId="0" applyFont="1" applyBorder="1" applyAlignment="1">
      <alignment horizontal="left" vertical="top" wrapText="1"/>
    </xf>
    <xf numFmtId="0" fontId="29" fillId="0" borderId="10" xfId="60" applyFont="1" applyBorder="1" applyAlignment="1">
      <alignment horizontal="left" vertical="top" wrapText="1"/>
    </xf>
    <xf numFmtId="0" fontId="29" fillId="33" borderId="10" xfId="66" applyNumberFormat="1" applyFont="1" applyFill="1" applyBorder="1" applyAlignment="1">
      <alignment horizontal="left" vertical="top" wrapText="1"/>
    </xf>
    <xf numFmtId="0" fontId="29" fillId="0" borderId="10" xfId="0" applyFont="1" applyBorder="1" applyAlignment="1">
      <alignment vertical="center" wrapText="1"/>
    </xf>
    <xf numFmtId="166" fontId="31" fillId="0" borderId="10" xfId="53" applyNumberFormat="1" applyFont="1" applyBorder="1" applyAlignment="1">
      <alignment horizontal="right" vertical="center" wrapText="1"/>
    </xf>
    <xf numFmtId="0" fontId="29" fillId="33" borderId="10" xfId="0" applyFont="1" applyFill="1" applyBorder="1" applyAlignment="1">
      <alignment vertical="top" wrapText="1"/>
    </xf>
    <xf numFmtId="0" fontId="29" fillId="0" borderId="10" xfId="0" applyFont="1" applyBorder="1" applyAlignment="1">
      <alignment vertical="top" wrapText="1"/>
    </xf>
    <xf numFmtId="0" fontId="31" fillId="33" borderId="10" xfId="0" applyFont="1" applyFill="1" applyBorder="1" applyAlignment="1">
      <alignment vertical="top" wrapText="1"/>
    </xf>
    <xf numFmtId="0" fontId="35" fillId="0" borderId="10" xfId="0" applyFont="1" applyBorder="1" applyAlignment="1">
      <alignment horizontal="left" vertical="top" wrapText="1"/>
    </xf>
    <xf numFmtId="0" fontId="60" fillId="0" borderId="10" xfId="0" applyFont="1" applyFill="1" applyBorder="1" applyAlignment="1">
      <alignment horizontal="left" vertical="top" wrapText="1"/>
    </xf>
    <xf numFmtId="1" fontId="31" fillId="0" borderId="10" xfId="53" applyNumberFormat="1" applyFont="1" applyFill="1" applyBorder="1" applyAlignment="1">
      <alignment horizontal="right" vertical="top"/>
    </xf>
    <xf numFmtId="0" fontId="56" fillId="0" borderId="0" xfId="0" applyFont="1">
      <alignment horizontal="left" vertical="top" wrapText="1"/>
    </xf>
    <xf numFmtId="166" fontId="56" fillId="0" borderId="0" xfId="53" applyNumberFormat="1" applyFont="1" applyFill="1" applyAlignment="1">
      <alignment horizontal="left" vertical="top" wrapText="1"/>
    </xf>
    <xf numFmtId="0" fontId="52" fillId="0" borderId="0" xfId="0" applyFont="1" applyBorder="1" applyAlignment="1">
      <alignment horizontal="left" vertical="center" wrapText="1"/>
    </xf>
    <xf numFmtId="0" fontId="61" fillId="0" borderId="0" xfId="0" applyFont="1" applyBorder="1" applyAlignment="1">
      <alignment horizontal="left" vertical="center" wrapText="1"/>
    </xf>
    <xf numFmtId="0" fontId="56" fillId="0" borderId="10" xfId="0" applyFont="1" applyBorder="1" applyAlignment="1">
      <alignment horizontal="left" vertical="center" wrapText="1"/>
    </xf>
    <xf numFmtId="0" fontId="52" fillId="0" borderId="0" xfId="0" applyFont="1" applyBorder="1" applyAlignment="1">
      <alignment horizontal="left" vertical="top" wrapText="1"/>
    </xf>
    <xf numFmtId="0" fontId="56" fillId="0" borderId="10" xfId="0" applyFont="1" applyFill="1" applyBorder="1" applyAlignment="1">
      <alignment horizontal="left" vertical="top" wrapText="1"/>
    </xf>
    <xf numFmtId="0" fontId="61" fillId="0" borderId="10" xfId="0" applyFont="1" applyFill="1" applyBorder="1" applyAlignment="1">
      <alignment horizontal="left" vertical="top" wrapText="1"/>
    </xf>
    <xf numFmtId="0" fontId="61" fillId="0" borderId="10" xfId="0" applyFont="1" applyFill="1" applyBorder="1" applyAlignment="1">
      <alignment vertical="top" wrapText="1"/>
    </xf>
    <xf numFmtId="0" fontId="62" fillId="0" borderId="0" xfId="0" applyFont="1">
      <alignment horizontal="left" vertical="top" wrapText="1"/>
    </xf>
    <xf numFmtId="0" fontId="35" fillId="0" borderId="0" xfId="0" applyFont="1" applyAlignment="1">
      <alignment horizontal="right" vertical="top" wrapText="1"/>
    </xf>
    <xf numFmtId="168" fontId="31" fillId="33" borderId="10" xfId="53" applyNumberFormat="1" applyFont="1" applyFill="1" applyBorder="1" applyAlignment="1">
      <alignment horizontal="right" vertical="top"/>
    </xf>
    <xf numFmtId="0" fontId="38" fillId="0" borderId="0" xfId="0" applyFont="1" applyBorder="1" applyAlignment="1">
      <alignment horizontal="center" vertical="top" wrapText="1"/>
    </xf>
    <xf numFmtId="0" fontId="62" fillId="0" borderId="0" xfId="0" applyFont="1" applyAlignment="1">
      <alignment horizontal="right" vertical="top" wrapText="1"/>
    </xf>
    <xf numFmtId="166" fontId="31" fillId="0" borderId="0" xfId="53" applyNumberFormat="1" applyFont="1" applyBorder="1" applyAlignment="1">
      <alignment horizontal="right" vertical="center" wrapText="1"/>
    </xf>
    <xf numFmtId="0" fontId="30" fillId="0" borderId="0" xfId="0" applyFont="1" applyAlignment="1">
      <alignment horizontal="right" vertical="center" wrapText="1"/>
    </xf>
    <xf numFmtId="0" fontId="30" fillId="0" borderId="0" xfId="75" applyFont="1" applyAlignment="1">
      <alignment horizontal="right"/>
    </xf>
    <xf numFmtId="0" fontId="30" fillId="33" borderId="10" xfId="0" applyFont="1" applyFill="1" applyBorder="1" applyAlignment="1">
      <alignment horizontal="center" vertical="center" wrapText="1"/>
    </xf>
    <xf numFmtId="0" fontId="30" fillId="33" borderId="11" xfId="0" applyFont="1" applyFill="1" applyBorder="1" applyAlignment="1">
      <alignment horizontal="center" vertical="center" wrapText="1"/>
    </xf>
    <xf numFmtId="166" fontId="30" fillId="33" borderId="10" xfId="53" applyNumberFormat="1" applyFont="1" applyFill="1" applyBorder="1" applyAlignment="1">
      <alignment horizontal="center" vertical="center" wrapText="1"/>
    </xf>
    <xf numFmtId="166" fontId="30" fillId="33" borderId="10" xfId="53" applyNumberFormat="1" applyFont="1" applyFill="1" applyBorder="1" applyAlignment="1">
      <alignment horizontal="right" vertical="center" wrapText="1"/>
    </xf>
    <xf numFmtId="170" fontId="30" fillId="33" borderId="10" xfId="0" applyNumberFormat="1" applyFont="1" applyFill="1" applyBorder="1" applyAlignment="1">
      <alignment horizontal="right" vertical="center" wrapText="1"/>
    </xf>
    <xf numFmtId="0" fontId="36" fillId="0" borderId="0" xfId="0" applyFont="1" applyFill="1" applyAlignment="1">
      <alignment vertical="center" wrapText="1"/>
    </xf>
    <xf numFmtId="0" fontId="33" fillId="0" borderId="10" xfId="0" applyFont="1" applyFill="1" applyBorder="1" applyAlignment="1">
      <alignment horizontal="center" vertical="center" wrapText="1"/>
    </xf>
    <xf numFmtId="0" fontId="47" fillId="0" borderId="0" xfId="0" applyNumberFormat="1" applyFont="1" applyFill="1" applyAlignment="1">
      <alignment vertical="center"/>
    </xf>
    <xf numFmtId="166" fontId="33" fillId="33" borderId="10" xfId="53" applyNumberFormat="1" applyFont="1" applyFill="1" applyBorder="1" applyAlignment="1">
      <alignment horizontal="center" vertical="center" wrapText="1"/>
    </xf>
    <xf numFmtId="39" fontId="33" fillId="33" borderId="10" xfId="53" applyNumberFormat="1" applyFont="1" applyFill="1" applyBorder="1" applyAlignment="1">
      <alignment horizontal="center" vertical="center" wrapText="1"/>
    </xf>
    <xf numFmtId="165" fontId="29" fillId="33" borderId="10" xfId="42" applyNumberFormat="1" applyFont="1" applyFill="1" applyBorder="1" applyAlignment="1">
      <alignment horizontal="right" vertical="center"/>
    </xf>
    <xf numFmtId="165" fontId="30" fillId="33" borderId="10" xfId="42" applyNumberFormat="1" applyFont="1" applyFill="1" applyBorder="1" applyAlignment="1">
      <alignment horizontal="right" vertical="center"/>
    </xf>
    <xf numFmtId="166" fontId="33" fillId="33" borderId="10" xfId="53" applyNumberFormat="1" applyFont="1" applyFill="1" applyBorder="1" applyAlignment="1">
      <alignment vertical="center" wrapText="1"/>
    </xf>
    <xf numFmtId="166" fontId="30" fillId="33" borderId="10" xfId="53" applyNumberFormat="1" applyFont="1" applyFill="1" applyBorder="1" applyAlignment="1">
      <alignment vertical="center" wrapText="1"/>
    </xf>
    <xf numFmtId="166" fontId="33" fillId="33" borderId="14" xfId="53" applyNumberFormat="1" applyFont="1" applyFill="1" applyBorder="1" applyAlignment="1">
      <alignment horizontal="left" vertical="center" wrapText="1"/>
    </xf>
    <xf numFmtId="164" fontId="47" fillId="0" borderId="0" xfId="0" applyNumberFormat="1" applyFont="1" applyFill="1" applyAlignment="1">
      <alignment vertical="center"/>
    </xf>
    <xf numFmtId="0" fontId="30" fillId="33" borderId="10" xfId="0" applyFont="1" applyFill="1" applyBorder="1" applyAlignment="1">
      <alignment horizontal="left" vertical="center" wrapText="1"/>
    </xf>
    <xf numFmtId="0" fontId="33" fillId="33" borderId="10" xfId="0" applyFont="1" applyFill="1" applyBorder="1" applyAlignment="1">
      <alignment horizontal="center" vertical="center" wrapText="1"/>
    </xf>
    <xf numFmtId="39" fontId="33" fillId="33" borderId="10" xfId="53" applyNumberFormat="1" applyFont="1" applyFill="1" applyBorder="1" applyAlignment="1">
      <alignment horizontal="right" vertical="center" wrapText="1"/>
    </xf>
    <xf numFmtId="166" fontId="33" fillId="33" borderId="10" xfId="53" applyNumberFormat="1" applyFont="1" applyFill="1" applyBorder="1" applyAlignment="1">
      <alignment horizontal="right" vertical="center" wrapText="1"/>
    </xf>
    <xf numFmtId="166" fontId="30" fillId="33" borderId="10" xfId="53" applyNumberFormat="1" applyFont="1" applyFill="1" applyBorder="1" applyAlignment="1">
      <alignment vertical="center"/>
    </xf>
    <xf numFmtId="39" fontId="30" fillId="33" borderId="10" xfId="0" applyNumberFormat="1" applyFont="1" applyFill="1" applyBorder="1" applyAlignment="1">
      <alignment vertical="center"/>
    </xf>
    <xf numFmtId="0" fontId="49" fillId="33" borderId="18" xfId="0" applyFont="1" applyFill="1" applyBorder="1" applyAlignment="1">
      <alignment horizontal="left" vertical="top" wrapText="1"/>
    </xf>
    <xf numFmtId="0" fontId="45" fillId="33" borderId="10" xfId="0" applyFont="1" applyFill="1" applyBorder="1">
      <alignment horizontal="left" vertical="top" wrapText="1"/>
    </xf>
    <xf numFmtId="0" fontId="30" fillId="33" borderId="11" xfId="0" applyFont="1" applyFill="1" applyBorder="1" applyAlignment="1">
      <alignment horizontal="left" vertical="center" wrapText="1"/>
    </xf>
    <xf numFmtId="49" fontId="30" fillId="33" borderId="10" xfId="0" applyNumberFormat="1" applyFont="1" applyFill="1" applyBorder="1" applyAlignment="1">
      <alignment horizontal="center" vertical="center"/>
    </xf>
    <xf numFmtId="0" fontId="63" fillId="33" borderId="10" xfId="0" applyFont="1" applyFill="1" applyBorder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31" fillId="0" borderId="12" xfId="0" applyFont="1" applyFill="1" applyBorder="1" applyAlignment="1">
      <alignment horizontal="center" vertical="center" wrapText="1"/>
    </xf>
    <xf numFmtId="0" fontId="31" fillId="0" borderId="22" xfId="0" applyFont="1" applyFill="1" applyBorder="1" applyAlignment="1">
      <alignment horizontal="center" vertical="center" wrapText="1"/>
    </xf>
    <xf numFmtId="0" fontId="31" fillId="0" borderId="13" xfId="0" applyFont="1" applyFill="1" applyBorder="1" applyAlignment="1">
      <alignment horizontal="center" vertical="center" wrapText="1"/>
    </xf>
    <xf numFmtId="0" fontId="52" fillId="0" borderId="12" xfId="0" applyFont="1" applyBorder="1" applyAlignment="1">
      <alignment horizontal="center" vertical="center"/>
    </xf>
    <xf numFmtId="0" fontId="52" fillId="0" borderId="22" xfId="0" applyFont="1" applyBorder="1" applyAlignment="1">
      <alignment horizontal="center" vertical="center"/>
    </xf>
    <xf numFmtId="0" fontId="52" fillId="0" borderId="13" xfId="0" applyFont="1" applyBorder="1" applyAlignment="1">
      <alignment horizontal="center" vertical="center"/>
    </xf>
    <xf numFmtId="166" fontId="31" fillId="0" borderId="12" xfId="53" applyNumberFormat="1" applyFont="1" applyBorder="1" applyAlignment="1">
      <alignment horizontal="center" vertical="center" wrapText="1"/>
    </xf>
    <xf numFmtId="166" fontId="31" fillId="0" borderId="22" xfId="53" applyNumberFormat="1" applyFont="1" applyBorder="1" applyAlignment="1">
      <alignment horizontal="center" vertical="center" wrapText="1"/>
    </xf>
    <xf numFmtId="166" fontId="31" fillId="0" borderId="13" xfId="53" applyNumberFormat="1" applyFont="1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 wrapText="1"/>
    </xf>
    <xf numFmtId="0" fontId="31" fillId="0" borderId="18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31" fillId="0" borderId="22" xfId="0" applyFont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 wrapText="1"/>
    </xf>
    <xf numFmtId="0" fontId="56" fillId="0" borderId="12" xfId="0" applyFont="1" applyBorder="1" applyAlignment="1">
      <alignment horizontal="center" vertical="center" wrapText="1"/>
    </xf>
    <xf numFmtId="0" fontId="56" fillId="0" borderId="22" xfId="0" applyFont="1" applyBorder="1" applyAlignment="1">
      <alignment horizontal="center" vertical="center" wrapText="1"/>
    </xf>
    <xf numFmtId="0" fontId="56" fillId="0" borderId="13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29" fillId="0" borderId="2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0" xfId="0" applyFont="1" applyAlignment="1">
      <alignment horizontal="right" vertical="center" wrapText="1"/>
    </xf>
    <xf numFmtId="0" fontId="29" fillId="0" borderId="0" xfId="0" applyFont="1" applyAlignment="1">
      <alignment horizontal="right" vertical="center"/>
    </xf>
    <xf numFmtId="0" fontId="30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30" fillId="0" borderId="0" xfId="0" applyFont="1" applyAlignment="1">
      <alignment horizontal="right" vertical="center" wrapText="1"/>
    </xf>
    <xf numFmtId="0" fontId="37" fillId="0" borderId="0" xfId="0" applyFont="1" applyAlignment="1">
      <alignment horizontal="center" vertical="center" wrapText="1"/>
    </xf>
    <xf numFmtId="0" fontId="30" fillId="0" borderId="15" xfId="43" applyFont="1" applyBorder="1" applyAlignment="1">
      <alignment horizontal="center" vertical="center" wrapText="1"/>
    </xf>
    <xf numFmtId="0" fontId="30" fillId="0" borderId="17" xfId="43" applyFont="1" applyBorder="1" applyAlignment="1">
      <alignment horizontal="center" vertical="center" wrapText="1"/>
    </xf>
    <xf numFmtId="0" fontId="30" fillId="0" borderId="16" xfId="43" applyFont="1" applyBorder="1" applyAlignment="1">
      <alignment horizontal="center" vertical="center" wrapText="1"/>
    </xf>
    <xf numFmtId="0" fontId="30" fillId="0" borderId="12" xfId="43" applyFont="1" applyBorder="1" applyAlignment="1">
      <alignment horizontal="center" vertical="center" wrapText="1"/>
    </xf>
    <xf numFmtId="0" fontId="30" fillId="0" borderId="13" xfId="43" applyFont="1" applyBorder="1" applyAlignment="1">
      <alignment horizontal="center" vertical="center" wrapText="1"/>
    </xf>
    <xf numFmtId="0" fontId="30" fillId="0" borderId="0" xfId="75" applyFont="1" applyAlignment="1">
      <alignment horizontal="right"/>
    </xf>
    <xf numFmtId="0" fontId="38" fillId="33" borderId="10" xfId="43" applyFont="1" applyFill="1" applyBorder="1" applyAlignment="1">
      <alignment horizontal="center" vertical="top" wrapText="1"/>
    </xf>
    <xf numFmtId="0" fontId="33" fillId="0" borderId="11" xfId="0" applyFont="1" applyFill="1" applyBorder="1" applyAlignment="1">
      <alignment horizontal="left" vertical="top" wrapText="1"/>
    </xf>
    <xf numFmtId="0" fontId="33" fillId="0" borderId="18" xfId="0" applyFont="1" applyFill="1" applyBorder="1" applyAlignment="1">
      <alignment horizontal="left" vertical="top" wrapText="1"/>
    </xf>
    <xf numFmtId="0" fontId="33" fillId="0" borderId="14" xfId="0" applyFont="1" applyFill="1" applyBorder="1" applyAlignment="1">
      <alignment horizontal="left" vertical="top" wrapText="1"/>
    </xf>
    <xf numFmtId="0" fontId="37" fillId="33" borderId="10" xfId="0" applyFont="1" applyFill="1" applyBorder="1" applyAlignment="1">
      <alignment horizontal="center" vertical="center"/>
    </xf>
    <xf numFmtId="0" fontId="33" fillId="33" borderId="11" xfId="0" applyFont="1" applyFill="1" applyBorder="1" applyAlignment="1">
      <alignment horizontal="center" vertical="center" wrapText="1"/>
    </xf>
    <xf numFmtId="0" fontId="33" fillId="33" borderId="18" xfId="0" applyFont="1" applyFill="1" applyBorder="1" applyAlignment="1">
      <alignment horizontal="center" vertical="center" wrapText="1"/>
    </xf>
    <xf numFmtId="0" fontId="33" fillId="33" borderId="14" xfId="0" applyFont="1" applyFill="1" applyBorder="1" applyAlignment="1">
      <alignment horizontal="center" vertical="center" wrapText="1"/>
    </xf>
    <xf numFmtId="0" fontId="38" fillId="33" borderId="12" xfId="43" applyFont="1" applyFill="1" applyBorder="1" applyAlignment="1">
      <alignment horizontal="center" vertical="top" wrapText="1"/>
    </xf>
    <xf numFmtId="0" fontId="38" fillId="33" borderId="13" xfId="43" applyFont="1" applyFill="1" applyBorder="1" applyAlignment="1">
      <alignment horizontal="center" vertical="top" wrapText="1"/>
    </xf>
    <xf numFmtId="0" fontId="37" fillId="33" borderId="20" xfId="0" applyFont="1" applyFill="1" applyBorder="1" applyAlignment="1">
      <alignment horizontal="center" vertical="center"/>
    </xf>
    <xf numFmtId="0" fontId="37" fillId="33" borderId="19" xfId="0" applyFont="1" applyFill="1" applyBorder="1" applyAlignment="1">
      <alignment horizontal="center" vertical="center"/>
    </xf>
    <xf numFmtId="0" fontId="37" fillId="33" borderId="21" xfId="0" applyFont="1" applyFill="1" applyBorder="1" applyAlignment="1">
      <alignment horizontal="center" vertical="center"/>
    </xf>
    <xf numFmtId="0" fontId="33" fillId="33" borderId="11" xfId="43" applyFont="1" applyFill="1" applyBorder="1" applyAlignment="1">
      <alignment horizontal="center" vertical="center" wrapText="1"/>
    </xf>
    <xf numFmtId="0" fontId="30" fillId="33" borderId="18" xfId="43" applyFont="1" applyFill="1" applyBorder="1" applyAlignment="1">
      <alignment horizontal="center" vertical="center" wrapText="1"/>
    </xf>
    <xf numFmtId="0" fontId="30" fillId="33" borderId="14" xfId="43" applyFont="1" applyFill="1" applyBorder="1" applyAlignment="1">
      <alignment horizontal="center" vertical="center" wrapText="1"/>
    </xf>
    <xf numFmtId="0" fontId="33" fillId="0" borderId="0" xfId="0" applyFont="1" applyFill="1" applyAlignment="1">
      <alignment horizontal="center" wrapText="1"/>
    </xf>
    <xf numFmtId="0" fontId="30" fillId="33" borderId="10" xfId="43" applyFont="1" applyFill="1" applyBorder="1" applyAlignment="1">
      <alignment horizontal="center" vertical="center" wrapText="1"/>
    </xf>
    <xf numFmtId="0" fontId="30" fillId="33" borderId="15" xfId="43" applyFont="1" applyFill="1" applyBorder="1" applyAlignment="1">
      <alignment horizontal="center" vertical="center" wrapText="1"/>
    </xf>
    <xf numFmtId="0" fontId="30" fillId="33" borderId="17" xfId="43" applyFont="1" applyFill="1" applyBorder="1" applyAlignment="1">
      <alignment horizontal="center" vertical="center" wrapText="1"/>
    </xf>
    <xf numFmtId="0" fontId="30" fillId="33" borderId="16" xfId="43" applyFont="1" applyFill="1" applyBorder="1" applyAlignment="1">
      <alignment horizontal="center" vertical="center" wrapText="1"/>
    </xf>
    <xf numFmtId="0" fontId="30" fillId="33" borderId="20" xfId="43" applyFont="1" applyFill="1" applyBorder="1" applyAlignment="1">
      <alignment horizontal="center" vertical="center" wrapText="1"/>
    </xf>
    <xf numFmtId="0" fontId="30" fillId="33" borderId="19" xfId="43" applyFont="1" applyFill="1" applyBorder="1" applyAlignment="1">
      <alignment horizontal="center" vertical="center" wrapText="1"/>
    </xf>
    <xf numFmtId="0" fontId="30" fillId="33" borderId="21" xfId="43" applyFont="1" applyFill="1" applyBorder="1" applyAlignment="1">
      <alignment horizontal="center" vertical="center" wrapText="1"/>
    </xf>
    <xf numFmtId="0" fontId="30" fillId="33" borderId="12" xfId="43" applyFont="1" applyFill="1" applyBorder="1" applyAlignment="1">
      <alignment horizontal="center" vertical="center" wrapText="1"/>
    </xf>
    <xf numFmtId="0" fontId="30" fillId="33" borderId="13" xfId="43" applyFont="1" applyFill="1" applyBorder="1" applyAlignment="1">
      <alignment horizontal="center" vertical="center" wrapText="1"/>
    </xf>
    <xf numFmtId="0" fontId="45" fillId="0" borderId="10" xfId="0" applyFont="1" applyFill="1" applyBorder="1" applyAlignment="1">
      <alignment horizontal="center" vertical="center" wrapText="1"/>
    </xf>
    <xf numFmtId="0" fontId="30" fillId="0" borderId="11" xfId="0" applyFont="1" applyFill="1" applyBorder="1" applyAlignment="1">
      <alignment horizontal="left" vertical="top" wrapText="1"/>
    </xf>
    <xf numFmtId="0" fontId="30" fillId="0" borderId="14" xfId="0" applyFont="1" applyFill="1" applyBorder="1" applyAlignment="1">
      <alignment horizontal="left" vertical="top" wrapText="1"/>
    </xf>
    <xf numFmtId="0" fontId="30" fillId="0" borderId="11" xfId="0" applyFont="1" applyFill="1" applyBorder="1" applyAlignment="1">
      <alignment horizontal="center" vertical="center" wrapText="1"/>
    </xf>
    <xf numFmtId="0" fontId="30" fillId="0" borderId="18" xfId="0" applyFont="1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left" vertical="top" wrapText="1"/>
    </xf>
    <xf numFmtId="0" fontId="30" fillId="0" borderId="0" xfId="75" applyFont="1" applyAlignment="1">
      <alignment horizontal="right" vertical="center"/>
    </xf>
    <xf numFmtId="0" fontId="33" fillId="0" borderId="10" xfId="0" applyFont="1" applyBorder="1" applyAlignment="1">
      <alignment horizontal="left" vertical="center"/>
    </xf>
    <xf numFmtId="0" fontId="42" fillId="0" borderId="11" xfId="0" applyFont="1" applyFill="1" applyBorder="1" applyAlignment="1">
      <alignment horizontal="left" vertical="center" wrapText="1"/>
    </xf>
    <xf numFmtId="0" fontId="42" fillId="0" borderId="18" xfId="0" applyFont="1" applyFill="1" applyBorder="1" applyAlignment="1">
      <alignment horizontal="left" vertical="center" wrapText="1"/>
    </xf>
    <xf numFmtId="0" fontId="30" fillId="0" borderId="10" xfId="0" applyFont="1" applyFill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center" vertical="center" wrapText="1"/>
    </xf>
    <xf numFmtId="0" fontId="36" fillId="0" borderId="0" xfId="0" applyFont="1" applyFill="1" applyAlignment="1">
      <alignment horizontal="center" vertical="center" wrapText="1"/>
    </xf>
    <xf numFmtId="166" fontId="29" fillId="0" borderId="0" xfId="53" applyNumberFormat="1" applyFont="1" applyFill="1" applyAlignment="1">
      <alignment horizontal="right"/>
    </xf>
    <xf numFmtId="166" fontId="29" fillId="0" borderId="0" xfId="53" applyNumberFormat="1" applyFont="1" applyFill="1" applyAlignment="1">
      <alignment horizontal="right" vertical="center"/>
    </xf>
    <xf numFmtId="0" fontId="60" fillId="0" borderId="19" xfId="0" applyFont="1" applyFill="1" applyBorder="1" applyAlignment="1">
      <alignment horizontal="right" vertical="top" wrapText="1"/>
    </xf>
    <xf numFmtId="0" fontId="31" fillId="33" borderId="10" xfId="0" applyFont="1" applyFill="1" applyBorder="1" applyAlignment="1">
      <alignment horizontal="left" vertical="top" wrapText="1"/>
    </xf>
    <xf numFmtId="0" fontId="29" fillId="0" borderId="18" xfId="0" applyFont="1" applyBorder="1" applyAlignment="1">
      <alignment horizontal="center" vertical="center" wrapText="1"/>
    </xf>
    <xf numFmtId="0" fontId="31" fillId="33" borderId="10" xfId="0" applyFont="1" applyFill="1" applyBorder="1" applyAlignment="1">
      <alignment horizontal="left" vertical="center" wrapText="1"/>
    </xf>
    <xf numFmtId="0" fontId="60" fillId="0" borderId="10" xfId="0" applyFont="1" applyBorder="1" applyAlignment="1">
      <alignment horizontal="left" vertical="center" wrapText="1"/>
    </xf>
    <xf numFmtId="0" fontId="29" fillId="0" borderId="10" xfId="0" applyFont="1" applyBorder="1" applyAlignment="1">
      <alignment horizontal="left" vertical="center" wrapText="1"/>
    </xf>
    <xf numFmtId="0" fontId="31" fillId="0" borderId="0" xfId="0" applyFont="1" applyBorder="1" applyAlignment="1">
      <alignment horizontal="left" vertical="top" wrapText="1"/>
    </xf>
    <xf numFmtId="0" fontId="29" fillId="0" borderId="11" xfId="0" applyFont="1" applyBorder="1" applyAlignment="1">
      <alignment horizontal="left" vertical="center" wrapText="1"/>
    </xf>
    <xf numFmtId="0" fontId="29" fillId="0" borderId="14" xfId="0" applyFont="1" applyBorder="1" applyAlignment="1">
      <alignment horizontal="left" vertical="center" wrapText="1"/>
    </xf>
    <xf numFmtId="0" fontId="31" fillId="0" borderId="10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 wrapText="1"/>
    </xf>
    <xf numFmtId="0" fontId="29" fillId="0" borderId="10" xfId="0" applyFont="1" applyFill="1" applyBorder="1" applyAlignment="1">
      <alignment horizontal="left" vertical="top" wrapText="1"/>
    </xf>
    <xf numFmtId="0" fontId="29" fillId="0" borderId="10" xfId="0" applyFont="1" applyFill="1" applyBorder="1" applyAlignment="1">
      <alignment horizontal="center" vertical="top" wrapText="1"/>
    </xf>
    <xf numFmtId="0" fontId="35" fillId="0" borderId="0" xfId="0" applyFont="1" applyAlignment="1">
      <alignment horizontal="center" vertical="top" wrapText="1"/>
    </xf>
    <xf numFmtId="0" fontId="35" fillId="0" borderId="0" xfId="0" applyFont="1">
      <alignment horizontal="left" vertical="top" wrapText="1"/>
    </xf>
    <xf numFmtId="0" fontId="57" fillId="0" borderId="0" xfId="0" applyFont="1" applyAlignment="1">
      <alignment horizontal="left" vertical="center"/>
    </xf>
    <xf numFmtId="0" fontId="60" fillId="0" borderId="10" xfId="0" applyFont="1" applyFill="1" applyBorder="1" applyAlignment="1">
      <alignment horizontal="left" vertical="top" wrapText="1"/>
    </xf>
    <xf numFmtId="0" fontId="33" fillId="0" borderId="10" xfId="0" applyFont="1" applyBorder="1">
      <alignment horizontal="left" vertical="top" wrapText="1"/>
    </xf>
    <xf numFmtId="0" fontId="37" fillId="0" borderId="0" xfId="0" applyFont="1" applyFill="1" applyAlignment="1">
      <alignment horizontal="center" vertical="center" wrapText="1"/>
    </xf>
    <xf numFmtId="0" fontId="33" fillId="33" borderId="0" xfId="0" applyFont="1" applyFill="1" applyAlignment="1">
      <alignment horizontal="center" vertical="center" wrapText="1"/>
    </xf>
    <xf numFmtId="0" fontId="38" fillId="0" borderId="18" xfId="0" applyFont="1" applyBorder="1" applyAlignment="1">
      <alignment horizontal="center" vertical="top" wrapText="1"/>
    </xf>
    <xf numFmtId="0" fontId="42" fillId="0" borderId="0" xfId="0" applyFont="1" applyFill="1" applyBorder="1" applyAlignment="1">
      <alignment horizontal="right" vertical="top" wrapText="1"/>
    </xf>
    <xf numFmtId="0" fontId="62" fillId="0" borderId="0" xfId="0" applyFont="1">
      <alignment horizontal="left" vertical="top" wrapText="1"/>
    </xf>
    <xf numFmtId="0" fontId="33" fillId="33" borderId="11" xfId="0" applyFont="1" applyFill="1" applyBorder="1" applyAlignment="1">
      <alignment horizontal="left" vertical="center" wrapText="1"/>
    </xf>
    <xf numFmtId="0" fontId="33" fillId="33" borderId="18" xfId="0" applyFont="1" applyFill="1" applyBorder="1" applyAlignment="1">
      <alignment horizontal="left" vertical="center" wrapText="1"/>
    </xf>
    <xf numFmtId="0" fontId="33" fillId="33" borderId="14" xfId="0" applyFont="1" applyFill="1" applyBorder="1" applyAlignment="1">
      <alignment horizontal="left" vertical="center" wrapText="1"/>
    </xf>
    <xf numFmtId="0" fontId="30" fillId="0" borderId="0" xfId="0" applyFont="1" applyAlignment="1">
      <alignment horizontal="right" vertical="center"/>
    </xf>
    <xf numFmtId="0" fontId="30" fillId="0" borderId="0" xfId="75" applyFont="1" applyAlignment="1">
      <alignment horizontal="left" vertical="center"/>
    </xf>
    <xf numFmtId="0" fontId="47" fillId="0" borderId="11" xfId="0" applyFont="1" applyBorder="1" applyAlignment="1">
      <alignment horizontal="left" vertical="center" wrapText="1"/>
    </xf>
    <xf numFmtId="0" fontId="47" fillId="0" borderId="18" xfId="0" applyFont="1" applyBorder="1" applyAlignment="1">
      <alignment horizontal="left" vertical="center" wrapText="1"/>
    </xf>
    <xf numFmtId="0" fontId="47" fillId="0" borderId="14" xfId="0" applyFont="1" applyBorder="1" applyAlignment="1">
      <alignment horizontal="left" vertical="center" wrapText="1"/>
    </xf>
    <xf numFmtId="0" fontId="48" fillId="0" borderId="11" xfId="0" applyFont="1" applyBorder="1" applyAlignment="1">
      <alignment horizontal="left" vertical="center" wrapText="1"/>
    </xf>
    <xf numFmtId="0" fontId="48" fillId="0" borderId="18" xfId="0" applyFont="1" applyBorder="1" applyAlignment="1">
      <alignment horizontal="left" vertical="center" wrapText="1"/>
    </xf>
    <xf numFmtId="0" fontId="48" fillId="0" borderId="14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center" vertical="center" wrapText="1"/>
    </xf>
    <xf numFmtId="0" fontId="47" fillId="0" borderId="11" xfId="0" applyFont="1" applyBorder="1" applyAlignment="1">
      <alignment horizontal="center" vertical="center" wrapText="1"/>
    </xf>
    <xf numFmtId="0" fontId="47" fillId="0" borderId="18" xfId="0" applyFont="1" applyBorder="1" applyAlignment="1">
      <alignment horizontal="center" vertical="center" wrapText="1"/>
    </xf>
    <xf numFmtId="0" fontId="47" fillId="0" borderId="14" xfId="0" applyFont="1" applyBorder="1" applyAlignment="1">
      <alignment horizontal="center" vertical="center" wrapText="1"/>
    </xf>
  </cellXfs>
  <cellStyles count="78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3" builtinId="3"/>
    <cellStyle name="Comma 11" xfId="77"/>
    <cellStyle name="Comma 2" xfId="52"/>
    <cellStyle name="Comma 2 3" xfId="51"/>
    <cellStyle name="Comma 2 5" xfId="73"/>
    <cellStyle name="Comma 3" xfId="65"/>
    <cellStyle name="Comma 4" xfId="45"/>
    <cellStyle name="Comma 7" xfId="47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0 2" xfId="69"/>
    <cellStyle name="Normal 11 2" xfId="44"/>
    <cellStyle name="Normal 12" xfId="60"/>
    <cellStyle name="Normal 18 2" xfId="72"/>
    <cellStyle name="Normal 19" xfId="76"/>
    <cellStyle name="Normal 2" xfId="48"/>
    <cellStyle name="Normal 2 2 2" xfId="66"/>
    <cellStyle name="Normal 2 4" xfId="46"/>
    <cellStyle name="Normal 2 6" xfId="71"/>
    <cellStyle name="Normal 3" xfId="55"/>
    <cellStyle name="Normal 4" xfId="56"/>
    <cellStyle name="Normal 4 2" xfId="49"/>
    <cellStyle name="Normal 5" xfId="54"/>
    <cellStyle name="Normal 6" xfId="64"/>
    <cellStyle name="Normal 7" xfId="70"/>
    <cellStyle name="Normal 8" xfId="43"/>
    <cellStyle name="Normal 8 2" xfId="74"/>
    <cellStyle name="Note" xfId="15" builtinId="10" customBuiltin="1"/>
    <cellStyle name="Output" xfId="10" builtinId="21" customBuiltin="1"/>
    <cellStyle name="Percent 2" xfId="67"/>
    <cellStyle name="SN_241" xfId="42"/>
    <cellStyle name="Title" xfId="1" builtinId="15" customBuiltin="1"/>
    <cellStyle name="Total" xfId="17" builtinId="25" customBuiltin="1"/>
    <cellStyle name="Warning Text" xfId="14" builtinId="11" customBuiltin="1"/>
    <cellStyle name="Обычный 13" xfId="75"/>
    <cellStyle name="Обычный 16" xfId="61"/>
    <cellStyle name="Обычный 17" xfId="62"/>
    <cellStyle name="Обычный 2" xfId="50"/>
    <cellStyle name="Обычный 2 3" xfId="68"/>
    <cellStyle name="Обычный 25" xfId="63"/>
    <cellStyle name="Обычный 6" xfId="57"/>
    <cellStyle name="Обычный 7" xfId="59"/>
    <cellStyle name="Финансовый 16" xfId="5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0"/>
  <sheetViews>
    <sheetView topLeftCell="A49" zoomScale="85" zoomScaleNormal="85" zoomScaleSheetLayoutView="115" workbookViewId="0">
      <selection activeCell="G64" sqref="G64"/>
    </sheetView>
  </sheetViews>
  <sheetFormatPr defaultColWidth="9.140625" defaultRowHeight="17.25"/>
  <cols>
    <col min="1" max="1" width="6.140625" style="13" customWidth="1"/>
    <col min="2" max="2" width="10.7109375" style="13" customWidth="1"/>
    <col min="3" max="3" width="15" style="13" customWidth="1"/>
    <col min="4" max="4" width="85.42578125" style="13" customWidth="1"/>
    <col min="5" max="5" width="31.28515625" style="13" customWidth="1"/>
    <col min="6" max="6" width="9.5703125" style="13" bestFit="1" customWidth="1"/>
    <col min="7" max="7" width="71.42578125" style="13" customWidth="1"/>
    <col min="8" max="8" width="26.85546875" style="13" customWidth="1"/>
    <col min="9" max="9" width="15.7109375" style="13" bestFit="1" customWidth="1"/>
    <col min="10" max="16384" width="9.140625" style="13"/>
  </cols>
  <sheetData>
    <row r="1" spans="2:8" ht="31.5" customHeight="1">
      <c r="D1" s="223" t="s">
        <v>8</v>
      </c>
      <c r="E1" s="223"/>
      <c r="F1" s="77"/>
      <c r="G1" s="73"/>
    </row>
    <row r="2" spans="2:8">
      <c r="D2" s="224" t="s">
        <v>147</v>
      </c>
      <c r="E2" s="224"/>
      <c r="F2" s="225"/>
      <c r="G2" s="225"/>
    </row>
    <row r="3" spans="2:8">
      <c r="D3" s="224" t="s">
        <v>153</v>
      </c>
      <c r="E3" s="224"/>
      <c r="F3" s="73"/>
      <c r="G3" s="73"/>
    </row>
    <row r="4" spans="2:8">
      <c r="D4" s="78"/>
      <c r="E4" s="78"/>
      <c r="F4" s="73"/>
      <c r="G4" s="73"/>
    </row>
    <row r="5" spans="2:8" ht="90.75" customHeight="1">
      <c r="B5" s="226" t="s">
        <v>170</v>
      </c>
      <c r="C5" s="226"/>
      <c r="D5" s="226"/>
      <c r="E5" s="226"/>
    </row>
    <row r="6" spans="2:8" ht="20.45" customHeight="1">
      <c r="B6" s="48"/>
      <c r="C6" s="48"/>
      <c r="D6" s="48"/>
      <c r="E6" s="79" t="s">
        <v>84</v>
      </c>
    </row>
    <row r="7" spans="2:8" s="80" customFormat="1" ht="117.75" customHeight="1">
      <c r="B7" s="227" t="s">
        <v>9</v>
      </c>
      <c r="C7" s="228"/>
      <c r="D7" s="220" t="s">
        <v>10</v>
      </c>
      <c r="E7" s="91" t="s">
        <v>152</v>
      </c>
    </row>
    <row r="8" spans="2:8" s="80" customFormat="1" ht="36" customHeight="1">
      <c r="B8" s="7" t="s">
        <v>11</v>
      </c>
      <c r="C8" s="7" t="s">
        <v>12</v>
      </c>
      <c r="D8" s="222"/>
      <c r="E8" s="7" t="s">
        <v>15</v>
      </c>
    </row>
    <row r="9" spans="2:8">
      <c r="B9" s="5"/>
      <c r="C9" s="5"/>
      <c r="D9" s="74" t="s">
        <v>1</v>
      </c>
      <c r="E9" s="75">
        <f>E10</f>
        <v>0</v>
      </c>
    </row>
    <row r="10" spans="2:8" ht="33" customHeight="1">
      <c r="B10" s="211" t="s">
        <v>41</v>
      </c>
      <c r="C10" s="212"/>
      <c r="D10" s="213"/>
      <c r="E10" s="75">
        <f>E11+E30</f>
        <v>0</v>
      </c>
    </row>
    <row r="11" spans="2:8" ht="19.5" customHeight="1">
      <c r="B11" s="214" t="s">
        <v>47</v>
      </c>
      <c r="C11" s="220"/>
      <c r="D11" s="81" t="s">
        <v>2</v>
      </c>
      <c r="E11" s="208">
        <f>E18+E24</f>
        <v>0</v>
      </c>
      <c r="H11" s="82"/>
    </row>
    <row r="12" spans="2:8" ht="25.9" customHeight="1">
      <c r="B12" s="215"/>
      <c r="C12" s="221"/>
      <c r="D12" s="76" t="s">
        <v>48</v>
      </c>
      <c r="E12" s="209"/>
      <c r="H12" s="82"/>
    </row>
    <row r="13" spans="2:8" ht="19.5" customHeight="1">
      <c r="B13" s="215"/>
      <c r="C13" s="221"/>
      <c r="D13" s="81" t="s">
        <v>3</v>
      </c>
      <c r="E13" s="209"/>
    </row>
    <row r="14" spans="2:8" ht="94.5" customHeight="1">
      <c r="B14" s="215"/>
      <c r="C14" s="221"/>
      <c r="D14" s="83" t="s">
        <v>111</v>
      </c>
      <c r="E14" s="209"/>
    </row>
    <row r="15" spans="2:8" ht="18.75" customHeight="1">
      <c r="B15" s="215"/>
      <c r="C15" s="221"/>
      <c r="D15" s="81" t="s">
        <v>4</v>
      </c>
      <c r="E15" s="209"/>
    </row>
    <row r="16" spans="2:8" ht="51.75">
      <c r="B16" s="216"/>
      <c r="C16" s="222"/>
      <c r="D16" s="83" t="s">
        <v>49</v>
      </c>
      <c r="E16" s="210"/>
    </row>
    <row r="17" spans="2:9" ht="21" customHeight="1">
      <c r="B17" s="211" t="s">
        <v>154</v>
      </c>
      <c r="C17" s="212"/>
      <c r="D17" s="212"/>
      <c r="E17" s="213"/>
      <c r="G17" s="31"/>
    </row>
    <row r="18" spans="2:9" ht="19.5" customHeight="1">
      <c r="B18" s="217"/>
      <c r="C18" s="214">
        <v>11005</v>
      </c>
      <c r="D18" s="81" t="s">
        <v>5</v>
      </c>
      <c r="E18" s="208">
        <v>-350000</v>
      </c>
      <c r="G18" s="31"/>
      <c r="H18" s="85"/>
      <c r="I18" s="31"/>
    </row>
    <row r="19" spans="2:9" ht="46.5" customHeight="1">
      <c r="B19" s="218"/>
      <c r="C19" s="215"/>
      <c r="D19" s="86" t="s">
        <v>156</v>
      </c>
      <c r="E19" s="209"/>
      <c r="G19" s="31"/>
    </row>
    <row r="20" spans="2:9" ht="18.75" customHeight="1">
      <c r="B20" s="218"/>
      <c r="C20" s="215"/>
      <c r="D20" s="81" t="s">
        <v>6</v>
      </c>
      <c r="E20" s="209"/>
      <c r="G20" s="31"/>
    </row>
    <row r="21" spans="2:9" ht="42" customHeight="1">
      <c r="B21" s="218"/>
      <c r="C21" s="215"/>
      <c r="D21" s="83" t="s">
        <v>51</v>
      </c>
      <c r="E21" s="209"/>
      <c r="G21" s="31"/>
    </row>
    <row r="22" spans="2:9" ht="18.75" customHeight="1">
      <c r="B22" s="218"/>
      <c r="C22" s="215"/>
      <c r="D22" s="81" t="s">
        <v>7</v>
      </c>
      <c r="E22" s="209"/>
      <c r="G22" s="31"/>
    </row>
    <row r="23" spans="2:9" ht="21.75" customHeight="1">
      <c r="B23" s="219"/>
      <c r="C23" s="216"/>
      <c r="D23" s="5" t="s">
        <v>33</v>
      </c>
      <c r="E23" s="210"/>
      <c r="G23" s="31"/>
    </row>
    <row r="24" spans="2:9" ht="18" customHeight="1">
      <c r="B24" s="217"/>
      <c r="C24" s="214">
        <v>11002</v>
      </c>
      <c r="D24" s="81" t="s">
        <v>5</v>
      </c>
      <c r="E24" s="208">
        <v>350000</v>
      </c>
      <c r="G24" s="31"/>
    </row>
    <row r="25" spans="2:9" ht="34.5" customHeight="1">
      <c r="B25" s="218"/>
      <c r="C25" s="215"/>
      <c r="D25" s="76" t="s">
        <v>109</v>
      </c>
      <c r="E25" s="209"/>
    </row>
    <row r="26" spans="2:9" ht="18" customHeight="1">
      <c r="B26" s="218"/>
      <c r="C26" s="215"/>
      <c r="D26" s="81" t="s">
        <v>6</v>
      </c>
      <c r="E26" s="209"/>
    </row>
    <row r="27" spans="2:9" ht="79.5" customHeight="1">
      <c r="B27" s="218"/>
      <c r="C27" s="215"/>
      <c r="D27" s="83" t="s">
        <v>110</v>
      </c>
      <c r="E27" s="209"/>
    </row>
    <row r="28" spans="2:9" ht="18.75" customHeight="1">
      <c r="B28" s="218"/>
      <c r="C28" s="215"/>
      <c r="D28" s="81" t="s">
        <v>7</v>
      </c>
      <c r="E28" s="209"/>
    </row>
    <row r="29" spans="2:9" ht="23.25" customHeight="1">
      <c r="B29" s="219"/>
      <c r="C29" s="216"/>
      <c r="D29" s="83" t="s">
        <v>67</v>
      </c>
      <c r="E29" s="210"/>
    </row>
    <row r="30" spans="2:9" ht="19.5" customHeight="1">
      <c r="B30" s="214">
        <v>1111</v>
      </c>
      <c r="C30" s="220"/>
      <c r="D30" s="87" t="s">
        <v>2</v>
      </c>
      <c r="E30" s="208">
        <f>E37+E43+E49+E55</f>
        <v>0</v>
      </c>
    </row>
    <row r="31" spans="2:9" ht="34.5" customHeight="1">
      <c r="B31" s="215"/>
      <c r="C31" s="221"/>
      <c r="D31" s="88" t="s">
        <v>61</v>
      </c>
      <c r="E31" s="209"/>
      <c r="G31" s="82"/>
    </row>
    <row r="32" spans="2:9" ht="19.5" customHeight="1">
      <c r="B32" s="215"/>
      <c r="C32" s="221"/>
      <c r="D32" s="87" t="s">
        <v>3</v>
      </c>
      <c r="E32" s="209"/>
    </row>
    <row r="33" spans="2:7" ht="41.25" customHeight="1">
      <c r="B33" s="215"/>
      <c r="C33" s="221"/>
      <c r="D33" s="83" t="s">
        <v>62</v>
      </c>
      <c r="E33" s="209"/>
    </row>
    <row r="34" spans="2:7" ht="19.5" customHeight="1">
      <c r="B34" s="215"/>
      <c r="C34" s="221"/>
      <c r="D34" s="87" t="s">
        <v>4</v>
      </c>
      <c r="E34" s="209"/>
    </row>
    <row r="35" spans="2:7" ht="60.75" customHeight="1">
      <c r="B35" s="216"/>
      <c r="C35" s="222"/>
      <c r="D35" s="83" t="s">
        <v>63</v>
      </c>
      <c r="E35" s="210"/>
    </row>
    <row r="36" spans="2:7" ht="21" customHeight="1">
      <c r="B36" s="211" t="s">
        <v>154</v>
      </c>
      <c r="C36" s="212"/>
      <c r="D36" s="212"/>
      <c r="E36" s="213"/>
    </row>
    <row r="37" spans="2:7" ht="19.5" customHeight="1">
      <c r="B37" s="214"/>
      <c r="C37" s="202">
        <v>12004</v>
      </c>
      <c r="D37" s="87" t="s">
        <v>5</v>
      </c>
      <c r="E37" s="208">
        <v>-605303.4</v>
      </c>
    </row>
    <row r="38" spans="2:7" ht="45" customHeight="1">
      <c r="B38" s="215"/>
      <c r="C38" s="203"/>
      <c r="D38" s="88" t="s">
        <v>142</v>
      </c>
      <c r="E38" s="209"/>
    </row>
    <row r="39" spans="2:7" ht="18" customHeight="1">
      <c r="B39" s="215"/>
      <c r="C39" s="203"/>
      <c r="D39" s="81" t="s">
        <v>6</v>
      </c>
      <c r="E39" s="209"/>
    </row>
    <row r="40" spans="2:7" ht="36.75" customHeight="1">
      <c r="B40" s="215"/>
      <c r="C40" s="203"/>
      <c r="D40" s="89" t="s">
        <v>143</v>
      </c>
      <c r="E40" s="209"/>
      <c r="G40" s="82"/>
    </row>
    <row r="41" spans="2:7" ht="18.75" customHeight="1">
      <c r="B41" s="215"/>
      <c r="C41" s="203"/>
      <c r="D41" s="81" t="s">
        <v>7</v>
      </c>
      <c r="E41" s="209"/>
    </row>
    <row r="42" spans="2:7" ht="29.25" customHeight="1">
      <c r="B42" s="216"/>
      <c r="C42" s="204"/>
      <c r="D42" s="5" t="s">
        <v>43</v>
      </c>
      <c r="E42" s="210"/>
    </row>
    <row r="43" spans="2:7" ht="19.5" customHeight="1">
      <c r="B43" s="214"/>
      <c r="C43" s="202">
        <v>11003</v>
      </c>
      <c r="D43" s="87" t="s">
        <v>5</v>
      </c>
      <c r="E43" s="208">
        <v>52683</v>
      </c>
    </row>
    <row r="44" spans="2:7" ht="39" customHeight="1">
      <c r="B44" s="215"/>
      <c r="C44" s="203"/>
      <c r="D44" s="88" t="s">
        <v>140</v>
      </c>
      <c r="E44" s="209"/>
    </row>
    <row r="45" spans="2:7" ht="19.5" customHeight="1">
      <c r="B45" s="215"/>
      <c r="C45" s="203"/>
      <c r="D45" s="87" t="s">
        <v>6</v>
      </c>
      <c r="E45" s="209"/>
    </row>
    <row r="46" spans="2:7" ht="81.75" customHeight="1">
      <c r="B46" s="215"/>
      <c r="C46" s="203"/>
      <c r="D46" s="89" t="s">
        <v>141</v>
      </c>
      <c r="E46" s="209"/>
    </row>
    <row r="47" spans="2:7" ht="19.5" customHeight="1">
      <c r="B47" s="215"/>
      <c r="C47" s="203"/>
      <c r="D47" s="81" t="s">
        <v>7</v>
      </c>
      <c r="E47" s="209"/>
    </row>
    <row r="48" spans="2:7" ht="24.75" customHeight="1">
      <c r="B48" s="216"/>
      <c r="C48" s="204"/>
      <c r="D48" s="5" t="s">
        <v>33</v>
      </c>
      <c r="E48" s="210"/>
    </row>
    <row r="49" spans="2:5" ht="18.75" customHeight="1">
      <c r="B49" s="205"/>
      <c r="C49" s="202">
        <v>12011</v>
      </c>
      <c r="D49" s="87" t="s">
        <v>5</v>
      </c>
      <c r="E49" s="208">
        <v>263943.09999999998</v>
      </c>
    </row>
    <row r="50" spans="2:5" ht="81" customHeight="1">
      <c r="B50" s="206"/>
      <c r="C50" s="203"/>
      <c r="D50" s="88" t="s">
        <v>128</v>
      </c>
      <c r="E50" s="209"/>
    </row>
    <row r="51" spans="2:5" ht="18" customHeight="1">
      <c r="B51" s="206"/>
      <c r="C51" s="203"/>
      <c r="D51" s="87" t="s">
        <v>6</v>
      </c>
      <c r="E51" s="209"/>
    </row>
    <row r="52" spans="2:5" ht="63.75" customHeight="1">
      <c r="B52" s="206"/>
      <c r="C52" s="203"/>
      <c r="D52" s="89" t="s">
        <v>129</v>
      </c>
      <c r="E52" s="209"/>
    </row>
    <row r="53" spans="2:5" ht="19.5" customHeight="1">
      <c r="B53" s="206"/>
      <c r="C53" s="203"/>
      <c r="D53" s="81" t="s">
        <v>7</v>
      </c>
      <c r="E53" s="209"/>
    </row>
    <row r="54" spans="2:5">
      <c r="B54" s="207"/>
      <c r="C54" s="204"/>
      <c r="D54" s="5" t="s">
        <v>43</v>
      </c>
      <c r="E54" s="210"/>
    </row>
    <row r="55" spans="2:5" ht="19.5" customHeight="1">
      <c r="B55" s="205"/>
      <c r="C55" s="202">
        <v>12012</v>
      </c>
      <c r="D55" s="87" t="s">
        <v>5</v>
      </c>
      <c r="E55" s="208">
        <v>288677.3</v>
      </c>
    </row>
    <row r="56" spans="2:5" ht="78.75" customHeight="1">
      <c r="B56" s="206"/>
      <c r="C56" s="203"/>
      <c r="D56" s="88" t="s">
        <v>96</v>
      </c>
      <c r="E56" s="209"/>
    </row>
    <row r="57" spans="2:5" ht="18" customHeight="1">
      <c r="B57" s="206"/>
      <c r="C57" s="203"/>
      <c r="D57" s="87" t="s">
        <v>6</v>
      </c>
      <c r="E57" s="209"/>
    </row>
    <row r="58" spans="2:5" ht="112.9" customHeight="1">
      <c r="B58" s="206"/>
      <c r="C58" s="203"/>
      <c r="D58" s="89" t="s">
        <v>97</v>
      </c>
      <c r="E58" s="209"/>
    </row>
    <row r="59" spans="2:5" ht="18" customHeight="1">
      <c r="B59" s="206"/>
      <c r="C59" s="203"/>
      <c r="D59" s="81" t="s">
        <v>7</v>
      </c>
      <c r="E59" s="209"/>
    </row>
    <row r="60" spans="2:5" ht="23.25" customHeight="1">
      <c r="B60" s="207"/>
      <c r="C60" s="204"/>
      <c r="D60" s="5" t="s">
        <v>43</v>
      </c>
      <c r="E60" s="210"/>
    </row>
  </sheetData>
  <mergeCells count="34">
    <mergeCell ref="D1:E1"/>
    <mergeCell ref="D2:E2"/>
    <mergeCell ref="D3:E3"/>
    <mergeCell ref="B10:D10"/>
    <mergeCell ref="F2:G2"/>
    <mergeCell ref="B5:E5"/>
    <mergeCell ref="B7:C7"/>
    <mergeCell ref="D7:D8"/>
    <mergeCell ref="B11:B16"/>
    <mergeCell ref="C11:C16"/>
    <mergeCell ref="B17:E17"/>
    <mergeCell ref="E11:E16"/>
    <mergeCell ref="B18:B23"/>
    <mergeCell ref="C18:C23"/>
    <mergeCell ref="E18:E23"/>
    <mergeCell ref="B24:B29"/>
    <mergeCell ref="C24:C29"/>
    <mergeCell ref="E24:E29"/>
    <mergeCell ref="B30:B35"/>
    <mergeCell ref="C30:C35"/>
    <mergeCell ref="E30:E35"/>
    <mergeCell ref="B36:E36"/>
    <mergeCell ref="C37:C42"/>
    <mergeCell ref="B37:B42"/>
    <mergeCell ref="E37:E42"/>
    <mergeCell ref="C43:C48"/>
    <mergeCell ref="B43:B48"/>
    <mergeCell ref="E43:E48"/>
    <mergeCell ref="C49:C54"/>
    <mergeCell ref="B49:B54"/>
    <mergeCell ref="E49:E54"/>
    <mergeCell ref="B55:B60"/>
    <mergeCell ref="C55:C60"/>
    <mergeCell ref="E55:E60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06"/>
  <sheetViews>
    <sheetView zoomScaleNormal="100" workbookViewId="0">
      <selection activeCell="J74" sqref="J74"/>
    </sheetView>
  </sheetViews>
  <sheetFormatPr defaultColWidth="9.140625" defaultRowHeight="17.25"/>
  <cols>
    <col min="1" max="1" width="5.5703125" style="59" customWidth="1"/>
    <col min="2" max="2" width="8.28515625" style="59" customWidth="1"/>
    <col min="3" max="3" width="8.140625" style="59" customWidth="1"/>
    <col min="4" max="4" width="7.5703125" style="59" customWidth="1"/>
    <col min="5" max="5" width="11.140625" style="59" customWidth="1"/>
    <col min="6" max="6" width="16.5703125" style="59" customWidth="1"/>
    <col min="7" max="7" width="79.5703125" style="59" customWidth="1"/>
    <col min="8" max="8" width="28.5703125" style="59" customWidth="1"/>
    <col min="9" max="9" width="9.140625" style="59"/>
    <col min="10" max="10" width="12" style="59" bestFit="1" customWidth="1"/>
    <col min="11" max="11" width="32.140625" style="59" customWidth="1"/>
    <col min="12" max="16384" width="9.140625" style="59"/>
  </cols>
  <sheetData>
    <row r="1" spans="2:8" s="73" customFormat="1" ht="27" customHeight="1">
      <c r="G1" s="229" t="s">
        <v>25</v>
      </c>
      <c r="H1" s="229"/>
    </row>
    <row r="2" spans="2:8" s="73" customFormat="1">
      <c r="G2" s="229" t="s">
        <v>147</v>
      </c>
      <c r="H2" s="229"/>
    </row>
    <row r="3" spans="2:8" s="73" customFormat="1" ht="21" customHeight="1">
      <c r="G3" s="229" t="s">
        <v>153</v>
      </c>
      <c r="H3" s="229"/>
    </row>
    <row r="4" spans="2:8" s="73" customFormat="1" ht="17.25" customHeight="1">
      <c r="G4" s="172"/>
      <c r="H4" s="172"/>
    </row>
    <row r="5" spans="2:8" s="73" customFormat="1" ht="45.75" customHeight="1">
      <c r="B5" s="230" t="s">
        <v>114</v>
      </c>
      <c r="C5" s="230"/>
      <c r="D5" s="230"/>
      <c r="E5" s="230"/>
      <c r="F5" s="230"/>
      <c r="G5" s="230"/>
      <c r="H5" s="230"/>
    </row>
    <row r="6" spans="2:8" s="73" customFormat="1" ht="19.149999999999999" customHeight="1">
      <c r="B6" s="47"/>
      <c r="C6" s="47"/>
      <c r="D6" s="47"/>
      <c r="E6" s="47"/>
      <c r="F6" s="47"/>
      <c r="G6" s="47"/>
      <c r="H6" s="92" t="s">
        <v>84</v>
      </c>
    </row>
    <row r="7" spans="2:8" ht="112.5" customHeight="1">
      <c r="B7" s="231" t="s">
        <v>13</v>
      </c>
      <c r="C7" s="232"/>
      <c r="D7" s="233"/>
      <c r="E7" s="231" t="s">
        <v>0</v>
      </c>
      <c r="F7" s="233"/>
      <c r="G7" s="234" t="s">
        <v>14</v>
      </c>
      <c r="H7" s="43" t="s">
        <v>152</v>
      </c>
    </row>
    <row r="8" spans="2:8" ht="29.25" customHeight="1">
      <c r="B8" s="4" t="s">
        <v>19</v>
      </c>
      <c r="C8" s="4" t="s">
        <v>20</v>
      </c>
      <c r="D8" s="4" t="s">
        <v>16</v>
      </c>
      <c r="E8" s="4" t="s">
        <v>21</v>
      </c>
      <c r="F8" s="4" t="s">
        <v>31</v>
      </c>
      <c r="G8" s="235"/>
      <c r="H8" s="12" t="s">
        <v>15</v>
      </c>
    </row>
    <row r="9" spans="2:8" ht="18" customHeight="1">
      <c r="B9" s="4"/>
      <c r="C9" s="4"/>
      <c r="D9" s="4"/>
      <c r="E9" s="4"/>
      <c r="F9" s="4"/>
      <c r="G9" s="51" t="s">
        <v>1</v>
      </c>
      <c r="H9" s="182">
        <f>H11</f>
        <v>0</v>
      </c>
    </row>
    <row r="10" spans="2:8" ht="18" customHeight="1">
      <c r="B10" s="50"/>
      <c r="C10" s="50"/>
      <c r="D10" s="50"/>
      <c r="E10" s="50"/>
      <c r="F10" s="50"/>
      <c r="G10" s="50" t="s">
        <v>18</v>
      </c>
      <c r="H10" s="177"/>
    </row>
    <row r="11" spans="2:8" ht="36" customHeight="1">
      <c r="B11" s="10"/>
      <c r="C11" s="10"/>
      <c r="D11" s="10"/>
      <c r="E11" s="10"/>
      <c r="F11" s="10"/>
      <c r="G11" s="11" t="s">
        <v>41</v>
      </c>
      <c r="H11" s="182">
        <f>H13</f>
        <v>0</v>
      </c>
    </row>
    <row r="12" spans="2:8" ht="18" customHeight="1">
      <c r="B12" s="10"/>
      <c r="C12" s="10"/>
      <c r="D12" s="10"/>
      <c r="E12" s="10"/>
      <c r="F12" s="10"/>
      <c r="G12" s="50" t="s">
        <v>18</v>
      </c>
      <c r="H12" s="192"/>
    </row>
    <row r="13" spans="2:8" s="80" customFormat="1" ht="24.75" customHeight="1">
      <c r="B13" s="69" t="s">
        <v>35</v>
      </c>
      <c r="C13" s="69"/>
      <c r="D13" s="69"/>
      <c r="E13" s="70"/>
      <c r="F13" s="71"/>
      <c r="G13" s="51" t="s">
        <v>52</v>
      </c>
      <c r="H13" s="182">
        <f>H15+H32</f>
        <v>0</v>
      </c>
    </row>
    <row r="14" spans="2:8" s="80" customFormat="1" ht="20.25" customHeight="1">
      <c r="B14" s="69"/>
      <c r="C14" s="69"/>
      <c r="D14" s="69"/>
      <c r="E14" s="70"/>
      <c r="F14" s="71"/>
      <c r="G14" s="50" t="s">
        <v>18</v>
      </c>
      <c r="H14" s="193"/>
    </row>
    <row r="15" spans="2:8" s="80" customFormat="1" ht="39.75" customHeight="1">
      <c r="B15" s="69"/>
      <c r="C15" s="69" t="s">
        <v>54</v>
      </c>
      <c r="D15" s="69"/>
      <c r="E15" s="70"/>
      <c r="F15" s="71"/>
      <c r="G15" s="51" t="s">
        <v>53</v>
      </c>
      <c r="H15" s="182">
        <f>+H17</f>
        <v>-350000</v>
      </c>
    </row>
    <row r="16" spans="2:8" s="80" customFormat="1" ht="20.25" customHeight="1">
      <c r="B16" s="69"/>
      <c r="C16" s="69"/>
      <c r="D16" s="69"/>
      <c r="E16" s="70"/>
      <c r="F16" s="71"/>
      <c r="G16" s="50" t="s">
        <v>18</v>
      </c>
      <c r="H16" s="193"/>
    </row>
    <row r="17" spans="2:8" s="80" customFormat="1" ht="36.75" customHeight="1">
      <c r="B17" s="69"/>
      <c r="C17" s="69"/>
      <c r="D17" s="69" t="s">
        <v>35</v>
      </c>
      <c r="E17" s="70"/>
      <c r="F17" s="71"/>
      <c r="G17" s="51" t="s">
        <v>53</v>
      </c>
      <c r="H17" s="182">
        <f>+H21</f>
        <v>-350000</v>
      </c>
    </row>
    <row r="18" spans="2:8" s="80" customFormat="1" ht="19.5" customHeight="1">
      <c r="B18" s="69"/>
      <c r="C18" s="69"/>
      <c r="D18" s="69"/>
      <c r="E18" s="70"/>
      <c r="F18" s="71"/>
      <c r="G18" s="50" t="s">
        <v>34</v>
      </c>
      <c r="H18" s="193"/>
    </row>
    <row r="19" spans="2:8" s="80" customFormat="1" ht="32.25" customHeight="1">
      <c r="B19" s="69"/>
      <c r="C19" s="69"/>
      <c r="D19" s="69"/>
      <c r="E19" s="70"/>
      <c r="F19" s="71"/>
      <c r="G19" s="50" t="s">
        <v>155</v>
      </c>
      <c r="H19" s="193"/>
    </row>
    <row r="20" spans="2:8" s="80" customFormat="1" ht="19.5" customHeight="1">
      <c r="B20" s="69"/>
      <c r="C20" s="69"/>
      <c r="D20" s="69"/>
      <c r="E20" s="70"/>
      <c r="F20" s="71"/>
      <c r="G20" s="50" t="s">
        <v>34</v>
      </c>
      <c r="H20" s="193"/>
    </row>
    <row r="21" spans="2:8" s="80" customFormat="1" ht="23.25" customHeight="1">
      <c r="B21" s="69"/>
      <c r="C21" s="69"/>
      <c r="D21" s="69"/>
      <c r="E21" s="93">
        <v>1162</v>
      </c>
      <c r="F21" s="10"/>
      <c r="G21" s="51" t="s">
        <v>48</v>
      </c>
      <c r="H21" s="182">
        <f>H23</f>
        <v>-350000</v>
      </c>
    </row>
    <row r="22" spans="2:8" s="80" customFormat="1" ht="24.75" customHeight="1">
      <c r="B22" s="69"/>
      <c r="C22" s="69"/>
      <c r="D22" s="69"/>
      <c r="E22" s="93"/>
      <c r="F22" s="72"/>
      <c r="G22" s="50" t="s">
        <v>18</v>
      </c>
      <c r="H22" s="194"/>
    </row>
    <row r="23" spans="2:8" s="80" customFormat="1" ht="36" customHeight="1">
      <c r="B23" s="69"/>
      <c r="C23" s="69"/>
      <c r="D23" s="69"/>
      <c r="E23" s="93"/>
      <c r="F23" s="8">
        <v>11005</v>
      </c>
      <c r="G23" s="51" t="s">
        <v>50</v>
      </c>
      <c r="H23" s="182">
        <f>+H25</f>
        <v>-350000</v>
      </c>
    </row>
    <row r="24" spans="2:8" s="80" customFormat="1" ht="18" customHeight="1">
      <c r="B24" s="69"/>
      <c r="C24" s="69"/>
      <c r="D24" s="69"/>
      <c r="E24" s="93"/>
      <c r="F24" s="8"/>
      <c r="G24" s="95" t="s">
        <v>22</v>
      </c>
      <c r="H24" s="194"/>
    </row>
    <row r="25" spans="2:8" s="80" customFormat="1" ht="35.450000000000003" customHeight="1">
      <c r="B25" s="69"/>
      <c r="C25" s="69"/>
      <c r="D25" s="69"/>
      <c r="E25" s="93"/>
      <c r="F25" s="8"/>
      <c r="G25" s="90" t="s">
        <v>76</v>
      </c>
      <c r="H25" s="176">
        <f>+H27</f>
        <v>-350000</v>
      </c>
    </row>
    <row r="26" spans="2:8" s="80" customFormat="1" ht="39" customHeight="1">
      <c r="B26" s="69"/>
      <c r="C26" s="69"/>
      <c r="D26" s="69"/>
      <c r="E26" s="93"/>
      <c r="F26" s="8"/>
      <c r="G26" s="50" t="s">
        <v>23</v>
      </c>
      <c r="H26" s="195"/>
    </row>
    <row r="27" spans="2:8" s="80" customFormat="1" ht="18" customHeight="1">
      <c r="B27" s="69"/>
      <c r="C27" s="69"/>
      <c r="D27" s="69"/>
      <c r="E27" s="93"/>
      <c r="F27" s="8"/>
      <c r="G27" s="96" t="s">
        <v>17</v>
      </c>
      <c r="H27" s="176">
        <f>+H28</f>
        <v>-350000</v>
      </c>
    </row>
    <row r="28" spans="2:8" s="80" customFormat="1" ht="18" customHeight="1">
      <c r="B28" s="69"/>
      <c r="C28" s="69"/>
      <c r="D28" s="69"/>
      <c r="E28" s="93"/>
      <c r="F28" s="8"/>
      <c r="G28" s="96" t="s">
        <v>24</v>
      </c>
      <c r="H28" s="176">
        <f t="shared" ref="H28" si="0">+H29</f>
        <v>-350000</v>
      </c>
    </row>
    <row r="29" spans="2:8" s="80" customFormat="1" ht="18" customHeight="1">
      <c r="B29" s="69"/>
      <c r="C29" s="69"/>
      <c r="D29" s="69"/>
      <c r="E29" s="93"/>
      <c r="F29" s="8"/>
      <c r="G29" s="96" t="s">
        <v>55</v>
      </c>
      <c r="H29" s="176">
        <f t="shared" ref="H29" si="1">H30</f>
        <v>-350000</v>
      </c>
    </row>
    <row r="30" spans="2:8" s="80" customFormat="1" ht="23.25" customHeight="1">
      <c r="B30" s="69"/>
      <c r="C30" s="69"/>
      <c r="D30" s="69"/>
      <c r="E30" s="93"/>
      <c r="F30" s="8"/>
      <c r="G30" s="95" t="s">
        <v>56</v>
      </c>
      <c r="H30" s="176">
        <f>H31</f>
        <v>-350000</v>
      </c>
    </row>
    <row r="31" spans="2:8" ht="17.45" customHeight="1">
      <c r="B31" s="69"/>
      <c r="C31" s="69"/>
      <c r="D31" s="69"/>
      <c r="E31" s="93"/>
      <c r="F31" s="8"/>
      <c r="G31" s="95" t="s">
        <v>57</v>
      </c>
      <c r="H31" s="176">
        <f>'havelvac 1'!E18</f>
        <v>-350000</v>
      </c>
    </row>
    <row r="32" spans="2:8" ht="17.45" customHeight="1">
      <c r="B32" s="69"/>
      <c r="C32" s="69" t="s">
        <v>64</v>
      </c>
      <c r="D32" s="69"/>
      <c r="E32" s="93"/>
      <c r="F32" s="8"/>
      <c r="G32" s="97" t="s">
        <v>98</v>
      </c>
      <c r="H32" s="176">
        <f>H34</f>
        <v>350000</v>
      </c>
    </row>
    <row r="33" spans="2:8" ht="17.45" customHeight="1">
      <c r="B33" s="69"/>
      <c r="C33" s="69"/>
      <c r="D33" s="98"/>
      <c r="E33" s="93"/>
      <c r="F33" s="8"/>
      <c r="G33" s="94" t="s">
        <v>18</v>
      </c>
      <c r="H33" s="176"/>
    </row>
    <row r="34" spans="2:8" ht="17.45" customHeight="1">
      <c r="B34" s="69"/>
      <c r="C34" s="69"/>
      <c r="D34" s="98" t="s">
        <v>35</v>
      </c>
      <c r="E34" s="93"/>
      <c r="F34" s="8"/>
      <c r="G34" s="97" t="s">
        <v>98</v>
      </c>
      <c r="H34" s="176">
        <f>H36</f>
        <v>350000</v>
      </c>
    </row>
    <row r="35" spans="2:8" ht="17.45" customHeight="1">
      <c r="B35" s="69"/>
      <c r="C35" s="69"/>
      <c r="D35" s="98"/>
      <c r="E35" s="93"/>
      <c r="F35" s="8"/>
      <c r="G35" s="50" t="s">
        <v>34</v>
      </c>
      <c r="H35" s="176"/>
    </row>
    <row r="36" spans="2:8" ht="17.45" customHeight="1">
      <c r="B36" s="69"/>
      <c r="C36" s="69"/>
      <c r="D36" s="98"/>
      <c r="E36" s="93"/>
      <c r="F36" s="8"/>
      <c r="G36" s="50" t="s">
        <v>159</v>
      </c>
      <c r="H36" s="176">
        <f>H38</f>
        <v>350000</v>
      </c>
    </row>
    <row r="37" spans="2:8" ht="17.45" customHeight="1">
      <c r="B37" s="69"/>
      <c r="C37" s="69"/>
      <c r="D37" s="98"/>
      <c r="E37" s="93"/>
      <c r="F37" s="8"/>
      <c r="G37" s="50" t="s">
        <v>34</v>
      </c>
      <c r="H37" s="176"/>
    </row>
    <row r="38" spans="2:8" ht="17.45" customHeight="1">
      <c r="B38" s="69"/>
      <c r="C38" s="69"/>
      <c r="D38" s="69"/>
      <c r="E38" s="93">
        <v>1162</v>
      </c>
      <c r="F38" s="10"/>
      <c r="G38" s="51" t="s">
        <v>48</v>
      </c>
      <c r="H38" s="182">
        <f>H40</f>
        <v>350000</v>
      </c>
    </row>
    <row r="39" spans="2:8" ht="17.45" customHeight="1">
      <c r="B39" s="69"/>
      <c r="C39" s="69"/>
      <c r="D39" s="69"/>
      <c r="E39" s="93"/>
      <c r="F39" s="72"/>
      <c r="G39" s="50" t="s">
        <v>18</v>
      </c>
      <c r="H39" s="194"/>
    </row>
    <row r="40" spans="2:8" ht="25.5" customHeight="1">
      <c r="B40" s="99"/>
      <c r="C40" s="99"/>
      <c r="D40" s="99"/>
      <c r="E40" s="8"/>
      <c r="F40" s="22">
        <v>11002</v>
      </c>
      <c r="G40" s="9" t="s">
        <v>109</v>
      </c>
      <c r="H40" s="193">
        <f>H42</f>
        <v>350000</v>
      </c>
    </row>
    <row r="41" spans="2:8" ht="17.45" customHeight="1">
      <c r="B41" s="99"/>
      <c r="C41" s="99"/>
      <c r="D41" s="99"/>
      <c r="E41" s="8"/>
      <c r="F41" s="8"/>
      <c r="G41" s="95" t="s">
        <v>22</v>
      </c>
      <c r="H41" s="176"/>
    </row>
    <row r="42" spans="2:8" ht="39.75" customHeight="1">
      <c r="B42" s="99"/>
      <c r="C42" s="99"/>
      <c r="D42" s="99"/>
      <c r="E42" s="8"/>
      <c r="F42" s="8"/>
      <c r="G42" s="90" t="s">
        <v>76</v>
      </c>
      <c r="H42" s="176">
        <f>H44</f>
        <v>350000</v>
      </c>
    </row>
    <row r="43" spans="2:8" ht="39" customHeight="1">
      <c r="B43" s="99"/>
      <c r="C43" s="99"/>
      <c r="D43" s="99"/>
      <c r="E43" s="8"/>
      <c r="F43" s="8"/>
      <c r="G43" s="50" t="s">
        <v>145</v>
      </c>
      <c r="H43" s="176"/>
    </row>
    <row r="44" spans="2:8" ht="21" customHeight="1">
      <c r="B44" s="99"/>
      <c r="C44" s="99"/>
      <c r="D44" s="99"/>
      <c r="E44" s="8"/>
      <c r="F44" s="8"/>
      <c r="G44" s="96" t="s">
        <v>17</v>
      </c>
      <c r="H44" s="176">
        <f>H45</f>
        <v>350000</v>
      </c>
    </row>
    <row r="45" spans="2:8" ht="21" customHeight="1">
      <c r="B45" s="99"/>
      <c r="C45" s="99"/>
      <c r="D45" s="99"/>
      <c r="E45" s="8"/>
      <c r="F45" s="8"/>
      <c r="G45" s="94" t="s">
        <v>24</v>
      </c>
      <c r="H45" s="176">
        <f>H46+H49</f>
        <v>350000</v>
      </c>
    </row>
    <row r="46" spans="2:8" ht="21" customHeight="1">
      <c r="B46" s="99"/>
      <c r="C46" s="99"/>
      <c r="D46" s="99"/>
      <c r="E46" s="8"/>
      <c r="F46" s="8"/>
      <c r="G46" s="197" t="s">
        <v>168</v>
      </c>
      <c r="H46" s="176">
        <f>H47</f>
        <v>413663</v>
      </c>
    </row>
    <row r="47" spans="2:8" ht="21" customHeight="1">
      <c r="B47" s="99"/>
      <c r="C47" s="99"/>
      <c r="D47" s="99"/>
      <c r="E47" s="8"/>
      <c r="F47" s="8"/>
      <c r="G47" s="197" t="s">
        <v>167</v>
      </c>
      <c r="H47" s="176">
        <f>H48</f>
        <v>413663</v>
      </c>
    </row>
    <row r="48" spans="2:8" ht="21" customHeight="1">
      <c r="B48" s="99"/>
      <c r="C48" s="99"/>
      <c r="D48" s="99"/>
      <c r="E48" s="8"/>
      <c r="F48" s="8"/>
      <c r="G48" s="198" t="s">
        <v>166</v>
      </c>
      <c r="H48" s="176">
        <v>413663</v>
      </c>
    </row>
    <row r="49" spans="2:8" ht="21" customHeight="1">
      <c r="B49" s="99"/>
      <c r="C49" s="99"/>
      <c r="D49" s="99"/>
      <c r="E49" s="8"/>
      <c r="F49" s="8"/>
      <c r="G49" s="117" t="s">
        <v>55</v>
      </c>
      <c r="H49" s="176">
        <f>H50</f>
        <v>-63663</v>
      </c>
    </row>
    <row r="50" spans="2:8" ht="39" customHeight="1">
      <c r="B50" s="99"/>
      <c r="C50" s="99"/>
      <c r="D50" s="99"/>
      <c r="E50" s="8"/>
      <c r="F50" s="8"/>
      <c r="G50" s="198" t="s">
        <v>56</v>
      </c>
      <c r="H50" s="176">
        <f>H51+H52</f>
        <v>-63663</v>
      </c>
    </row>
    <row r="51" spans="2:8" ht="21.75" customHeight="1">
      <c r="B51" s="99"/>
      <c r="C51" s="99"/>
      <c r="D51" s="99"/>
      <c r="E51" s="8"/>
      <c r="F51" s="8"/>
      <c r="G51" s="198" t="s">
        <v>165</v>
      </c>
      <c r="H51" s="176">
        <v>-413663</v>
      </c>
    </row>
    <row r="52" spans="2:8" ht="21.75" customHeight="1">
      <c r="B52" s="99"/>
      <c r="C52" s="99"/>
      <c r="D52" s="99"/>
      <c r="E52" s="8"/>
      <c r="F52" s="8"/>
      <c r="G52" s="95" t="s">
        <v>57</v>
      </c>
      <c r="H52" s="176">
        <f>'havelvac 1'!E24</f>
        <v>350000</v>
      </c>
    </row>
    <row r="53" spans="2:8" ht="21.75" customHeight="1">
      <c r="B53" s="186" t="s">
        <v>32</v>
      </c>
      <c r="C53" s="187"/>
      <c r="D53" s="187"/>
      <c r="E53" s="186"/>
      <c r="F53" s="187"/>
      <c r="G53" s="188" t="s">
        <v>42</v>
      </c>
      <c r="H53" s="182">
        <f>H55+H90</f>
        <v>-5.8207660913467407E-11</v>
      </c>
    </row>
    <row r="54" spans="2:8">
      <c r="B54" s="100"/>
      <c r="C54" s="101"/>
      <c r="D54" s="102"/>
      <c r="E54" s="14"/>
      <c r="F54" s="102"/>
      <c r="G54" s="103" t="s">
        <v>18</v>
      </c>
      <c r="H54" s="183"/>
    </row>
    <row r="55" spans="2:8" ht="21.75" customHeight="1">
      <c r="B55" s="186"/>
      <c r="C55" s="187" t="s">
        <v>64</v>
      </c>
      <c r="D55" s="187"/>
      <c r="E55" s="186"/>
      <c r="F55" s="187"/>
      <c r="G55" s="188" t="s">
        <v>65</v>
      </c>
      <c r="H55" s="182">
        <f>H57</f>
        <v>-52683.000000000058</v>
      </c>
    </row>
    <row r="56" spans="2:8">
      <c r="B56" s="100"/>
      <c r="C56" s="190"/>
      <c r="D56" s="190"/>
      <c r="E56" s="190"/>
      <c r="F56" s="190"/>
      <c r="G56" s="190" t="s">
        <v>18</v>
      </c>
      <c r="H56" s="182"/>
    </row>
    <row r="57" spans="2:8">
      <c r="B57" s="100"/>
      <c r="C57" s="190"/>
      <c r="D57" s="191" t="s">
        <v>46</v>
      </c>
      <c r="E57" s="190"/>
      <c r="F57" s="190"/>
      <c r="G57" s="49" t="s">
        <v>66</v>
      </c>
      <c r="H57" s="182">
        <f>H61</f>
        <v>-52683.000000000058</v>
      </c>
    </row>
    <row r="58" spans="2:8" ht="18" customHeight="1">
      <c r="B58" s="100"/>
      <c r="C58" s="190"/>
      <c r="D58" s="190"/>
      <c r="E58" s="190"/>
      <c r="F58" s="190"/>
      <c r="G58" s="190" t="s">
        <v>34</v>
      </c>
      <c r="H58" s="177"/>
    </row>
    <row r="59" spans="2:8" ht="18" customHeight="1">
      <c r="B59" s="100"/>
      <c r="C59" s="190"/>
      <c r="D59" s="190"/>
      <c r="E59" s="190"/>
      <c r="F59" s="190"/>
      <c r="G59" s="190" t="s">
        <v>155</v>
      </c>
      <c r="H59" s="177">
        <f>H61</f>
        <v>-52683.000000000058</v>
      </c>
    </row>
    <row r="60" spans="2:8" ht="18" customHeight="1">
      <c r="B60" s="100"/>
      <c r="C60" s="190"/>
      <c r="D60" s="190"/>
      <c r="E60" s="190"/>
      <c r="F60" s="190"/>
      <c r="G60" s="190" t="s">
        <v>34</v>
      </c>
      <c r="H60" s="177"/>
    </row>
    <row r="61" spans="2:8">
      <c r="B61" s="100"/>
      <c r="C61" s="190"/>
      <c r="D61" s="190"/>
      <c r="E61" s="191">
        <v>1111</v>
      </c>
      <c r="F61" s="190"/>
      <c r="G61" s="49" t="s">
        <v>61</v>
      </c>
      <c r="H61" s="182">
        <f>H63+H72+H81</f>
        <v>-52683.000000000058</v>
      </c>
    </row>
    <row r="62" spans="2:8">
      <c r="B62" s="100"/>
      <c r="C62" s="100"/>
      <c r="D62" s="100"/>
      <c r="E62" s="51"/>
      <c r="F62" s="107"/>
      <c r="G62" s="108" t="s">
        <v>18</v>
      </c>
      <c r="H62" s="183"/>
    </row>
    <row r="63" spans="2:8" s="111" customFormat="1" ht="36" customHeight="1">
      <c r="B63" s="109"/>
      <c r="C63" s="109"/>
      <c r="D63" s="109"/>
      <c r="E63" s="10"/>
      <c r="F63" s="110">
        <v>12004</v>
      </c>
      <c r="G63" s="105" t="s">
        <v>142</v>
      </c>
      <c r="H63" s="28">
        <f>+H65</f>
        <v>-605303.4</v>
      </c>
    </row>
    <row r="64" spans="2:8" s="111" customFormat="1" ht="19.5" customHeight="1">
      <c r="B64" s="109"/>
      <c r="C64" s="109"/>
      <c r="D64" s="109"/>
      <c r="E64" s="10"/>
      <c r="F64" s="112"/>
      <c r="G64" s="50" t="s">
        <v>22</v>
      </c>
      <c r="H64" s="185"/>
    </row>
    <row r="65" spans="2:10" s="111" customFormat="1" ht="34.5">
      <c r="B65" s="109"/>
      <c r="C65" s="109"/>
      <c r="D65" s="109"/>
      <c r="E65" s="10"/>
      <c r="F65" s="10"/>
      <c r="G65" s="15" t="s">
        <v>76</v>
      </c>
      <c r="H65" s="185">
        <f>H67</f>
        <v>-605303.4</v>
      </c>
    </row>
    <row r="66" spans="2:10" s="111" customFormat="1" ht="34.5">
      <c r="B66" s="109"/>
      <c r="C66" s="109"/>
      <c r="D66" s="109"/>
      <c r="E66" s="113"/>
      <c r="F66" s="113"/>
      <c r="G66" s="5" t="s">
        <v>23</v>
      </c>
      <c r="H66" s="184"/>
      <c r="J66" s="189"/>
    </row>
    <row r="67" spans="2:10" s="111" customFormat="1">
      <c r="B67" s="109"/>
      <c r="C67" s="109"/>
      <c r="D67" s="109"/>
      <c r="E67" s="113"/>
      <c r="F67" s="113"/>
      <c r="G67" s="5" t="s">
        <v>17</v>
      </c>
      <c r="H67" s="184">
        <f>H68</f>
        <v>-605303.4</v>
      </c>
    </row>
    <row r="68" spans="2:10" s="111" customFormat="1">
      <c r="B68" s="109"/>
      <c r="C68" s="109"/>
      <c r="D68" s="109"/>
      <c r="E68" s="113"/>
      <c r="F68" s="113"/>
      <c r="G68" s="5" t="s">
        <v>24</v>
      </c>
      <c r="H68" s="184">
        <f t="shared" ref="H68:H70" si="2">+H69</f>
        <v>-605303.4</v>
      </c>
    </row>
    <row r="69" spans="2:10" s="111" customFormat="1" ht="22.5" customHeight="1">
      <c r="B69" s="109"/>
      <c r="C69" s="109"/>
      <c r="D69" s="109"/>
      <c r="E69" s="113"/>
      <c r="F69" s="113"/>
      <c r="G69" s="5" t="s">
        <v>72</v>
      </c>
      <c r="H69" s="184">
        <f t="shared" si="2"/>
        <v>-605303.4</v>
      </c>
    </row>
    <row r="70" spans="2:10" s="111" customFormat="1" ht="34.5">
      <c r="B70" s="109"/>
      <c r="C70" s="109"/>
      <c r="D70" s="109"/>
      <c r="E70" s="113"/>
      <c r="F70" s="113"/>
      <c r="G70" s="5" t="s">
        <v>73</v>
      </c>
      <c r="H70" s="184">
        <f t="shared" si="2"/>
        <v>-605303.4</v>
      </c>
    </row>
    <row r="71" spans="2:10" s="111" customFormat="1">
      <c r="B71" s="109"/>
      <c r="C71" s="109"/>
      <c r="D71" s="109"/>
      <c r="E71" s="113"/>
      <c r="F71" s="113"/>
      <c r="G71" s="5" t="s">
        <v>74</v>
      </c>
      <c r="H71" s="184">
        <f>'havelvac 1'!E37</f>
        <v>-605303.4</v>
      </c>
    </row>
    <row r="72" spans="2:10" s="111" customFormat="1" ht="93.75" customHeight="1">
      <c r="B72" s="109"/>
      <c r="C72" s="109"/>
      <c r="D72" s="109"/>
      <c r="E72" s="10"/>
      <c r="F72" s="110">
        <v>12011</v>
      </c>
      <c r="G72" s="105" t="s">
        <v>128</v>
      </c>
      <c r="H72" s="28">
        <f>+H74</f>
        <v>263943.09999999998</v>
      </c>
    </row>
    <row r="73" spans="2:10" s="111" customFormat="1" ht="19.5" customHeight="1">
      <c r="B73" s="109"/>
      <c r="C73" s="109"/>
      <c r="D73" s="109"/>
      <c r="E73" s="10"/>
      <c r="F73" s="112"/>
      <c r="G73" s="50" t="s">
        <v>22</v>
      </c>
      <c r="H73" s="185"/>
    </row>
    <row r="74" spans="2:10" s="111" customFormat="1" ht="34.5">
      <c r="B74" s="109"/>
      <c r="C74" s="109"/>
      <c r="D74" s="109"/>
      <c r="E74" s="10"/>
      <c r="F74" s="10"/>
      <c r="G74" s="15" t="s">
        <v>76</v>
      </c>
      <c r="H74" s="185">
        <f>H76</f>
        <v>263943.09999999998</v>
      </c>
      <c r="J74" s="189"/>
    </row>
    <row r="75" spans="2:10" s="111" customFormat="1" ht="34.5">
      <c r="B75" s="109"/>
      <c r="C75" s="109"/>
      <c r="D75" s="109"/>
      <c r="E75" s="10"/>
      <c r="F75" s="10"/>
      <c r="G75" s="50" t="s">
        <v>23</v>
      </c>
      <c r="H75" s="185"/>
    </row>
    <row r="76" spans="2:10" s="115" customFormat="1">
      <c r="B76" s="109"/>
      <c r="C76" s="109"/>
      <c r="D76" s="109"/>
      <c r="E76" s="113"/>
      <c r="F76" s="113"/>
      <c r="G76" s="5" t="s">
        <v>17</v>
      </c>
      <c r="H76" s="184">
        <f>H77</f>
        <v>263943.09999999998</v>
      </c>
    </row>
    <row r="77" spans="2:10" s="115" customFormat="1">
      <c r="B77" s="109"/>
      <c r="C77" s="109"/>
      <c r="D77" s="109"/>
      <c r="E77" s="113"/>
      <c r="F77" s="113"/>
      <c r="G77" s="5" t="s">
        <v>24</v>
      </c>
      <c r="H77" s="184">
        <f t="shared" ref="H77:H79" si="3">+H78</f>
        <v>263943.09999999998</v>
      </c>
    </row>
    <row r="78" spans="2:10" s="115" customFormat="1">
      <c r="B78" s="109"/>
      <c r="C78" s="109"/>
      <c r="D78" s="109"/>
      <c r="E78" s="113"/>
      <c r="F78" s="113"/>
      <c r="G78" s="5" t="s">
        <v>72</v>
      </c>
      <c r="H78" s="184">
        <f t="shared" si="3"/>
        <v>263943.09999999998</v>
      </c>
    </row>
    <row r="79" spans="2:10" s="115" customFormat="1" ht="34.5">
      <c r="B79" s="109"/>
      <c r="C79" s="109"/>
      <c r="D79" s="109"/>
      <c r="E79" s="113"/>
      <c r="F79" s="113"/>
      <c r="G79" s="5" t="s">
        <v>73</v>
      </c>
      <c r="H79" s="184">
        <f t="shared" si="3"/>
        <v>263943.09999999998</v>
      </c>
    </row>
    <row r="80" spans="2:10" s="115" customFormat="1">
      <c r="B80" s="109"/>
      <c r="C80" s="109"/>
      <c r="D80" s="109"/>
      <c r="E80" s="113"/>
      <c r="F80" s="113"/>
      <c r="G80" s="5" t="s">
        <v>74</v>
      </c>
      <c r="H80" s="184">
        <f>'havelvac 1'!E49</f>
        <v>263943.09999999998</v>
      </c>
    </row>
    <row r="81" spans="2:8" ht="93" customHeight="1">
      <c r="B81" s="100"/>
      <c r="C81" s="50"/>
      <c r="D81" s="50"/>
      <c r="E81" s="50"/>
      <c r="F81" s="116">
        <v>12012</v>
      </c>
      <c r="G81" s="105" t="s">
        <v>96</v>
      </c>
      <c r="H81" s="182">
        <f>H83</f>
        <v>288677.3</v>
      </c>
    </row>
    <row r="82" spans="2:8">
      <c r="B82" s="100"/>
      <c r="C82" s="50"/>
      <c r="D82" s="50"/>
      <c r="E82" s="50"/>
      <c r="F82" s="104"/>
      <c r="G82" s="50" t="s">
        <v>22</v>
      </c>
      <c r="H82" s="183"/>
    </row>
    <row r="83" spans="2:8" ht="31.5" customHeight="1">
      <c r="B83" s="100"/>
      <c r="C83" s="50"/>
      <c r="D83" s="50"/>
      <c r="E83" s="50"/>
      <c r="F83" s="104"/>
      <c r="G83" s="90" t="s">
        <v>76</v>
      </c>
      <c r="H83" s="176">
        <f>H85</f>
        <v>288677.3</v>
      </c>
    </row>
    <row r="84" spans="2:8" ht="34.5">
      <c r="B84" s="100"/>
      <c r="C84" s="50"/>
      <c r="D84" s="50"/>
      <c r="E84" s="50"/>
      <c r="F84" s="104"/>
      <c r="G84" s="50" t="s">
        <v>23</v>
      </c>
      <c r="H84" s="176"/>
    </row>
    <row r="85" spans="2:8" ht="17.45" customHeight="1">
      <c r="B85" s="100"/>
      <c r="C85" s="50"/>
      <c r="D85" s="50"/>
      <c r="E85" s="50"/>
      <c r="F85" s="104"/>
      <c r="G85" s="50" t="s">
        <v>17</v>
      </c>
      <c r="H85" s="176">
        <f t="shared" ref="H85:H88" si="4">H86</f>
        <v>288677.3</v>
      </c>
    </row>
    <row r="86" spans="2:8" ht="17.45" customHeight="1">
      <c r="B86" s="100"/>
      <c r="C86" s="50"/>
      <c r="D86" s="50"/>
      <c r="E86" s="50"/>
      <c r="F86" s="104"/>
      <c r="G86" s="50" t="s">
        <v>24</v>
      </c>
      <c r="H86" s="176">
        <f t="shared" si="4"/>
        <v>288677.3</v>
      </c>
    </row>
    <row r="87" spans="2:8" ht="17.45" customHeight="1">
      <c r="B87" s="100"/>
      <c r="C87" s="50"/>
      <c r="D87" s="50"/>
      <c r="E87" s="50"/>
      <c r="F87" s="104"/>
      <c r="G87" s="117" t="s">
        <v>72</v>
      </c>
      <c r="H87" s="176">
        <f t="shared" si="4"/>
        <v>288677.3</v>
      </c>
    </row>
    <row r="88" spans="2:8" ht="31.5" customHeight="1">
      <c r="B88" s="100"/>
      <c r="C88" s="50"/>
      <c r="D88" s="50"/>
      <c r="E88" s="50"/>
      <c r="F88" s="104"/>
      <c r="G88" s="117" t="s">
        <v>73</v>
      </c>
      <c r="H88" s="176">
        <f t="shared" si="4"/>
        <v>288677.3</v>
      </c>
    </row>
    <row r="89" spans="2:8" ht="17.45" customHeight="1">
      <c r="B89" s="100"/>
      <c r="C89" s="50"/>
      <c r="D89" s="50"/>
      <c r="E89" s="50"/>
      <c r="F89" s="104"/>
      <c r="G89" s="50" t="s">
        <v>74</v>
      </c>
      <c r="H89" s="176">
        <f>'havelvac 1'!E55</f>
        <v>288677.3</v>
      </c>
    </row>
    <row r="90" spans="2:8" s="111" customFormat="1">
      <c r="B90" s="109"/>
      <c r="C90" s="109" t="s">
        <v>157</v>
      </c>
      <c r="D90" s="32"/>
      <c r="E90" s="33"/>
      <c r="F90" s="33"/>
      <c r="G90" s="32" t="s">
        <v>158</v>
      </c>
      <c r="H90" s="182">
        <f>H92</f>
        <v>52683</v>
      </c>
    </row>
    <row r="91" spans="2:8" s="111" customFormat="1">
      <c r="B91" s="109"/>
      <c r="C91" s="109"/>
      <c r="D91" s="109"/>
      <c r="E91" s="113"/>
      <c r="F91" s="113"/>
      <c r="G91" s="104" t="s">
        <v>18</v>
      </c>
      <c r="H91" s="184"/>
    </row>
    <row r="92" spans="2:8" s="111" customFormat="1">
      <c r="B92" s="109"/>
      <c r="C92" s="109"/>
      <c r="D92" s="32" t="s">
        <v>46</v>
      </c>
      <c r="E92" s="33"/>
      <c r="F92" s="33"/>
      <c r="G92" s="32" t="s">
        <v>158</v>
      </c>
      <c r="H92" s="182">
        <f>H94</f>
        <v>52683</v>
      </c>
    </row>
    <row r="93" spans="2:8" s="111" customFormat="1">
      <c r="B93" s="109"/>
      <c r="C93" s="109"/>
      <c r="D93" s="109"/>
      <c r="E93" s="113"/>
      <c r="F93" s="113"/>
      <c r="G93" s="50" t="s">
        <v>34</v>
      </c>
      <c r="H93" s="184"/>
    </row>
    <row r="94" spans="2:8" s="111" customFormat="1" ht="18.75" customHeight="1">
      <c r="B94" s="109"/>
      <c r="C94" s="109"/>
      <c r="D94" s="109"/>
      <c r="E94" s="113"/>
      <c r="F94" s="113"/>
      <c r="G94" s="50" t="s">
        <v>155</v>
      </c>
      <c r="H94" s="184">
        <f>H96</f>
        <v>52683</v>
      </c>
    </row>
    <row r="95" spans="2:8" s="111" customFormat="1">
      <c r="B95" s="109"/>
      <c r="C95" s="109"/>
      <c r="D95" s="109"/>
      <c r="E95" s="113"/>
      <c r="F95" s="113"/>
      <c r="G95" s="50" t="s">
        <v>34</v>
      </c>
      <c r="H95" s="184"/>
    </row>
    <row r="96" spans="2:8" s="111" customFormat="1">
      <c r="B96" s="100"/>
      <c r="C96" s="104"/>
      <c r="D96" s="104"/>
      <c r="E96" s="180">
        <v>1111</v>
      </c>
      <c r="F96" s="104"/>
      <c r="G96" s="105" t="s">
        <v>61</v>
      </c>
      <c r="H96" s="182">
        <f>H98</f>
        <v>52683</v>
      </c>
    </row>
    <row r="97" spans="2:9" s="111" customFormat="1">
      <c r="B97" s="100"/>
      <c r="C97" s="100"/>
      <c r="D97" s="100"/>
      <c r="E97" s="51"/>
      <c r="F97" s="107"/>
      <c r="G97" s="108" t="s">
        <v>18</v>
      </c>
      <c r="H97" s="183"/>
    </row>
    <row r="98" spans="2:9" s="111" customFormat="1" ht="21.75" customHeight="1">
      <c r="B98" s="109"/>
      <c r="C98" s="109"/>
      <c r="D98" s="109"/>
      <c r="E98" s="14"/>
      <c r="F98" s="114">
        <v>11003</v>
      </c>
      <c r="G98" s="49" t="s">
        <v>140</v>
      </c>
      <c r="H98" s="28">
        <f>H100</f>
        <v>52683</v>
      </c>
    </row>
    <row r="99" spans="2:9" s="111" customFormat="1" ht="19.5" customHeight="1">
      <c r="B99" s="109"/>
      <c r="C99" s="109"/>
      <c r="D99" s="109"/>
      <c r="E99" s="10"/>
      <c r="F99" s="112"/>
      <c r="G99" s="50" t="s">
        <v>22</v>
      </c>
      <c r="H99" s="185"/>
    </row>
    <row r="100" spans="2:9" s="111" customFormat="1" ht="34.5">
      <c r="B100" s="109"/>
      <c r="C100" s="109"/>
      <c r="D100" s="109"/>
      <c r="E100" s="10"/>
      <c r="F100" s="10"/>
      <c r="G100" s="15" t="s">
        <v>76</v>
      </c>
      <c r="H100" s="185">
        <f>H102</f>
        <v>52683</v>
      </c>
    </row>
    <row r="101" spans="2:9" s="111" customFormat="1" ht="34.5">
      <c r="B101" s="109"/>
      <c r="C101" s="109"/>
      <c r="D101" s="109"/>
      <c r="E101" s="10"/>
      <c r="F101" s="10"/>
      <c r="G101" s="50" t="s">
        <v>23</v>
      </c>
      <c r="H101" s="185"/>
    </row>
    <row r="102" spans="2:9" s="111" customFormat="1">
      <c r="B102" s="109"/>
      <c r="C102" s="109"/>
      <c r="D102" s="109"/>
      <c r="E102" s="10"/>
      <c r="F102" s="10"/>
      <c r="G102" s="50" t="s">
        <v>17</v>
      </c>
      <c r="H102" s="185">
        <f>H103</f>
        <v>52683</v>
      </c>
    </row>
    <row r="103" spans="2:9" s="111" customFormat="1">
      <c r="B103" s="109"/>
      <c r="C103" s="109"/>
      <c r="D103" s="109"/>
      <c r="E103" s="10"/>
      <c r="F103" s="10"/>
      <c r="G103" s="50" t="s">
        <v>24</v>
      </c>
      <c r="H103" s="185">
        <f>H104</f>
        <v>52683</v>
      </c>
    </row>
    <row r="104" spans="2:9" s="111" customFormat="1">
      <c r="B104" s="109"/>
      <c r="C104" s="109"/>
      <c r="D104" s="109"/>
      <c r="E104" s="10"/>
      <c r="F104" s="10"/>
      <c r="G104" s="34" t="s">
        <v>55</v>
      </c>
      <c r="H104" s="185">
        <f>H105</f>
        <v>52683</v>
      </c>
    </row>
    <row r="105" spans="2:9" s="111" customFormat="1">
      <c r="B105" s="109"/>
      <c r="C105" s="109"/>
      <c r="D105" s="109"/>
      <c r="E105" s="113"/>
      <c r="F105" s="113"/>
      <c r="G105" s="84" t="s">
        <v>56</v>
      </c>
      <c r="H105" s="184">
        <f>H106</f>
        <v>52683</v>
      </c>
    </row>
    <row r="106" spans="2:9" s="111" customFormat="1">
      <c r="B106" s="109"/>
      <c r="C106" s="109"/>
      <c r="D106" s="109"/>
      <c r="E106" s="113"/>
      <c r="F106" s="113"/>
      <c r="G106" s="84" t="s">
        <v>57</v>
      </c>
      <c r="H106" s="184">
        <f>'havelvac 1'!E43</f>
        <v>52683</v>
      </c>
      <c r="I106" s="181"/>
    </row>
  </sheetData>
  <mergeCells count="7">
    <mergeCell ref="G1:H1"/>
    <mergeCell ref="G2:H2"/>
    <mergeCell ref="G3:H3"/>
    <mergeCell ref="B5:H5"/>
    <mergeCell ref="B7:D7"/>
    <mergeCell ref="E7:F7"/>
    <mergeCell ref="G7:G8"/>
  </mergeCells>
  <pageMargins left="0.7" right="0.7" top="0.75" bottom="0.75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5"/>
  <sheetViews>
    <sheetView workbookViewId="0">
      <selection activeCell="I6" sqref="I6"/>
    </sheetView>
  </sheetViews>
  <sheetFormatPr defaultColWidth="10.28515625" defaultRowHeight="12.75"/>
  <cols>
    <col min="1" max="1" width="3.140625" style="24" customWidth="1"/>
    <col min="2" max="2" width="14" style="24" customWidth="1"/>
    <col min="3" max="3" width="14.28515625" style="24" customWidth="1"/>
    <col min="4" max="4" width="10.28515625" style="24"/>
    <col min="5" max="5" width="38.5703125" style="24" customWidth="1"/>
    <col min="6" max="6" width="32.42578125" style="24" customWidth="1"/>
    <col min="7" max="7" width="40.7109375" style="24" bestFit="1" customWidth="1"/>
    <col min="8" max="8" width="21.85546875" style="24" customWidth="1"/>
    <col min="9" max="9" width="30.42578125" style="24" customWidth="1"/>
    <col min="10" max="16384" width="10.28515625" style="24"/>
  </cols>
  <sheetData>
    <row r="1" spans="2:9" ht="21.75" customHeight="1">
      <c r="B1" s="23"/>
      <c r="C1" s="23"/>
      <c r="D1" s="23"/>
      <c r="E1" s="23"/>
      <c r="I1" s="173" t="s">
        <v>45</v>
      </c>
    </row>
    <row r="2" spans="2:9" ht="18.75" customHeight="1">
      <c r="B2" s="23"/>
      <c r="C2" s="23"/>
      <c r="D2" s="23"/>
      <c r="E2" s="23"/>
      <c r="H2" s="236" t="s">
        <v>148</v>
      </c>
      <c r="I2" s="236"/>
    </row>
    <row r="3" spans="2:9" ht="18" customHeight="1">
      <c r="B3" s="23"/>
      <c r="C3" s="23"/>
      <c r="D3" s="23"/>
      <c r="E3" s="23"/>
      <c r="H3" s="236" t="s">
        <v>153</v>
      </c>
      <c r="I3" s="236"/>
    </row>
    <row r="5" spans="2:9" ht="45.75" customHeight="1">
      <c r="B5" s="253" t="s">
        <v>171</v>
      </c>
      <c r="C5" s="253"/>
      <c r="D5" s="253"/>
      <c r="E5" s="253"/>
      <c r="F5" s="253"/>
      <c r="G5" s="253"/>
      <c r="H5" s="253"/>
      <c r="I5" s="253"/>
    </row>
    <row r="6" spans="2:9" s="26" customFormat="1" ht="34.5" customHeight="1">
      <c r="B6" s="27"/>
      <c r="C6" s="27"/>
      <c r="D6" s="27"/>
      <c r="E6" s="27"/>
      <c r="F6" s="27"/>
      <c r="G6" s="27"/>
      <c r="I6" s="38" t="s">
        <v>78</v>
      </c>
    </row>
    <row r="7" spans="2:9" ht="113.25" customHeight="1">
      <c r="B7" s="254" t="s">
        <v>0</v>
      </c>
      <c r="C7" s="254"/>
      <c r="D7" s="255" t="s">
        <v>85</v>
      </c>
      <c r="E7" s="256"/>
      <c r="F7" s="257"/>
      <c r="G7" s="261" t="s">
        <v>86</v>
      </c>
      <c r="H7" s="261" t="s">
        <v>80</v>
      </c>
      <c r="I7" s="45" t="s">
        <v>152</v>
      </c>
    </row>
    <row r="8" spans="2:9" ht="25.5" customHeight="1">
      <c r="B8" s="45" t="s">
        <v>92</v>
      </c>
      <c r="C8" s="45" t="s">
        <v>31</v>
      </c>
      <c r="D8" s="258"/>
      <c r="E8" s="259"/>
      <c r="F8" s="260"/>
      <c r="G8" s="262"/>
      <c r="H8" s="262"/>
      <c r="I8" s="45" t="s">
        <v>15</v>
      </c>
    </row>
    <row r="9" spans="2:9" ht="27" customHeight="1">
      <c r="B9" s="250" t="s">
        <v>81</v>
      </c>
      <c r="C9" s="251"/>
      <c r="D9" s="251"/>
      <c r="E9" s="251"/>
      <c r="F9" s="251"/>
      <c r="G9" s="251"/>
      <c r="H9" s="252"/>
      <c r="I9" s="40">
        <f t="shared" ref="I9:I10" si="0">I10</f>
        <v>0</v>
      </c>
    </row>
    <row r="10" spans="2:9" ht="31.5" customHeight="1">
      <c r="B10" s="242" t="s">
        <v>82</v>
      </c>
      <c r="C10" s="243"/>
      <c r="D10" s="243"/>
      <c r="E10" s="243"/>
      <c r="F10" s="243"/>
      <c r="G10" s="244"/>
      <c r="H10" s="44"/>
      <c r="I10" s="28">
        <f t="shared" si="0"/>
        <v>0</v>
      </c>
    </row>
    <row r="11" spans="2:9" ht="27.75" customHeight="1">
      <c r="B11" s="46">
        <v>1162</v>
      </c>
      <c r="C11" s="242" t="s">
        <v>83</v>
      </c>
      <c r="D11" s="243"/>
      <c r="E11" s="243"/>
      <c r="F11" s="244"/>
      <c r="G11" s="118"/>
      <c r="H11" s="118"/>
      <c r="I11" s="119">
        <f>I12+I14</f>
        <v>0</v>
      </c>
    </row>
    <row r="12" spans="2:9" ht="84" customHeight="1">
      <c r="B12" s="245"/>
      <c r="C12" s="39">
        <v>11005</v>
      </c>
      <c r="D12" s="238" t="s">
        <v>87</v>
      </c>
      <c r="E12" s="239"/>
      <c r="F12" s="240"/>
      <c r="G12" s="122" t="s">
        <v>116</v>
      </c>
      <c r="H12" s="123"/>
      <c r="I12" s="28">
        <f>I13</f>
        <v>-350000</v>
      </c>
    </row>
    <row r="13" spans="2:9" ht="54" customHeight="1">
      <c r="B13" s="246"/>
      <c r="C13" s="247"/>
      <c r="D13" s="248"/>
      <c r="E13" s="248"/>
      <c r="F13" s="249"/>
      <c r="G13" s="120" t="s">
        <v>89</v>
      </c>
      <c r="H13" s="121" t="s">
        <v>88</v>
      </c>
      <c r="I13" s="28">
        <f>'havelvac 1'!E18</f>
        <v>-350000</v>
      </c>
    </row>
    <row r="14" spans="2:9" ht="74.25" customHeight="1">
      <c r="B14" s="237"/>
      <c r="C14" s="39">
        <v>11002</v>
      </c>
      <c r="D14" s="238" t="s">
        <v>161</v>
      </c>
      <c r="E14" s="239"/>
      <c r="F14" s="240"/>
      <c r="G14" s="122" t="s">
        <v>116</v>
      </c>
      <c r="H14" s="123"/>
      <c r="I14" s="28">
        <f>I15</f>
        <v>350000</v>
      </c>
    </row>
    <row r="15" spans="2:9" ht="65.25" customHeight="1">
      <c r="B15" s="237"/>
      <c r="C15" s="241"/>
      <c r="D15" s="241"/>
      <c r="E15" s="241"/>
      <c r="F15" s="241"/>
      <c r="G15" s="196" t="s">
        <v>146</v>
      </c>
      <c r="H15" s="121" t="s">
        <v>115</v>
      </c>
      <c r="I15" s="28">
        <f>'havelvac 2'!H44</f>
        <v>350000</v>
      </c>
    </row>
  </sheetData>
  <mergeCells count="16">
    <mergeCell ref="H2:I2"/>
    <mergeCell ref="H3:I3"/>
    <mergeCell ref="B14:B15"/>
    <mergeCell ref="D14:F14"/>
    <mergeCell ref="C15:F15"/>
    <mergeCell ref="C11:F11"/>
    <mergeCell ref="B12:B13"/>
    <mergeCell ref="D12:F12"/>
    <mergeCell ref="C13:F13"/>
    <mergeCell ref="B10:G10"/>
    <mergeCell ref="B9:H9"/>
    <mergeCell ref="B5:I5"/>
    <mergeCell ref="B7:C7"/>
    <mergeCell ref="D7:F8"/>
    <mergeCell ref="G7:G8"/>
    <mergeCell ref="H7:H8"/>
  </mergeCells>
  <pageMargins left="0" right="0" top="0" bottom="0" header="0" footer="0"/>
  <pageSetup paperSize="9" scale="8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3"/>
  <sheetViews>
    <sheetView workbookViewId="0">
      <selection activeCell="F12" sqref="F12:F13"/>
    </sheetView>
  </sheetViews>
  <sheetFormatPr defaultColWidth="10.28515625" defaultRowHeight="37.5" customHeight="1"/>
  <cols>
    <col min="1" max="1" width="3" style="127" customWidth="1"/>
    <col min="2" max="2" width="10.5703125" style="127" customWidth="1"/>
    <col min="3" max="3" width="14.7109375" style="127" customWidth="1"/>
    <col min="4" max="4" width="14.140625" style="127" customWidth="1"/>
    <col min="5" max="5" width="39.7109375" style="127" customWidth="1"/>
    <col min="6" max="6" width="41.28515625" style="127" customWidth="1"/>
    <col min="7" max="7" width="25.28515625" style="130" customWidth="1"/>
    <col min="8" max="8" width="13.7109375" style="127" customWidth="1"/>
    <col min="9" max="9" width="14.140625" style="127" bestFit="1" customWidth="1"/>
    <col min="10" max="16384" width="10.28515625" style="127"/>
  </cols>
  <sheetData>
    <row r="1" spans="2:9" ht="25.9" customHeight="1">
      <c r="B1" s="128"/>
      <c r="C1" s="128"/>
      <c r="D1" s="128"/>
      <c r="E1" s="128"/>
      <c r="F1" s="129"/>
      <c r="G1" s="60" t="s">
        <v>139</v>
      </c>
    </row>
    <row r="2" spans="2:9" ht="22.15" customHeight="1">
      <c r="B2" s="128"/>
      <c r="C2" s="128"/>
      <c r="D2" s="128"/>
      <c r="E2" s="128"/>
      <c r="F2" s="270" t="s">
        <v>147</v>
      </c>
      <c r="G2" s="270"/>
    </row>
    <row r="3" spans="2:9" ht="22.15" customHeight="1">
      <c r="B3" s="128"/>
      <c r="C3" s="128"/>
      <c r="D3" s="128"/>
      <c r="E3" s="128"/>
      <c r="F3" s="270" t="s">
        <v>153</v>
      </c>
      <c r="G3" s="270"/>
    </row>
    <row r="4" spans="2:9" ht="16.5"/>
    <row r="5" spans="2:9" ht="40.5" customHeight="1">
      <c r="B5" s="276" t="s">
        <v>117</v>
      </c>
      <c r="C5" s="276"/>
      <c r="D5" s="276"/>
      <c r="E5" s="276"/>
      <c r="F5" s="276"/>
      <c r="G5" s="276"/>
      <c r="H5" s="179"/>
    </row>
    <row r="6" spans="2:9" ht="27" customHeight="1">
      <c r="G6" s="131" t="s">
        <v>78</v>
      </c>
    </row>
    <row r="7" spans="2:9" s="132" customFormat="1" ht="126.75" customHeight="1">
      <c r="B7" s="275" t="s">
        <v>9</v>
      </c>
      <c r="C7" s="275"/>
      <c r="D7" s="274" t="s">
        <v>79</v>
      </c>
      <c r="E7" s="274"/>
      <c r="F7" s="274" t="s">
        <v>118</v>
      </c>
      <c r="G7" s="36" t="s">
        <v>152</v>
      </c>
    </row>
    <row r="8" spans="2:9" s="132" customFormat="1" ht="32.25" customHeight="1">
      <c r="B8" s="54" t="s">
        <v>21</v>
      </c>
      <c r="C8" s="54" t="s">
        <v>31</v>
      </c>
      <c r="D8" s="274"/>
      <c r="E8" s="274"/>
      <c r="F8" s="274"/>
      <c r="G8" s="52" t="s">
        <v>15</v>
      </c>
    </row>
    <row r="9" spans="2:9" s="132" customFormat="1" ht="26.25" customHeight="1">
      <c r="B9" s="71"/>
      <c r="C9" s="71"/>
      <c r="D9" s="271" t="s">
        <v>81</v>
      </c>
      <c r="E9" s="271"/>
      <c r="F9" s="53"/>
      <c r="G9" s="133">
        <f>G10</f>
        <v>0</v>
      </c>
      <c r="H9" s="134"/>
    </row>
    <row r="10" spans="2:9" s="128" customFormat="1" ht="25.5" customHeight="1">
      <c r="B10" s="135"/>
      <c r="C10" s="272" t="s">
        <v>82</v>
      </c>
      <c r="D10" s="273"/>
      <c r="E10" s="273"/>
      <c r="F10" s="273"/>
      <c r="G10" s="136">
        <f>G11</f>
        <v>0</v>
      </c>
    </row>
    <row r="11" spans="2:9" ht="37.5" customHeight="1">
      <c r="B11" s="124">
        <v>1162</v>
      </c>
      <c r="C11" s="266" t="s">
        <v>83</v>
      </c>
      <c r="D11" s="267"/>
      <c r="E11" s="268"/>
      <c r="F11" s="106"/>
      <c r="G11" s="133">
        <f>G12+G13</f>
        <v>0</v>
      </c>
    </row>
    <row r="12" spans="2:9" ht="57" customHeight="1">
      <c r="B12" s="137"/>
      <c r="C12" s="125">
        <v>11005</v>
      </c>
      <c r="D12" s="269" t="s">
        <v>87</v>
      </c>
      <c r="E12" s="269"/>
      <c r="F12" s="263" t="s">
        <v>93</v>
      </c>
      <c r="G12" s="140">
        <f>'havelvac 3'!I13</f>
        <v>-350000</v>
      </c>
      <c r="I12" s="138"/>
    </row>
    <row r="13" spans="2:9" ht="33" customHeight="1">
      <c r="B13" s="139"/>
      <c r="C13" s="126">
        <v>11002</v>
      </c>
      <c r="D13" s="264" t="s">
        <v>109</v>
      </c>
      <c r="E13" s="265"/>
      <c r="F13" s="263"/>
      <c r="G13" s="140">
        <f>'havelvac 2'!H40</f>
        <v>350000</v>
      </c>
    </row>
  </sheetData>
  <mergeCells count="12">
    <mergeCell ref="F12:F13"/>
    <mergeCell ref="D13:E13"/>
    <mergeCell ref="C11:E11"/>
    <mergeCell ref="D12:E12"/>
    <mergeCell ref="F2:G2"/>
    <mergeCell ref="D9:E9"/>
    <mergeCell ref="C10:F10"/>
    <mergeCell ref="D7:E8"/>
    <mergeCell ref="F7:F8"/>
    <mergeCell ref="B7:C7"/>
    <mergeCell ref="F3:G3"/>
    <mergeCell ref="B5:G5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76"/>
  <sheetViews>
    <sheetView zoomScale="85" zoomScaleNormal="85" workbookViewId="0">
      <selection activeCell="C17" sqref="C17"/>
    </sheetView>
  </sheetViews>
  <sheetFormatPr defaultColWidth="9.140625" defaultRowHeight="17.25"/>
  <cols>
    <col min="1" max="1" width="2.28515625" style="1" customWidth="1"/>
    <col min="2" max="2" width="40.28515625" style="1" customWidth="1"/>
    <col min="3" max="3" width="75.42578125" style="1" customWidth="1"/>
    <col min="4" max="4" width="25.140625" style="6" customWidth="1"/>
    <col min="5" max="5" width="9.140625" style="1"/>
    <col min="6" max="6" width="78.7109375" style="1" customWidth="1"/>
    <col min="7" max="7" width="45.42578125" style="1" customWidth="1"/>
    <col min="8" max="16384" width="9.140625" style="1"/>
  </cols>
  <sheetData>
    <row r="1" spans="2:9" ht="27.75" customHeight="1">
      <c r="C1" s="277" t="s">
        <v>77</v>
      </c>
      <c r="D1" s="277"/>
    </row>
    <row r="2" spans="2:9" s="2" customFormat="1" ht="21" customHeight="1">
      <c r="C2" s="278" t="s">
        <v>147</v>
      </c>
      <c r="D2" s="278"/>
    </row>
    <row r="3" spans="2:9" s="2" customFormat="1" ht="17.25" customHeight="1">
      <c r="C3" s="278" t="s">
        <v>153</v>
      </c>
      <c r="D3" s="278"/>
    </row>
    <row r="4" spans="2:9" s="2" customFormat="1">
      <c r="B4" s="226"/>
      <c r="C4" s="226"/>
      <c r="D4" s="226"/>
    </row>
    <row r="5" spans="2:9" ht="54" customHeight="1">
      <c r="B5" s="289" t="s">
        <v>172</v>
      </c>
      <c r="C5" s="289"/>
      <c r="D5" s="289"/>
    </row>
    <row r="6" spans="2:9" s="30" customFormat="1" ht="21.75" customHeight="1">
      <c r="B6" s="279" t="s">
        <v>94</v>
      </c>
      <c r="C6" s="279"/>
      <c r="D6" s="279"/>
      <c r="E6" s="29"/>
      <c r="F6" s="29"/>
    </row>
    <row r="7" spans="2:9" ht="25.15" customHeight="1">
      <c r="B7" s="288" t="s">
        <v>30</v>
      </c>
      <c r="C7" s="288"/>
      <c r="D7" s="288"/>
    </row>
    <row r="8" spans="2:9" s="13" customFormat="1" ht="22.9" customHeight="1">
      <c r="B8" s="141" t="s">
        <v>36</v>
      </c>
      <c r="C8" s="142"/>
      <c r="D8" s="143"/>
      <c r="G8" s="294"/>
      <c r="H8" s="294"/>
      <c r="I8" s="294"/>
    </row>
    <row r="9" spans="2:9">
      <c r="B9" s="157"/>
      <c r="C9" s="157"/>
      <c r="D9" s="158"/>
    </row>
    <row r="10" spans="2:9" ht="27" customHeight="1">
      <c r="B10" s="144" t="s">
        <v>37</v>
      </c>
      <c r="C10" s="282" t="s">
        <v>38</v>
      </c>
      <c r="D10" s="282"/>
    </row>
    <row r="11" spans="2:9" ht="28.5" customHeight="1">
      <c r="B11" s="74">
        <v>1162</v>
      </c>
      <c r="C11" s="283" t="s">
        <v>60</v>
      </c>
      <c r="D11" s="283"/>
    </row>
    <row r="12" spans="2:9" ht="18" customHeight="1">
      <c r="B12" s="159"/>
      <c r="C12" s="160"/>
      <c r="D12" s="160"/>
    </row>
    <row r="13" spans="2:9" ht="22.5" customHeight="1">
      <c r="B13" s="285" t="s">
        <v>39</v>
      </c>
      <c r="C13" s="285"/>
      <c r="D13" s="158"/>
    </row>
    <row r="14" spans="2:9" ht="96.75" customHeight="1">
      <c r="B14" s="145" t="s">
        <v>40</v>
      </c>
      <c r="C14" s="56">
        <v>1162</v>
      </c>
      <c r="D14" s="42" t="s">
        <v>160</v>
      </c>
    </row>
    <row r="15" spans="2:9" ht="21" customHeight="1">
      <c r="B15" s="146" t="s">
        <v>119</v>
      </c>
      <c r="C15" s="74">
        <v>11002</v>
      </c>
      <c r="D15" s="25" t="s">
        <v>71</v>
      </c>
    </row>
    <row r="16" spans="2:9" ht="30.75" customHeight="1">
      <c r="B16" s="146" t="s">
        <v>120</v>
      </c>
      <c r="C16" s="147" t="s">
        <v>109</v>
      </c>
      <c r="D16" s="161"/>
    </row>
    <row r="17" spans="2:12" ht="78.75" customHeight="1">
      <c r="B17" s="146" t="s">
        <v>121</v>
      </c>
      <c r="C17" s="148" t="s">
        <v>110</v>
      </c>
      <c r="D17" s="161"/>
    </row>
    <row r="18" spans="2:12" ht="24" customHeight="1">
      <c r="B18" s="146" t="s">
        <v>122</v>
      </c>
      <c r="C18" s="149" t="s">
        <v>59</v>
      </c>
      <c r="D18" s="161"/>
    </row>
    <row r="19" spans="2:12" ht="81.75" customHeight="1">
      <c r="B19" s="146" t="s">
        <v>113</v>
      </c>
      <c r="C19" s="152" t="s">
        <v>163</v>
      </c>
      <c r="D19" s="5"/>
      <c r="F19" s="166"/>
    </row>
    <row r="20" spans="2:12" ht="26.45" customHeight="1">
      <c r="B20" s="227" t="s">
        <v>28</v>
      </c>
      <c r="C20" s="281"/>
      <c r="D20" s="228"/>
    </row>
    <row r="21" spans="2:12" ht="22.15" customHeight="1">
      <c r="B21" s="286" t="s">
        <v>125</v>
      </c>
      <c r="C21" s="287"/>
      <c r="D21" s="150">
        <f>'havelvac 2'!H40</f>
        <v>350000</v>
      </c>
    </row>
    <row r="22" spans="2:12" ht="26.25" customHeight="1">
      <c r="B22" s="162"/>
      <c r="C22" s="162"/>
      <c r="D22" s="158"/>
    </row>
    <row r="23" spans="2:12" ht="90.75" customHeight="1">
      <c r="B23" s="151" t="s">
        <v>40</v>
      </c>
      <c r="C23" s="56">
        <v>1162</v>
      </c>
      <c r="D23" s="42" t="s">
        <v>112</v>
      </c>
    </row>
    <row r="24" spans="2:12" ht="21" customHeight="1">
      <c r="B24" s="146" t="s">
        <v>119</v>
      </c>
      <c r="C24" s="113" t="s">
        <v>58</v>
      </c>
      <c r="D24" s="25" t="s">
        <v>71</v>
      </c>
    </row>
    <row r="25" spans="2:12" ht="44.25" customHeight="1">
      <c r="B25" s="146" t="s">
        <v>120</v>
      </c>
      <c r="C25" s="152" t="s">
        <v>123</v>
      </c>
      <c r="D25" s="5"/>
    </row>
    <row r="26" spans="2:12" ht="44.25" customHeight="1">
      <c r="B26" s="146" t="s">
        <v>121</v>
      </c>
      <c r="C26" s="152" t="s">
        <v>124</v>
      </c>
      <c r="D26" s="161"/>
    </row>
    <row r="27" spans="2:12" ht="24" customHeight="1">
      <c r="B27" s="146" t="s">
        <v>122</v>
      </c>
      <c r="C27" s="149" t="s">
        <v>59</v>
      </c>
      <c r="D27" s="161"/>
    </row>
    <row r="28" spans="2:12" ht="78" customHeight="1">
      <c r="B28" s="146" t="s">
        <v>113</v>
      </c>
      <c r="C28" s="152" t="s">
        <v>136</v>
      </c>
      <c r="D28" s="5"/>
      <c r="F28"/>
      <c r="G28" s="292"/>
      <c r="H28" s="292"/>
      <c r="I28" s="292"/>
      <c r="J28" s="292"/>
      <c r="K28" s="292"/>
    </row>
    <row r="29" spans="2:12" ht="26.45" customHeight="1">
      <c r="B29" s="227" t="s">
        <v>28</v>
      </c>
      <c r="C29" s="281"/>
      <c r="D29" s="228"/>
    </row>
    <row r="30" spans="2:12" s="3" customFormat="1" ht="20.45" customHeight="1">
      <c r="B30" s="286" t="s">
        <v>126</v>
      </c>
      <c r="C30" s="287"/>
      <c r="D30" s="37">
        <v>-695</v>
      </c>
      <c r="G30" s="293"/>
      <c r="H30" s="293"/>
      <c r="I30" s="167"/>
      <c r="J30" s="167"/>
      <c r="K30" s="167"/>
      <c r="L30" s="167"/>
    </row>
    <row r="31" spans="2:12" s="3" customFormat="1" ht="21.6" customHeight="1">
      <c r="B31" s="286" t="s">
        <v>127</v>
      </c>
      <c r="C31" s="287"/>
      <c r="D31" s="37">
        <v>-1174</v>
      </c>
      <c r="G31" s="293"/>
      <c r="H31" s="293"/>
      <c r="I31" s="167"/>
      <c r="J31" s="167"/>
      <c r="K31" s="167"/>
      <c r="L31" s="167"/>
    </row>
    <row r="32" spans="2:12" ht="22.15" customHeight="1">
      <c r="B32" s="284" t="s">
        <v>125</v>
      </c>
      <c r="C32" s="284"/>
      <c r="D32" s="150">
        <f>'havelvac 2'!H23</f>
        <v>-350000</v>
      </c>
    </row>
    <row r="33" spans="2:4" ht="35.25" customHeight="1">
      <c r="D33" s="1"/>
    </row>
    <row r="34" spans="2:4" ht="22.15" customHeight="1">
      <c r="B34" s="153" t="s">
        <v>37</v>
      </c>
      <c r="C34" s="280" t="s">
        <v>38</v>
      </c>
      <c r="D34" s="280"/>
    </row>
    <row r="35" spans="2:4" ht="22.15" customHeight="1">
      <c r="B35" s="154">
        <v>1111</v>
      </c>
      <c r="C35" s="295" t="s">
        <v>68</v>
      </c>
      <c r="D35" s="295"/>
    </row>
    <row r="36" spans="2:4" ht="21" customHeight="1">
      <c r="B36" s="159"/>
      <c r="C36" s="160"/>
      <c r="D36" s="160"/>
    </row>
    <row r="37" spans="2:4" ht="22.5" customHeight="1">
      <c r="B37" s="285" t="s">
        <v>39</v>
      </c>
      <c r="C37" s="285"/>
      <c r="D37" s="158"/>
    </row>
    <row r="38" spans="2:4" ht="90.75" customHeight="1">
      <c r="B38" s="55" t="s">
        <v>138</v>
      </c>
      <c r="C38" s="155">
        <v>1111</v>
      </c>
      <c r="D38" s="42" t="s">
        <v>112</v>
      </c>
    </row>
    <row r="39" spans="2:4" ht="22.15" customHeight="1">
      <c r="B39" s="55" t="s">
        <v>119</v>
      </c>
      <c r="C39" s="155">
        <v>12004</v>
      </c>
      <c r="D39" s="25" t="s">
        <v>71</v>
      </c>
    </row>
    <row r="40" spans="2:4" ht="47.25" customHeight="1">
      <c r="B40" s="55" t="s">
        <v>120</v>
      </c>
      <c r="C40" s="55" t="s">
        <v>142</v>
      </c>
      <c r="D40" s="19"/>
    </row>
    <row r="41" spans="2:4" ht="41.25" customHeight="1">
      <c r="B41" s="55" t="s">
        <v>121</v>
      </c>
      <c r="C41" s="145" t="s">
        <v>143</v>
      </c>
      <c r="D41" s="163"/>
    </row>
    <row r="42" spans="2:4" ht="22.15" customHeight="1">
      <c r="B42" s="55" t="s">
        <v>27</v>
      </c>
      <c r="C42" s="55" t="s">
        <v>69</v>
      </c>
      <c r="D42" s="164"/>
    </row>
    <row r="43" spans="2:4" ht="42" customHeight="1">
      <c r="B43" s="55" t="s">
        <v>70</v>
      </c>
      <c r="C43" s="55" t="s">
        <v>137</v>
      </c>
      <c r="D43" s="165"/>
    </row>
    <row r="44" spans="2:4" ht="22.15" customHeight="1">
      <c r="B44" s="291" t="s">
        <v>28</v>
      </c>
      <c r="C44" s="291"/>
      <c r="D44" s="291"/>
    </row>
    <row r="45" spans="2:4" ht="24" customHeight="1">
      <c r="B45" s="286" t="s">
        <v>162</v>
      </c>
      <c r="C45" s="287"/>
      <c r="D45" s="168">
        <v>-2278</v>
      </c>
    </row>
    <row r="46" spans="2:4" ht="22.15" customHeight="1">
      <c r="B46" s="290" t="s">
        <v>29</v>
      </c>
      <c r="C46" s="290"/>
      <c r="D46" s="150">
        <f>'havelvac 2'!H63</f>
        <v>-605303.4</v>
      </c>
    </row>
    <row r="47" spans="2:4" ht="22.15" customHeight="1">
      <c r="B47" s="157"/>
      <c r="C47" s="157"/>
      <c r="D47" s="158"/>
    </row>
    <row r="48" spans="2:4" ht="94.5" customHeight="1">
      <c r="B48" s="55" t="s">
        <v>138</v>
      </c>
      <c r="C48" s="155">
        <v>1111</v>
      </c>
      <c r="D48" s="42" t="s">
        <v>160</v>
      </c>
    </row>
    <row r="49" spans="2:4" ht="22.15" customHeight="1">
      <c r="B49" s="55" t="s">
        <v>119</v>
      </c>
      <c r="C49" s="155">
        <v>11003</v>
      </c>
      <c r="D49" s="25" t="s">
        <v>71</v>
      </c>
    </row>
    <row r="50" spans="2:4" ht="27" customHeight="1">
      <c r="B50" s="55" t="s">
        <v>120</v>
      </c>
      <c r="C50" s="55" t="s">
        <v>140</v>
      </c>
      <c r="D50" s="164"/>
    </row>
    <row r="51" spans="2:4" ht="82.5" customHeight="1">
      <c r="B51" s="55" t="s">
        <v>121</v>
      </c>
      <c r="C51" s="145" t="s">
        <v>141</v>
      </c>
      <c r="D51" s="163"/>
    </row>
    <row r="52" spans="2:4" ht="22.15" customHeight="1">
      <c r="B52" s="55" t="s">
        <v>27</v>
      </c>
      <c r="C52" s="55" t="s">
        <v>59</v>
      </c>
      <c r="D52" s="164"/>
    </row>
    <row r="53" spans="2:4" ht="45.75" customHeight="1">
      <c r="B53" s="55" t="s">
        <v>70</v>
      </c>
      <c r="C53" s="55" t="s">
        <v>137</v>
      </c>
      <c r="D53" s="16"/>
    </row>
    <row r="54" spans="2:4" ht="22.15" customHeight="1">
      <c r="B54" s="291" t="s">
        <v>28</v>
      </c>
      <c r="C54" s="291"/>
      <c r="D54" s="291"/>
    </row>
    <row r="55" spans="2:4" ht="22.15" customHeight="1">
      <c r="B55" s="290" t="s">
        <v>29</v>
      </c>
      <c r="C55" s="290"/>
      <c r="D55" s="150">
        <f>'havelvac 1'!E43</f>
        <v>52683</v>
      </c>
    </row>
    <row r="56" spans="2:4" ht="22.15" customHeight="1">
      <c r="B56" s="157"/>
      <c r="C56" s="157"/>
      <c r="D56" s="158"/>
    </row>
    <row r="57" spans="2:4" ht="91.5" customHeight="1">
      <c r="B57" s="55" t="s">
        <v>138</v>
      </c>
      <c r="C57" s="155">
        <v>1111</v>
      </c>
      <c r="D57" s="42" t="s">
        <v>160</v>
      </c>
    </row>
    <row r="58" spans="2:4" ht="22.15" customHeight="1">
      <c r="B58" s="55" t="s">
        <v>119</v>
      </c>
      <c r="C58" s="155">
        <v>12011</v>
      </c>
      <c r="D58" s="25" t="s">
        <v>71</v>
      </c>
    </row>
    <row r="59" spans="2:4" ht="98.25" customHeight="1">
      <c r="B59" s="55" t="s">
        <v>26</v>
      </c>
      <c r="C59" s="55" t="s">
        <v>128</v>
      </c>
      <c r="D59" s="19"/>
    </row>
    <row r="60" spans="2:4" ht="63.75" customHeight="1">
      <c r="B60" s="55" t="s">
        <v>121</v>
      </c>
      <c r="C60" s="145" t="s">
        <v>129</v>
      </c>
      <c r="D60" s="55"/>
    </row>
    <row r="61" spans="2:4" ht="22.15" customHeight="1">
      <c r="B61" s="55" t="s">
        <v>122</v>
      </c>
      <c r="C61" s="55" t="s">
        <v>69</v>
      </c>
      <c r="D61" s="19"/>
    </row>
    <row r="62" spans="2:4" ht="45.75" customHeight="1">
      <c r="B62" s="55" t="s">
        <v>70</v>
      </c>
      <c r="C62" s="55" t="s">
        <v>137</v>
      </c>
      <c r="D62" s="16"/>
    </row>
    <row r="63" spans="2:4" ht="22.15" customHeight="1">
      <c r="B63" s="291" t="s">
        <v>28</v>
      </c>
      <c r="C63" s="291"/>
      <c r="D63" s="291"/>
    </row>
    <row r="64" spans="2:4" ht="24" customHeight="1">
      <c r="B64" s="290" t="s">
        <v>91</v>
      </c>
      <c r="C64" s="290"/>
      <c r="D64" s="156">
        <v>1019</v>
      </c>
    </row>
    <row r="65" spans="2:4" ht="22.15" customHeight="1">
      <c r="B65" s="290" t="s">
        <v>29</v>
      </c>
      <c r="C65" s="290"/>
      <c r="D65" s="150">
        <f>'havelvac 2'!H72</f>
        <v>263943.09999999998</v>
      </c>
    </row>
    <row r="66" spans="2:4" ht="22.15" customHeight="1">
      <c r="B66" s="157"/>
      <c r="C66" s="157"/>
      <c r="D66" s="158"/>
    </row>
    <row r="67" spans="2:4" ht="92.25" customHeight="1">
      <c r="B67" s="55" t="s">
        <v>138</v>
      </c>
      <c r="C67" s="155">
        <v>1111</v>
      </c>
      <c r="D67" s="42" t="s">
        <v>160</v>
      </c>
    </row>
    <row r="68" spans="2:4" ht="22.15" customHeight="1">
      <c r="B68" s="55" t="s">
        <v>119</v>
      </c>
      <c r="C68" s="155">
        <v>12012</v>
      </c>
      <c r="D68" s="25" t="s">
        <v>71</v>
      </c>
    </row>
    <row r="69" spans="2:4" ht="95.25" customHeight="1">
      <c r="B69" s="55" t="s">
        <v>120</v>
      </c>
      <c r="C69" s="55" t="s">
        <v>96</v>
      </c>
      <c r="D69" s="164"/>
    </row>
    <row r="70" spans="2:4" ht="153" customHeight="1">
      <c r="B70" s="55" t="s">
        <v>121</v>
      </c>
      <c r="C70" s="145" t="s">
        <v>97</v>
      </c>
      <c r="D70" s="163"/>
    </row>
    <row r="71" spans="2:4" ht="22.15" customHeight="1">
      <c r="B71" s="55" t="s">
        <v>27</v>
      </c>
      <c r="C71" s="55" t="s">
        <v>69</v>
      </c>
      <c r="D71" s="19"/>
    </row>
    <row r="72" spans="2:4" ht="45.75" customHeight="1">
      <c r="B72" s="55" t="s">
        <v>70</v>
      </c>
      <c r="C72" s="55" t="s">
        <v>137</v>
      </c>
      <c r="D72" s="16"/>
    </row>
    <row r="73" spans="2:4" ht="22.15" customHeight="1">
      <c r="B73" s="291" t="s">
        <v>28</v>
      </c>
      <c r="C73" s="291"/>
      <c r="D73" s="291"/>
    </row>
    <row r="74" spans="2:4" ht="24" customHeight="1">
      <c r="B74" s="290" t="s">
        <v>91</v>
      </c>
      <c r="C74" s="290"/>
      <c r="D74" s="37">
        <v>794</v>
      </c>
    </row>
    <row r="75" spans="2:4" ht="22.15" customHeight="1">
      <c r="B75" s="290" t="s">
        <v>29</v>
      </c>
      <c r="C75" s="290"/>
      <c r="D75" s="150">
        <f>'havelvac 2'!H81</f>
        <v>288677.3</v>
      </c>
    </row>
    <row r="76" spans="2:4" ht="22.15" customHeight="1">
      <c r="B76" s="157"/>
      <c r="C76" s="157"/>
      <c r="D76" s="158"/>
    </row>
  </sheetData>
  <autoFilter ref="B1:B8"/>
  <mergeCells count="34">
    <mergeCell ref="G28:K28"/>
    <mergeCell ref="G30:H30"/>
    <mergeCell ref="G31:H31"/>
    <mergeCell ref="G8:I8"/>
    <mergeCell ref="B63:D63"/>
    <mergeCell ref="B54:D54"/>
    <mergeCell ref="B55:C55"/>
    <mergeCell ref="C35:D35"/>
    <mergeCell ref="B20:D20"/>
    <mergeCell ref="B44:D44"/>
    <mergeCell ref="B45:C45"/>
    <mergeCell ref="B46:C46"/>
    <mergeCell ref="B37:C37"/>
    <mergeCell ref="B64:C64"/>
    <mergeCell ref="B65:C65"/>
    <mergeCell ref="B73:D73"/>
    <mergeCell ref="B75:C75"/>
    <mergeCell ref="B74:C74"/>
    <mergeCell ref="C1:D1"/>
    <mergeCell ref="C2:D2"/>
    <mergeCell ref="C3:D3"/>
    <mergeCell ref="B6:D6"/>
    <mergeCell ref="C34:D34"/>
    <mergeCell ref="B29:D29"/>
    <mergeCell ref="C10:D10"/>
    <mergeCell ref="C11:D11"/>
    <mergeCell ref="B32:C32"/>
    <mergeCell ref="B13:C13"/>
    <mergeCell ref="B21:C21"/>
    <mergeCell ref="B30:C30"/>
    <mergeCell ref="B31:C31"/>
    <mergeCell ref="B7:D7"/>
    <mergeCell ref="B4:D4"/>
    <mergeCell ref="B5:D5"/>
  </mergeCells>
  <pageMargins left="0" right="0" top="0" bottom="0" header="0" footer="0"/>
  <pageSetup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"/>
  <sheetViews>
    <sheetView zoomScale="85" zoomScaleNormal="85" workbookViewId="0">
      <selection activeCell="C82" sqref="C82"/>
    </sheetView>
  </sheetViews>
  <sheetFormatPr defaultColWidth="8.85546875" defaultRowHeight="17.25"/>
  <cols>
    <col min="1" max="1" width="2.28515625" style="3" customWidth="1"/>
    <col min="2" max="2" width="31.5703125" style="3" customWidth="1"/>
    <col min="3" max="3" width="85.28515625" style="3" customWidth="1"/>
    <col min="4" max="4" width="22" style="3" customWidth="1"/>
    <col min="5" max="5" width="8.85546875" style="3"/>
    <col min="6" max="6" width="28.7109375" style="3" customWidth="1"/>
    <col min="7" max="7" width="59.42578125" style="3" customWidth="1"/>
    <col min="8" max="8" width="8.85546875" style="3" customWidth="1"/>
    <col min="9" max="16384" width="8.85546875" style="3"/>
  </cols>
  <sheetData>
    <row r="1" spans="1:6" ht="32.25" customHeight="1">
      <c r="C1" s="278" t="s">
        <v>90</v>
      </c>
      <c r="D1" s="278"/>
    </row>
    <row r="2" spans="1:6" ht="17.25" customHeight="1">
      <c r="B2" s="20"/>
      <c r="C2" s="278" t="s">
        <v>147</v>
      </c>
      <c r="D2" s="278"/>
    </row>
    <row r="3" spans="1:6">
      <c r="B3" s="21"/>
      <c r="C3" s="278" t="s">
        <v>153</v>
      </c>
      <c r="D3" s="278"/>
    </row>
    <row r="4" spans="1:6">
      <c r="B4" s="21"/>
      <c r="C4" s="21"/>
      <c r="D4" s="21"/>
    </row>
    <row r="5" spans="1:6" ht="53.45" customHeight="1">
      <c r="B5" s="297" t="s">
        <v>164</v>
      </c>
      <c r="C5" s="297"/>
      <c r="D5" s="297"/>
    </row>
    <row r="6" spans="1:6" s="30" customFormat="1" ht="18" customHeight="1">
      <c r="B6" s="300" t="s">
        <v>95</v>
      </c>
      <c r="C6" s="300"/>
      <c r="D6" s="300"/>
      <c r="E6" s="29"/>
      <c r="F6" s="29"/>
    </row>
    <row r="7" spans="1:6" ht="29.45" customHeight="1">
      <c r="B7" s="298" t="s">
        <v>75</v>
      </c>
      <c r="C7" s="298"/>
      <c r="D7" s="298"/>
    </row>
    <row r="8" spans="1:6" ht="18" customHeight="1">
      <c r="B8" s="296" t="s">
        <v>44</v>
      </c>
      <c r="C8" s="296"/>
      <c r="D8" s="296"/>
    </row>
    <row r="9" spans="1:6" ht="19.899999999999999" customHeight="1">
      <c r="B9" s="299"/>
      <c r="C9" s="299"/>
      <c r="D9" s="299"/>
    </row>
    <row r="10" spans="1:6" ht="33" customHeight="1">
      <c r="B10" s="144" t="s">
        <v>37</v>
      </c>
      <c r="C10" s="282" t="s">
        <v>38</v>
      </c>
      <c r="D10" s="282"/>
    </row>
    <row r="11" spans="1:6" ht="22.5" customHeight="1">
      <c r="B11" s="74">
        <v>1162</v>
      </c>
      <c r="C11" s="283" t="s">
        <v>60</v>
      </c>
      <c r="D11" s="283"/>
    </row>
    <row r="12" spans="1:6">
      <c r="A12" s="1"/>
      <c r="B12" s="1"/>
      <c r="C12" s="1"/>
      <c r="D12" s="1"/>
    </row>
    <row r="13" spans="1:6" s="1" customFormat="1" ht="22.5" customHeight="1">
      <c r="B13" s="285" t="s">
        <v>39</v>
      </c>
      <c r="C13" s="285"/>
      <c r="D13" s="158"/>
    </row>
    <row r="14" spans="1:6" s="1" customFormat="1" ht="91.5" customHeight="1">
      <c r="B14" s="145" t="s">
        <v>40</v>
      </c>
      <c r="C14" s="56">
        <v>1162</v>
      </c>
      <c r="D14" s="42" t="s">
        <v>160</v>
      </c>
    </row>
    <row r="15" spans="1:6" s="1" customFormat="1" ht="21" customHeight="1">
      <c r="B15" s="146" t="s">
        <v>119</v>
      </c>
      <c r="C15" s="74">
        <v>11002</v>
      </c>
      <c r="D15" s="25" t="s">
        <v>71</v>
      </c>
    </row>
    <row r="16" spans="1:6" s="1" customFormat="1" ht="30.75" customHeight="1">
      <c r="B16" s="146" t="s">
        <v>120</v>
      </c>
      <c r="C16" s="147" t="s">
        <v>109</v>
      </c>
      <c r="D16" s="161"/>
    </row>
    <row r="17" spans="1:12" s="1" customFormat="1" ht="78.75" customHeight="1">
      <c r="B17" s="146" t="s">
        <v>121</v>
      </c>
      <c r="C17" s="148" t="s">
        <v>110</v>
      </c>
      <c r="D17" s="161"/>
    </row>
    <row r="18" spans="1:12" s="1" customFormat="1" ht="24" customHeight="1">
      <c r="B18" s="146" t="s">
        <v>122</v>
      </c>
      <c r="C18" s="149" t="s">
        <v>59</v>
      </c>
      <c r="D18" s="161"/>
    </row>
    <row r="19" spans="1:12" s="1" customFormat="1" ht="81.75" customHeight="1">
      <c r="B19" s="146" t="s">
        <v>113</v>
      </c>
      <c r="C19" s="152" t="s">
        <v>163</v>
      </c>
      <c r="D19" s="5"/>
      <c r="F19" s="166"/>
    </row>
    <row r="20" spans="1:12" s="1" customFormat="1" ht="26.45" customHeight="1">
      <c r="B20" s="227" t="s">
        <v>28</v>
      </c>
      <c r="C20" s="281"/>
      <c r="D20" s="228"/>
    </row>
    <row r="21" spans="1:12" s="1" customFormat="1" ht="22.15" customHeight="1">
      <c r="B21" s="286" t="s">
        <v>125</v>
      </c>
      <c r="C21" s="287"/>
      <c r="D21" s="150">
        <f>'havelvac 2'!H40</f>
        <v>350000</v>
      </c>
    </row>
    <row r="22" spans="1:12" ht="25.5" customHeight="1">
      <c r="A22" s="170"/>
      <c r="B22" s="170"/>
      <c r="C22" s="170"/>
      <c r="D22" s="170"/>
      <c r="F22" s="301"/>
      <c r="G22" s="301"/>
      <c r="H22" s="170"/>
      <c r="I22" s="170"/>
      <c r="J22" s="170"/>
      <c r="K22" s="170"/>
    </row>
    <row r="23" spans="1:12" s="1" customFormat="1" ht="90.75" customHeight="1">
      <c r="B23" s="151" t="s">
        <v>40</v>
      </c>
      <c r="C23" s="56">
        <v>1162</v>
      </c>
      <c r="D23" s="42" t="s">
        <v>112</v>
      </c>
    </row>
    <row r="24" spans="1:12" s="1" customFormat="1" ht="21" customHeight="1">
      <c r="B24" s="146" t="s">
        <v>119</v>
      </c>
      <c r="C24" s="113" t="s">
        <v>58</v>
      </c>
      <c r="D24" s="25" t="s">
        <v>71</v>
      </c>
    </row>
    <row r="25" spans="1:12" s="1" customFormat="1" ht="44.25" customHeight="1">
      <c r="B25" s="146" t="s">
        <v>120</v>
      </c>
      <c r="C25" s="152" t="s">
        <v>123</v>
      </c>
      <c r="D25" s="5"/>
    </row>
    <row r="26" spans="1:12" s="1" customFormat="1" ht="44.25" customHeight="1">
      <c r="B26" s="146" t="s">
        <v>121</v>
      </c>
      <c r="C26" s="152" t="s">
        <v>124</v>
      </c>
      <c r="D26" s="161"/>
    </row>
    <row r="27" spans="1:12" s="1" customFormat="1" ht="24" customHeight="1">
      <c r="B27" s="146" t="s">
        <v>122</v>
      </c>
      <c r="C27" s="149" t="s">
        <v>59</v>
      </c>
      <c r="D27" s="161"/>
    </row>
    <row r="28" spans="1:12" s="1" customFormat="1" ht="78" customHeight="1">
      <c r="B28" s="146" t="s">
        <v>113</v>
      </c>
      <c r="C28" s="152" t="s">
        <v>136</v>
      </c>
      <c r="D28" s="5"/>
      <c r="F28"/>
      <c r="G28" s="292"/>
      <c r="H28" s="292"/>
      <c r="I28" s="292"/>
      <c r="J28" s="292"/>
      <c r="K28" s="292"/>
    </row>
    <row r="29" spans="1:12" s="1" customFormat="1" ht="26.45" customHeight="1">
      <c r="B29" s="227" t="s">
        <v>28</v>
      </c>
      <c r="C29" s="281"/>
      <c r="D29" s="228"/>
    </row>
    <row r="30" spans="1:12" ht="20.45" customHeight="1">
      <c r="B30" s="286" t="s">
        <v>126</v>
      </c>
      <c r="C30" s="287"/>
      <c r="D30" s="37">
        <v>-695</v>
      </c>
      <c r="G30" s="293"/>
      <c r="H30" s="293"/>
      <c r="I30" s="167"/>
      <c r="J30" s="167"/>
      <c r="K30" s="167"/>
      <c r="L30" s="167"/>
    </row>
    <row r="31" spans="1:12" ht="21.6" customHeight="1">
      <c r="B31" s="286" t="s">
        <v>127</v>
      </c>
      <c r="C31" s="287"/>
      <c r="D31" s="37">
        <v>-1174</v>
      </c>
      <c r="G31" s="293"/>
      <c r="H31" s="293"/>
      <c r="I31" s="167"/>
      <c r="J31" s="167"/>
      <c r="K31" s="167"/>
      <c r="L31" s="167"/>
    </row>
    <row r="32" spans="1:12" s="1" customFormat="1" ht="22.15" customHeight="1">
      <c r="B32" s="284" t="s">
        <v>125</v>
      </c>
      <c r="C32" s="284"/>
      <c r="D32" s="150">
        <f>'havelvac 2'!H23</f>
        <v>-350000</v>
      </c>
    </row>
    <row r="33" spans="2:4" s="1" customFormat="1" ht="22.15" customHeight="1">
      <c r="B33" s="85"/>
      <c r="C33" s="85"/>
      <c r="D33" s="171"/>
    </row>
    <row r="34" spans="2:4" s="1" customFormat="1" ht="22.15" customHeight="1">
      <c r="B34" s="153" t="s">
        <v>37</v>
      </c>
      <c r="C34" s="280" t="s">
        <v>38</v>
      </c>
      <c r="D34" s="280"/>
    </row>
    <row r="35" spans="2:4" s="1" customFormat="1" ht="22.15" customHeight="1">
      <c r="B35" s="154">
        <v>1111</v>
      </c>
      <c r="C35" s="295" t="s">
        <v>68</v>
      </c>
      <c r="D35" s="295"/>
    </row>
    <row r="36" spans="2:4" ht="13.15" customHeight="1">
      <c r="B36" s="299"/>
      <c r="C36" s="299"/>
      <c r="D36" s="299"/>
    </row>
    <row r="37" spans="2:4" s="1" customFormat="1" ht="22.5" customHeight="1">
      <c r="B37" s="285" t="s">
        <v>39</v>
      </c>
      <c r="C37" s="285"/>
      <c r="D37" s="158"/>
    </row>
    <row r="38" spans="2:4" s="1" customFormat="1" ht="90.75" customHeight="1">
      <c r="B38" s="55" t="s">
        <v>138</v>
      </c>
      <c r="C38" s="155">
        <v>1111</v>
      </c>
      <c r="D38" s="42" t="s">
        <v>112</v>
      </c>
    </row>
    <row r="39" spans="2:4" s="1" customFormat="1" ht="22.15" customHeight="1">
      <c r="B39" s="55" t="s">
        <v>119</v>
      </c>
      <c r="C39" s="155">
        <v>12004</v>
      </c>
      <c r="D39" s="25" t="s">
        <v>71</v>
      </c>
    </row>
    <row r="40" spans="2:4" s="1" customFormat="1" ht="47.25" customHeight="1">
      <c r="B40" s="55" t="s">
        <v>120</v>
      </c>
      <c r="C40" s="55" t="s">
        <v>142</v>
      </c>
      <c r="D40" s="19"/>
    </row>
    <row r="41" spans="2:4" s="1" customFormat="1" ht="41.25" customHeight="1">
      <c r="B41" s="55" t="s">
        <v>121</v>
      </c>
      <c r="C41" s="145" t="s">
        <v>143</v>
      </c>
      <c r="D41" s="163"/>
    </row>
    <row r="42" spans="2:4" s="1" customFormat="1" ht="22.15" customHeight="1">
      <c r="B42" s="55" t="s">
        <v>27</v>
      </c>
      <c r="C42" s="55" t="s">
        <v>69</v>
      </c>
      <c r="D42" s="164"/>
    </row>
    <row r="43" spans="2:4" s="1" customFormat="1" ht="42" customHeight="1">
      <c r="B43" s="55" t="s">
        <v>70</v>
      </c>
      <c r="C43" s="55" t="s">
        <v>137</v>
      </c>
      <c r="D43" s="165"/>
    </row>
    <row r="44" spans="2:4" s="1" customFormat="1" ht="22.15" customHeight="1">
      <c r="B44" s="291" t="s">
        <v>28</v>
      </c>
      <c r="C44" s="291"/>
      <c r="D44" s="291"/>
    </row>
    <row r="45" spans="2:4" s="1" customFormat="1" ht="24" customHeight="1">
      <c r="B45" s="286" t="s">
        <v>162</v>
      </c>
      <c r="C45" s="287"/>
      <c r="D45" s="168">
        <v>-2278</v>
      </c>
    </row>
    <row r="46" spans="2:4" s="1" customFormat="1" ht="22.15" customHeight="1">
      <c r="B46" s="290" t="s">
        <v>29</v>
      </c>
      <c r="C46" s="290"/>
      <c r="D46" s="150">
        <f>'havelvac 2'!H65</f>
        <v>-605303.4</v>
      </c>
    </row>
    <row r="47" spans="2:4" ht="21.6" customHeight="1">
      <c r="B47" s="169"/>
      <c r="C47" s="169"/>
      <c r="D47" s="169"/>
    </row>
    <row r="48" spans="2:4" s="1" customFormat="1" ht="94.5" customHeight="1">
      <c r="B48" s="55" t="s">
        <v>138</v>
      </c>
      <c r="C48" s="155">
        <v>1111</v>
      </c>
      <c r="D48" s="42" t="s">
        <v>160</v>
      </c>
    </row>
    <row r="49" spans="2:4" s="1" customFormat="1" ht="22.15" customHeight="1">
      <c r="B49" s="55" t="s">
        <v>119</v>
      </c>
      <c r="C49" s="155">
        <v>11003</v>
      </c>
      <c r="D49" s="25" t="s">
        <v>71</v>
      </c>
    </row>
    <row r="50" spans="2:4" s="1" customFormat="1" ht="27" customHeight="1">
      <c r="B50" s="55" t="s">
        <v>120</v>
      </c>
      <c r="C50" s="55" t="s">
        <v>140</v>
      </c>
      <c r="D50" s="164"/>
    </row>
    <row r="51" spans="2:4" s="1" customFormat="1" ht="82.5" customHeight="1">
      <c r="B51" s="55" t="s">
        <v>121</v>
      </c>
      <c r="C51" s="145" t="s">
        <v>141</v>
      </c>
      <c r="D51" s="163"/>
    </row>
    <row r="52" spans="2:4" s="1" customFormat="1" ht="22.15" customHeight="1">
      <c r="B52" s="55" t="s">
        <v>27</v>
      </c>
      <c r="C52" s="55" t="s">
        <v>59</v>
      </c>
      <c r="D52" s="164"/>
    </row>
    <row r="53" spans="2:4" s="1" customFormat="1" ht="45.75" customHeight="1">
      <c r="B53" s="55" t="s">
        <v>70</v>
      </c>
      <c r="C53" s="55" t="s">
        <v>137</v>
      </c>
      <c r="D53" s="16"/>
    </row>
    <row r="54" spans="2:4" s="1" customFormat="1" ht="22.15" customHeight="1">
      <c r="B54" s="291" t="s">
        <v>28</v>
      </c>
      <c r="C54" s="291"/>
      <c r="D54" s="291"/>
    </row>
    <row r="55" spans="2:4" s="1" customFormat="1" ht="22.15" customHeight="1">
      <c r="B55" s="290" t="s">
        <v>29</v>
      </c>
      <c r="C55" s="290"/>
      <c r="D55" s="150">
        <f>'havelvac 1'!E43</f>
        <v>52683</v>
      </c>
    </row>
    <row r="56" spans="2:4" s="1" customFormat="1" ht="22.15" customHeight="1">
      <c r="B56" s="157"/>
      <c r="C56" s="157"/>
      <c r="D56" s="158"/>
    </row>
    <row r="57" spans="2:4" s="1" customFormat="1" ht="91.5" customHeight="1">
      <c r="B57" s="55" t="s">
        <v>138</v>
      </c>
      <c r="C57" s="155">
        <v>1111</v>
      </c>
      <c r="D57" s="42" t="s">
        <v>160</v>
      </c>
    </row>
    <row r="58" spans="2:4" s="1" customFormat="1" ht="22.15" customHeight="1">
      <c r="B58" s="55" t="s">
        <v>119</v>
      </c>
      <c r="C58" s="155">
        <v>12011</v>
      </c>
      <c r="D58" s="25" t="s">
        <v>71</v>
      </c>
    </row>
    <row r="59" spans="2:4" s="1" customFormat="1" ht="98.25" customHeight="1">
      <c r="B59" s="55" t="s">
        <v>26</v>
      </c>
      <c r="C59" s="55" t="s">
        <v>128</v>
      </c>
      <c r="D59" s="19"/>
    </row>
    <row r="60" spans="2:4" s="1" customFormat="1" ht="63.75" customHeight="1">
      <c r="B60" s="55" t="s">
        <v>121</v>
      </c>
      <c r="C60" s="145" t="s">
        <v>129</v>
      </c>
      <c r="D60" s="55"/>
    </row>
    <row r="61" spans="2:4" s="1" customFormat="1" ht="22.15" customHeight="1">
      <c r="B61" s="55" t="s">
        <v>122</v>
      </c>
      <c r="C61" s="55" t="s">
        <v>69</v>
      </c>
      <c r="D61" s="19"/>
    </row>
    <row r="62" spans="2:4" s="1" customFormat="1" ht="45.75" customHeight="1">
      <c r="B62" s="55" t="s">
        <v>70</v>
      </c>
      <c r="C62" s="55" t="s">
        <v>137</v>
      </c>
      <c r="D62" s="16"/>
    </row>
    <row r="63" spans="2:4" s="1" customFormat="1" ht="22.15" customHeight="1">
      <c r="B63" s="291" t="s">
        <v>28</v>
      </c>
      <c r="C63" s="291"/>
      <c r="D63" s="291"/>
    </row>
    <row r="64" spans="2:4" s="1" customFormat="1" ht="24" customHeight="1">
      <c r="B64" s="290" t="s">
        <v>91</v>
      </c>
      <c r="C64" s="290"/>
      <c r="D64" s="156">
        <v>1019</v>
      </c>
    </row>
    <row r="65" spans="2:4" s="1" customFormat="1" ht="22.15" customHeight="1">
      <c r="B65" s="290" t="s">
        <v>29</v>
      </c>
      <c r="C65" s="290"/>
      <c r="D65" s="150">
        <f>'havelvac 2'!H74</f>
        <v>263943.09999999998</v>
      </c>
    </row>
    <row r="66" spans="2:4" s="1" customFormat="1" ht="22.15" customHeight="1">
      <c r="B66" s="157"/>
      <c r="C66" s="157"/>
      <c r="D66" s="158"/>
    </row>
    <row r="67" spans="2:4" s="1" customFormat="1" ht="92.25" customHeight="1">
      <c r="B67" s="55" t="s">
        <v>138</v>
      </c>
      <c r="C67" s="155">
        <v>1111</v>
      </c>
      <c r="D67" s="42" t="s">
        <v>160</v>
      </c>
    </row>
    <row r="68" spans="2:4" s="1" customFormat="1" ht="22.15" customHeight="1">
      <c r="B68" s="55" t="s">
        <v>119</v>
      </c>
      <c r="C68" s="155">
        <v>12012</v>
      </c>
      <c r="D68" s="25" t="s">
        <v>71</v>
      </c>
    </row>
    <row r="69" spans="2:4" s="1" customFormat="1" ht="95.25" customHeight="1">
      <c r="B69" s="55" t="s">
        <v>120</v>
      </c>
      <c r="C69" s="55" t="s">
        <v>96</v>
      </c>
      <c r="D69" s="164"/>
    </row>
    <row r="70" spans="2:4" s="1" customFormat="1" ht="153" customHeight="1">
      <c r="B70" s="55" t="s">
        <v>121</v>
      </c>
      <c r="C70" s="145" t="s">
        <v>97</v>
      </c>
      <c r="D70" s="163"/>
    </row>
    <row r="71" spans="2:4" s="1" customFormat="1" ht="22.15" customHeight="1">
      <c r="B71" s="55" t="s">
        <v>27</v>
      </c>
      <c r="C71" s="55" t="s">
        <v>69</v>
      </c>
      <c r="D71" s="19"/>
    </row>
    <row r="72" spans="2:4" s="1" customFormat="1" ht="45.75" customHeight="1">
      <c r="B72" s="55" t="s">
        <v>70</v>
      </c>
      <c r="C72" s="55" t="s">
        <v>137</v>
      </c>
      <c r="D72" s="16"/>
    </row>
    <row r="73" spans="2:4" s="1" customFormat="1" ht="22.15" customHeight="1">
      <c r="B73" s="291" t="s">
        <v>28</v>
      </c>
      <c r="C73" s="291"/>
      <c r="D73" s="291"/>
    </row>
    <row r="74" spans="2:4" s="1" customFormat="1" ht="24" customHeight="1">
      <c r="B74" s="290" t="s">
        <v>91</v>
      </c>
      <c r="C74" s="290"/>
      <c r="D74" s="37">
        <v>794</v>
      </c>
    </row>
    <row r="75" spans="2:4" s="1" customFormat="1" ht="22.15" customHeight="1">
      <c r="B75" s="290" t="s">
        <v>29</v>
      </c>
      <c r="C75" s="290"/>
      <c r="D75" s="150">
        <f>'havelvac 2'!H83</f>
        <v>288677.3</v>
      </c>
    </row>
    <row r="76" spans="2:4" ht="28.5" customHeight="1">
      <c r="B76" s="17"/>
      <c r="C76" s="17"/>
      <c r="D76" s="18"/>
    </row>
  </sheetData>
  <mergeCells count="36">
    <mergeCell ref="B37:C37"/>
    <mergeCell ref="G30:H30"/>
    <mergeCell ref="G31:H31"/>
    <mergeCell ref="G28:K28"/>
    <mergeCell ref="C35:D35"/>
    <mergeCell ref="B32:C32"/>
    <mergeCell ref="B29:D29"/>
    <mergeCell ref="F22:G22"/>
    <mergeCell ref="B75:C75"/>
    <mergeCell ref="B36:D36"/>
    <mergeCell ref="B73:D73"/>
    <mergeCell ref="B65:C65"/>
    <mergeCell ref="B44:D44"/>
    <mergeCell ref="B45:C45"/>
    <mergeCell ref="B46:C46"/>
    <mergeCell ref="B74:C74"/>
    <mergeCell ref="B54:D54"/>
    <mergeCell ref="B55:C55"/>
    <mergeCell ref="B63:D63"/>
    <mergeCell ref="B64:C64"/>
    <mergeCell ref="B30:C30"/>
    <mergeCell ref="B31:C31"/>
    <mergeCell ref="C34:D34"/>
    <mergeCell ref="B13:C13"/>
    <mergeCell ref="B20:D20"/>
    <mergeCell ref="B21:C21"/>
    <mergeCell ref="C1:D1"/>
    <mergeCell ref="C2:D2"/>
    <mergeCell ref="C3:D3"/>
    <mergeCell ref="B8:D8"/>
    <mergeCell ref="C10:D10"/>
    <mergeCell ref="B5:D5"/>
    <mergeCell ref="B7:D7"/>
    <mergeCell ref="C11:D11"/>
    <mergeCell ref="B9:D9"/>
    <mergeCell ref="B6:D6"/>
  </mergeCells>
  <pageMargins left="0.7" right="0.45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8"/>
  <sheetViews>
    <sheetView tabSelected="1" workbookViewId="0">
      <selection activeCell="F2" sqref="F2:H2"/>
    </sheetView>
  </sheetViews>
  <sheetFormatPr defaultRowHeight="12.75"/>
  <cols>
    <col min="1" max="1" width="4.140625" style="58" customWidth="1"/>
    <col min="2" max="2" width="22.140625" style="58" customWidth="1"/>
    <col min="3" max="3" width="30.5703125" style="58" customWidth="1"/>
    <col min="4" max="4" width="12" style="58" customWidth="1"/>
    <col min="5" max="5" width="11.5703125" style="58" customWidth="1"/>
    <col min="6" max="6" width="20.42578125" style="58" customWidth="1"/>
    <col min="7" max="7" width="11.42578125" style="58" customWidth="1"/>
    <col min="8" max="8" width="18.5703125" style="58" customWidth="1"/>
    <col min="9" max="9" width="17.85546875" style="58" customWidth="1"/>
    <col min="10" max="10" width="18" style="58" customWidth="1"/>
    <col min="11" max="16384" width="9.140625" style="58"/>
  </cols>
  <sheetData>
    <row r="1" spans="2:14" ht="18" customHeight="1">
      <c r="H1" s="59" t="s">
        <v>173</v>
      </c>
      <c r="I1" s="59"/>
      <c r="J1" s="59"/>
      <c r="K1" s="59"/>
      <c r="L1" s="59"/>
      <c r="M1" s="59"/>
      <c r="N1" s="59"/>
    </row>
    <row r="2" spans="2:14" ht="18" customHeight="1">
      <c r="F2" s="305" t="s">
        <v>101</v>
      </c>
      <c r="G2" s="305"/>
      <c r="H2" s="305"/>
      <c r="I2" s="73"/>
      <c r="J2" s="59"/>
      <c r="K2" s="59"/>
      <c r="L2" s="59"/>
      <c r="M2" s="59"/>
      <c r="N2" s="59"/>
    </row>
    <row r="3" spans="2:14" ht="18" customHeight="1">
      <c r="F3" s="270" t="s">
        <v>153</v>
      </c>
      <c r="G3" s="270"/>
      <c r="H3" s="270"/>
      <c r="J3" s="59"/>
      <c r="K3" s="59"/>
      <c r="L3" s="59"/>
      <c r="M3" s="59"/>
      <c r="N3" s="59"/>
    </row>
    <row r="4" spans="2:14" ht="12" customHeight="1">
      <c r="I4" s="61"/>
      <c r="J4" s="61"/>
      <c r="K4" s="61"/>
      <c r="L4" s="306"/>
      <c r="M4" s="306"/>
      <c r="N4" s="306"/>
    </row>
    <row r="5" spans="2:14" ht="60" customHeight="1">
      <c r="B5" s="289" t="s">
        <v>100</v>
      </c>
      <c r="C5" s="289"/>
      <c r="D5" s="289"/>
      <c r="E5" s="289"/>
      <c r="F5" s="289"/>
      <c r="G5" s="289"/>
      <c r="H5" s="289"/>
      <c r="I5" s="67"/>
      <c r="J5" s="61"/>
      <c r="K5" s="61"/>
      <c r="L5" s="62"/>
      <c r="M5" s="306"/>
      <c r="N5" s="306"/>
    </row>
    <row r="6" spans="2:14" ht="11.25" customHeight="1">
      <c r="B6" s="47"/>
      <c r="C6" s="47"/>
      <c r="D6" s="47"/>
      <c r="E6" s="47"/>
      <c r="F6" s="47"/>
      <c r="G6" s="47"/>
      <c r="H6" s="47"/>
      <c r="I6" s="47"/>
      <c r="J6" s="61"/>
      <c r="K6" s="61"/>
      <c r="L6" s="62"/>
      <c r="M6" s="62"/>
      <c r="N6" s="62"/>
    </row>
    <row r="7" spans="2:14" ht="51.75" customHeight="1">
      <c r="B7" s="313" t="s">
        <v>102</v>
      </c>
      <c r="C7" s="313" t="s">
        <v>103</v>
      </c>
      <c r="D7" s="313" t="s">
        <v>104</v>
      </c>
      <c r="E7" s="313" t="s">
        <v>105</v>
      </c>
      <c r="F7" s="314" t="s">
        <v>160</v>
      </c>
      <c r="G7" s="315"/>
      <c r="H7" s="316"/>
    </row>
    <row r="8" spans="2:14" ht="35.25" customHeight="1">
      <c r="B8" s="313"/>
      <c r="C8" s="313"/>
      <c r="D8" s="313"/>
      <c r="E8" s="313"/>
      <c r="F8" s="35" t="s">
        <v>106</v>
      </c>
      <c r="G8" s="35" t="s">
        <v>107</v>
      </c>
      <c r="H8" s="35" t="s">
        <v>169</v>
      </c>
    </row>
    <row r="9" spans="2:14" ht="30" customHeight="1">
      <c r="B9" s="307" t="s">
        <v>76</v>
      </c>
      <c r="C9" s="308"/>
      <c r="D9" s="308"/>
      <c r="E9" s="308"/>
      <c r="F9" s="308"/>
      <c r="G9" s="309"/>
      <c r="H9" s="68">
        <f>H10</f>
        <v>413663.01239999995</v>
      </c>
    </row>
    <row r="10" spans="2:14" ht="32.25" customHeight="1">
      <c r="B10" s="63" t="s">
        <v>132</v>
      </c>
      <c r="C10" s="63" t="s">
        <v>133</v>
      </c>
      <c r="D10" s="64" t="s">
        <v>108</v>
      </c>
      <c r="E10" s="310" t="s">
        <v>134</v>
      </c>
      <c r="F10" s="311"/>
      <c r="G10" s="312"/>
      <c r="H10" s="68">
        <f>H11</f>
        <v>413663.01239999995</v>
      </c>
      <c r="J10" s="65"/>
    </row>
    <row r="11" spans="2:14" ht="46.5" customHeight="1">
      <c r="B11" s="302" t="s">
        <v>151</v>
      </c>
      <c r="C11" s="303"/>
      <c r="D11" s="303"/>
      <c r="E11" s="303"/>
      <c r="F11" s="303"/>
      <c r="G11" s="304"/>
      <c r="H11" s="177">
        <f>H13</f>
        <v>413663.01239999995</v>
      </c>
    </row>
    <row r="12" spans="2:14" ht="17.25">
      <c r="B12" s="46" t="s">
        <v>99</v>
      </c>
      <c r="C12" s="302" t="s">
        <v>150</v>
      </c>
      <c r="D12" s="303"/>
      <c r="E12" s="303"/>
      <c r="F12" s="304" t="s">
        <v>99</v>
      </c>
      <c r="G12" s="57" t="s">
        <v>99</v>
      </c>
      <c r="H12" s="177">
        <f>H13</f>
        <v>413663.01239999995</v>
      </c>
    </row>
    <row r="13" spans="2:14" ht="51.75" customHeight="1">
      <c r="B13" s="199" t="s">
        <v>144</v>
      </c>
      <c r="C13" s="200" t="s">
        <v>149</v>
      </c>
      <c r="D13" s="174" t="s">
        <v>131</v>
      </c>
      <c r="E13" s="175" t="s">
        <v>130</v>
      </c>
      <c r="F13" s="176">
        <v>413663012.39999998</v>
      </c>
      <c r="G13" s="41" t="s">
        <v>135</v>
      </c>
      <c r="H13" s="178">
        <f>F13*G13/1000</f>
        <v>413663.01239999995</v>
      </c>
      <c r="I13" s="201"/>
    </row>
    <row r="14" spans="2:14">
      <c r="B14" s="66"/>
      <c r="C14" s="66"/>
      <c r="D14" s="66"/>
      <c r="E14" s="66"/>
      <c r="F14" s="66"/>
      <c r="G14" s="66"/>
      <c r="H14" s="66"/>
    </row>
    <row r="15" spans="2:14">
      <c r="B15" s="66"/>
      <c r="C15" s="66"/>
      <c r="D15" s="66"/>
      <c r="E15" s="66"/>
      <c r="F15" s="66"/>
      <c r="G15" s="66"/>
      <c r="H15" s="66"/>
    </row>
    <row r="16" spans="2:14">
      <c r="B16" s="66"/>
      <c r="C16" s="66"/>
      <c r="D16" s="66"/>
      <c r="E16" s="66"/>
      <c r="F16" s="66"/>
      <c r="G16" s="66"/>
      <c r="H16" s="66"/>
    </row>
    <row r="17" spans="2:8">
      <c r="B17" s="66"/>
      <c r="C17" s="66"/>
      <c r="D17" s="66"/>
      <c r="E17" s="66"/>
      <c r="F17" s="66"/>
      <c r="G17" s="66"/>
      <c r="H17" s="66"/>
    </row>
    <row r="18" spans="2:8">
      <c r="B18" s="66"/>
      <c r="C18" s="66"/>
      <c r="D18" s="66"/>
      <c r="E18" s="66"/>
      <c r="F18" s="66"/>
      <c r="G18" s="66"/>
      <c r="H18" s="66"/>
    </row>
    <row r="19" spans="2:8">
      <c r="B19" s="66"/>
      <c r="C19" s="66"/>
      <c r="D19" s="66"/>
      <c r="E19" s="66"/>
      <c r="F19" s="66"/>
      <c r="G19" s="66"/>
      <c r="H19" s="66"/>
    </row>
    <row r="20" spans="2:8">
      <c r="B20" s="66"/>
      <c r="C20" s="66"/>
      <c r="D20" s="66"/>
      <c r="E20" s="66"/>
      <c r="F20" s="66"/>
      <c r="G20" s="66"/>
      <c r="H20" s="66"/>
    </row>
    <row r="21" spans="2:8">
      <c r="B21" s="66"/>
      <c r="C21" s="66"/>
      <c r="D21" s="66"/>
      <c r="E21" s="66"/>
      <c r="F21" s="66"/>
      <c r="G21" s="66"/>
      <c r="H21" s="66"/>
    </row>
    <row r="22" spans="2:8">
      <c r="B22" s="66"/>
      <c r="C22" s="66"/>
      <c r="D22" s="66"/>
      <c r="E22" s="66"/>
      <c r="F22" s="66"/>
      <c r="G22" s="66"/>
      <c r="H22" s="66"/>
    </row>
    <row r="23" spans="2:8">
      <c r="B23" s="66"/>
      <c r="C23" s="66"/>
      <c r="D23" s="66"/>
      <c r="E23" s="66"/>
      <c r="F23" s="66"/>
      <c r="G23" s="66"/>
      <c r="H23" s="66"/>
    </row>
    <row r="24" spans="2:8">
      <c r="B24" s="66"/>
      <c r="C24" s="66"/>
      <c r="D24" s="66"/>
      <c r="E24" s="66"/>
      <c r="F24" s="66"/>
      <c r="G24" s="66"/>
      <c r="H24" s="66"/>
    </row>
    <row r="25" spans="2:8">
      <c r="B25" s="66"/>
      <c r="C25" s="66"/>
      <c r="D25" s="66"/>
      <c r="E25" s="66"/>
      <c r="F25" s="66"/>
      <c r="G25" s="66"/>
      <c r="H25" s="66"/>
    </row>
    <row r="26" spans="2:8">
      <c r="B26" s="66"/>
      <c r="C26" s="66"/>
      <c r="D26" s="66"/>
      <c r="E26" s="66"/>
      <c r="F26" s="66"/>
      <c r="G26" s="66"/>
      <c r="H26" s="66"/>
    </row>
    <row r="27" spans="2:8">
      <c r="B27" s="66"/>
      <c r="C27" s="66"/>
      <c r="D27" s="66"/>
      <c r="E27" s="66"/>
      <c r="F27" s="66"/>
      <c r="G27" s="66"/>
      <c r="H27" s="66"/>
    </row>
    <row r="28" spans="2:8">
      <c r="B28" s="66"/>
      <c r="C28" s="66"/>
      <c r="D28" s="66"/>
      <c r="E28" s="66"/>
      <c r="F28" s="66"/>
      <c r="G28" s="66"/>
      <c r="H28" s="66"/>
    </row>
    <row r="29" spans="2:8">
      <c r="B29" s="66"/>
      <c r="C29" s="66"/>
      <c r="D29" s="66"/>
      <c r="E29" s="66"/>
      <c r="F29" s="66"/>
      <c r="G29" s="66"/>
      <c r="H29" s="66"/>
    </row>
    <row r="30" spans="2:8">
      <c r="B30" s="66"/>
      <c r="C30" s="66"/>
      <c r="D30" s="66"/>
      <c r="E30" s="66"/>
      <c r="F30" s="66"/>
      <c r="G30" s="66"/>
      <c r="H30" s="66"/>
    </row>
    <row r="31" spans="2:8">
      <c r="B31" s="66"/>
      <c r="C31" s="66"/>
      <c r="D31" s="66"/>
      <c r="E31" s="66"/>
      <c r="F31" s="66"/>
      <c r="G31" s="66"/>
      <c r="H31" s="66"/>
    </row>
    <row r="32" spans="2:8">
      <c r="B32" s="66"/>
      <c r="C32" s="66"/>
      <c r="D32" s="66"/>
      <c r="E32" s="66"/>
      <c r="F32" s="66"/>
      <c r="G32" s="66"/>
      <c r="H32" s="66"/>
    </row>
    <row r="33" spans="2:8">
      <c r="B33" s="66"/>
      <c r="C33" s="66"/>
      <c r="D33" s="66"/>
      <c r="E33" s="66"/>
      <c r="F33" s="66"/>
      <c r="G33" s="66"/>
      <c r="H33" s="66"/>
    </row>
    <row r="34" spans="2:8">
      <c r="B34" s="66"/>
      <c r="C34" s="66"/>
      <c r="D34" s="66"/>
      <c r="E34" s="66"/>
      <c r="F34" s="66"/>
      <c r="G34" s="66"/>
      <c r="H34" s="66"/>
    </row>
    <row r="35" spans="2:8">
      <c r="B35" s="66"/>
      <c r="C35" s="66"/>
      <c r="D35" s="66"/>
      <c r="E35" s="66"/>
      <c r="F35" s="66"/>
      <c r="G35" s="66"/>
      <c r="H35" s="66"/>
    </row>
    <row r="36" spans="2:8">
      <c r="B36" s="66"/>
      <c r="C36" s="66"/>
      <c r="D36" s="66"/>
      <c r="E36" s="66"/>
      <c r="F36" s="66"/>
      <c r="G36" s="66"/>
      <c r="H36" s="66"/>
    </row>
    <row r="37" spans="2:8">
      <c r="B37" s="66"/>
      <c r="C37" s="66"/>
      <c r="D37" s="66"/>
      <c r="E37" s="66"/>
      <c r="F37" s="66"/>
      <c r="G37" s="66"/>
      <c r="H37" s="66"/>
    </row>
    <row r="38" spans="2:8">
      <c r="B38" s="66"/>
      <c r="C38" s="66"/>
      <c r="D38" s="66"/>
      <c r="E38" s="66"/>
      <c r="F38" s="66"/>
      <c r="G38" s="66"/>
      <c r="H38" s="66"/>
    </row>
    <row r="39" spans="2:8">
      <c r="B39" s="66"/>
      <c r="C39" s="66"/>
      <c r="D39" s="66"/>
      <c r="E39" s="66"/>
      <c r="F39" s="66"/>
      <c r="G39" s="66"/>
      <c r="H39" s="66"/>
    </row>
    <row r="40" spans="2:8">
      <c r="B40" s="66"/>
      <c r="C40" s="66"/>
      <c r="D40" s="66"/>
      <c r="E40" s="66"/>
      <c r="F40" s="66"/>
      <c r="G40" s="66"/>
      <c r="H40" s="66"/>
    </row>
    <row r="41" spans="2:8">
      <c r="B41" s="66"/>
      <c r="C41" s="66"/>
      <c r="D41" s="66"/>
      <c r="E41" s="66"/>
      <c r="F41" s="66"/>
      <c r="G41" s="66"/>
      <c r="H41" s="66"/>
    </row>
    <row r="42" spans="2:8">
      <c r="B42" s="66"/>
      <c r="C42" s="66"/>
      <c r="D42" s="66"/>
      <c r="E42" s="66"/>
      <c r="F42" s="66"/>
      <c r="G42" s="66"/>
      <c r="H42" s="66"/>
    </row>
    <row r="43" spans="2:8">
      <c r="B43" s="66"/>
      <c r="C43" s="66"/>
      <c r="D43" s="66"/>
      <c r="E43" s="66"/>
      <c r="F43" s="66"/>
      <c r="G43" s="66"/>
      <c r="H43" s="66"/>
    </row>
    <row r="44" spans="2:8">
      <c r="B44" s="66"/>
      <c r="C44" s="66"/>
      <c r="D44" s="66"/>
      <c r="E44" s="66"/>
      <c r="F44" s="66"/>
      <c r="G44" s="66"/>
      <c r="H44" s="66"/>
    </row>
    <row r="45" spans="2:8">
      <c r="B45" s="66"/>
      <c r="C45" s="66"/>
      <c r="D45" s="66"/>
      <c r="E45" s="66"/>
      <c r="F45" s="66"/>
      <c r="G45" s="66"/>
      <c r="H45" s="66"/>
    </row>
    <row r="46" spans="2:8">
      <c r="B46" s="66"/>
      <c r="C46" s="66"/>
      <c r="D46" s="66"/>
      <c r="E46" s="66"/>
      <c r="F46" s="66"/>
      <c r="G46" s="66"/>
      <c r="H46" s="66"/>
    </row>
    <row r="47" spans="2:8">
      <c r="B47" s="66"/>
      <c r="C47" s="66"/>
      <c r="D47" s="66"/>
      <c r="E47" s="66"/>
      <c r="F47" s="66"/>
      <c r="G47" s="66"/>
      <c r="H47" s="66"/>
    </row>
    <row r="48" spans="2:8">
      <c r="B48" s="66"/>
      <c r="C48" s="66"/>
      <c r="D48" s="66"/>
      <c r="E48" s="66"/>
      <c r="F48" s="66"/>
      <c r="G48" s="66"/>
      <c r="H48" s="66"/>
    </row>
  </sheetData>
  <mergeCells count="14">
    <mergeCell ref="C12:F12"/>
    <mergeCell ref="F2:H2"/>
    <mergeCell ref="F3:H3"/>
    <mergeCell ref="L4:N4"/>
    <mergeCell ref="M5:N5"/>
    <mergeCell ref="B5:H5"/>
    <mergeCell ref="B11:G11"/>
    <mergeCell ref="B9:G9"/>
    <mergeCell ref="E10:G10"/>
    <mergeCell ref="B7:B8"/>
    <mergeCell ref="C7:C8"/>
    <mergeCell ref="D7:D8"/>
    <mergeCell ref="E7:E8"/>
    <mergeCell ref="F7:H7"/>
  </mergeCells>
  <pageMargins left="0.70866141732283472" right="0.70866141732283472" top="0.55118110236220474" bottom="0.55118110236220474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havelvac 1</vt:lpstr>
      <vt:lpstr>havelvac 2</vt:lpstr>
      <vt:lpstr>havelvac 3</vt:lpstr>
      <vt:lpstr>havelvac 4</vt:lpstr>
      <vt:lpstr>havelvac 5</vt:lpstr>
      <vt:lpstr>havelvac 6</vt:lpstr>
      <vt:lpstr>havelvac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https://mul2.gov.am/tasks/901726/oneclick/havelvacner.xlsx?token=3d33a54661cecf15888167dadd533d73</cp:keywords>
  <cp:lastModifiedBy>Arpine Martirosyan</cp:lastModifiedBy>
  <cp:lastPrinted>2024-11-19T12:39:36Z</cp:lastPrinted>
  <dcterms:created xsi:type="dcterms:W3CDTF">2020-09-30T13:27:08Z</dcterms:created>
  <dcterms:modified xsi:type="dcterms:W3CDTF">2024-11-20T12:41:27Z</dcterms:modified>
</cp:coreProperties>
</file>