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33879-2024 առանց ՍԳԼ կանոնադրական կապիտալ\"/>
    </mc:Choice>
  </mc:AlternateContent>
  <xr:revisionPtr revIDLastSave="0" documentId="13_ncr:1_{AAC4C2C3-E1E4-45EE-986D-D5F64D1BB2AB}" xr6:coauthVersionLast="47" xr6:coauthVersionMax="47" xr10:uidLastSave="{00000000-0000-0000-0000-000000000000}"/>
  <bookViews>
    <workbookView xWindow="-120" yWindow="-120" windowWidth="29040" windowHeight="15720" activeTab="11" xr2:uid="{00000000-000D-0000-FFFF-FFFF00000000}"/>
  </bookViews>
  <sheets>
    <sheet name="1" sheetId="73" r:id="rId1"/>
    <sheet name="2" sheetId="74" r:id="rId2"/>
    <sheet name="3" sheetId="75" r:id="rId3"/>
    <sheet name="4" sheetId="76" r:id="rId4"/>
    <sheet name="5" sheetId="77" r:id="rId5"/>
    <sheet name="6" sheetId="60" r:id="rId6"/>
    <sheet name="7" sheetId="26" r:id="rId7"/>
    <sheet name="8" sheetId="59" r:id="rId8"/>
    <sheet name="9" sheetId="81" r:id="rId9"/>
    <sheet name="10" sheetId="27" r:id="rId10"/>
    <sheet name="11" sheetId="44" r:id="rId11"/>
    <sheet name="12" sheetId="72" r:id="rId12"/>
  </sheets>
  <definedNames>
    <definedName name="_tab10" localSheetId="10">#REF!</definedName>
    <definedName name="_tab10">#REF!</definedName>
    <definedName name="_tab11" localSheetId="10">#REF!</definedName>
    <definedName name="_tab11">#REF!</definedName>
    <definedName name="_tab12" localSheetId="10">#REF!</definedName>
    <definedName name="_tab12">#REF!</definedName>
    <definedName name="_tab13" localSheetId="10">#REF!</definedName>
    <definedName name="_tab13">#REF!</definedName>
    <definedName name="_tab14" localSheetId="10">#REF!</definedName>
    <definedName name="_tab14">#REF!</definedName>
    <definedName name="_tab15" localSheetId="10">#REF!</definedName>
    <definedName name="_tab15">#REF!</definedName>
    <definedName name="_tab16" localSheetId="10">#REF!</definedName>
    <definedName name="_tab16">#REF!</definedName>
    <definedName name="_tab17" localSheetId="10">#REF!</definedName>
    <definedName name="_tab17">#REF!</definedName>
    <definedName name="_tab18" localSheetId="10">#REF!</definedName>
    <definedName name="_tab18">#REF!</definedName>
    <definedName name="_tab19" localSheetId="10">#REF!</definedName>
    <definedName name="_tab19">#REF!</definedName>
    <definedName name="_tab20" localSheetId="10">#REF!</definedName>
    <definedName name="_tab20">#REF!</definedName>
    <definedName name="_tab21" localSheetId="10">#REF!</definedName>
    <definedName name="_tab21">#REF!</definedName>
    <definedName name="_tab22" localSheetId="10">#REF!</definedName>
    <definedName name="_tab22">#REF!</definedName>
    <definedName name="_tab22222">#REF!</definedName>
    <definedName name="_tab23" localSheetId="10">#REF!</definedName>
    <definedName name="_tab23">#REF!</definedName>
    <definedName name="_tab24" localSheetId="10">#REF!</definedName>
    <definedName name="_tab24">#REF!</definedName>
    <definedName name="_tab5" localSheetId="10">#REF!</definedName>
    <definedName name="_tab5">#REF!</definedName>
    <definedName name="_tab6" localSheetId="10">#REF!</definedName>
    <definedName name="_tab6">#REF!</definedName>
    <definedName name="_tab7" localSheetId="10">#REF!</definedName>
    <definedName name="_tab7">#REF!</definedName>
    <definedName name="_tab8" localSheetId="10">#REF!</definedName>
    <definedName name="_tab8">#REF!</definedName>
    <definedName name="_tab9" localSheetId="10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1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0">#REF!,#REF!,#REF!,#REF!,#REF!</definedName>
    <definedName name="par_qual">#REF!,#REF!,#REF!,#REF!,#REF!</definedName>
    <definedName name="par_time" localSheetId="10">#REF!,#REF!,#REF!,#REF!</definedName>
    <definedName name="par_time">#REF!,#REF!,#REF!,#REF!</definedName>
    <definedName name="par2.12s" localSheetId="10">#REF!</definedName>
    <definedName name="par2.12s">#REF!</definedName>
    <definedName name="par2.4s" localSheetId="1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0">#REF!,#REF!</definedName>
    <definedName name="par2.5s">#REF!,#REF!</definedName>
    <definedName name="par2.6s" localSheetId="10">#REF!,#REF!,#REF!,#REF!</definedName>
    <definedName name="par2.6s">#REF!,#REF!,#REF!,#REF!</definedName>
    <definedName name="par2.7s" localSheetId="10">#REF!,#REF!</definedName>
    <definedName name="par2.7s">#REF!,#REF!</definedName>
    <definedName name="par2.9s" localSheetId="1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0">#REF!,#REF!</definedName>
    <definedName name="par4.10s">#REF!,#REF!</definedName>
    <definedName name="par4.11d" localSheetId="10">#REF!,#REF!,#REF!,#REF!,#REF!</definedName>
    <definedName name="par4.11d">#REF!,#REF!,#REF!,#REF!,#REF!</definedName>
    <definedName name="par4.12d" localSheetId="10">#REF!</definedName>
    <definedName name="par4.12d">#REF!</definedName>
    <definedName name="par4.13s" localSheetId="10">#REF!</definedName>
    <definedName name="par4.13s">#REF!</definedName>
    <definedName name="par4.14" localSheetId="10">#REF!,#REF!,#REF!,#REF!,#REF!,#REF!</definedName>
    <definedName name="par4.14">#REF!,#REF!,#REF!,#REF!,#REF!,#REF!</definedName>
    <definedName name="par4.15" localSheetId="10">#REF!,#REF!,#REF!</definedName>
    <definedName name="par4.15">#REF!,#REF!,#REF!</definedName>
    <definedName name="par4.16" localSheetId="10">#REF!,#REF!,#REF!</definedName>
    <definedName name="par4.16">#REF!,#REF!,#REF!</definedName>
    <definedName name="par4.17" localSheetId="10">#REF!,#REF!,#REF!,#REF!</definedName>
    <definedName name="par4.17">#REF!,#REF!,#REF!,#REF!</definedName>
    <definedName name="par4.18d" localSheetId="10">#REF!,#REF!</definedName>
    <definedName name="par4.18d">#REF!,#REF!</definedName>
    <definedName name="par4.19s" localSheetId="10">#REF!</definedName>
    <definedName name="par4.19s">#REF!</definedName>
    <definedName name="par4.20f" localSheetId="10">#REF!</definedName>
    <definedName name="par4.20f">#REF!</definedName>
    <definedName name="par4.21f" localSheetId="10">#REF!</definedName>
    <definedName name="par4.21f">#REF!</definedName>
    <definedName name="par4.22" localSheetId="10">#REF!</definedName>
    <definedName name="par4.22">#REF!</definedName>
    <definedName name="par4.4" localSheetId="10">#REF!</definedName>
    <definedName name="par4.4">#REF!</definedName>
    <definedName name="par4.5" localSheetId="10">#REF!</definedName>
    <definedName name="par4.5">#REF!</definedName>
    <definedName name="par4.6s" localSheetId="10">#REF!</definedName>
    <definedName name="par4.6s">#REF!</definedName>
    <definedName name="par4.7s" localSheetId="10">#REF!</definedName>
    <definedName name="par4.7s">#REF!</definedName>
    <definedName name="par4.8" localSheetId="10">#REF!,#REF!,#REF!,#REF!,#REF!</definedName>
    <definedName name="par4.8">#REF!,#REF!,#REF!,#REF!,#REF!</definedName>
    <definedName name="par4.9" localSheetId="10">#REF!,#REF!,#REF!,#REF!,#REF!,#REF!</definedName>
    <definedName name="par4.9">#REF!,#REF!,#REF!,#REF!,#REF!,#REF!</definedName>
    <definedName name="par5.1" localSheetId="10">#REF!,#REF!</definedName>
    <definedName name="par5.1">#REF!,#REF!</definedName>
    <definedName name="par5.3" localSheetId="10">#REF!,#REF!,#REF!,#REF!,#REF!,#REF!</definedName>
    <definedName name="par5.3">#REF!,#REF!,#REF!,#REF!,#REF!,#REF!</definedName>
    <definedName name="par5.4" localSheetId="10">#REF!,#REF!,#REF!,#REF!,#REF!</definedName>
    <definedName name="par5.4">#REF!,#REF!,#REF!,#REF!,#REF!</definedName>
    <definedName name="par5.5" localSheetId="10">#REF!</definedName>
    <definedName name="par5.5">#REF!</definedName>
    <definedName name="par5.6" localSheetId="10">#REF!,#REF!</definedName>
    <definedName name="par5.6">#REF!,#REF!</definedName>
    <definedName name="_xlnm.Print_Titles" localSheetId="5">'6'!$8:$10</definedName>
    <definedName name="_xlnm.Print_Titles" localSheetId="6">'7'!$7:$8</definedName>
    <definedName name="program" localSheetId="1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" i="72" l="1"/>
  <c r="D30" i="27" l="1"/>
  <c r="G14" i="60" l="1"/>
  <c r="H12" i="60"/>
  <c r="I12" i="60"/>
  <c r="E12" i="75"/>
  <c r="H25" i="81"/>
  <c r="H24" i="81" s="1"/>
  <c r="H23" i="81" s="1"/>
  <c r="D44" i="44" l="1"/>
  <c r="D45" i="44"/>
  <c r="D46" i="44"/>
  <c r="D47" i="44"/>
  <c r="D48" i="44"/>
  <c r="D43" i="44"/>
  <c r="D51" i="27"/>
  <c r="D31" i="27"/>
  <c r="D29" i="44"/>
  <c r="D28" i="44" s="1"/>
  <c r="H11" i="81"/>
  <c r="D18" i="44"/>
  <c r="F36" i="60" l="1"/>
  <c r="G36" i="60"/>
  <c r="H36" i="60"/>
  <c r="I36" i="60"/>
  <c r="F34" i="60"/>
  <c r="G34" i="60"/>
  <c r="H34" i="60"/>
  <c r="I34" i="60"/>
  <c r="F32" i="60"/>
  <c r="G32" i="60"/>
  <c r="H32" i="60"/>
  <c r="I32" i="60"/>
  <c r="F30" i="60"/>
  <c r="G30" i="60"/>
  <c r="H30" i="60"/>
  <c r="I30" i="60"/>
  <c r="F26" i="60"/>
  <c r="G26" i="60"/>
  <c r="H26" i="60"/>
  <c r="I26" i="60"/>
  <c r="F22" i="60"/>
  <c r="F12" i="60" s="1"/>
  <c r="G22" i="60"/>
  <c r="H22" i="60"/>
  <c r="I22" i="60"/>
  <c r="F20" i="60"/>
  <c r="G20" i="60"/>
  <c r="H20" i="60"/>
  <c r="I20" i="60"/>
  <c r="F17" i="60"/>
  <c r="G17" i="60"/>
  <c r="G12" i="60" s="1"/>
  <c r="H17" i="60"/>
  <c r="I17" i="60"/>
  <c r="F14" i="60"/>
  <c r="H14" i="60"/>
  <c r="I14" i="60"/>
  <c r="E18" i="77"/>
  <c r="H30" i="26"/>
  <c r="H11" i="60" l="1"/>
  <c r="E42" i="59"/>
  <c r="E41" i="59" s="1"/>
  <c r="E19" i="60"/>
  <c r="J22" i="72" l="1"/>
  <c r="J21" i="72" l="1"/>
  <c r="J20" i="72" s="1"/>
  <c r="J19" i="72" s="1"/>
  <c r="C16" i="74"/>
  <c r="J17" i="72" l="1"/>
  <c r="J12" i="72" s="1"/>
  <c r="J11" i="72" s="1"/>
  <c r="J10" i="72" s="1"/>
  <c r="J9" i="72" l="1"/>
  <c r="J8" i="72" s="1"/>
  <c r="H70" i="26" l="1"/>
  <c r="H69" i="26"/>
  <c r="E16" i="60"/>
  <c r="E15" i="60"/>
  <c r="E18" i="60"/>
  <c r="E20" i="59" s="1"/>
  <c r="E19" i="59" s="1"/>
  <c r="E21" i="60"/>
  <c r="E22" i="59" s="1"/>
  <c r="E21" i="59" s="1"/>
  <c r="E23" i="60"/>
  <c r="E24" i="60"/>
  <c r="E25" i="60"/>
  <c r="E25" i="59" s="1"/>
  <c r="E28" i="60"/>
  <c r="E29" i="60"/>
  <c r="E29" i="59" s="1"/>
  <c r="E27" i="60"/>
  <c r="E31" i="60"/>
  <c r="E33" i="60"/>
  <c r="E35" i="60"/>
  <c r="E33" i="59"/>
  <c r="E32" i="59" s="1"/>
  <c r="E17" i="60" l="1"/>
  <c r="E27" i="59"/>
  <c r="E26" i="60"/>
  <c r="E14" i="60"/>
  <c r="E22" i="60"/>
  <c r="E32" i="60"/>
  <c r="E20" i="60"/>
  <c r="E31" i="59"/>
  <c r="E30" i="59" s="1"/>
  <c r="E30" i="60"/>
  <c r="D49" i="44"/>
  <c r="D63" i="27"/>
  <c r="D61" i="44" s="1"/>
  <c r="E12" i="60" l="1"/>
  <c r="E34" i="60"/>
  <c r="E28" i="59"/>
  <c r="E26" i="59" s="1"/>
  <c r="H45" i="26" l="1"/>
  <c r="H44" i="26" s="1"/>
  <c r="H43" i="26" s="1"/>
  <c r="H42" i="26" s="1"/>
  <c r="H41" i="26" s="1"/>
  <c r="H39" i="26" s="1"/>
  <c r="H37" i="26" s="1"/>
  <c r="H35" i="26" s="1"/>
  <c r="H33" i="26" s="1"/>
  <c r="H60" i="26" l="1"/>
  <c r="H59" i="26" s="1"/>
  <c r="D21" i="27"/>
  <c r="D19" i="44"/>
  <c r="H28" i="26"/>
  <c r="H27" i="26" s="1"/>
  <c r="H26" i="26" s="1"/>
  <c r="H24" i="26" s="1"/>
  <c r="H22" i="26" s="1"/>
  <c r="H20" i="26" s="1"/>
  <c r="E32" i="77"/>
  <c r="E46" i="77"/>
  <c r="H18" i="26" l="1"/>
  <c r="H16" i="26" s="1"/>
  <c r="H14" i="26" s="1"/>
  <c r="E25" i="75" l="1"/>
  <c r="D30" i="76" s="1"/>
  <c r="E18" i="75"/>
  <c r="E10" i="75" l="1"/>
  <c r="C10" i="73"/>
  <c r="E44" i="59" l="1"/>
  <c r="E37" i="59"/>
  <c r="E36" i="59" s="1"/>
  <c r="E24" i="59"/>
  <c r="E23" i="59" s="1"/>
  <c r="E18" i="59"/>
  <c r="E17" i="59"/>
  <c r="E43" i="59" l="1"/>
  <c r="E39" i="59" s="1"/>
  <c r="E16" i="59"/>
  <c r="E37" i="60"/>
  <c r="E36" i="60" s="1"/>
  <c r="I11" i="60"/>
  <c r="G11" i="60"/>
  <c r="F11" i="60"/>
  <c r="E35" i="59" l="1"/>
  <c r="E34" i="59" l="1"/>
  <c r="E14" i="59" s="1"/>
  <c r="E12" i="59" l="1"/>
  <c r="D31" i="44"/>
  <c r="E25" i="77"/>
  <c r="E11" i="60"/>
  <c r="E10" i="59" l="1"/>
  <c r="D33" i="27"/>
  <c r="E11" i="77"/>
  <c r="E10" i="77" l="1"/>
  <c r="E9" i="77" s="1"/>
  <c r="H68" i="26" l="1"/>
  <c r="C9" i="73" l="1"/>
  <c r="D20" i="76" l="1"/>
  <c r="E9" i="75"/>
  <c r="C13" i="74"/>
  <c r="C11" i="74" s="1"/>
  <c r="C9" i="74" s="1"/>
  <c r="C15" i="74" l="1"/>
  <c r="H10" i="81" l="1"/>
  <c r="H9" i="81" s="1"/>
  <c r="H67" i="26" l="1"/>
  <c r="H66" i="26" s="1"/>
  <c r="H65" i="26" s="1"/>
  <c r="H63" i="26" s="1"/>
  <c r="H61" i="26" s="1"/>
  <c r="H58" i="26" l="1"/>
  <c r="H57" i="26" s="1"/>
  <c r="H56" i="26" s="1"/>
  <c r="H54" i="26" s="1"/>
  <c r="H52" i="26" s="1"/>
  <c r="H50" i="26" s="1"/>
  <c r="H48" i="26" l="1"/>
  <c r="H46" i="26" s="1"/>
  <c r="H31" i="26" l="1"/>
  <c r="H12" i="26" s="1"/>
  <c r="H10" i="26" l="1"/>
  <c r="H9" i="26" s="1"/>
</calcChain>
</file>

<file path=xl/sharedStrings.xml><?xml version="1.0" encoding="utf-8"?>
<sst xmlns="http://schemas.openxmlformats.org/spreadsheetml/2006/main" count="620" uniqueCount="258">
  <si>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</si>
  <si>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</si>
  <si>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</si>
  <si>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</si>
  <si>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</si>
  <si>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</si>
  <si>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</si>
  <si>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</si>
  <si>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</si>
  <si>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</si>
  <si>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</si>
  <si>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</si>
  <si>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</si>
  <si>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</si>
  <si>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</si>
  <si>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</si>
  <si>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</si>
  <si>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</si>
  <si>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</si>
  <si>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</si>
  <si>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</si>
  <si>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</si>
  <si>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</si>
  <si>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</si>
  <si>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</si>
  <si>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</si>
  <si>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</si>
  <si>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</si>
  <si>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</si>
  <si>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</si>
  <si>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</si>
  <si>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</si>
  <si>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</si>
  <si>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</si>
  <si>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</si>
  <si>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</si>
  <si>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</si>
  <si>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</si>
  <si>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</si>
  <si>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</si>
  <si>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</si>
  <si>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</si>
  <si>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</si>
  <si>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</si>
  <si>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</si>
  <si>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</si>
  <si>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</si>
  <si>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</si>
  <si>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</si>
  <si>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</si>
  <si>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</si>
  <si>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</si>
  <si>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Ցուցանիշների փոփոխությունները (նվազեցումները նշված են փակագծերում)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</si>
  <si>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</si>
  <si>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</si>
  <si>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</si>
  <si>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- Շենքերի և շինությունների կապիտալ վերանորոգում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</si>
  <si>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</si>
  <si>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</si>
  <si>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</si>
  <si>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</si>
  <si>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</si>
  <si>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</si>
  <si>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</si>
  <si>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</si>
  <si>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</si>
  <si>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</si>
  <si>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07</t>
  </si>
  <si>
    <t xml:space="preserve"> Խումբ N 06</t>
  </si>
  <si>
    <t xml:space="preserve"> Դաս N 02</t>
  </si>
  <si>
    <t xml:space="preserve"> ՄԱՍ II.  ԱՇԽԱՏԱՆՔՆԵՐ</t>
  </si>
  <si>
    <t>վերակառուցման աշխատանքներ</t>
  </si>
  <si>
    <t xml:space="preserve"> դրամ</t>
  </si>
  <si>
    <t>ՀՀ Արմավիրի մարզ</t>
  </si>
  <si>
    <t>ՀՀ Լոռու մարզ</t>
  </si>
  <si>
    <t>Հավելված № 4</t>
  </si>
  <si>
    <t xml:space="preserve"> ՀՀ քաղաքաշինության կոմիտե</t>
  </si>
  <si>
    <t>Հավելված № 5</t>
  </si>
  <si>
    <t xml:space="preserve"> այդ թվում`ըստ ուղղությունների</t>
  </si>
  <si>
    <t>Հավելված № 1</t>
  </si>
  <si>
    <t xml:space="preserve">ՀՀ կառավարության 2024 թվականի 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</si>
  <si>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</si>
  <si>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</si>
  <si>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6</t>
  </si>
  <si>
    <t>Հավելված № 3</t>
  </si>
  <si>
    <r>
      <rPr>
        <b/>
        <sz val="9"/>
        <rFont val="GHEA Grapalat"/>
        <family val="3"/>
      </rPr>
      <t>ՀԱՅԱՍՏԱՆԻ ՀԱՆՐԱՊԵՏՈՒԹՅԱՆ ԿԱՌԱՎԱՐՈՒԹՅԱՆ 2023 ԹՎԱԿԱՆԻ ԴԵԿՏԵՄԲԵՐԻ 28-Ի № 2323-Ն ՈՐՈՇՄԱՆ № 9.1 ՀԱՎԵԼՎԱԾԻ № 9.1.8 ԱՂՅՈՒՍԱԿՈՒՄ ԿԱՏԱՐՎՈՂ ՓՈՓՈԽՈՒԹՅՈՒՆՆԵՐԸ</t>
    </r>
    <r>
      <rPr>
        <sz val="9"/>
        <color indexed="8"/>
        <rFont val="GHEA Grapalat"/>
        <family val="3"/>
      </rPr>
      <t xml:space="preserve"> </t>
    </r>
  </si>
  <si>
    <t xml:space="preserve"> այդ թվում` ըստ կատարողների</t>
  </si>
  <si>
    <t xml:space="preserve"> - Շենքերի և շինությունների շինարարություն</t>
  </si>
  <si>
    <t xml:space="preserve">«ՀԱՅԱՍՏԱՆԻ ՀԱՆՐԱՊԵՏՈՒԹՅԱՆ 2024 ԹՎԱԿԱՆԻ ՊԵՏԱԿԱՆ ԲՅՈՒՋԵԻ ՄԱՍԻՆ» ՀԱՅԱՍՏԱՆԻ ՀԱՆՐԱՊԵՏՈՒԹՅԱՆ ՕՐԵՆՔԻ № 1 ՀԱՎԵԼՎԱԾԻ № 3 ԱՂՅՈՒՍԱԿՈՒՄ ԿԱՏԱՐՎՈՂ ՓՈՓՈԽՈՒԹՅՈՒՆՆԵՐԸ </t>
  </si>
  <si>
    <t xml:space="preserve">ՀԱՅԱՍՏԱՆԻ ՀԱՆՐԱՊԵՏՈՒԹՅԱՆ ԿԱՌԱՎԱՐՈՒԹՅԱՆ 2023 ԹՎԱԿԱՆԻ ԴԵԿՏԵՄԲԵՐԻ 28-Ի № 2323-Ն ՈՐՈՇՄԱՆ №  9 ՀԱՎԵԼՎԱԾԻ № 9.8 ԱՂՅՈՒՍԱԿՈՒՄ ԿԱՏԱՐՎՈՂ ՓՈՓՈԽՈՒԹՅՈՒՆՆԵՐԸ </t>
  </si>
  <si>
    <t>ՀԱՅԱՍՏԱՆԻ ՀԱՆՐԱՊԵՏՈՒԹՅԱՆ ԿԱՌԱՎԱՐՈՒԹՅԱՆ 2023 ԹՎԱԿԱՆԻ ԴԵԿՏԵՄԲԵՐԻ 28-Ի  № 2323-Ն ՈՐՈՇՄԱՆ № 10 ՀԱՎԵԼՎԱԾՈՒՄ ԿԱՏԱՐՎՈՂ ՓՈՓՈԽՈՒԹՅՈՒՆՆԵՐԸ</t>
  </si>
  <si>
    <t>1. Եկամուտների գծով</t>
  </si>
  <si>
    <t>2. Ծախսերի գծով</t>
  </si>
  <si>
    <t>3. Դեֆիցիտը (պակասուրդը)</t>
  </si>
  <si>
    <t>Պետական  բյուջեի  դեֆիցիտի ֆինանսավորման աղբյուրներն ու դրանց տարրերի անվանումները</t>
  </si>
  <si>
    <t>Ցուցանիշների փոփոխությունները
 (նվազեցումները նշված են փակագծերում)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</si>
  <si>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</si>
  <si>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</si>
  <si>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</si>
  <si>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</si>
  <si>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</si>
  <si>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</si>
  <si>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</si>
  <si>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>ՀԱՅԱՍՏԱՆԻ ՀԱՆՐԱՊԵՏՈՒԹՅԱՆ</t>
  </si>
  <si>
    <t>ՎԱՐՉԱՊԵՏԻ ԱՇԽԱՏԱԿԱԶՄԻ</t>
  </si>
  <si>
    <t>ՂԵԿԱՎԱՐ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</si>
  <si>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</si>
  <si>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</si>
  <si>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</si>
  <si>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</si>
  <si>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Վերջնական արդյունքի նկարագրությունը</t>
  </si>
  <si>
    <t>Առողջապահության ոլորտում իրականացվող ծրագրերի ազդեցության և արդյունավետության բարելավում</t>
  </si>
  <si>
    <t>Ծրագրի միջոցառումներ</t>
  </si>
  <si>
    <t>Միջոցառման անվանումը</t>
  </si>
  <si>
    <t>Միջոցառման նկարագրությունը</t>
  </si>
  <si>
    <t>Ներդրումների խթանում</t>
  </si>
  <si>
    <t>Միջոցառման տեսակը</t>
  </si>
  <si>
    <t>Բաժնեմասերի ձեռքբերում</t>
  </si>
  <si>
    <t>Միջոցառումն իրականացնողի անվանումը</t>
  </si>
  <si>
    <t>Ներդրումային ֆոնդի ներդրումների քանակը (հատ)</t>
  </si>
  <si>
    <t>Ցուցանիշների փոփոխությունը
(ավելացումները նշված են դրական նշանով)</t>
  </si>
  <si>
    <t xml:space="preserve"> Միջոցառման տեսակը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</si>
  <si>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</si>
  <si>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</si>
  <si>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 xml:space="preserve"> Ծառայությունների մատուցում</t>
  </si>
  <si>
    <t xml:space="preserve"> ԸՆԹԱՑԻԿ ԾԱԽՍԵՐ</t>
  </si>
  <si>
    <t xml:space="preserve">«ՀԱՅԱՍՏԱՆԻ ՀԱՆՐԱՊԵՏՈՒԹՅԱՆ 2024 ԹՎԱԿԱՆԻ ՊԵՏԱԿԱՆ ԲՅՈՒՋԵԻ
ՄԱՍԻՆ» ՕՐԵՆՔԻ N 2 ՀՈԴՎԱԾԻ ԱՂՅՈՒՍԱԿՈՒՄ ԿԱՏԱՐՎՈՂ ՓՈՓՈԽՈՒԹՅՈՒՆՆԵՐԸ </t>
  </si>
  <si>
    <t>ՀԱՅԱՍՏԱՆԻ ՀԱՆՐԱՊԵՏՈՒԹՅԱՆ ԿԱՌԱՎԱՐՈՒԹՅԱՆ 2023 ԹՎԱԿԱՆԻ ԴԵԿՏԵՄԲԵՐԻ 28-Ի № 2323-Ն ՈՐՈՇՄԱՆ № 1 ՀԱՎԵԼՎԱԾԻ № 5 ԱՂՅՈՒՍԱԿՈՒՄ ԿԱՏԱՐՎՈՂ ԼՐԱՑՈՒՄԸ</t>
  </si>
  <si>
    <t>«ՀԱՅԱՍՏԱՆԻ ՀԱՆՐԱՊԵՏՈՒԹՅԱՆ 2024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2023 ԹՎԱԿԱՆԻ ԴԵԿՏԵՄԲԵՐԻ 28-Ի  №  2323-Ն ՈՐՈՇՄԱՆ № 5 ՀԱՎԵԼՎԱԾԻ № 1 ԱՂՅՈՒՍԱԿՈՒՄ ԿԱՏԱՐՎՈՂ ՓՈՓՈԽՈՒԹՅՈՒՆՆԵՐԸ ԵՎ ԼՐԱՑՈՒՄՆԵՐԸ</t>
  </si>
  <si>
    <t>Առողջապահական համակարգի պետական առևտրային և ոչ առևտրային կազմակերպություններին ֆինանսական աջակցության հատկացում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</si>
  <si>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</si>
  <si>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</si>
  <si>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 xml:space="preserve"> Միջոցառման անվանումը`</t>
  </si>
  <si>
    <t xml:space="preserve"> Միջոցառման նկարագրությունը`</t>
  </si>
  <si>
    <t>ՀՀ Գեղարքունիքի մարզ</t>
  </si>
  <si>
    <t>ՀՀ Շիրակի մարզ</t>
  </si>
  <si>
    <t>ՀՀ Տավուշի մարզ</t>
  </si>
  <si>
    <t>Հավելված № 7</t>
  </si>
  <si>
    <t>01</t>
  </si>
  <si>
    <t xml:space="preserve">այդ թվում` </t>
  </si>
  <si>
    <t>12006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</si>
  <si>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</si>
  <si>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</si>
  <si>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</si>
  <si>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№ 8</t>
  </si>
  <si>
    <t>Հավելված № 9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</si>
  <si>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</si>
  <si>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</si>
  <si>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կառավարության 2023 թվականի                                                                                     </t>
  </si>
  <si>
    <t>ՀԱՅԱՍՏԱՆԻ ՀԱՆՐԱՊԵՏՈՒԹՅԱՆ ԿԱՌԱՎԱՐՈՒԹՅԱՆ 2023 ԹՎԱԿԱՆԻ ԴԵԿՏԵՄԲԵՐԻ 28-Ի ԹԻՎ 2323-Ն ՈՐՈՇՄԱՆ N 5 ՀԱՎԵԼՎԱԾԻ N 7 ԱՂՅՈՒՍԱԿՈՒՄ ԿԱՏԱՐՎՈՂ ՓՈՓՈԽՈՒԹՅՈՒՆՆԵՐԸ ԵՎ ԼՐԱՑՈՒՄՆԵՐԸ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</si>
  <si>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</si>
  <si>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</si>
  <si>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Առողջապահական կազմակերպություններ</t>
  </si>
  <si>
    <t>Ֆինանսական աջակցություն ստացող բժշկական հաստատությունների թիվ, հատ</t>
  </si>
  <si>
    <t>Ծառայությունների մատուցում</t>
  </si>
  <si>
    <t>Հավելված № 10</t>
  </si>
  <si>
    <t>Հավելված № 11</t>
  </si>
  <si>
    <t>Հավելված № 12</t>
  </si>
  <si>
    <t xml:space="preserve">Նոր կառուցվող կազմակերպությունների թիվ, հատ </t>
  </si>
  <si>
    <t>«Դատաբժշկական գիտագործնական կենտրոն» ՊՈԱԿ</t>
  </si>
  <si>
    <t xml:space="preserve"> «ՀԱՅԱՍՏԱՆԻ ՀԱՆՐԱՊԵՏՈՒԹՅԱՆ 2024 ԹՎԱԿԱՆԻ ՊԵՏԱԿԱՆ ԲՅՈՒՋԵԻ ՄԱՍԻՆ» ՀԱՅԱՍՏԱՆԻ ՀԱՆՐԱՊԵՏՈՒԹՅԱՆ ՕՐԵՆՔԻ N 3 ՀԱՎԵԼՎԱԾԻ N 1.1 ԱՂՅՈՒՍԱԿՈՒՄ ԵՎ ՀԱՅԱՍՏԱՆԻ ՀԱՆՐԱՊԵՏՈՒԹՅԱՆ ԿԱՌԱՎԱՐՈՒԹՅԱՆ 2023 ԹՎԱԿԱՆԻ ԴԵԿՏԵՄԲԵՐԻ 28-Ի N 2323-Ն ՈՐՈՇՄԱՆ N 1 ՀԱՎԵԼՎԱԾԻ N 2 ԱՂՅՈՒՍԱԿՈՒՄ ԿԱՏԱՐՎՈՂ  ՓՈՓՈԽՈՒԹՅՈՒՆՆԵՐԸ ԵՎ ԼՐԱՑՈՒՄՆԵՐԸ </t>
  </si>
  <si>
    <t xml:space="preserve"> «ՀԱՅԱՍՏԱՆԻ ՀԱՆՐԱՊԵՏՈՒԹՅԱՆ 2024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 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</si>
  <si>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</si>
  <si>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 xml:space="preserve"> ՀԱՅԱՍՏԱՆԻ ՀԱՆՐԱՊԵՏՈՒԹՅԱՆ ԿԱՌԱՎԱՐՈՒԹՅԱՆ 2023 ԹՎԱԿԱՆԻ ԴԵԿՏԵՄԲԵՐԻ 28-Ի  №  2323-Ն ՈՐՈՇՄԱՆ № 5 ՀԱՎԵԼՎԱԾԻ № 2 ԱՂՅՈՒՍԱԿՈՒՄ ԿԱՏԱՐՎՈՂ ՓՈՓՈԽՈՒԹՅՈՒՆՆԵՐԸ ԵՎ ԼՐԱՑՈՒՄՆԵՐԸ</t>
  </si>
  <si>
    <t>Երևան քաղաք</t>
  </si>
  <si>
    <t>45451700-4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</si>
  <si>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</si>
  <si>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ՀՀ Գեղարքունիքի մարզի «Վարդենիսի բժշկական կենտրոն» ՓԲԸ</t>
  </si>
  <si>
    <t>Նախագծահե
տազոտական,
գեոդեզիա
քարտեզագրա
կան աշխա
տանքներ</t>
  </si>
  <si>
    <t>ՀՀ ԱՆ «Հոգեկան առողջության պահպանման ազգային կենտրոն» ՓԲԸ</t>
  </si>
  <si>
    <t xml:space="preserve"> 1126  31003</t>
  </si>
  <si>
    <t xml:space="preserve"> Առողջապահական կազմակերպությունների կառուցում, վերակառուցում</t>
  </si>
  <si>
    <t xml:space="preserve"> ԲՄ</t>
  </si>
  <si>
    <t>ՀՀ ԱՆ «Ինֆեկցիոն հիվանդությունների ազգային կենտրոն» ՓԲԸ</t>
  </si>
  <si>
    <t>ՀՀ Արարատի մարզ</t>
  </si>
  <si>
    <t>ՀՀ Արարատի մարզի «Արարատի հիվանդանոց» բժշկական կենտրոն ՓԲԸ պոլիկլինիկա</t>
  </si>
  <si>
    <t>ՀՀ Արմավիրի մարզի «Զարիշատ(Արամ) Մարտինի Մկրտչյանի անվան Արմավիրի բժշկական կենտրոն» ՓԲԸ պոլիկլինիկա</t>
  </si>
  <si>
    <t>«Դատաբժշկական գիտագործնական կենտրոն» ՊՈԱԿ-ի Սևանի դիահերձարան</t>
  </si>
  <si>
    <t>ՀՀ Գեղարքունիքի մարզի «Գավառի բժշկական կենտրոն» ՓԲԸ պոլիկլինիկա</t>
  </si>
  <si>
    <t>ՀՀ Սյունիքի մարզ</t>
  </si>
  <si>
    <t>ՀՀ Սյունիքի մարզի «Կապանի բժշկական կենտրոն» ՓԲԸ պոլիկլինիկա</t>
  </si>
  <si>
    <t>ՀՀ Սյունիքի մարզի «Գորիսի բժշկական կենտրոն» ՓԲԸ պոլիկլինիկա</t>
  </si>
  <si>
    <t>ՀՀ Լոռու մարզի «Վանաձորի թիվ 1 պոլիկլինիկա» ՊՓԲԸ</t>
  </si>
  <si>
    <t>«Դատաբժշկական գիտագործնական կենտրոն» ՊՈԱԿ-ի Բերդի դիահերձարան</t>
  </si>
  <si>
    <t>ՀՀ Վայոց Ձորի մարզ</t>
  </si>
  <si>
    <t>ՀՀ Վայոց ձորի «Վայքի պոլիկլինիկա» ՊՓԲԸ</t>
  </si>
  <si>
    <t>«Հանրապետական շտապ օգնության ծառայություն» ՓԲԸ</t>
  </si>
  <si>
    <t>«Մեծամոր բժշկական կենտրոն» ՓԲԸ</t>
  </si>
  <si>
    <t xml:space="preserve">«Գորիսի բժշկական կենտրոն» ՓԲԸ </t>
  </si>
  <si>
    <t xml:space="preserve">«Այրվածքաբանության և մաշկաբանության ազգային կենտրոն» ՓԲԸ-ում տնտեսական երկարաժամկետ զարգացմանն ուղղված միջոցառում </t>
  </si>
  <si>
    <t>«Այրվածքաբանության և մաշկաբանության ազգային կենտրոն» ՓԲԸ</t>
  </si>
  <si>
    <t>Դեղերի փորձաքննության ծառայությունների իրականացում</t>
  </si>
  <si>
    <t xml:space="preserve"> Դեղերի շրջանառության պետական կարգավորման ոլորտում փորձաքննությունների կազմակերպում և իրականացում</t>
  </si>
  <si>
    <t xml:space="preserve"> Ծրագրի անվանումը`</t>
  </si>
  <si>
    <t xml:space="preserve"> Դեղապահովում</t>
  </si>
  <si>
    <t xml:space="preserve"> Ծրագրի նպատակը`</t>
  </si>
  <si>
    <t xml:space="preserve"> Վերջնական արդյունքի նկարագրությունը`</t>
  </si>
  <si>
    <t xml:space="preserve"> Հանրապետությունում առանձին հիվանդություններով տառապող անձանց առանցքային նշանակության դեղորայքի մատչելիության բարձրացում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</si>
  <si>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</si>
  <si>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</si>
  <si>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</si>
  <si>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Դատաբժշկական փորձաքննություններ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</si>
  <si>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</si>
  <si>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Բժշկական ապրանքներ, սարքեր և սարքավորումներ</t>
  </si>
  <si>
    <t xml:space="preserve"> Դեղագործական ապրանքներ</t>
  </si>
  <si>
    <t xml:space="preserve"> - Ընթացիկ դրամաշնորհներ պետական և համայնքների ոչ առևտրային կազմակերպություններին</t>
  </si>
  <si>
    <t xml:space="preserve"> Առողջապահական հարակից ծառայություններ և ծրագրեր</t>
  </si>
  <si>
    <t xml:space="preserve"> այդ թվում`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</si>
  <si>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</si>
  <si>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</si>
  <si>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</si>
  <si>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«Քրեակատարողական բժշկության կենտրոն» ՊՈԱԿ</t>
  </si>
  <si>
    <t>«Վարդենիսի բժշկական կենտորն» ՓԲԸ</t>
  </si>
  <si>
    <t>«Դատաբժշկական գիտագործնական կենտրոն» ՊՈԱԿ-ի Կապանի դիահերձարան</t>
  </si>
  <si>
    <t xml:space="preserve"> Մասնագիտացված կազմակերպություն </t>
  </si>
  <si>
    <t xml:space="preserve"> Դատաբժշկական փորձաքննություններ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</si>
  <si>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</si>
  <si>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««Ավան» հոգեկան առողջության կենտրոն» ՓԲԸ-ում տնտեսական երկարաժամկետ զարգացմանն ուղղված միջոցառում </t>
  </si>
  <si>
    <t>«Ավան հոգեկան առողջության կենտրոն» ՓԲԸ</t>
  </si>
  <si>
    <t xml:space="preserve"> Նոր կառուցվող կազմակերպությունների թիվ, հատ </t>
  </si>
  <si>
    <t>«Գյումրու բժշկական կենտրոն» ՓԲԸ</t>
  </si>
  <si>
    <t>45451700-3</t>
  </si>
  <si>
    <t>45451700-7</t>
  </si>
  <si>
    <t>45451700-6</t>
  </si>
  <si>
    <t>45451700/508</t>
  </si>
  <si>
    <t>ԳՀ</t>
  </si>
  <si>
    <t xml:space="preserve"> ՀՀ  քաղաքաշինության կոմիտե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</si>
  <si>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</si>
  <si>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</si>
  <si>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</si>
  <si>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 xml:space="preserve"> ՄԱ</t>
  </si>
  <si>
    <t>45451700-1</t>
  </si>
  <si>
    <t>ՀՀ Արարատի մարզի «Արտաշատի բժշկական կենտրոն» ՓԲԸ պոլիկլինիկա</t>
  </si>
  <si>
    <t>Դիակի փորձաքննությունների թիվ, հատ</t>
  </si>
  <si>
    <t>Կենդանի անձի փորձաքննությունների թիվ, հատ</t>
  </si>
  <si>
    <t>Համալիր փորձաքննությունների թիվ, հատ</t>
  </si>
  <si>
    <t>Դատագենետիկական փորձաքննություն</t>
  </si>
  <si>
    <t>Հյուսվածքաբանական փորձաքննությունների թիվ, հատ</t>
  </si>
  <si>
    <t>Դատաբժշկական փորձաքննությունների թիվ, հատ</t>
  </si>
  <si>
    <t>ԲՄ</t>
  </si>
  <si>
    <t>71351540/8</t>
  </si>
  <si>
    <t>98111140/8</t>
  </si>
  <si>
    <t xml:space="preserve">«Կապանի բժշկական կենտրոն» ՓԲԸ </t>
  </si>
  <si>
    <t>«Աշտարակի բժշկական կենտրոն» ՓԲԸ</t>
  </si>
  <si>
    <t>«Վանաձորի բժշկական կենտրոն» ՓԲԸ</t>
  </si>
  <si>
    <t>Գումարը 
(հազար դրամներով)</t>
  </si>
  <si>
    <t>Կառուցվող այլ առողջապահական կազմակերպություններ, այդ թվում պոլիկլինիկաներ,թիվ, որից</t>
  </si>
  <si>
    <t xml:space="preserve">Ընդամենը կառուցվող կազմակերպություններ, թիվ, որից </t>
  </si>
  <si>
    <t xml:space="preserve">Դատաբժշկական և ախտաբանաանատոմիական ծառայություններ </t>
  </si>
  <si>
    <t>Առողջապահության նախարարություն</t>
  </si>
  <si>
    <t>Դեղապահովում</t>
  </si>
  <si>
    <t>«Դեղերի և բժշկական տեխնոլոգիաների փորձագիտական կենտրոն» ՊՈԱԿ</t>
  </si>
  <si>
    <t xml:space="preserve"> Բժշկական կազմակերպություններ </t>
  </si>
  <si>
    <t xml:space="preserve"> Մասնագիտացված կազմակերպություն (ներ) </t>
  </si>
  <si>
    <t xml:space="preserve">Մասնագիտացված կազմակերպություն </t>
  </si>
  <si>
    <t xml:space="preserve"> Կառուցվող այլ առողջապահական կազմակերպություններ, այդ թվում պոլիկլինիկաներ թիվ, որից </t>
  </si>
  <si>
    <t xml:space="preserve"> Ընդամենը կառուցվող կազմակերպություններ թիվ որից</t>
  </si>
  <si>
    <t xml:space="preserve"> Դեղերի անվտանգության, արդյունավետության և որակի ապահովում, ՀՀ հիմնական դեղերի ցանկում առկա կենսականորեն անհրաժեշտ դեղերի ֆիզիկական և տնտեսական մատչելիության բարձրացում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</si>
</sst>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_-* #,##0.00\ _A_M_D_-;\-* #,##0.00\ _A_M_D_-;_-* &quot;-&quot;??\ _A_M_D_-;_-@_-"/>
    <numFmt numFmtId="171" formatCode="#,##0;\ \(#,##0\)"/>
    <numFmt numFmtId="172" formatCode="#,##0.0_);\(#,##0.0\)"/>
    <numFmt numFmtId="173" formatCode="#,##0.0;\ \(#,##0.0\)"/>
    <numFmt numFmtId="174" formatCode="#,##0.000_);\(#,##0.000\)"/>
  </numFmts>
  <fonts count="6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indexed="8"/>
      <name val="GHEA Grapalat"/>
      <family val="3"/>
    </font>
    <font>
      <b/>
      <sz val="9"/>
      <color indexed="8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sz val="10"/>
      <name val="GHEA Grapalat"/>
      <family val="3"/>
    </font>
    <font>
      <b/>
      <i/>
      <sz val="9"/>
      <color rgb="FFFF0000"/>
      <name val="GHEA Grapalat"/>
      <family val="3"/>
    </font>
    <font>
      <sz val="10"/>
      <name val="Arial"/>
      <family val="2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i/>
      <sz val="10"/>
      <name val="GHEA Grapalat"/>
      <family val="3"/>
    </font>
    <font>
      <sz val="10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43" fontId="59" fillId="0" borderId="0" applyFont="0" applyFill="0" applyBorder="0" applyAlignment="0" applyProtection="0"/>
  </cellStyleXfs>
  <cellXfs count="353">
    <xf numFmtId="0" fontId="0" fillId="0" borderId="0" xfId="0"/>
    <xf numFmtId="0" fontId="46" fillId="0" borderId="0" xfId="0" applyFont="1" applyAlignment="1">
      <alignment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0" borderId="0" xfId="113" applyFont="1" applyAlignment="1">
      <alignment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51" fillId="24" borderId="10" xfId="115" applyFont="1" applyFill="1" applyBorder="1" applyAlignment="1">
      <alignment horizontal="left" vertical="center" wrapText="1"/>
    </xf>
    <xf numFmtId="0" fontId="48" fillId="24" borderId="10" xfId="118" applyFont="1" applyFill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169" fontId="46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left" vertical="center" wrapText="1"/>
    </xf>
    <xf numFmtId="0" fontId="46" fillId="24" borderId="0" xfId="0" applyFont="1" applyFill="1" applyAlignment="1">
      <alignment vertical="center"/>
    </xf>
    <xf numFmtId="0" fontId="46" fillId="0" borderId="10" xfId="0" applyFont="1" applyBorder="1" applyAlignment="1">
      <alignment vertical="center"/>
    </xf>
    <xf numFmtId="0" fontId="50" fillId="0" borderId="10" xfId="0" applyFont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1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51" fillId="0" borderId="10" xfId="0" applyFont="1" applyBorder="1" applyAlignment="1">
      <alignment horizontal="left" vertical="center" wrapText="1"/>
    </xf>
    <xf numFmtId="0" fontId="55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170" fontId="46" fillId="0" borderId="0" xfId="0" applyNumberFormat="1" applyFont="1" applyAlignment="1">
      <alignment vertical="center"/>
    </xf>
    <xf numFmtId="169" fontId="47" fillId="24" borderId="10" xfId="0" applyNumberFormat="1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24" borderId="10" xfId="0" applyFont="1" applyFill="1" applyBorder="1" applyAlignment="1">
      <alignment horizontal="center" vertical="center"/>
    </xf>
    <xf numFmtId="0" fontId="47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171" fontId="46" fillId="0" borderId="10" xfId="99" applyNumberFormat="1" applyFont="1" applyFill="1" applyBorder="1" applyAlignment="1">
      <alignment horizontal="center" vertical="center" wrapText="1"/>
    </xf>
    <xf numFmtId="0" fontId="58" fillId="0" borderId="0" xfId="0" applyFont="1" applyAlignment="1">
      <alignment vertical="center"/>
    </xf>
    <xf numFmtId="0" fontId="47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0" fontId="46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60" fillId="0" borderId="0" xfId="114" applyFont="1" applyAlignment="1">
      <alignment horizontal="left" vertical="center"/>
    </xf>
    <xf numFmtId="0" fontId="46" fillId="0" borderId="0" xfId="113" applyFont="1" applyAlignment="1">
      <alignment vertical="center" wrapText="1"/>
    </xf>
    <xf numFmtId="168" fontId="46" fillId="0" borderId="0" xfId="113" applyNumberFormat="1" applyFont="1" applyAlignment="1">
      <alignment vertical="center"/>
    </xf>
    <xf numFmtId="0" fontId="46" fillId="0" borderId="0" xfId="113" applyFont="1" applyAlignment="1">
      <alignment vertical="center"/>
    </xf>
    <xf numFmtId="0" fontId="49" fillId="0" borderId="0" xfId="0" applyFont="1" applyAlignment="1">
      <alignment vertical="center" wrapText="1"/>
    </xf>
    <xf numFmtId="0" fontId="50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0" fillId="0" borderId="10" xfId="0" applyFont="1" applyBorder="1" applyAlignment="1">
      <alignment vertical="center"/>
    </xf>
    <xf numFmtId="43" fontId="50" fillId="0" borderId="0" xfId="122" applyFont="1" applyAlignment="1">
      <alignment vertical="center"/>
    </xf>
    <xf numFmtId="168" fontId="50" fillId="0" borderId="0" xfId="0" applyNumberFormat="1" applyFont="1" applyAlignment="1">
      <alignment vertical="center"/>
    </xf>
    <xf numFmtId="0" fontId="46" fillId="0" borderId="0" xfId="113" applyFont="1" applyAlignment="1">
      <alignment horizontal="center" vertical="center"/>
    </xf>
    <xf numFmtId="0" fontId="47" fillId="0" borderId="10" xfId="113" applyFont="1" applyBorder="1" applyAlignment="1">
      <alignment horizontal="center" vertical="center" wrapText="1"/>
    </xf>
    <xf numFmtId="0" fontId="47" fillId="0" borderId="0" xfId="113" applyFont="1" applyAlignment="1">
      <alignment vertical="center"/>
    </xf>
    <xf numFmtId="0" fontId="46" fillId="0" borderId="10" xfId="113" applyFont="1" applyBorder="1" applyAlignment="1">
      <alignment horizontal="left" vertical="center" wrapText="1"/>
    </xf>
    <xf numFmtId="0" fontId="46" fillId="0" borderId="10" xfId="113" applyFont="1" applyBorder="1" applyAlignment="1">
      <alignment vertical="center" wrapText="1"/>
    </xf>
    <xf numFmtId="0" fontId="46" fillId="24" borderId="10" xfId="113" applyFont="1" applyFill="1" applyBorder="1" applyAlignment="1">
      <alignment vertical="center" wrapText="1"/>
    </xf>
    <xf numFmtId="4" fontId="46" fillId="0" borderId="0" xfId="113" applyNumberFormat="1" applyFont="1" applyAlignment="1">
      <alignment vertical="center"/>
    </xf>
    <xf numFmtId="0" fontId="46" fillId="0" borderId="13" xfId="0" applyFont="1" applyBorder="1" applyAlignment="1">
      <alignment horizontal="left" vertical="center" wrapText="1"/>
    </xf>
    <xf numFmtId="3" fontId="46" fillId="0" borderId="0" xfId="113" applyNumberFormat="1" applyFont="1" applyAlignment="1">
      <alignment vertical="center"/>
    </xf>
    <xf numFmtId="0" fontId="47" fillId="0" borderId="0" xfId="114" applyFont="1" applyAlignment="1">
      <alignment horizontal="center" vertical="center"/>
    </xf>
    <xf numFmtId="0" fontId="61" fillId="0" borderId="0" xfId="0" applyFont="1" applyAlignment="1">
      <alignment vertical="center"/>
    </xf>
    <xf numFmtId="0" fontId="61" fillId="0" borderId="0" xfId="0" applyFont="1" applyAlignment="1">
      <alignment horizontal="left" vertical="center"/>
    </xf>
    <xf numFmtId="0" fontId="47" fillId="0" borderId="0" xfId="113" applyFont="1" applyAlignment="1">
      <alignment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center" vertical="center"/>
    </xf>
    <xf numFmtId="0" fontId="46" fillId="0" borderId="10" xfId="113" applyFont="1" applyBorder="1" applyAlignment="1">
      <alignment vertical="center"/>
    </xf>
    <xf numFmtId="0" fontId="55" fillId="0" borderId="0" xfId="113" applyFont="1" applyAlignment="1">
      <alignment vertical="center"/>
    </xf>
    <xf numFmtId="0" fontId="46" fillId="24" borderId="0" xfId="0" applyFont="1" applyFill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173" fontId="46" fillId="0" borderId="10" xfId="22" applyNumberFormat="1" applyFont="1" applyBorder="1" applyAlignment="1">
      <alignment horizontal="center" vertical="center"/>
    </xf>
    <xf numFmtId="0" fontId="54" fillId="24" borderId="10" xfId="0" applyFont="1" applyFill="1" applyBorder="1" applyAlignment="1">
      <alignment horizontal="left" vertical="center" wrapText="1"/>
    </xf>
    <xf numFmtId="173" fontId="46" fillId="0" borderId="10" xfId="113" applyNumberFormat="1" applyFont="1" applyBorder="1" applyAlignment="1">
      <alignment vertical="center"/>
    </xf>
    <xf numFmtId="0" fontId="46" fillId="0" borderId="16" xfId="0" applyFont="1" applyBorder="1" applyAlignment="1">
      <alignment horizontal="center" vertical="center"/>
    </xf>
    <xf numFmtId="0" fontId="47" fillId="25" borderId="10" xfId="0" applyFont="1" applyFill="1" applyBorder="1" applyAlignment="1">
      <alignment vertical="center" wrapText="1"/>
    </xf>
    <xf numFmtId="0" fontId="48" fillId="25" borderId="10" xfId="114" applyFont="1" applyFill="1" applyBorder="1" applyAlignment="1">
      <alignment vertical="center"/>
    </xf>
    <xf numFmtId="172" fontId="46" fillId="0" borderId="0" xfId="0" applyNumberFormat="1" applyFont="1" applyAlignment="1">
      <alignment vertical="center"/>
    </xf>
    <xf numFmtId="0" fontId="46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/>
    </xf>
    <xf numFmtId="0" fontId="57" fillId="0" borderId="0" xfId="114" applyFont="1" applyAlignment="1">
      <alignment horizontal="left" vertical="top"/>
    </xf>
    <xf numFmtId="0" fontId="57" fillId="0" borderId="0" xfId="0" applyFont="1"/>
    <xf numFmtId="39" fontId="46" fillId="0" borderId="0" xfId="0" applyNumberFormat="1" applyFont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169" fontId="46" fillId="0" borderId="0" xfId="113" applyNumberFormat="1" applyFont="1" applyAlignment="1">
      <alignment horizontal="center" vertical="center"/>
    </xf>
    <xf numFmtId="0" fontId="48" fillId="0" borderId="10" xfId="0" applyFont="1" applyFill="1" applyBorder="1" applyAlignment="1">
      <alignment horizontal="left" vertical="center" wrapText="1"/>
    </xf>
    <xf numFmtId="43" fontId="46" fillId="0" borderId="0" xfId="0" applyNumberFormat="1" applyFont="1" applyAlignment="1">
      <alignment vertical="center"/>
    </xf>
    <xf numFmtId="0" fontId="57" fillId="0" borderId="10" xfId="0" applyFont="1" applyBorder="1"/>
    <xf numFmtId="169" fontId="50" fillId="0" borderId="0" xfId="0" applyNumberFormat="1" applyFont="1" applyAlignment="1">
      <alignment vertical="center"/>
    </xf>
    <xf numFmtId="0" fontId="47" fillId="0" borderId="0" xfId="0" applyFont="1" applyAlignment="1">
      <alignment horizontal="left" vertical="center" wrapText="1"/>
    </xf>
    <xf numFmtId="39" fontId="51" fillId="0" borderId="0" xfId="0" applyNumberFormat="1" applyFont="1" applyAlignment="1">
      <alignment vertical="center"/>
    </xf>
    <xf numFmtId="169" fontId="46" fillId="0" borderId="10" xfId="107" applyNumberFormat="1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left" vertical="center" wrapText="1"/>
    </xf>
    <xf numFmtId="0" fontId="47" fillId="0" borderId="13" xfId="0" applyFont="1" applyFill="1" applyBorder="1" applyAlignment="1">
      <alignment horizontal="left" vertical="center" wrapText="1"/>
    </xf>
    <xf numFmtId="0" fontId="55" fillId="0" borderId="10" xfId="113" applyFont="1" applyFill="1" applyBorder="1" applyAlignment="1">
      <alignment vertical="center"/>
    </xf>
    <xf numFmtId="0" fontId="46" fillId="0" borderId="13" xfId="0" applyFont="1" applyFill="1" applyBorder="1" applyAlignment="1">
      <alignment horizontal="left" vertical="center" wrapText="1"/>
    </xf>
    <xf numFmtId="0" fontId="48" fillId="0" borderId="18" xfId="0" applyFont="1" applyFill="1" applyBorder="1" applyAlignment="1">
      <alignment horizontal="left" vertical="center" wrapText="1"/>
    </xf>
    <xf numFmtId="0" fontId="46" fillId="0" borderId="10" xfId="113" applyFont="1" applyFill="1" applyBorder="1" applyAlignment="1">
      <alignment vertical="center"/>
    </xf>
    <xf numFmtId="0" fontId="46" fillId="0" borderId="10" xfId="113" applyFont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vertical="center"/>
    </xf>
    <xf numFmtId="0" fontId="48" fillId="24" borderId="10" xfId="113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56" fillId="24" borderId="11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top"/>
    </xf>
    <xf numFmtId="0" fontId="47" fillId="0" borderId="10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3" xfId="0" applyFont="1" applyBorder="1" applyAlignment="1">
      <alignment horizontal="left" vertical="center" wrapText="1"/>
    </xf>
    <xf numFmtId="0" fontId="48" fillId="24" borderId="10" xfId="115" applyFont="1" applyFill="1" applyBorder="1" applyAlignment="1">
      <alignment horizontal="center" vertical="center" wrapText="1"/>
    </xf>
    <xf numFmtId="0" fontId="51" fillId="25" borderId="10" xfId="0" applyFont="1" applyFill="1" applyBorder="1" applyAlignment="1">
      <alignment horizontal="left" vertical="center" wrapText="1"/>
    </xf>
    <xf numFmtId="173" fontId="47" fillId="0" borderId="10" xfId="99" applyNumberFormat="1" applyFont="1" applyFill="1" applyBorder="1" applyAlignment="1">
      <alignment horizontal="center" vertical="center" wrapText="1"/>
    </xf>
    <xf numFmtId="173" fontId="47" fillId="25" borderId="10" xfId="99" applyNumberFormat="1" applyFont="1" applyFill="1" applyBorder="1" applyAlignment="1">
      <alignment horizontal="center" vertical="center" wrapText="1"/>
    </xf>
    <xf numFmtId="173" fontId="47" fillId="0" borderId="10" xfId="0" applyNumberFormat="1" applyFont="1" applyBorder="1" applyAlignment="1">
      <alignment horizontal="center" vertical="center"/>
    </xf>
    <xf numFmtId="173" fontId="46" fillId="0" borderId="10" xfId="0" applyNumberFormat="1" applyFont="1" applyBorder="1" applyAlignment="1">
      <alignment horizontal="center" vertical="center"/>
    </xf>
    <xf numFmtId="173" fontId="47" fillId="25" borderId="10" xfId="0" applyNumberFormat="1" applyFont="1" applyFill="1" applyBorder="1" applyAlignment="1">
      <alignment horizontal="center" vertical="center"/>
    </xf>
    <xf numFmtId="0" fontId="46" fillId="24" borderId="10" xfId="113" applyFont="1" applyFill="1" applyBorder="1" applyAlignment="1">
      <alignment horizontal="center" vertical="center" wrapText="1"/>
    </xf>
    <xf numFmtId="168" fontId="46" fillId="24" borderId="10" xfId="113" applyNumberFormat="1" applyFont="1" applyFill="1" applyBorder="1" applyAlignment="1">
      <alignment horizontal="center" vertical="center" wrapText="1"/>
    </xf>
    <xf numFmtId="173" fontId="47" fillId="24" borderId="10" xfId="0" applyNumberFormat="1" applyFont="1" applyFill="1" applyBorder="1" applyAlignment="1">
      <alignment horizontal="center" vertical="center" wrapText="1"/>
    </xf>
    <xf numFmtId="173" fontId="46" fillId="24" borderId="10" xfId="0" applyNumberFormat="1" applyFont="1" applyFill="1" applyBorder="1" applyAlignment="1">
      <alignment horizontal="center" vertical="center"/>
    </xf>
    <xf numFmtId="173" fontId="46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top" wrapText="1"/>
    </xf>
    <xf numFmtId="172" fontId="51" fillId="24" borderId="10" xfId="0" applyNumberFormat="1" applyFont="1" applyFill="1" applyBorder="1" applyAlignment="1">
      <alignment horizontal="center" vertical="center"/>
    </xf>
    <xf numFmtId="172" fontId="48" fillId="24" borderId="1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172" fontId="51" fillId="24" borderId="10" xfId="120" applyNumberFormat="1" applyFont="1" applyFill="1" applyBorder="1" applyAlignment="1">
      <alignment horizontal="center" vertical="center"/>
    </xf>
    <xf numFmtId="172" fontId="48" fillId="24" borderId="10" xfId="120" applyNumberFormat="1" applyFont="1" applyFill="1" applyBorder="1" applyAlignment="1">
      <alignment horizontal="center" vertical="center"/>
    </xf>
    <xf numFmtId="169" fontId="46" fillId="0" borderId="0" xfId="113" applyNumberFormat="1" applyFont="1" applyAlignment="1">
      <alignment vertical="center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49" fontId="47" fillId="24" borderId="10" xfId="0" applyNumberFormat="1" applyFont="1" applyFill="1" applyBorder="1" applyAlignment="1">
      <alignment horizontal="center" vertical="center" wrapText="1"/>
    </xf>
    <xf numFmtId="166" fontId="51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25" borderId="10" xfId="0" applyFont="1" applyFill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166" fontId="62" fillId="24" borderId="10" xfId="120" applyNumberFormat="1" applyFont="1" applyFill="1" applyBorder="1" applyAlignment="1">
      <alignment vertical="center"/>
    </xf>
    <xf numFmtId="168" fontId="51" fillId="0" borderId="10" xfId="0" applyNumberFormat="1" applyFont="1" applyBorder="1" applyAlignment="1">
      <alignment horizontal="center" vertical="center"/>
    </xf>
    <xf numFmtId="168" fontId="58" fillId="0" borderId="10" xfId="0" applyNumberFormat="1" applyFont="1" applyBorder="1" applyAlignment="1">
      <alignment horizontal="center" vertical="center"/>
    </xf>
    <xf numFmtId="173" fontId="46" fillId="0" borderId="10" xfId="99" applyNumberFormat="1" applyFont="1" applyFill="1" applyBorder="1" applyAlignment="1">
      <alignment horizontal="center" vertical="center" wrapText="1"/>
    </xf>
    <xf numFmtId="39" fontId="46" fillId="0" borderId="0" xfId="0" applyNumberFormat="1" applyFont="1" applyAlignment="1">
      <alignment horizontal="center" vertical="center"/>
    </xf>
    <xf numFmtId="0" fontId="58" fillId="0" borderId="10" xfId="0" applyFont="1" applyBorder="1" applyAlignment="1">
      <alignment horizontal="left" vertical="center" wrapText="1"/>
    </xf>
    <xf numFmtId="173" fontId="46" fillId="24" borderId="10" xfId="0" applyNumberFormat="1" applyFont="1" applyFill="1" applyBorder="1" applyAlignment="1">
      <alignment horizontal="right" vertical="center"/>
    </xf>
    <xf numFmtId="173" fontId="47" fillId="24" borderId="10" xfId="0" applyNumberFormat="1" applyFont="1" applyFill="1" applyBorder="1" applyAlignment="1">
      <alignment horizontal="center" vertical="center"/>
    </xf>
    <xf numFmtId="173" fontId="47" fillId="0" borderId="10" xfId="0" applyNumberFormat="1" applyFont="1" applyBorder="1" applyAlignment="1">
      <alignment horizontal="center" vertical="center" wrapText="1"/>
    </xf>
    <xf numFmtId="173" fontId="46" fillId="0" borderId="10" xfId="0" applyNumberFormat="1" applyFont="1" applyBorder="1" applyAlignment="1">
      <alignment vertical="center"/>
    </xf>
    <xf numFmtId="173" fontId="46" fillId="0" borderId="10" xfId="0" applyNumberFormat="1" applyFont="1" applyBorder="1" applyAlignment="1">
      <alignment horizontal="center" vertical="center" wrapText="1"/>
    </xf>
    <xf numFmtId="168" fontId="51" fillId="24" borderId="10" xfId="0" applyNumberFormat="1" applyFont="1" applyFill="1" applyBorder="1" applyAlignment="1">
      <alignment horizontal="center" vertical="center"/>
    </xf>
    <xf numFmtId="173" fontId="46" fillId="0" borderId="10" xfId="22" applyNumberFormat="1" applyFont="1" applyFill="1" applyBorder="1" applyAlignment="1">
      <alignment horizontal="center" vertical="center"/>
    </xf>
    <xf numFmtId="173" fontId="47" fillId="0" borderId="10" xfId="22" applyNumberFormat="1" applyFont="1" applyFill="1" applyBorder="1" applyAlignment="1" applyProtection="1">
      <alignment horizontal="center" vertical="center" wrapText="1"/>
      <protection locked="0"/>
    </xf>
    <xf numFmtId="173" fontId="47" fillId="0" borderId="10" xfId="22" applyNumberFormat="1" applyFont="1" applyBorder="1" applyAlignment="1">
      <alignment horizontal="center" vertical="center"/>
    </xf>
    <xf numFmtId="173" fontId="47" fillId="26" borderId="10" xfId="0" applyNumberFormat="1" applyFont="1" applyFill="1" applyBorder="1" applyAlignment="1">
      <alignment horizontal="center" vertical="center"/>
    </xf>
    <xf numFmtId="173" fontId="48" fillId="24" borderId="10" xfId="0" applyNumberFormat="1" applyFont="1" applyFill="1" applyBorder="1" applyAlignment="1">
      <alignment horizontal="center" vertical="center"/>
    </xf>
    <xf numFmtId="173" fontId="51" fillId="24" borderId="10" xfId="0" applyNumberFormat="1" applyFont="1" applyFill="1" applyBorder="1" applyAlignment="1">
      <alignment horizontal="center" vertical="center"/>
    </xf>
    <xf numFmtId="172" fontId="48" fillId="24" borderId="10" xfId="0" applyNumberFormat="1" applyFont="1" applyFill="1" applyBorder="1" applyAlignment="1" applyProtection="1">
      <alignment horizontal="left" vertical="center" wrapText="1"/>
      <protection locked="0"/>
    </xf>
    <xf numFmtId="173" fontId="46" fillId="0" borderId="0" xfId="113" applyNumberFormat="1" applyFont="1" applyAlignment="1">
      <alignment vertical="center"/>
    </xf>
    <xf numFmtId="172" fontId="47" fillId="0" borderId="10" xfId="0" applyNumberFormat="1" applyFont="1" applyBorder="1" applyAlignment="1">
      <alignment horizontal="center" vertical="center"/>
    </xf>
    <xf numFmtId="174" fontId="46" fillId="0" borderId="0" xfId="113" applyNumberFormat="1" applyFont="1" applyAlignment="1">
      <alignment vertical="center"/>
    </xf>
    <xf numFmtId="173" fontId="47" fillId="24" borderId="10" xfId="107" applyNumberFormat="1" applyFont="1" applyFill="1" applyBorder="1" applyAlignment="1">
      <alignment horizontal="center" vertical="center"/>
    </xf>
    <xf numFmtId="173" fontId="47" fillId="0" borderId="10" xfId="107" applyNumberFormat="1" applyFont="1" applyFill="1" applyBorder="1" applyAlignment="1">
      <alignment horizontal="center" vertical="center"/>
    </xf>
    <xf numFmtId="173" fontId="46" fillId="0" borderId="0" xfId="0" applyNumberFormat="1" applyFont="1" applyAlignment="1">
      <alignment horizontal="center" vertical="center"/>
    </xf>
    <xf numFmtId="173" fontId="47" fillId="25" borderId="10" xfId="107" applyNumberFormat="1" applyFont="1" applyFill="1" applyBorder="1" applyAlignment="1">
      <alignment horizontal="center" vertical="center"/>
    </xf>
    <xf numFmtId="0" fontId="63" fillId="24" borderId="0" xfId="118" applyFont="1" applyFill="1"/>
    <xf numFmtId="172" fontId="46" fillId="0" borderId="0" xfId="113" applyNumberFormat="1" applyFont="1" applyAlignment="1">
      <alignment vertical="center"/>
    </xf>
    <xf numFmtId="166" fontId="46" fillId="0" borderId="0" xfId="0" applyNumberFormat="1" applyFont="1" applyAlignment="1">
      <alignment vertical="center"/>
    </xf>
    <xf numFmtId="0" fontId="51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172" fontId="48" fillId="0" borderId="0" xfId="0" applyNumberFormat="1" applyFont="1" applyAlignment="1">
      <alignment horizontal="center" vertical="center"/>
    </xf>
    <xf numFmtId="49" fontId="64" fillId="0" borderId="10" xfId="0" applyNumberFormat="1" applyFont="1" applyBorder="1" applyAlignment="1">
      <alignment horizontal="center" vertical="center" wrapText="1"/>
    </xf>
    <xf numFmtId="173" fontId="46" fillId="24" borderId="10" xfId="107" applyNumberFormat="1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26" borderId="10" xfId="0" applyFont="1" applyFill="1" applyBorder="1" applyAlignment="1">
      <alignment horizontal="center" vertical="center"/>
    </xf>
    <xf numFmtId="0" fontId="47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25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center" vertical="center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166" fontId="48" fillId="0" borderId="0" xfId="112" applyNumberFormat="1" applyFont="1" applyFill="1" applyAlignment="1">
      <alignment horizontal="right" vertical="center" wrapText="1"/>
    </xf>
    <xf numFmtId="0" fontId="47" fillId="24" borderId="15" xfId="0" applyFont="1" applyFill="1" applyBorder="1" applyAlignment="1">
      <alignment horizontal="left" vertical="center"/>
    </xf>
    <xf numFmtId="0" fontId="46" fillId="24" borderId="15" xfId="0" applyFont="1" applyFill="1" applyBorder="1" applyAlignment="1">
      <alignment horizontal="left" vertical="center"/>
    </xf>
    <xf numFmtId="0" fontId="5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 wrapText="1"/>
    </xf>
    <xf numFmtId="0" fontId="47" fillId="0" borderId="17" xfId="99" applyFont="1" applyBorder="1" applyAlignment="1">
      <alignment vertical="center"/>
    </xf>
    <xf numFmtId="173" fontId="47" fillId="0" borderId="17" xfId="99" applyNumberFormat="1" applyFont="1" applyBorder="1" applyAlignment="1">
      <alignment horizontal="center" vertical="center" wrapText="1"/>
    </xf>
    <xf numFmtId="0" fontId="46" fillId="24" borderId="17" xfId="99" applyFont="1" applyFill="1" applyBorder="1" applyAlignment="1">
      <alignment vertical="center"/>
    </xf>
    <xf numFmtId="173" fontId="46" fillId="0" borderId="17" xfId="0" applyNumberFormat="1" applyFont="1" applyBorder="1" applyAlignment="1">
      <alignment horizontal="center" vertical="center"/>
    </xf>
    <xf numFmtId="0" fontId="47" fillId="24" borderId="17" xfId="0" applyFont="1" applyFill="1" applyBorder="1" applyAlignment="1">
      <alignment horizontal="left" vertical="center" wrapText="1"/>
    </xf>
    <xf numFmtId="173" fontId="47" fillId="24" borderId="17" xfId="99" applyNumberFormat="1" applyFont="1" applyFill="1" applyBorder="1" applyAlignment="1">
      <alignment horizontal="center" vertical="center" wrapText="1"/>
    </xf>
    <xf numFmtId="0" fontId="47" fillId="0" borderId="17" xfId="0" applyFont="1" applyBorder="1" applyAlignment="1">
      <alignment horizontal="left" vertical="center" wrapText="1"/>
    </xf>
    <xf numFmtId="0" fontId="46" fillId="0" borderId="17" xfId="99" applyFont="1" applyBorder="1" applyAlignment="1">
      <alignment vertical="center"/>
    </xf>
    <xf numFmtId="0" fontId="46" fillId="0" borderId="17" xfId="0" applyFont="1" applyBorder="1" applyAlignment="1">
      <alignment horizontal="left" vertical="center" wrapText="1"/>
    </xf>
    <xf numFmtId="0" fontId="48" fillId="0" borderId="17" xfId="0" applyFont="1" applyBorder="1" applyAlignment="1">
      <alignment horizontal="left" vertical="center" wrapText="1"/>
    </xf>
    <xf numFmtId="173" fontId="46" fillId="24" borderId="17" xfId="99" applyNumberFormat="1" applyFont="1" applyFill="1" applyBorder="1" applyAlignment="1">
      <alignment horizontal="center" vertical="center" wrapText="1"/>
    </xf>
    <xf numFmtId="0" fontId="46" fillId="0" borderId="17" xfId="0" applyFont="1" applyBorder="1" applyAlignment="1">
      <alignment horizontal="left" vertical="top" wrapText="1"/>
    </xf>
    <xf numFmtId="173" fontId="46" fillId="0" borderId="17" xfId="99" applyNumberFormat="1" applyFont="1" applyBorder="1" applyAlignment="1">
      <alignment horizontal="center" vertical="center" wrapText="1"/>
    </xf>
    <xf numFmtId="0" fontId="47" fillId="0" borderId="17" xfId="0" applyFont="1" applyBorder="1" applyAlignment="1">
      <alignment horizontal="left" vertical="top" wrapText="1"/>
    </xf>
    <xf numFmtId="0" fontId="48" fillId="0" borderId="17" xfId="0" applyFont="1" applyBorder="1" applyAlignment="1">
      <alignment horizontal="left" vertical="top" wrapText="1"/>
    </xf>
    <xf numFmtId="173" fontId="47" fillId="0" borderId="17" xfId="0" applyNumberFormat="1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left" vertical="center" wrapText="1"/>
    </xf>
    <xf numFmtId="173" fontId="47" fillId="24" borderId="17" xfId="0" applyNumberFormat="1" applyFont="1" applyFill="1" applyBorder="1" applyAlignment="1">
      <alignment horizontal="center" vertical="center"/>
    </xf>
    <xf numFmtId="0" fontId="46" fillId="24" borderId="17" xfId="0" applyFont="1" applyFill="1" applyBorder="1" applyAlignment="1">
      <alignment horizontal="left" vertical="center" wrapText="1"/>
    </xf>
    <xf numFmtId="173" fontId="46" fillId="0" borderId="17" xfId="0" applyNumberFormat="1" applyFont="1" applyBorder="1" applyAlignment="1">
      <alignment vertical="center"/>
    </xf>
    <xf numFmtId="0" fontId="51" fillId="24" borderId="17" xfId="0" applyFont="1" applyFill="1" applyBorder="1" applyAlignment="1">
      <alignment horizontal="left" vertical="center" wrapText="1"/>
    </xf>
    <xf numFmtId="173" fontId="47" fillId="0" borderId="17" xfId="99" applyNumberFormat="1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left" vertical="center" wrapText="1"/>
    </xf>
    <xf numFmtId="173" fontId="46" fillId="0" borderId="17" xfId="99" applyNumberFormat="1" applyFont="1" applyFill="1" applyBorder="1" applyAlignment="1">
      <alignment horizontal="center" vertical="center" wrapText="1"/>
    </xf>
    <xf numFmtId="0" fontId="51" fillId="0" borderId="17" xfId="0" applyFont="1" applyBorder="1" applyAlignment="1">
      <alignment horizontal="left" vertical="center" wrapText="1"/>
    </xf>
    <xf numFmtId="173" fontId="51" fillId="0" borderId="17" xfId="99" applyNumberFormat="1" applyFont="1" applyFill="1" applyBorder="1" applyAlignment="1">
      <alignment horizontal="center" vertical="center" wrapText="1"/>
    </xf>
    <xf numFmtId="0" fontId="48" fillId="0" borderId="17" xfId="0" applyFont="1" applyFill="1" applyBorder="1" applyAlignment="1">
      <alignment horizontal="left" vertical="center" wrapText="1"/>
    </xf>
    <xf numFmtId="173" fontId="46" fillId="0" borderId="0" xfId="0" applyNumberFormat="1" applyFont="1" applyAlignment="1">
      <alignment vertical="center"/>
    </xf>
    <xf numFmtId="174" fontId="46" fillId="0" borderId="0" xfId="0" applyNumberFormat="1" applyFont="1" applyAlignment="1">
      <alignment vertical="center"/>
    </xf>
    <xf numFmtId="0" fontId="48" fillId="0" borderId="0" xfId="113" applyFont="1" applyAlignment="1">
      <alignment horizontal="right" vertical="center" wrapText="1"/>
    </xf>
    <xf numFmtId="0" fontId="49" fillId="24" borderId="10" xfId="0" quotePrefix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6" fillId="0" borderId="10" xfId="113" applyFont="1" applyBorder="1" applyAlignment="1">
      <alignment horizontal="center" vertical="center" wrapText="1"/>
    </xf>
    <xf numFmtId="0" fontId="47" fillId="24" borderId="10" xfId="113" applyFont="1" applyFill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46" fillId="0" borderId="15" xfId="0" applyFont="1" applyBorder="1" applyAlignment="1">
      <alignment horizontal="center" vertical="center"/>
    </xf>
    <xf numFmtId="0" fontId="47" fillId="0" borderId="16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24" borderId="16" xfId="0" applyFont="1" applyFill="1" applyBorder="1" applyAlignment="1">
      <alignment horizontal="center" vertical="center" wrapText="1"/>
    </xf>
    <xf numFmtId="0" fontId="47" fillId="24" borderId="11" xfId="0" applyFont="1" applyFill="1" applyBorder="1" applyAlignment="1">
      <alignment horizontal="center" vertical="center" wrapText="1"/>
    </xf>
    <xf numFmtId="0" fontId="47" fillId="24" borderId="12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6" xfId="0" applyFont="1" applyFill="1" applyBorder="1" applyAlignment="1">
      <alignment horizontal="center" vertical="top"/>
    </xf>
    <xf numFmtId="0" fontId="47" fillId="24" borderId="11" xfId="0" applyFont="1" applyFill="1" applyBorder="1" applyAlignment="1">
      <alignment horizontal="center" vertical="top"/>
    </xf>
    <xf numFmtId="0" fontId="47" fillId="24" borderId="12" xfId="0" applyFont="1" applyFill="1" applyBorder="1" applyAlignment="1">
      <alignment horizontal="center" vertical="top"/>
    </xf>
    <xf numFmtId="0" fontId="46" fillId="24" borderId="16" xfId="0" applyFont="1" applyFill="1" applyBorder="1" applyAlignment="1">
      <alignment horizontal="center" vertical="top"/>
    </xf>
    <xf numFmtId="0" fontId="46" fillId="24" borderId="11" xfId="0" applyFont="1" applyFill="1" applyBorder="1" applyAlignment="1">
      <alignment horizontal="center" vertical="top"/>
    </xf>
    <xf numFmtId="0" fontId="46" fillId="24" borderId="12" xfId="0" applyFont="1" applyFill="1" applyBorder="1" applyAlignment="1">
      <alignment horizontal="center" vertical="top"/>
    </xf>
    <xf numFmtId="0" fontId="47" fillId="24" borderId="13" xfId="0" applyFont="1" applyFill="1" applyBorder="1" applyAlignment="1">
      <alignment horizontal="center" vertical="center" wrapText="1"/>
    </xf>
    <xf numFmtId="0" fontId="47" fillId="0" borderId="16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 wrapText="1"/>
    </xf>
    <xf numFmtId="0" fontId="47" fillId="0" borderId="12" xfId="0" applyFont="1" applyBorder="1" applyAlignment="1">
      <alignment horizontal="center" vertical="top" wrapText="1"/>
    </xf>
    <xf numFmtId="0" fontId="47" fillId="24" borderId="14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horizontal="center" vertical="center" wrapText="1"/>
    </xf>
    <xf numFmtId="0" fontId="56" fillId="24" borderId="11" xfId="0" applyFont="1" applyFill="1" applyBorder="1" applyAlignment="1">
      <alignment horizontal="center" vertical="center" wrapText="1"/>
    </xf>
    <xf numFmtId="0" fontId="56" fillId="24" borderId="12" xfId="0" applyFont="1" applyFill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47" fillId="24" borderId="12" xfId="0" applyFont="1" applyFill="1" applyBorder="1" applyAlignment="1">
      <alignment horizontal="center" vertical="center"/>
    </xf>
    <xf numFmtId="0" fontId="48" fillId="24" borderId="10" xfId="113" applyFont="1" applyFill="1" applyBorder="1" applyAlignment="1">
      <alignment horizontal="right" vertical="center" wrapText="1"/>
    </xf>
    <xf numFmtId="0" fontId="48" fillId="24" borderId="10" xfId="113" applyFont="1" applyFill="1" applyBorder="1" applyAlignment="1">
      <alignment horizontal="right" vertical="center"/>
    </xf>
    <xf numFmtId="0" fontId="47" fillId="24" borderId="10" xfId="0" applyFont="1" applyFill="1" applyBorder="1" applyAlignment="1">
      <alignment horizontal="center" vertical="top"/>
    </xf>
    <xf numFmtId="168" fontId="48" fillId="24" borderId="10" xfId="108" applyNumberFormat="1" applyFont="1" applyFill="1" applyBorder="1" applyAlignment="1">
      <alignment horizontal="right" vertical="center" wrapText="1"/>
    </xf>
    <xf numFmtId="168" fontId="48" fillId="24" borderId="10" xfId="108" applyNumberFormat="1" applyFont="1" applyFill="1" applyBorder="1" applyAlignment="1">
      <alignment horizontal="right" vertical="center"/>
    </xf>
    <xf numFmtId="0" fontId="48" fillId="0" borderId="0" xfId="113" applyFont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NumberFormat="1" applyFont="1" applyFill="1" applyBorder="1" applyAlignment="1">
      <alignment horizontal="center" vertical="center" wrapText="1"/>
    </xf>
    <xf numFmtId="0" fontId="51" fillId="24" borderId="10" xfId="0" applyFont="1" applyFill="1" applyBorder="1" applyAlignment="1">
      <alignment horizontal="center" vertical="center" wrapText="1"/>
    </xf>
    <xf numFmtId="166" fontId="51" fillId="24" borderId="10" xfId="0" applyNumberFormat="1" applyFont="1" applyFill="1" applyBorder="1" applyAlignment="1">
      <alignment horizontal="center" vertical="center" wrapText="1"/>
    </xf>
    <xf numFmtId="0" fontId="47" fillId="0" borderId="17" xfId="99" applyFont="1" applyBorder="1" applyAlignment="1">
      <alignment horizontal="center" vertical="top"/>
    </xf>
    <xf numFmtId="49" fontId="47" fillId="0" borderId="16" xfId="99" applyNumberFormat="1" applyFont="1" applyBorder="1" applyAlignment="1">
      <alignment horizontal="center" vertical="top"/>
    </xf>
    <xf numFmtId="49" fontId="47" fillId="0" borderId="11" xfId="99" applyNumberFormat="1" applyFont="1" applyBorder="1" applyAlignment="1">
      <alignment horizontal="center" vertical="top"/>
    </xf>
    <xf numFmtId="49" fontId="47" fillId="0" borderId="12" xfId="99" applyNumberFormat="1" applyFont="1" applyBorder="1" applyAlignment="1">
      <alignment horizontal="center" vertical="top"/>
    </xf>
    <xf numFmtId="0" fontId="46" fillId="0" borderId="17" xfId="0" applyFont="1" applyFill="1" applyBorder="1" applyAlignment="1">
      <alignment horizontal="center" vertical="center"/>
    </xf>
    <xf numFmtId="49" fontId="47" fillId="0" borderId="17" xfId="99" applyNumberFormat="1" applyFont="1" applyBorder="1" applyAlignment="1">
      <alignment horizontal="center" vertical="top"/>
    </xf>
    <xf numFmtId="168" fontId="48" fillId="0" borderId="10" xfId="108" applyNumberFormat="1" applyFont="1" applyFill="1" applyBorder="1" applyAlignment="1">
      <alignment horizontal="right" vertical="center" wrapText="1"/>
    </xf>
    <xf numFmtId="168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6" xfId="99" applyFont="1" applyBorder="1" applyAlignment="1">
      <alignment horizontal="center" vertical="top"/>
    </xf>
    <xf numFmtId="0" fontId="47" fillId="0" borderId="11" xfId="99" applyFont="1" applyBorder="1" applyAlignment="1">
      <alignment horizontal="center" vertical="top"/>
    </xf>
    <xf numFmtId="0" fontId="47" fillId="0" borderId="12" xfId="99" applyFont="1" applyBorder="1" applyAlignment="1">
      <alignment horizontal="center" vertical="top"/>
    </xf>
    <xf numFmtId="0" fontId="47" fillId="24" borderId="17" xfId="0" applyFont="1" applyFill="1" applyBorder="1" applyAlignment="1">
      <alignment horizontal="center" vertical="center" wrapText="1"/>
    </xf>
    <xf numFmtId="168" fontId="48" fillId="0" borderId="17" xfId="108" applyNumberFormat="1" applyFont="1" applyFill="1" applyBorder="1" applyAlignment="1">
      <alignment horizontal="right" vertical="center" wrapText="1"/>
    </xf>
    <xf numFmtId="168" fontId="48" fillId="0" borderId="17" xfId="108" applyNumberFormat="1" applyFont="1" applyFill="1" applyBorder="1" applyAlignment="1">
      <alignment horizontal="right" vertical="center"/>
    </xf>
    <xf numFmtId="0" fontId="52" fillId="24" borderId="10" xfId="0" applyFont="1" applyFill="1" applyBorder="1" applyAlignment="1">
      <alignment horizontal="center" vertical="center" wrapText="1"/>
    </xf>
    <xf numFmtId="0" fontId="47" fillId="26" borderId="10" xfId="0" applyFont="1" applyFill="1" applyBorder="1" applyAlignment="1">
      <alignment horizontal="center" vertical="center" wrapText="1"/>
    </xf>
    <xf numFmtId="0" fontId="47" fillId="26" borderId="10" xfId="0" applyFont="1" applyFill="1" applyBorder="1" applyAlignment="1">
      <alignment horizontal="center" vertical="center"/>
    </xf>
    <xf numFmtId="166" fontId="47" fillId="0" borderId="10" xfId="0" applyNumberFormat="1" applyFont="1" applyBorder="1" applyAlignment="1">
      <alignment horizontal="center" vertical="center" wrapText="1"/>
    </xf>
    <xf numFmtId="0" fontId="48" fillId="24" borderId="0" xfId="113" applyFont="1" applyFill="1" applyAlignment="1">
      <alignment horizontal="right" vertical="center" wrapText="1"/>
    </xf>
    <xf numFmtId="0" fontId="47" fillId="0" borderId="0" xfId="0" applyFont="1" applyAlignment="1">
      <alignment horizontal="center" vertical="center" wrapText="1"/>
    </xf>
    <xf numFmtId="0" fontId="48" fillId="0" borderId="13" xfId="0" applyFont="1" applyBorder="1" applyAlignment="1">
      <alignment horizontal="left" vertical="top" wrapText="1"/>
    </xf>
    <xf numFmtId="0" fontId="48" fillId="0" borderId="15" xfId="0" applyFont="1" applyBorder="1" applyAlignment="1">
      <alignment horizontal="left" vertical="top" wrapText="1"/>
    </xf>
    <xf numFmtId="0" fontId="48" fillId="24" borderId="10" xfId="0" applyFont="1" applyFill="1" applyBorder="1" applyAlignment="1">
      <alignment horizontal="right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25" borderId="10" xfId="0" applyFont="1" applyFill="1" applyBorder="1" applyAlignment="1">
      <alignment horizontal="left" vertical="center" wrapText="1"/>
    </xf>
    <xf numFmtId="0" fontId="51" fillId="0" borderId="13" xfId="0" applyFont="1" applyFill="1" applyBorder="1" applyAlignment="1">
      <alignment horizontal="center" vertical="center" wrapText="1"/>
    </xf>
    <xf numFmtId="0" fontId="51" fillId="0" borderId="14" xfId="0" applyFont="1" applyFill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left" vertical="center" wrapText="1"/>
    </xf>
    <xf numFmtId="0" fontId="51" fillId="0" borderId="15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48" fillId="24" borderId="15" xfId="0" applyFont="1" applyFill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47" fillId="25" borderId="1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25" borderId="16" xfId="0" applyFont="1" applyFill="1" applyBorder="1" applyAlignment="1">
      <alignment horizontal="center" vertical="center" wrapText="1"/>
    </xf>
    <xf numFmtId="172" fontId="46" fillId="0" borderId="0" xfId="0" applyNumberFormat="1" applyFont="1" applyAlignment="1">
      <alignment horizontal="center" vertical="center"/>
    </xf>
  </cellXfs>
  <cellStyles count="123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" xfId="122" builtinId="3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67C8-28CC-415B-9887-EEE33140C2D5}">
  <dimension ref="B1:H22"/>
  <sheetViews>
    <sheetView workbookViewId="0">
      <selection activeCell="J17" sqref="J17"/>
    </sheetView>
  </sheetViews>
  <sheetFormatPr defaultColWidth="38.85546875" defaultRowHeight="13.5" x14ac:dyDescent="0.2"/>
  <cols>
    <col min="1" max="1" width="2.85546875" style="40" customWidth="1"/>
    <col min="2" max="3" width="38.85546875" style="40"/>
    <col min="4" max="5" width="7.85546875" style="40" customWidth="1"/>
    <col min="6" max="6" width="13.140625" style="40" customWidth="1"/>
    <col min="7" max="7" width="7.85546875" style="40" customWidth="1"/>
    <col min="8" max="8" width="14.7109375" style="40" customWidth="1"/>
    <col min="9" max="27" width="7.85546875" style="40" customWidth="1"/>
    <col min="28" max="30" width="38.85546875" style="40"/>
    <col min="31" max="31" width="10.5703125" style="40" customWidth="1"/>
    <col min="32" max="16384" width="38.85546875" style="40"/>
  </cols>
  <sheetData>
    <row r="1" spans="2:8" s="47" customFormat="1" x14ac:dyDescent="0.2">
      <c r="B1" s="245" t="s">
        <v>79</v>
      </c>
      <c r="C1" s="245"/>
      <c r="D1" s="4"/>
      <c r="E1" s="4"/>
    </row>
    <row r="2" spans="2:8" s="47" customFormat="1" x14ac:dyDescent="0.2">
      <c r="B2" s="245" t="s">
        <v>82</v>
      </c>
      <c r="C2" s="245"/>
      <c r="D2" s="4"/>
      <c r="E2" s="4"/>
      <c r="F2" s="48"/>
      <c r="G2" s="48"/>
    </row>
    <row r="3" spans="2:8" s="47" customFormat="1" x14ac:dyDescent="0.2">
      <c r="B3" s="245" t="s">
        <v>54</v>
      </c>
      <c r="C3" s="245"/>
      <c r="D3" s="4"/>
      <c r="E3" s="4"/>
      <c r="F3" s="48"/>
      <c r="G3" s="48"/>
    </row>
    <row r="4" spans="2:8" s="47" customFormat="1" x14ac:dyDescent="0.2">
      <c r="B4" s="245" t="s">
        <v>53</v>
      </c>
      <c r="C4" s="245"/>
      <c r="D4" s="4"/>
      <c r="E4" s="4"/>
      <c r="F4" s="49"/>
      <c r="G4" s="48"/>
    </row>
    <row r="5" spans="2:8" s="50" customFormat="1" x14ac:dyDescent="0.2">
      <c r="B5" s="48"/>
      <c r="C5" s="48"/>
      <c r="D5" s="48"/>
      <c r="E5" s="48"/>
    </row>
    <row r="6" spans="2:8" s="52" customFormat="1" ht="51" customHeight="1" x14ac:dyDescent="0.2">
      <c r="B6" s="246" t="s">
        <v>126</v>
      </c>
      <c r="C6" s="247"/>
      <c r="D6" s="51"/>
      <c r="E6" s="51"/>
    </row>
    <row r="7" spans="2:8" s="52" customFormat="1" ht="33.75" customHeight="1" x14ac:dyDescent="0.2">
      <c r="B7" s="107"/>
      <c r="C7" s="108" t="s">
        <v>245</v>
      </c>
      <c r="E7" s="53"/>
    </row>
    <row r="8" spans="2:8" s="52" customFormat="1" ht="22.5" customHeight="1" x14ac:dyDescent="0.2">
      <c r="B8" s="107" t="s">
        <v>91</v>
      </c>
      <c r="C8" s="158">
        <v>0</v>
      </c>
      <c r="D8" s="55"/>
      <c r="E8" s="53"/>
    </row>
    <row r="9" spans="2:8" s="52" customFormat="1" ht="22.5" customHeight="1" x14ac:dyDescent="0.2">
      <c r="B9" s="54" t="s">
        <v>92</v>
      </c>
      <c r="C9" s="158">
        <f>+C10</f>
        <v>-211597.6</v>
      </c>
      <c r="D9" s="55"/>
      <c r="E9" s="53"/>
    </row>
    <row r="10" spans="2:8" s="52" customFormat="1" ht="22.5" customHeight="1" x14ac:dyDescent="0.2">
      <c r="B10" s="54" t="s">
        <v>93</v>
      </c>
      <c r="C10" s="158">
        <f>+'2'!C16</f>
        <v>-211597.6</v>
      </c>
      <c r="D10" s="55"/>
      <c r="F10" s="53"/>
      <c r="H10" s="95"/>
    </row>
    <row r="11" spans="2:8" s="52" customFormat="1" x14ac:dyDescent="0.2">
      <c r="E11" s="53"/>
    </row>
    <row r="12" spans="2:8" s="52" customFormat="1" x14ac:dyDescent="0.2">
      <c r="C12" s="56"/>
      <c r="E12" s="53"/>
    </row>
    <row r="13" spans="2:8" s="52" customFormat="1" x14ac:dyDescent="0.2">
      <c r="E13" s="53"/>
    </row>
    <row r="14" spans="2:8" s="52" customFormat="1" x14ac:dyDescent="0.2">
      <c r="E14" s="53"/>
    </row>
    <row r="15" spans="2:8" s="52" customFormat="1" x14ac:dyDescent="0.2">
      <c r="E15" s="53"/>
    </row>
    <row r="16" spans="2:8" s="52" customFormat="1" x14ac:dyDescent="0.2">
      <c r="E16" s="53"/>
    </row>
    <row r="17" spans="5:5" s="52" customFormat="1" x14ac:dyDescent="0.2">
      <c r="E17" s="53"/>
    </row>
    <row r="18" spans="5:5" s="52" customFormat="1" x14ac:dyDescent="0.2">
      <c r="E18" s="53"/>
    </row>
    <row r="19" spans="5:5" s="52" customFormat="1" x14ac:dyDescent="0.2">
      <c r="E19" s="53"/>
    </row>
    <row r="20" spans="5:5" s="52" customFormat="1" x14ac:dyDescent="0.2">
      <c r="E20" s="53"/>
    </row>
    <row r="21" spans="5:5" s="52" customFormat="1" x14ac:dyDescent="0.2">
      <c r="E21" s="53"/>
    </row>
    <row r="22" spans="5:5" s="52" customFormat="1" x14ac:dyDescent="0.2">
      <c r="E22" s="53"/>
    </row>
  </sheetData>
  <mergeCells count="5">
    <mergeCell ref="B1:C1"/>
    <mergeCell ref="B2:C2"/>
    <mergeCell ref="B3:C3"/>
    <mergeCell ref="B4:C4"/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F619F-16EB-416B-A178-CBCD07D27304}">
  <dimension ref="B1:F64"/>
  <sheetViews>
    <sheetView topLeftCell="A7" workbookViewId="0">
      <selection activeCell="C24" sqref="C24"/>
    </sheetView>
  </sheetViews>
  <sheetFormatPr defaultColWidth="10" defaultRowHeight="13.5" x14ac:dyDescent="0.2"/>
  <cols>
    <col min="1" max="1" width="2.28515625" style="50" customWidth="1"/>
    <col min="2" max="2" width="62" style="50" customWidth="1"/>
    <col min="3" max="3" width="32.42578125" style="50" customWidth="1"/>
    <col min="4" max="251" width="10" style="50"/>
    <col min="252" max="252" width="45" style="50" customWidth="1"/>
    <col min="253" max="253" width="17.42578125" style="50" customWidth="1"/>
    <col min="254" max="256" width="16.42578125" style="50" customWidth="1"/>
    <col min="257" max="257" width="10.85546875" style="50" customWidth="1"/>
    <col min="258" max="258" width="11.7109375" style="50" customWidth="1"/>
    <col min="259" max="507" width="10" style="50"/>
    <col min="508" max="508" width="45" style="50" customWidth="1"/>
    <col min="509" max="509" width="17.42578125" style="50" customWidth="1"/>
    <col min="510" max="512" width="16.42578125" style="50" customWidth="1"/>
    <col min="513" max="513" width="10.85546875" style="50" customWidth="1"/>
    <col min="514" max="514" width="11.7109375" style="50" customWidth="1"/>
    <col min="515" max="763" width="10" style="50"/>
    <col min="764" max="764" width="45" style="50" customWidth="1"/>
    <col min="765" max="765" width="17.42578125" style="50" customWidth="1"/>
    <col min="766" max="768" width="16.42578125" style="50" customWidth="1"/>
    <col min="769" max="769" width="10.85546875" style="50" customWidth="1"/>
    <col min="770" max="770" width="11.7109375" style="50" customWidth="1"/>
    <col min="771" max="1019" width="10" style="50"/>
    <col min="1020" max="1020" width="45" style="50" customWidth="1"/>
    <col min="1021" max="1021" width="17.42578125" style="50" customWidth="1"/>
    <col min="1022" max="1024" width="16.42578125" style="50" customWidth="1"/>
    <col min="1025" max="1025" width="10.85546875" style="50" customWidth="1"/>
    <col min="1026" max="1026" width="11.7109375" style="50" customWidth="1"/>
    <col min="1027" max="1275" width="10" style="50"/>
    <col min="1276" max="1276" width="45" style="50" customWidth="1"/>
    <col min="1277" max="1277" width="17.42578125" style="50" customWidth="1"/>
    <col min="1278" max="1280" width="16.42578125" style="50" customWidth="1"/>
    <col min="1281" max="1281" width="10.85546875" style="50" customWidth="1"/>
    <col min="1282" max="1282" width="11.7109375" style="50" customWidth="1"/>
    <col min="1283" max="1531" width="10" style="50"/>
    <col min="1532" max="1532" width="45" style="50" customWidth="1"/>
    <col min="1533" max="1533" width="17.42578125" style="50" customWidth="1"/>
    <col min="1534" max="1536" width="16.42578125" style="50" customWidth="1"/>
    <col min="1537" max="1537" width="10.85546875" style="50" customWidth="1"/>
    <col min="1538" max="1538" width="11.7109375" style="50" customWidth="1"/>
    <col min="1539" max="1787" width="10" style="50"/>
    <col min="1788" max="1788" width="45" style="50" customWidth="1"/>
    <col min="1789" max="1789" width="17.42578125" style="50" customWidth="1"/>
    <col min="1790" max="1792" width="16.42578125" style="50" customWidth="1"/>
    <col min="1793" max="1793" width="10.85546875" style="50" customWidth="1"/>
    <col min="1794" max="1794" width="11.7109375" style="50" customWidth="1"/>
    <col min="1795" max="2043" width="10" style="50"/>
    <col min="2044" max="2044" width="45" style="50" customWidth="1"/>
    <col min="2045" max="2045" width="17.42578125" style="50" customWidth="1"/>
    <col min="2046" max="2048" width="16.42578125" style="50" customWidth="1"/>
    <col min="2049" max="2049" width="10.85546875" style="50" customWidth="1"/>
    <col min="2050" max="2050" width="11.7109375" style="50" customWidth="1"/>
    <col min="2051" max="2299" width="10" style="50"/>
    <col min="2300" max="2300" width="45" style="50" customWidth="1"/>
    <col min="2301" max="2301" width="17.42578125" style="50" customWidth="1"/>
    <col min="2302" max="2304" width="16.42578125" style="50" customWidth="1"/>
    <col min="2305" max="2305" width="10.85546875" style="50" customWidth="1"/>
    <col min="2306" max="2306" width="11.7109375" style="50" customWidth="1"/>
    <col min="2307" max="2555" width="10" style="50"/>
    <col min="2556" max="2556" width="45" style="50" customWidth="1"/>
    <col min="2557" max="2557" width="17.42578125" style="50" customWidth="1"/>
    <col min="2558" max="2560" width="16.42578125" style="50" customWidth="1"/>
    <col min="2561" max="2561" width="10.85546875" style="50" customWidth="1"/>
    <col min="2562" max="2562" width="11.7109375" style="50" customWidth="1"/>
    <col min="2563" max="2811" width="10" style="50"/>
    <col min="2812" max="2812" width="45" style="50" customWidth="1"/>
    <col min="2813" max="2813" width="17.42578125" style="50" customWidth="1"/>
    <col min="2814" max="2816" width="16.42578125" style="50" customWidth="1"/>
    <col min="2817" max="2817" width="10.85546875" style="50" customWidth="1"/>
    <col min="2818" max="2818" width="11.7109375" style="50" customWidth="1"/>
    <col min="2819" max="3067" width="10" style="50"/>
    <col min="3068" max="3068" width="45" style="50" customWidth="1"/>
    <col min="3069" max="3069" width="17.42578125" style="50" customWidth="1"/>
    <col min="3070" max="3072" width="16.42578125" style="50" customWidth="1"/>
    <col min="3073" max="3073" width="10.85546875" style="50" customWidth="1"/>
    <col min="3074" max="3074" width="11.7109375" style="50" customWidth="1"/>
    <col min="3075" max="3323" width="10" style="50"/>
    <col min="3324" max="3324" width="45" style="50" customWidth="1"/>
    <col min="3325" max="3325" width="17.42578125" style="50" customWidth="1"/>
    <col min="3326" max="3328" width="16.42578125" style="50" customWidth="1"/>
    <col min="3329" max="3329" width="10.85546875" style="50" customWidth="1"/>
    <col min="3330" max="3330" width="11.7109375" style="50" customWidth="1"/>
    <col min="3331" max="3579" width="10" style="50"/>
    <col min="3580" max="3580" width="45" style="50" customWidth="1"/>
    <col min="3581" max="3581" width="17.42578125" style="50" customWidth="1"/>
    <col min="3582" max="3584" width="16.42578125" style="50" customWidth="1"/>
    <col min="3585" max="3585" width="10.85546875" style="50" customWidth="1"/>
    <col min="3586" max="3586" width="11.7109375" style="50" customWidth="1"/>
    <col min="3587" max="3835" width="10" style="50"/>
    <col min="3836" max="3836" width="45" style="50" customWidth="1"/>
    <col min="3837" max="3837" width="17.42578125" style="50" customWidth="1"/>
    <col min="3838" max="3840" width="16.42578125" style="50" customWidth="1"/>
    <col min="3841" max="3841" width="10.85546875" style="50" customWidth="1"/>
    <col min="3842" max="3842" width="11.7109375" style="50" customWidth="1"/>
    <col min="3843" max="4091" width="10" style="50"/>
    <col min="4092" max="4092" width="45" style="50" customWidth="1"/>
    <col min="4093" max="4093" width="17.42578125" style="50" customWidth="1"/>
    <col min="4094" max="4096" width="16.42578125" style="50" customWidth="1"/>
    <col min="4097" max="4097" width="10.85546875" style="50" customWidth="1"/>
    <col min="4098" max="4098" width="11.7109375" style="50" customWidth="1"/>
    <col min="4099" max="4347" width="10" style="50"/>
    <col min="4348" max="4348" width="45" style="50" customWidth="1"/>
    <col min="4349" max="4349" width="17.42578125" style="50" customWidth="1"/>
    <col min="4350" max="4352" width="16.42578125" style="50" customWidth="1"/>
    <col min="4353" max="4353" width="10.85546875" style="50" customWidth="1"/>
    <col min="4354" max="4354" width="11.7109375" style="50" customWidth="1"/>
    <col min="4355" max="4603" width="10" style="50"/>
    <col min="4604" max="4604" width="45" style="50" customWidth="1"/>
    <col min="4605" max="4605" width="17.42578125" style="50" customWidth="1"/>
    <col min="4606" max="4608" width="16.42578125" style="50" customWidth="1"/>
    <col min="4609" max="4609" width="10.85546875" style="50" customWidth="1"/>
    <col min="4610" max="4610" width="11.7109375" style="50" customWidth="1"/>
    <col min="4611" max="4859" width="10" style="50"/>
    <col min="4860" max="4860" width="45" style="50" customWidth="1"/>
    <col min="4861" max="4861" width="17.42578125" style="50" customWidth="1"/>
    <col min="4862" max="4864" width="16.42578125" style="50" customWidth="1"/>
    <col min="4865" max="4865" width="10.85546875" style="50" customWidth="1"/>
    <col min="4866" max="4866" width="11.7109375" style="50" customWidth="1"/>
    <col min="4867" max="5115" width="10" style="50"/>
    <col min="5116" max="5116" width="45" style="50" customWidth="1"/>
    <col min="5117" max="5117" width="17.42578125" style="50" customWidth="1"/>
    <col min="5118" max="5120" width="16.42578125" style="50" customWidth="1"/>
    <col min="5121" max="5121" width="10.85546875" style="50" customWidth="1"/>
    <col min="5122" max="5122" width="11.7109375" style="50" customWidth="1"/>
    <col min="5123" max="5371" width="10" style="50"/>
    <col min="5372" max="5372" width="45" style="50" customWidth="1"/>
    <col min="5373" max="5373" width="17.42578125" style="50" customWidth="1"/>
    <col min="5374" max="5376" width="16.42578125" style="50" customWidth="1"/>
    <col min="5377" max="5377" width="10.85546875" style="50" customWidth="1"/>
    <col min="5378" max="5378" width="11.7109375" style="50" customWidth="1"/>
    <col min="5379" max="5627" width="10" style="50"/>
    <col min="5628" max="5628" width="45" style="50" customWidth="1"/>
    <col min="5629" max="5629" width="17.42578125" style="50" customWidth="1"/>
    <col min="5630" max="5632" width="16.42578125" style="50" customWidth="1"/>
    <col min="5633" max="5633" width="10.85546875" style="50" customWidth="1"/>
    <col min="5634" max="5634" width="11.7109375" style="50" customWidth="1"/>
    <col min="5635" max="5883" width="10" style="50"/>
    <col min="5884" max="5884" width="45" style="50" customWidth="1"/>
    <col min="5885" max="5885" width="17.42578125" style="50" customWidth="1"/>
    <col min="5886" max="5888" width="16.42578125" style="50" customWidth="1"/>
    <col min="5889" max="5889" width="10.85546875" style="50" customWidth="1"/>
    <col min="5890" max="5890" width="11.7109375" style="50" customWidth="1"/>
    <col min="5891" max="6139" width="10" style="50"/>
    <col min="6140" max="6140" width="45" style="50" customWidth="1"/>
    <col min="6141" max="6141" width="17.42578125" style="50" customWidth="1"/>
    <col min="6142" max="6144" width="16.42578125" style="50" customWidth="1"/>
    <col min="6145" max="6145" width="10.85546875" style="50" customWidth="1"/>
    <col min="6146" max="6146" width="11.7109375" style="50" customWidth="1"/>
    <col min="6147" max="6395" width="10" style="50"/>
    <col min="6396" max="6396" width="45" style="50" customWidth="1"/>
    <col min="6397" max="6397" width="17.42578125" style="50" customWidth="1"/>
    <col min="6398" max="6400" width="16.42578125" style="50" customWidth="1"/>
    <col min="6401" max="6401" width="10.85546875" style="50" customWidth="1"/>
    <col min="6402" max="6402" width="11.7109375" style="50" customWidth="1"/>
    <col min="6403" max="6651" width="10" style="50"/>
    <col min="6652" max="6652" width="45" style="50" customWidth="1"/>
    <col min="6653" max="6653" width="17.42578125" style="50" customWidth="1"/>
    <col min="6654" max="6656" width="16.42578125" style="50" customWidth="1"/>
    <col min="6657" max="6657" width="10.85546875" style="50" customWidth="1"/>
    <col min="6658" max="6658" width="11.7109375" style="50" customWidth="1"/>
    <col min="6659" max="6907" width="10" style="50"/>
    <col min="6908" max="6908" width="45" style="50" customWidth="1"/>
    <col min="6909" max="6909" width="17.42578125" style="50" customWidth="1"/>
    <col min="6910" max="6912" width="16.42578125" style="50" customWidth="1"/>
    <col min="6913" max="6913" width="10.85546875" style="50" customWidth="1"/>
    <col min="6914" max="6914" width="11.7109375" style="50" customWidth="1"/>
    <col min="6915" max="7163" width="10" style="50"/>
    <col min="7164" max="7164" width="45" style="50" customWidth="1"/>
    <col min="7165" max="7165" width="17.42578125" style="50" customWidth="1"/>
    <col min="7166" max="7168" width="16.42578125" style="50" customWidth="1"/>
    <col min="7169" max="7169" width="10.85546875" style="50" customWidth="1"/>
    <col min="7170" max="7170" width="11.7109375" style="50" customWidth="1"/>
    <col min="7171" max="7419" width="10" style="50"/>
    <col min="7420" max="7420" width="45" style="50" customWidth="1"/>
    <col min="7421" max="7421" width="17.42578125" style="50" customWidth="1"/>
    <col min="7422" max="7424" width="16.42578125" style="50" customWidth="1"/>
    <col min="7425" max="7425" width="10.85546875" style="50" customWidth="1"/>
    <col min="7426" max="7426" width="11.7109375" style="50" customWidth="1"/>
    <col min="7427" max="7675" width="10" style="50"/>
    <col min="7676" max="7676" width="45" style="50" customWidth="1"/>
    <col min="7677" max="7677" width="17.42578125" style="50" customWidth="1"/>
    <col min="7678" max="7680" width="16.42578125" style="50" customWidth="1"/>
    <col min="7681" max="7681" width="10.85546875" style="50" customWidth="1"/>
    <col min="7682" max="7682" width="11.7109375" style="50" customWidth="1"/>
    <col min="7683" max="7931" width="10" style="50"/>
    <col min="7932" max="7932" width="45" style="50" customWidth="1"/>
    <col min="7933" max="7933" width="17.42578125" style="50" customWidth="1"/>
    <col min="7934" max="7936" width="16.42578125" style="50" customWidth="1"/>
    <col min="7937" max="7937" width="10.85546875" style="50" customWidth="1"/>
    <col min="7938" max="7938" width="11.7109375" style="50" customWidth="1"/>
    <col min="7939" max="8187" width="10" style="50"/>
    <col min="8188" max="8188" width="45" style="50" customWidth="1"/>
    <col min="8189" max="8189" width="17.42578125" style="50" customWidth="1"/>
    <col min="8190" max="8192" width="16.42578125" style="50" customWidth="1"/>
    <col min="8193" max="8193" width="10.85546875" style="50" customWidth="1"/>
    <col min="8194" max="8194" width="11.7109375" style="50" customWidth="1"/>
    <col min="8195" max="8443" width="10" style="50"/>
    <col min="8444" max="8444" width="45" style="50" customWidth="1"/>
    <col min="8445" max="8445" width="17.42578125" style="50" customWidth="1"/>
    <col min="8446" max="8448" width="16.42578125" style="50" customWidth="1"/>
    <col min="8449" max="8449" width="10.85546875" style="50" customWidth="1"/>
    <col min="8450" max="8450" width="11.7109375" style="50" customWidth="1"/>
    <col min="8451" max="8699" width="10" style="50"/>
    <col min="8700" max="8700" width="45" style="50" customWidth="1"/>
    <col min="8701" max="8701" width="17.42578125" style="50" customWidth="1"/>
    <col min="8702" max="8704" width="16.42578125" style="50" customWidth="1"/>
    <col min="8705" max="8705" width="10.85546875" style="50" customWidth="1"/>
    <col min="8706" max="8706" width="11.7109375" style="50" customWidth="1"/>
    <col min="8707" max="8955" width="10" style="50"/>
    <col min="8956" max="8956" width="45" style="50" customWidth="1"/>
    <col min="8957" max="8957" width="17.42578125" style="50" customWidth="1"/>
    <col min="8958" max="8960" width="16.42578125" style="50" customWidth="1"/>
    <col min="8961" max="8961" width="10.85546875" style="50" customWidth="1"/>
    <col min="8962" max="8962" width="11.7109375" style="50" customWidth="1"/>
    <col min="8963" max="9211" width="10" style="50"/>
    <col min="9212" max="9212" width="45" style="50" customWidth="1"/>
    <col min="9213" max="9213" width="17.42578125" style="50" customWidth="1"/>
    <col min="9214" max="9216" width="16.42578125" style="50" customWidth="1"/>
    <col min="9217" max="9217" width="10.85546875" style="50" customWidth="1"/>
    <col min="9218" max="9218" width="11.7109375" style="50" customWidth="1"/>
    <col min="9219" max="9467" width="10" style="50"/>
    <col min="9468" max="9468" width="45" style="50" customWidth="1"/>
    <col min="9469" max="9469" width="17.42578125" style="50" customWidth="1"/>
    <col min="9470" max="9472" width="16.42578125" style="50" customWidth="1"/>
    <col min="9473" max="9473" width="10.85546875" style="50" customWidth="1"/>
    <col min="9474" max="9474" width="11.7109375" style="50" customWidth="1"/>
    <col min="9475" max="9723" width="10" style="50"/>
    <col min="9724" max="9724" width="45" style="50" customWidth="1"/>
    <col min="9725" max="9725" width="17.42578125" style="50" customWidth="1"/>
    <col min="9726" max="9728" width="16.42578125" style="50" customWidth="1"/>
    <col min="9729" max="9729" width="10.85546875" style="50" customWidth="1"/>
    <col min="9730" max="9730" width="11.7109375" style="50" customWidth="1"/>
    <col min="9731" max="9979" width="10" style="50"/>
    <col min="9980" max="9980" width="45" style="50" customWidth="1"/>
    <col min="9981" max="9981" width="17.42578125" style="50" customWidth="1"/>
    <col min="9982" max="9984" width="16.42578125" style="50" customWidth="1"/>
    <col min="9985" max="9985" width="10.85546875" style="50" customWidth="1"/>
    <col min="9986" max="9986" width="11.7109375" style="50" customWidth="1"/>
    <col min="9987" max="10235" width="10" style="50"/>
    <col min="10236" max="10236" width="45" style="50" customWidth="1"/>
    <col min="10237" max="10237" width="17.42578125" style="50" customWidth="1"/>
    <col min="10238" max="10240" width="16.42578125" style="50" customWidth="1"/>
    <col min="10241" max="10241" width="10.85546875" style="50" customWidth="1"/>
    <col min="10242" max="10242" width="11.7109375" style="50" customWidth="1"/>
    <col min="10243" max="10491" width="10" style="50"/>
    <col min="10492" max="10492" width="45" style="50" customWidth="1"/>
    <col min="10493" max="10493" width="17.42578125" style="50" customWidth="1"/>
    <col min="10494" max="10496" width="16.42578125" style="50" customWidth="1"/>
    <col min="10497" max="10497" width="10.85546875" style="50" customWidth="1"/>
    <col min="10498" max="10498" width="11.7109375" style="50" customWidth="1"/>
    <col min="10499" max="10747" width="10" style="50"/>
    <col min="10748" max="10748" width="45" style="50" customWidth="1"/>
    <col min="10749" max="10749" width="17.42578125" style="50" customWidth="1"/>
    <col min="10750" max="10752" width="16.42578125" style="50" customWidth="1"/>
    <col min="10753" max="10753" width="10.85546875" style="50" customWidth="1"/>
    <col min="10754" max="10754" width="11.7109375" style="50" customWidth="1"/>
    <col min="10755" max="11003" width="10" style="50"/>
    <col min="11004" max="11004" width="45" style="50" customWidth="1"/>
    <col min="11005" max="11005" width="17.42578125" style="50" customWidth="1"/>
    <col min="11006" max="11008" width="16.42578125" style="50" customWidth="1"/>
    <col min="11009" max="11009" width="10.85546875" style="50" customWidth="1"/>
    <col min="11010" max="11010" width="11.7109375" style="50" customWidth="1"/>
    <col min="11011" max="11259" width="10" style="50"/>
    <col min="11260" max="11260" width="45" style="50" customWidth="1"/>
    <col min="11261" max="11261" width="17.42578125" style="50" customWidth="1"/>
    <col min="11262" max="11264" width="16.42578125" style="50" customWidth="1"/>
    <col min="11265" max="11265" width="10.85546875" style="50" customWidth="1"/>
    <col min="11266" max="11266" width="11.7109375" style="50" customWidth="1"/>
    <col min="11267" max="11515" width="10" style="50"/>
    <col min="11516" max="11516" width="45" style="50" customWidth="1"/>
    <col min="11517" max="11517" width="17.42578125" style="50" customWidth="1"/>
    <col min="11518" max="11520" width="16.42578125" style="50" customWidth="1"/>
    <col min="11521" max="11521" width="10.85546875" style="50" customWidth="1"/>
    <col min="11522" max="11522" width="11.7109375" style="50" customWidth="1"/>
    <col min="11523" max="11771" width="10" style="50"/>
    <col min="11772" max="11772" width="45" style="50" customWidth="1"/>
    <col min="11773" max="11773" width="17.42578125" style="50" customWidth="1"/>
    <col min="11774" max="11776" width="16.42578125" style="50" customWidth="1"/>
    <col min="11777" max="11777" width="10.85546875" style="50" customWidth="1"/>
    <col min="11778" max="11778" width="11.7109375" style="50" customWidth="1"/>
    <col min="11779" max="12027" width="10" style="50"/>
    <col min="12028" max="12028" width="45" style="50" customWidth="1"/>
    <col min="12029" max="12029" width="17.42578125" style="50" customWidth="1"/>
    <col min="12030" max="12032" width="16.42578125" style="50" customWidth="1"/>
    <col min="12033" max="12033" width="10.85546875" style="50" customWidth="1"/>
    <col min="12034" max="12034" width="11.7109375" style="50" customWidth="1"/>
    <col min="12035" max="12283" width="10" style="50"/>
    <col min="12284" max="12284" width="45" style="50" customWidth="1"/>
    <col min="12285" max="12285" width="17.42578125" style="50" customWidth="1"/>
    <col min="12286" max="12288" width="16.42578125" style="50" customWidth="1"/>
    <col min="12289" max="12289" width="10.85546875" style="50" customWidth="1"/>
    <col min="12290" max="12290" width="11.7109375" style="50" customWidth="1"/>
    <col min="12291" max="12539" width="10" style="50"/>
    <col min="12540" max="12540" width="45" style="50" customWidth="1"/>
    <col min="12541" max="12541" width="17.42578125" style="50" customWidth="1"/>
    <col min="12542" max="12544" width="16.42578125" style="50" customWidth="1"/>
    <col min="12545" max="12545" width="10.85546875" style="50" customWidth="1"/>
    <col min="12546" max="12546" width="11.7109375" style="50" customWidth="1"/>
    <col min="12547" max="12795" width="10" style="50"/>
    <col min="12796" max="12796" width="45" style="50" customWidth="1"/>
    <col min="12797" max="12797" width="17.42578125" style="50" customWidth="1"/>
    <col min="12798" max="12800" width="16.42578125" style="50" customWidth="1"/>
    <col min="12801" max="12801" width="10.85546875" style="50" customWidth="1"/>
    <col min="12802" max="12802" width="11.7109375" style="50" customWidth="1"/>
    <col min="12803" max="13051" width="10" style="50"/>
    <col min="13052" max="13052" width="45" style="50" customWidth="1"/>
    <col min="13053" max="13053" width="17.42578125" style="50" customWidth="1"/>
    <col min="13054" max="13056" width="16.42578125" style="50" customWidth="1"/>
    <col min="13057" max="13057" width="10.85546875" style="50" customWidth="1"/>
    <col min="13058" max="13058" width="11.7109375" style="50" customWidth="1"/>
    <col min="13059" max="13307" width="10" style="50"/>
    <col min="13308" max="13308" width="45" style="50" customWidth="1"/>
    <col min="13309" max="13309" width="17.42578125" style="50" customWidth="1"/>
    <col min="13310" max="13312" width="16.42578125" style="50" customWidth="1"/>
    <col min="13313" max="13313" width="10.85546875" style="50" customWidth="1"/>
    <col min="13314" max="13314" width="11.7109375" style="50" customWidth="1"/>
    <col min="13315" max="13563" width="10" style="50"/>
    <col min="13564" max="13564" width="45" style="50" customWidth="1"/>
    <col min="13565" max="13565" width="17.42578125" style="50" customWidth="1"/>
    <col min="13566" max="13568" width="16.42578125" style="50" customWidth="1"/>
    <col min="13569" max="13569" width="10.85546875" style="50" customWidth="1"/>
    <col min="13570" max="13570" width="11.7109375" style="50" customWidth="1"/>
    <col min="13571" max="13819" width="10" style="50"/>
    <col min="13820" max="13820" width="45" style="50" customWidth="1"/>
    <col min="13821" max="13821" width="17.42578125" style="50" customWidth="1"/>
    <col min="13822" max="13824" width="16.42578125" style="50" customWidth="1"/>
    <col min="13825" max="13825" width="10.85546875" style="50" customWidth="1"/>
    <col min="13826" max="13826" width="11.7109375" style="50" customWidth="1"/>
    <col min="13827" max="14075" width="10" style="50"/>
    <col min="14076" max="14076" width="45" style="50" customWidth="1"/>
    <col min="14077" max="14077" width="17.42578125" style="50" customWidth="1"/>
    <col min="14078" max="14080" width="16.42578125" style="50" customWidth="1"/>
    <col min="14081" max="14081" width="10.85546875" style="50" customWidth="1"/>
    <col min="14082" max="14082" width="11.7109375" style="50" customWidth="1"/>
    <col min="14083" max="14331" width="10" style="50"/>
    <col min="14332" max="14332" width="45" style="50" customWidth="1"/>
    <col min="14333" max="14333" width="17.42578125" style="50" customWidth="1"/>
    <col min="14334" max="14336" width="16.42578125" style="50" customWidth="1"/>
    <col min="14337" max="14337" width="10.85546875" style="50" customWidth="1"/>
    <col min="14338" max="14338" width="11.7109375" style="50" customWidth="1"/>
    <col min="14339" max="14587" width="10" style="50"/>
    <col min="14588" max="14588" width="45" style="50" customWidth="1"/>
    <col min="14589" max="14589" width="17.42578125" style="50" customWidth="1"/>
    <col min="14590" max="14592" width="16.42578125" style="50" customWidth="1"/>
    <col min="14593" max="14593" width="10.85546875" style="50" customWidth="1"/>
    <col min="14594" max="14594" width="11.7109375" style="50" customWidth="1"/>
    <col min="14595" max="14843" width="10" style="50"/>
    <col min="14844" max="14844" width="45" style="50" customWidth="1"/>
    <col min="14845" max="14845" width="17.42578125" style="50" customWidth="1"/>
    <col min="14846" max="14848" width="16.42578125" style="50" customWidth="1"/>
    <col min="14849" max="14849" width="10.85546875" style="50" customWidth="1"/>
    <col min="14850" max="14850" width="11.7109375" style="50" customWidth="1"/>
    <col min="14851" max="15099" width="10" style="50"/>
    <col min="15100" max="15100" width="45" style="50" customWidth="1"/>
    <col min="15101" max="15101" width="17.42578125" style="50" customWidth="1"/>
    <col min="15102" max="15104" width="16.42578125" style="50" customWidth="1"/>
    <col min="15105" max="15105" width="10.85546875" style="50" customWidth="1"/>
    <col min="15106" max="15106" width="11.7109375" style="50" customWidth="1"/>
    <col min="15107" max="15355" width="10" style="50"/>
    <col min="15356" max="15356" width="45" style="50" customWidth="1"/>
    <col min="15357" max="15357" width="17.42578125" style="50" customWidth="1"/>
    <col min="15358" max="15360" width="16.42578125" style="50" customWidth="1"/>
    <col min="15361" max="15361" width="10.85546875" style="50" customWidth="1"/>
    <col min="15362" max="15362" width="11.7109375" style="50" customWidth="1"/>
    <col min="15363" max="15611" width="10" style="50"/>
    <col min="15612" max="15612" width="45" style="50" customWidth="1"/>
    <col min="15613" max="15613" width="17.42578125" style="50" customWidth="1"/>
    <col min="15614" max="15616" width="16.42578125" style="50" customWidth="1"/>
    <col min="15617" max="15617" width="10.85546875" style="50" customWidth="1"/>
    <col min="15618" max="15618" width="11.7109375" style="50" customWidth="1"/>
    <col min="15619" max="15867" width="10" style="50"/>
    <col min="15868" max="15868" width="45" style="50" customWidth="1"/>
    <col min="15869" max="15869" width="17.42578125" style="50" customWidth="1"/>
    <col min="15870" max="15872" width="16.42578125" style="50" customWidth="1"/>
    <col min="15873" max="15873" width="10.85546875" style="50" customWidth="1"/>
    <col min="15874" max="15874" width="11.7109375" style="50" customWidth="1"/>
    <col min="15875" max="16123" width="10" style="50"/>
    <col min="16124" max="16124" width="45" style="50" customWidth="1"/>
    <col min="16125" max="16125" width="17.42578125" style="50" customWidth="1"/>
    <col min="16126" max="16128" width="16.42578125" style="50" customWidth="1"/>
    <col min="16129" max="16129" width="10.85546875" style="50" customWidth="1"/>
    <col min="16130" max="16130" width="11.7109375" style="50" customWidth="1"/>
    <col min="16131" max="16384" width="10" style="50"/>
  </cols>
  <sheetData>
    <row r="1" spans="2:4" s="47" customFormat="1" ht="15.95" customHeight="1" x14ac:dyDescent="0.2">
      <c r="B1" s="245" t="s">
        <v>81</v>
      </c>
      <c r="C1" s="245"/>
    </row>
    <row r="2" spans="2:4" s="47" customFormat="1" x14ac:dyDescent="0.2">
      <c r="B2" s="245" t="s">
        <v>82</v>
      </c>
      <c r="C2" s="245"/>
      <c r="D2" s="48"/>
    </row>
    <row r="3" spans="2:4" s="47" customFormat="1" x14ac:dyDescent="0.2">
      <c r="B3" s="245" t="s">
        <v>54</v>
      </c>
      <c r="C3" s="245"/>
      <c r="D3" s="48"/>
    </row>
    <row r="4" spans="2:4" s="47" customFormat="1" x14ac:dyDescent="0.2">
      <c r="B4" s="245" t="s">
        <v>53</v>
      </c>
      <c r="C4" s="245"/>
      <c r="D4" s="59"/>
    </row>
    <row r="5" spans="2:4" ht="75.75" customHeight="1" x14ac:dyDescent="0.2">
      <c r="B5" s="249" t="s">
        <v>161</v>
      </c>
      <c r="C5" s="249"/>
    </row>
    <row r="6" spans="2:4" s="57" customFormat="1" ht="34.5" customHeight="1" x14ac:dyDescent="0.2">
      <c r="B6" s="105"/>
      <c r="C6" s="108" t="s">
        <v>245</v>
      </c>
      <c r="D6" s="50"/>
    </row>
    <row r="7" spans="2:4" s="57" customFormat="1" ht="51.75" customHeight="1" x14ac:dyDescent="0.2">
      <c r="B7" s="248" t="s">
        <v>94</v>
      </c>
      <c r="C7" s="127" t="s">
        <v>95</v>
      </c>
      <c r="D7" s="59"/>
    </row>
    <row r="8" spans="2:4" s="57" customFormat="1" ht="27.75" customHeight="1" x14ac:dyDescent="0.2">
      <c r="B8" s="248"/>
      <c r="C8" s="106" t="s">
        <v>0</v>
      </c>
    </row>
    <row r="9" spans="2:4" s="59" customFormat="1" ht="17.25" customHeight="1" x14ac:dyDescent="0.2">
      <c r="B9" s="58" t="s">
        <v>96</v>
      </c>
      <c r="C9" s="159">
        <f t="shared" ref="C9" si="0">C11</f>
        <v>-211597.6</v>
      </c>
    </row>
    <row r="10" spans="2:4" x14ac:dyDescent="0.2">
      <c r="B10" s="60" t="s">
        <v>97</v>
      </c>
      <c r="C10" s="130"/>
    </row>
    <row r="11" spans="2:4" ht="18" customHeight="1" x14ac:dyDescent="0.2">
      <c r="B11" s="61" t="s">
        <v>98</v>
      </c>
      <c r="C11" s="130">
        <f t="shared" ref="C11" si="1">C13</f>
        <v>-211597.6</v>
      </c>
    </row>
    <row r="12" spans="2:4" ht="18" customHeight="1" x14ac:dyDescent="0.2">
      <c r="B12" s="61" t="s">
        <v>99</v>
      </c>
      <c r="C12" s="130"/>
    </row>
    <row r="13" spans="2:4" ht="18" customHeight="1" x14ac:dyDescent="0.2">
      <c r="B13" s="61" t="s">
        <v>100</v>
      </c>
      <c r="C13" s="130">
        <f t="shared" ref="C13" si="2">C16</f>
        <v>-211597.6</v>
      </c>
    </row>
    <row r="14" spans="2:4" ht="18" customHeight="1" x14ac:dyDescent="0.2">
      <c r="B14" s="61" t="s">
        <v>99</v>
      </c>
      <c r="C14" s="130"/>
    </row>
    <row r="15" spans="2:4" ht="23.25" customHeight="1" x14ac:dyDescent="0.2">
      <c r="B15" s="62" t="s">
        <v>101</v>
      </c>
      <c r="C15" s="130">
        <f t="shared" ref="C15" si="3">C16</f>
        <v>-211597.6</v>
      </c>
      <c r="D15" s="57"/>
    </row>
    <row r="16" spans="2:4" s="59" customFormat="1" ht="23.25" customHeight="1" x14ac:dyDescent="0.2">
      <c r="B16" s="25" t="s">
        <v>20</v>
      </c>
      <c r="C16" s="159">
        <f>SUM(C18:C19)</f>
        <v>-211597.6</v>
      </c>
    </row>
    <row r="17" spans="2:6" ht="17.25" customHeight="1" x14ac:dyDescent="0.2">
      <c r="B17" s="61" t="s">
        <v>102</v>
      </c>
      <c r="C17" s="130"/>
    </row>
    <row r="18" spans="2:6" ht="34.5" customHeight="1" x14ac:dyDescent="0.2">
      <c r="B18" s="64" t="s">
        <v>217</v>
      </c>
      <c r="C18" s="130">
        <v>-124997.6</v>
      </c>
      <c r="F18" s="63"/>
    </row>
    <row r="19" spans="2:6" ht="34.5" customHeight="1" x14ac:dyDescent="0.2">
      <c r="B19" s="118" t="s">
        <v>189</v>
      </c>
      <c r="C19" s="130">
        <v>-86600</v>
      </c>
      <c r="F19" s="63"/>
    </row>
    <row r="20" spans="2:6" ht="18.75" customHeight="1" x14ac:dyDescent="0.2">
      <c r="B20" s="48"/>
      <c r="C20" s="65"/>
      <c r="F20" s="63"/>
    </row>
    <row r="21" spans="2:6" s="68" customFormat="1" x14ac:dyDescent="0.2">
      <c r="B21" s="66" t="s">
        <v>103</v>
      </c>
      <c r="C21" s="67"/>
    </row>
    <row r="22" spans="2:6" s="68" customFormat="1" x14ac:dyDescent="0.2">
      <c r="B22" s="66" t="s">
        <v>104</v>
      </c>
      <c r="C22" s="67"/>
    </row>
    <row r="23" spans="2:6" s="68" customFormat="1" x14ac:dyDescent="0.2">
      <c r="B23" s="66" t="s">
        <v>105</v>
      </c>
      <c r="C23" s="67"/>
    </row>
    <row r="24" spans="2:6" s="59" customFormat="1" x14ac:dyDescent="0.2">
      <c r="B24" s="69"/>
    </row>
    <row r="25" spans="2:6" x14ac:dyDescent="0.2">
      <c r="B25" s="48"/>
    </row>
    <row r="27" spans="2:6" x14ac:dyDescent="0.2">
      <c r="B27" s="48"/>
    </row>
    <row r="28" spans="2:6" x14ac:dyDescent="0.2">
      <c r="B28" s="48"/>
    </row>
    <row r="29" spans="2:6" x14ac:dyDescent="0.2">
      <c r="B29" s="48"/>
    </row>
    <row r="30" spans="2:6" x14ac:dyDescent="0.2">
      <c r="B30" s="48"/>
    </row>
    <row r="31" spans="2:6" x14ac:dyDescent="0.2">
      <c r="B31" s="48"/>
    </row>
    <row r="32" spans="2:6" x14ac:dyDescent="0.2">
      <c r="B32" s="48"/>
    </row>
    <row r="33" spans="2:2" x14ac:dyDescent="0.2">
      <c r="B33" s="48"/>
    </row>
    <row r="34" spans="2:2" x14ac:dyDescent="0.2">
      <c r="B34" s="48"/>
    </row>
    <row r="35" spans="2:2" x14ac:dyDescent="0.2">
      <c r="B35" s="48"/>
    </row>
    <row r="36" spans="2:2" x14ac:dyDescent="0.2">
      <c r="B36" s="48"/>
    </row>
    <row r="37" spans="2:2" x14ac:dyDescent="0.2">
      <c r="B37" s="48"/>
    </row>
    <row r="38" spans="2:2" x14ac:dyDescent="0.2">
      <c r="B38" s="48"/>
    </row>
    <row r="39" spans="2:2" x14ac:dyDescent="0.2">
      <c r="B39" s="48"/>
    </row>
    <row r="40" spans="2:2" x14ac:dyDescent="0.2">
      <c r="B40" s="48"/>
    </row>
    <row r="41" spans="2:2" x14ac:dyDescent="0.2">
      <c r="B41" s="48"/>
    </row>
    <row r="42" spans="2:2" x14ac:dyDescent="0.2">
      <c r="B42" s="48"/>
    </row>
    <row r="43" spans="2:2" x14ac:dyDescent="0.2">
      <c r="B43" s="48"/>
    </row>
    <row r="44" spans="2:2" x14ac:dyDescent="0.2">
      <c r="B44" s="48"/>
    </row>
    <row r="45" spans="2:2" x14ac:dyDescent="0.2">
      <c r="B45" s="48"/>
    </row>
    <row r="46" spans="2:2" x14ac:dyDescent="0.2">
      <c r="B46" s="48"/>
    </row>
    <row r="47" spans="2:2" x14ac:dyDescent="0.2">
      <c r="B47" s="48"/>
    </row>
    <row r="48" spans="2:2" x14ac:dyDescent="0.2">
      <c r="B48" s="48"/>
    </row>
    <row r="49" spans="2:2" x14ac:dyDescent="0.2">
      <c r="B49" s="48"/>
    </row>
    <row r="50" spans="2:2" x14ac:dyDescent="0.2">
      <c r="B50" s="48"/>
    </row>
    <row r="51" spans="2:2" x14ac:dyDescent="0.2">
      <c r="B51" s="48"/>
    </row>
    <row r="52" spans="2:2" x14ac:dyDescent="0.2">
      <c r="B52" s="48"/>
    </row>
    <row r="53" spans="2:2" x14ac:dyDescent="0.2">
      <c r="B53" s="48"/>
    </row>
    <row r="54" spans="2:2" x14ac:dyDescent="0.2">
      <c r="B54" s="48"/>
    </row>
    <row r="55" spans="2:2" x14ac:dyDescent="0.2">
      <c r="B55" s="48"/>
    </row>
    <row r="56" spans="2:2" x14ac:dyDescent="0.2">
      <c r="B56" s="48"/>
    </row>
    <row r="57" spans="2:2" x14ac:dyDescent="0.2">
      <c r="B57" s="48"/>
    </row>
    <row r="58" spans="2:2" x14ac:dyDescent="0.2">
      <c r="B58" s="48"/>
    </row>
    <row r="59" spans="2:2" x14ac:dyDescent="0.2">
      <c r="B59" s="48"/>
    </row>
    <row r="60" spans="2:2" x14ac:dyDescent="0.2">
      <c r="B60" s="48"/>
    </row>
    <row r="61" spans="2:2" x14ac:dyDescent="0.2">
      <c r="B61" s="48"/>
    </row>
    <row r="62" spans="2:2" x14ac:dyDescent="0.2">
      <c r="B62" s="48"/>
    </row>
    <row r="63" spans="2:2" x14ac:dyDescent="0.2">
      <c r="B63" s="48"/>
    </row>
    <row r="64" spans="2:2" x14ac:dyDescent="0.2">
      <c r="B64" s="48"/>
    </row>
  </sheetData>
  <mergeCells count="6">
    <mergeCell ref="B7:B8"/>
    <mergeCell ref="B1:C1"/>
    <mergeCell ref="B2:C2"/>
    <mergeCell ref="B3:C3"/>
    <mergeCell ref="B4:C4"/>
    <mergeCell ref="B5:C5"/>
  </mergeCells>
  <pageMargins left="0.21" right="0.22" top="0.52" bottom="0.3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3913F-6C7F-473E-9B51-9FB090944E0B}">
  <dimension ref="B1:AU30"/>
  <sheetViews>
    <sheetView topLeftCell="A7" workbookViewId="0">
      <selection activeCell="E9" sqref="E9"/>
    </sheetView>
  </sheetViews>
  <sheetFormatPr defaultColWidth="9.140625" defaultRowHeight="13.5" x14ac:dyDescent="0.2"/>
  <cols>
    <col min="1" max="1" width="3" style="1" customWidth="1"/>
    <col min="2" max="2" width="10.28515625" style="1" customWidth="1"/>
    <col min="3" max="3" width="12.85546875" style="1" bestFit="1" customWidth="1"/>
    <col min="4" max="4" width="68.5703125" style="1" customWidth="1"/>
    <col min="5" max="5" width="23.85546875" style="1" customWidth="1"/>
    <col min="6" max="16384" width="9.140625" style="1"/>
  </cols>
  <sheetData>
    <row r="1" spans="2:5" s="47" customFormat="1" ht="13.5" customHeight="1" x14ac:dyDescent="0.2">
      <c r="B1" s="245" t="s">
        <v>84</v>
      </c>
      <c r="C1" s="245"/>
      <c r="D1" s="245"/>
      <c r="E1" s="245"/>
    </row>
    <row r="2" spans="2:5" s="47" customFormat="1" ht="13.5" customHeight="1" x14ac:dyDescent="0.2">
      <c r="B2" s="245" t="s">
        <v>82</v>
      </c>
      <c r="C2" s="245"/>
      <c r="D2" s="245"/>
      <c r="E2" s="245"/>
    </row>
    <row r="3" spans="2:5" s="47" customFormat="1" ht="13.5" customHeight="1" x14ac:dyDescent="0.2">
      <c r="B3" s="245" t="s">
        <v>54</v>
      </c>
      <c r="C3" s="245"/>
      <c r="D3" s="245"/>
      <c r="E3" s="245"/>
    </row>
    <row r="4" spans="2:5" s="47" customFormat="1" ht="13.5" customHeight="1" x14ac:dyDescent="0.2">
      <c r="B4" s="245" t="s">
        <v>53</v>
      </c>
      <c r="C4" s="245"/>
      <c r="D4" s="245"/>
      <c r="E4" s="245"/>
    </row>
    <row r="5" spans="2:5" ht="50.25" customHeight="1" x14ac:dyDescent="0.2">
      <c r="B5" s="249" t="s">
        <v>160</v>
      </c>
      <c r="C5" s="249"/>
      <c r="D5" s="249"/>
      <c r="E5" s="249"/>
    </row>
    <row r="6" spans="2:5" ht="31.5" customHeight="1" x14ac:dyDescent="0.2">
      <c r="B6" s="250"/>
      <c r="C6" s="251"/>
      <c r="D6" s="252"/>
      <c r="E6" s="108" t="s">
        <v>245</v>
      </c>
    </row>
    <row r="7" spans="2:5" ht="72" customHeight="1" x14ac:dyDescent="0.2">
      <c r="B7" s="260" t="s">
        <v>1</v>
      </c>
      <c r="C7" s="261"/>
      <c r="D7" s="253" t="s">
        <v>106</v>
      </c>
      <c r="E7" s="109" t="s">
        <v>59</v>
      </c>
    </row>
    <row r="8" spans="2:5" ht="35.25" customHeight="1" x14ac:dyDescent="0.2">
      <c r="B8" s="70" t="s">
        <v>17</v>
      </c>
      <c r="C8" s="70" t="s">
        <v>18</v>
      </c>
      <c r="D8" s="255"/>
      <c r="E8" s="43" t="s">
        <v>0</v>
      </c>
    </row>
    <row r="9" spans="2:5" ht="21.75" customHeight="1" x14ac:dyDescent="0.2">
      <c r="B9" s="30"/>
      <c r="C9" s="30"/>
      <c r="D9" s="71" t="s">
        <v>19</v>
      </c>
      <c r="E9" s="160">
        <f t="shared" ref="E9" si="0">+E10</f>
        <v>211597.6</v>
      </c>
    </row>
    <row r="10" spans="2:5" ht="21.75" customHeight="1" x14ac:dyDescent="0.2">
      <c r="B10" s="30"/>
      <c r="C10" s="81"/>
      <c r="D10" s="71" t="s">
        <v>20</v>
      </c>
      <c r="E10" s="160">
        <f>+E12</f>
        <v>211597.6</v>
      </c>
    </row>
    <row r="11" spans="2:5" ht="21.75" customHeight="1" x14ac:dyDescent="0.2">
      <c r="B11" s="253">
        <v>1126</v>
      </c>
      <c r="C11" s="253"/>
      <c r="D11" s="42" t="s">
        <v>107</v>
      </c>
      <c r="E11" s="161"/>
    </row>
    <row r="12" spans="2:5" ht="27" x14ac:dyDescent="0.2">
      <c r="B12" s="254"/>
      <c r="C12" s="254"/>
      <c r="D12" s="44" t="s">
        <v>36</v>
      </c>
      <c r="E12" s="162">
        <f>+E18+E25</f>
        <v>211597.6</v>
      </c>
    </row>
    <row r="13" spans="2:5" x14ac:dyDescent="0.2">
      <c r="B13" s="254"/>
      <c r="C13" s="254"/>
      <c r="D13" s="42" t="s">
        <v>108</v>
      </c>
      <c r="E13" s="161"/>
    </row>
    <row r="14" spans="2:5" ht="47.25" customHeight="1" x14ac:dyDescent="0.2">
      <c r="B14" s="254"/>
      <c r="C14" s="254"/>
      <c r="D14" s="46" t="s">
        <v>109</v>
      </c>
      <c r="E14" s="161"/>
    </row>
    <row r="15" spans="2:5" x14ac:dyDescent="0.2">
      <c r="B15" s="254"/>
      <c r="C15" s="254"/>
      <c r="D15" s="42" t="s">
        <v>110</v>
      </c>
      <c r="E15" s="161"/>
    </row>
    <row r="16" spans="2:5" ht="27" x14ac:dyDescent="0.2">
      <c r="B16" s="255"/>
      <c r="C16" s="255"/>
      <c r="D16" s="46" t="s">
        <v>111</v>
      </c>
      <c r="E16" s="161"/>
    </row>
    <row r="17" spans="2:47" s="50" customFormat="1" ht="19.5" customHeight="1" x14ac:dyDescent="0.2">
      <c r="B17" s="259" t="s">
        <v>112</v>
      </c>
      <c r="C17" s="259"/>
      <c r="D17" s="259"/>
      <c r="E17" s="80"/>
    </row>
    <row r="18" spans="2:47" ht="19.5" customHeight="1" x14ac:dyDescent="0.2">
      <c r="B18" s="253"/>
      <c r="C18" s="262">
        <v>44001</v>
      </c>
      <c r="D18" s="72" t="s">
        <v>113</v>
      </c>
      <c r="E18" s="162">
        <f>-+'2'!C18</f>
        <v>124997.6</v>
      </c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</row>
    <row r="19" spans="2:47" ht="27" x14ac:dyDescent="0.2">
      <c r="B19" s="254"/>
      <c r="C19" s="263"/>
      <c r="D19" s="117" t="s">
        <v>217</v>
      </c>
      <c r="E19" s="8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</row>
    <row r="20" spans="2:47" x14ac:dyDescent="0.2">
      <c r="B20" s="254"/>
      <c r="C20" s="263"/>
      <c r="D20" s="72" t="s">
        <v>114</v>
      </c>
      <c r="E20" s="161"/>
    </row>
    <row r="21" spans="2:47" x14ac:dyDescent="0.2">
      <c r="B21" s="254"/>
      <c r="C21" s="263"/>
      <c r="D21" s="64" t="s">
        <v>115</v>
      </c>
      <c r="E21" s="161"/>
    </row>
    <row r="22" spans="2:47" x14ac:dyDescent="0.2">
      <c r="B22" s="254"/>
      <c r="C22" s="263"/>
      <c r="D22" s="72" t="s">
        <v>116</v>
      </c>
      <c r="E22" s="161"/>
    </row>
    <row r="23" spans="2:47" x14ac:dyDescent="0.2">
      <c r="B23" s="255"/>
      <c r="C23" s="264"/>
      <c r="D23" s="64" t="s">
        <v>117</v>
      </c>
      <c r="E23" s="161"/>
    </row>
    <row r="24" spans="2:47" x14ac:dyDescent="0.2">
      <c r="B24" s="256"/>
      <c r="C24" s="257"/>
      <c r="D24" s="257"/>
      <c r="E24" s="258"/>
    </row>
    <row r="25" spans="2:47" ht="19.5" customHeight="1" x14ac:dyDescent="0.2">
      <c r="B25" s="253"/>
      <c r="C25" s="253">
        <v>44007</v>
      </c>
      <c r="D25" s="112" t="s">
        <v>113</v>
      </c>
      <c r="E25" s="162">
        <f>-+'2'!C19</f>
        <v>86600</v>
      </c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</row>
    <row r="26" spans="2:47" ht="27" x14ac:dyDescent="0.2">
      <c r="B26" s="254"/>
      <c r="C26" s="254"/>
      <c r="D26" s="116" t="s">
        <v>189</v>
      </c>
      <c r="E26" s="8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</row>
    <row r="27" spans="2:47" x14ac:dyDescent="0.2">
      <c r="B27" s="254"/>
      <c r="C27" s="254"/>
      <c r="D27" s="112" t="s">
        <v>114</v>
      </c>
      <c r="E27" s="161"/>
    </row>
    <row r="28" spans="2:47" x14ac:dyDescent="0.2">
      <c r="B28" s="254"/>
      <c r="C28" s="254"/>
      <c r="D28" s="119" t="s">
        <v>115</v>
      </c>
      <c r="E28" s="161"/>
    </row>
    <row r="29" spans="2:47" x14ac:dyDescent="0.2">
      <c r="B29" s="254"/>
      <c r="C29" s="254"/>
      <c r="D29" s="112" t="s">
        <v>116</v>
      </c>
      <c r="E29" s="161"/>
    </row>
    <row r="30" spans="2:47" x14ac:dyDescent="0.2">
      <c r="B30" s="255"/>
      <c r="C30" s="255"/>
      <c r="D30" s="119" t="s">
        <v>117</v>
      </c>
      <c r="E30" s="161"/>
    </row>
  </sheetData>
  <mergeCells count="16">
    <mergeCell ref="B1:E1"/>
    <mergeCell ref="B2:E2"/>
    <mergeCell ref="B3:E3"/>
    <mergeCell ref="B4:E4"/>
    <mergeCell ref="B5:E5"/>
    <mergeCell ref="B6:D6"/>
    <mergeCell ref="B25:B30"/>
    <mergeCell ref="C25:C30"/>
    <mergeCell ref="B24:E24"/>
    <mergeCell ref="B11:B16"/>
    <mergeCell ref="C11:C16"/>
    <mergeCell ref="B17:D17"/>
    <mergeCell ref="B7:C7"/>
    <mergeCell ref="D7:D8"/>
    <mergeCell ref="B18:B23"/>
    <mergeCell ref="C18:C23"/>
  </mergeCells>
  <pageMargins left="0.43" right="0.17" top="0.46" bottom="0.46" header="0.26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5E601-D923-4BEE-9E3B-E03A74267773}">
  <dimension ref="B1:D31"/>
  <sheetViews>
    <sheetView topLeftCell="A7" workbookViewId="0">
      <selection activeCell="H29" sqref="H29"/>
    </sheetView>
  </sheetViews>
  <sheetFormatPr defaultColWidth="9.140625" defaultRowHeight="13.5" x14ac:dyDescent="0.2"/>
  <cols>
    <col min="1" max="1" width="2.140625" style="1" customWidth="1"/>
    <col min="2" max="2" width="49.28515625" style="1" customWidth="1"/>
    <col min="3" max="3" width="53.42578125" style="1" customWidth="1"/>
    <col min="4" max="4" width="28.5703125" style="1" customWidth="1"/>
    <col min="5" max="16384" width="9.140625" style="1"/>
  </cols>
  <sheetData>
    <row r="1" spans="2:4" s="47" customFormat="1" x14ac:dyDescent="0.2">
      <c r="B1" s="245" t="s">
        <v>75</v>
      </c>
      <c r="C1" s="245"/>
      <c r="D1" s="245"/>
    </row>
    <row r="2" spans="2:4" s="47" customFormat="1" x14ac:dyDescent="0.2">
      <c r="B2" s="245" t="s">
        <v>82</v>
      </c>
      <c r="C2" s="245"/>
      <c r="D2" s="245"/>
    </row>
    <row r="3" spans="2:4" s="47" customFormat="1" x14ac:dyDescent="0.2">
      <c r="B3" s="245" t="s">
        <v>54</v>
      </c>
      <c r="C3" s="245"/>
      <c r="D3" s="245"/>
    </row>
    <row r="4" spans="2:4" s="47" customFormat="1" x14ac:dyDescent="0.2">
      <c r="B4" s="245" t="s">
        <v>53</v>
      </c>
      <c r="C4" s="245"/>
      <c r="D4" s="245"/>
    </row>
    <row r="5" spans="2:4" s="12" customFormat="1" ht="50.25" customHeight="1" x14ac:dyDescent="0.2">
      <c r="B5" s="271" t="s">
        <v>127</v>
      </c>
      <c r="C5" s="271"/>
      <c r="D5" s="271"/>
    </row>
    <row r="6" spans="2:4" s="12" customFormat="1" ht="19.5" customHeight="1" x14ac:dyDescent="0.2">
      <c r="B6" s="265" t="s">
        <v>21</v>
      </c>
      <c r="C6" s="265"/>
      <c r="D6" s="265"/>
    </row>
    <row r="7" spans="2:4" s="12" customFormat="1" ht="19.5" customHeight="1" x14ac:dyDescent="0.2">
      <c r="B7" s="269" t="s">
        <v>22</v>
      </c>
      <c r="C7" s="269"/>
      <c r="D7" s="269"/>
    </row>
    <row r="8" spans="2:4" s="12" customFormat="1" ht="13.5" customHeight="1" x14ac:dyDescent="0.2">
      <c r="B8" s="116"/>
      <c r="C8" s="116"/>
      <c r="D8" s="116"/>
    </row>
    <row r="9" spans="2:4" ht="29.25" customHeight="1" x14ac:dyDescent="0.2">
      <c r="B9" s="116" t="s">
        <v>28</v>
      </c>
      <c r="C9" s="259" t="s">
        <v>4</v>
      </c>
      <c r="D9" s="259"/>
    </row>
    <row r="10" spans="2:4" ht="36.75" customHeight="1" x14ac:dyDescent="0.2">
      <c r="B10" s="116">
        <v>1126</v>
      </c>
      <c r="C10" s="259" t="s">
        <v>36</v>
      </c>
      <c r="D10" s="259"/>
    </row>
    <row r="11" spans="2:4" ht="18" customHeight="1" x14ac:dyDescent="0.2">
      <c r="B11" s="82" t="s">
        <v>5</v>
      </c>
      <c r="C11" s="82"/>
      <c r="D11" s="83"/>
    </row>
    <row r="12" spans="2:4" ht="40.5" customHeight="1" x14ac:dyDescent="0.2">
      <c r="B12" s="21" t="s">
        <v>6</v>
      </c>
      <c r="C12" s="21">
        <v>1126</v>
      </c>
      <c r="D12" s="128" t="s">
        <v>120</v>
      </c>
    </row>
    <row r="13" spans="2:4" ht="27" customHeight="1" x14ac:dyDescent="0.2">
      <c r="B13" s="21" t="s">
        <v>7</v>
      </c>
      <c r="C13" s="90">
        <v>44001</v>
      </c>
      <c r="D13" s="270" t="s">
        <v>0</v>
      </c>
    </row>
    <row r="14" spans="2:4" ht="40.5" x14ac:dyDescent="0.2">
      <c r="B14" s="21" t="s">
        <v>9</v>
      </c>
      <c r="C14" s="117" t="s">
        <v>217</v>
      </c>
      <c r="D14" s="270"/>
    </row>
    <row r="15" spans="2:4" x14ac:dyDescent="0.2">
      <c r="B15" s="21" t="s">
        <v>10</v>
      </c>
      <c r="C15" s="118" t="s">
        <v>115</v>
      </c>
      <c r="D15" s="270"/>
    </row>
    <row r="16" spans="2:4" x14ac:dyDescent="0.2">
      <c r="B16" s="118" t="s">
        <v>23</v>
      </c>
      <c r="C16" s="118" t="s">
        <v>117</v>
      </c>
      <c r="D16" s="270"/>
    </row>
    <row r="17" spans="2:4" x14ac:dyDescent="0.2">
      <c r="B17" s="118" t="s">
        <v>118</v>
      </c>
      <c r="C17" s="119" t="s">
        <v>218</v>
      </c>
      <c r="D17" s="270"/>
    </row>
    <row r="18" spans="2:4" x14ac:dyDescent="0.2">
      <c r="B18" s="266" t="s">
        <v>11</v>
      </c>
      <c r="C18" s="266"/>
      <c r="D18" s="270"/>
    </row>
    <row r="19" spans="2:4" x14ac:dyDescent="0.2">
      <c r="B19" s="267" t="s">
        <v>119</v>
      </c>
      <c r="C19" s="267"/>
      <c r="D19" s="86">
        <v>1</v>
      </c>
    </row>
    <row r="20" spans="2:4" s="23" customFormat="1" x14ac:dyDescent="0.2">
      <c r="B20" s="268" t="s">
        <v>12</v>
      </c>
      <c r="C20" s="268"/>
      <c r="D20" s="163">
        <f>+'3'!E18</f>
        <v>124997.6</v>
      </c>
    </row>
    <row r="21" spans="2:4" x14ac:dyDescent="0.2">
      <c r="B21" s="250"/>
      <c r="C21" s="251"/>
      <c r="D21" s="252"/>
    </row>
    <row r="22" spans="2:4" ht="40.5" customHeight="1" x14ac:dyDescent="0.2">
      <c r="B22" s="21" t="s">
        <v>6</v>
      </c>
      <c r="C22" s="21">
        <v>1126</v>
      </c>
      <c r="D22" s="128" t="s">
        <v>120</v>
      </c>
    </row>
    <row r="23" spans="2:4" ht="27" customHeight="1" x14ac:dyDescent="0.2">
      <c r="B23" s="21" t="s">
        <v>7</v>
      </c>
      <c r="C23" s="21">
        <v>44007</v>
      </c>
      <c r="D23" s="270" t="s">
        <v>0</v>
      </c>
    </row>
    <row r="24" spans="2:4" ht="40.5" x14ac:dyDescent="0.2">
      <c r="B24" s="21" t="s">
        <v>9</v>
      </c>
      <c r="C24" s="116" t="s">
        <v>189</v>
      </c>
      <c r="D24" s="270"/>
    </row>
    <row r="25" spans="2:4" x14ac:dyDescent="0.2">
      <c r="B25" s="21" t="s">
        <v>10</v>
      </c>
      <c r="C25" s="118" t="s">
        <v>115</v>
      </c>
      <c r="D25" s="270"/>
    </row>
    <row r="26" spans="2:4" x14ac:dyDescent="0.2">
      <c r="B26" s="118" t="s">
        <v>23</v>
      </c>
      <c r="C26" s="118" t="s">
        <v>117</v>
      </c>
      <c r="D26" s="270"/>
    </row>
    <row r="27" spans="2:4" ht="27" x14ac:dyDescent="0.2">
      <c r="B27" s="118" t="s">
        <v>118</v>
      </c>
      <c r="C27" s="118" t="s">
        <v>190</v>
      </c>
      <c r="D27" s="270"/>
    </row>
    <row r="28" spans="2:4" x14ac:dyDescent="0.2">
      <c r="B28" s="266" t="s">
        <v>11</v>
      </c>
      <c r="C28" s="266"/>
      <c r="D28" s="270"/>
    </row>
    <row r="29" spans="2:4" x14ac:dyDescent="0.2">
      <c r="B29" s="267" t="s">
        <v>119</v>
      </c>
      <c r="C29" s="267"/>
      <c r="D29" s="86">
        <v>1</v>
      </c>
    </row>
    <row r="30" spans="2:4" s="23" customFormat="1" x14ac:dyDescent="0.2">
      <c r="B30" s="268" t="s">
        <v>12</v>
      </c>
      <c r="C30" s="268"/>
      <c r="D30" s="163">
        <f>+'3'!E25</f>
        <v>86600</v>
      </c>
    </row>
    <row r="31" spans="2:4" x14ac:dyDescent="0.2">
      <c r="B31" s="250"/>
      <c r="C31" s="251"/>
      <c r="D31" s="252"/>
    </row>
  </sheetData>
  <mergeCells count="19">
    <mergeCell ref="B21:D21"/>
    <mergeCell ref="B31:D31"/>
    <mergeCell ref="B29:C29"/>
    <mergeCell ref="B30:C30"/>
    <mergeCell ref="D23:D28"/>
    <mergeCell ref="B28:C28"/>
    <mergeCell ref="B1:D1"/>
    <mergeCell ref="B2:D2"/>
    <mergeCell ref="B3:D3"/>
    <mergeCell ref="B4:D4"/>
    <mergeCell ref="B5:D5"/>
    <mergeCell ref="B6:D6"/>
    <mergeCell ref="B18:C18"/>
    <mergeCell ref="B19:C19"/>
    <mergeCell ref="B20:C20"/>
    <mergeCell ref="B7:D7"/>
    <mergeCell ref="C9:D9"/>
    <mergeCell ref="C10:D10"/>
    <mergeCell ref="D13:D18"/>
  </mergeCells>
  <pageMargins left="0.26" right="0.17" top="0.57999999999999996" bottom="0.49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B269-5896-4095-86F9-64C666369F57}">
  <dimension ref="B1:AR58"/>
  <sheetViews>
    <sheetView topLeftCell="A37" workbookViewId="0">
      <selection activeCell="J27" sqref="J27"/>
    </sheetView>
  </sheetViews>
  <sheetFormatPr defaultColWidth="10" defaultRowHeight="13.5" x14ac:dyDescent="0.2"/>
  <cols>
    <col min="1" max="1" width="3.85546875" style="50" customWidth="1"/>
    <col min="2" max="3" width="13.28515625" style="50" customWidth="1"/>
    <col min="4" max="4" width="70.42578125" style="50" customWidth="1"/>
    <col min="5" max="5" width="28.7109375" style="50" customWidth="1"/>
    <col min="6" max="13" width="9" style="50" customWidth="1"/>
    <col min="14" max="241" width="10" style="50"/>
    <col min="242" max="242" width="45" style="50" customWidth="1"/>
    <col min="243" max="243" width="17.42578125" style="50" customWidth="1"/>
    <col min="244" max="246" width="16.42578125" style="50" customWidth="1"/>
    <col min="247" max="247" width="10.85546875" style="50" customWidth="1"/>
    <col min="248" max="248" width="11.7109375" style="50" customWidth="1"/>
    <col min="249" max="497" width="10" style="50"/>
    <col min="498" max="498" width="45" style="50" customWidth="1"/>
    <col min="499" max="499" width="17.42578125" style="50" customWidth="1"/>
    <col min="500" max="502" width="16.42578125" style="50" customWidth="1"/>
    <col min="503" max="503" width="10.85546875" style="50" customWidth="1"/>
    <col min="504" max="504" width="11.7109375" style="50" customWidth="1"/>
    <col min="505" max="753" width="10" style="50"/>
    <col min="754" max="754" width="45" style="50" customWidth="1"/>
    <col min="755" max="755" width="17.42578125" style="50" customWidth="1"/>
    <col min="756" max="758" width="16.42578125" style="50" customWidth="1"/>
    <col min="759" max="759" width="10.85546875" style="50" customWidth="1"/>
    <col min="760" max="760" width="11.7109375" style="50" customWidth="1"/>
    <col min="761" max="1009" width="10" style="50"/>
    <col min="1010" max="1010" width="45" style="50" customWidth="1"/>
    <col min="1011" max="1011" width="17.42578125" style="50" customWidth="1"/>
    <col min="1012" max="1014" width="16.42578125" style="50" customWidth="1"/>
    <col min="1015" max="1015" width="10.85546875" style="50" customWidth="1"/>
    <col min="1016" max="1016" width="11.7109375" style="50" customWidth="1"/>
    <col min="1017" max="1265" width="10" style="50"/>
    <col min="1266" max="1266" width="45" style="50" customWidth="1"/>
    <col min="1267" max="1267" width="17.42578125" style="50" customWidth="1"/>
    <col min="1268" max="1270" width="16.42578125" style="50" customWidth="1"/>
    <col min="1271" max="1271" width="10.85546875" style="50" customWidth="1"/>
    <col min="1272" max="1272" width="11.7109375" style="50" customWidth="1"/>
    <col min="1273" max="1521" width="10" style="50"/>
    <col min="1522" max="1522" width="45" style="50" customWidth="1"/>
    <col min="1523" max="1523" width="17.42578125" style="50" customWidth="1"/>
    <col min="1524" max="1526" width="16.42578125" style="50" customWidth="1"/>
    <col min="1527" max="1527" width="10.85546875" style="50" customWidth="1"/>
    <col min="1528" max="1528" width="11.7109375" style="50" customWidth="1"/>
    <col min="1529" max="1777" width="10" style="50"/>
    <col min="1778" max="1778" width="45" style="50" customWidth="1"/>
    <col min="1779" max="1779" width="17.42578125" style="50" customWidth="1"/>
    <col min="1780" max="1782" width="16.42578125" style="50" customWidth="1"/>
    <col min="1783" max="1783" width="10.85546875" style="50" customWidth="1"/>
    <col min="1784" max="1784" width="11.7109375" style="50" customWidth="1"/>
    <col min="1785" max="2033" width="10" style="50"/>
    <col min="2034" max="2034" width="45" style="50" customWidth="1"/>
    <col min="2035" max="2035" width="17.42578125" style="50" customWidth="1"/>
    <col min="2036" max="2038" width="16.42578125" style="50" customWidth="1"/>
    <col min="2039" max="2039" width="10.85546875" style="50" customWidth="1"/>
    <col min="2040" max="2040" width="11.7109375" style="50" customWidth="1"/>
    <col min="2041" max="2289" width="10" style="50"/>
    <col min="2290" max="2290" width="45" style="50" customWidth="1"/>
    <col min="2291" max="2291" width="17.42578125" style="50" customWidth="1"/>
    <col min="2292" max="2294" width="16.42578125" style="50" customWidth="1"/>
    <col min="2295" max="2295" width="10.85546875" style="50" customWidth="1"/>
    <col min="2296" max="2296" width="11.7109375" style="50" customWidth="1"/>
    <col min="2297" max="2545" width="10" style="50"/>
    <col min="2546" max="2546" width="45" style="50" customWidth="1"/>
    <col min="2547" max="2547" width="17.42578125" style="50" customWidth="1"/>
    <col min="2548" max="2550" width="16.42578125" style="50" customWidth="1"/>
    <col min="2551" max="2551" width="10.85546875" style="50" customWidth="1"/>
    <col min="2552" max="2552" width="11.7109375" style="50" customWidth="1"/>
    <col min="2553" max="2801" width="10" style="50"/>
    <col min="2802" max="2802" width="45" style="50" customWidth="1"/>
    <col min="2803" max="2803" width="17.42578125" style="50" customWidth="1"/>
    <col min="2804" max="2806" width="16.42578125" style="50" customWidth="1"/>
    <col min="2807" max="2807" width="10.85546875" style="50" customWidth="1"/>
    <col min="2808" max="2808" width="11.7109375" style="50" customWidth="1"/>
    <col min="2809" max="3057" width="10" style="50"/>
    <col min="3058" max="3058" width="45" style="50" customWidth="1"/>
    <col min="3059" max="3059" width="17.42578125" style="50" customWidth="1"/>
    <col min="3060" max="3062" width="16.42578125" style="50" customWidth="1"/>
    <col min="3063" max="3063" width="10.85546875" style="50" customWidth="1"/>
    <col min="3064" max="3064" width="11.7109375" style="50" customWidth="1"/>
    <col min="3065" max="3313" width="10" style="50"/>
    <col min="3314" max="3314" width="45" style="50" customWidth="1"/>
    <col min="3315" max="3315" width="17.42578125" style="50" customWidth="1"/>
    <col min="3316" max="3318" width="16.42578125" style="50" customWidth="1"/>
    <col min="3319" max="3319" width="10.85546875" style="50" customWidth="1"/>
    <col min="3320" max="3320" width="11.7109375" style="50" customWidth="1"/>
    <col min="3321" max="3569" width="10" style="50"/>
    <col min="3570" max="3570" width="45" style="50" customWidth="1"/>
    <col min="3571" max="3571" width="17.42578125" style="50" customWidth="1"/>
    <col min="3572" max="3574" width="16.42578125" style="50" customWidth="1"/>
    <col min="3575" max="3575" width="10.85546875" style="50" customWidth="1"/>
    <col min="3576" max="3576" width="11.7109375" style="50" customWidth="1"/>
    <col min="3577" max="3825" width="10" style="50"/>
    <col min="3826" max="3826" width="45" style="50" customWidth="1"/>
    <col min="3827" max="3827" width="17.42578125" style="50" customWidth="1"/>
    <col min="3828" max="3830" width="16.42578125" style="50" customWidth="1"/>
    <col min="3831" max="3831" width="10.85546875" style="50" customWidth="1"/>
    <col min="3832" max="3832" width="11.7109375" style="50" customWidth="1"/>
    <col min="3833" max="4081" width="10" style="50"/>
    <col min="4082" max="4082" width="45" style="50" customWidth="1"/>
    <col min="4083" max="4083" width="17.42578125" style="50" customWidth="1"/>
    <col min="4084" max="4086" width="16.42578125" style="50" customWidth="1"/>
    <col min="4087" max="4087" width="10.85546875" style="50" customWidth="1"/>
    <col min="4088" max="4088" width="11.7109375" style="50" customWidth="1"/>
    <col min="4089" max="4337" width="10" style="50"/>
    <col min="4338" max="4338" width="45" style="50" customWidth="1"/>
    <col min="4339" max="4339" width="17.42578125" style="50" customWidth="1"/>
    <col min="4340" max="4342" width="16.42578125" style="50" customWidth="1"/>
    <col min="4343" max="4343" width="10.85546875" style="50" customWidth="1"/>
    <col min="4344" max="4344" width="11.7109375" style="50" customWidth="1"/>
    <col min="4345" max="4593" width="10" style="50"/>
    <col min="4594" max="4594" width="45" style="50" customWidth="1"/>
    <col min="4595" max="4595" width="17.42578125" style="50" customWidth="1"/>
    <col min="4596" max="4598" width="16.42578125" style="50" customWidth="1"/>
    <col min="4599" max="4599" width="10.85546875" style="50" customWidth="1"/>
    <col min="4600" max="4600" width="11.7109375" style="50" customWidth="1"/>
    <col min="4601" max="4849" width="10" style="50"/>
    <col min="4850" max="4850" width="45" style="50" customWidth="1"/>
    <col min="4851" max="4851" width="17.42578125" style="50" customWidth="1"/>
    <col min="4852" max="4854" width="16.42578125" style="50" customWidth="1"/>
    <col min="4855" max="4855" width="10.85546875" style="50" customWidth="1"/>
    <col min="4856" max="4856" width="11.7109375" style="50" customWidth="1"/>
    <col min="4857" max="5105" width="10" style="50"/>
    <col min="5106" max="5106" width="45" style="50" customWidth="1"/>
    <col min="5107" max="5107" width="17.42578125" style="50" customWidth="1"/>
    <col min="5108" max="5110" width="16.42578125" style="50" customWidth="1"/>
    <col min="5111" max="5111" width="10.85546875" style="50" customWidth="1"/>
    <col min="5112" max="5112" width="11.7109375" style="50" customWidth="1"/>
    <col min="5113" max="5361" width="10" style="50"/>
    <col min="5362" max="5362" width="45" style="50" customWidth="1"/>
    <col min="5363" max="5363" width="17.42578125" style="50" customWidth="1"/>
    <col min="5364" max="5366" width="16.42578125" style="50" customWidth="1"/>
    <col min="5367" max="5367" width="10.85546875" style="50" customWidth="1"/>
    <col min="5368" max="5368" width="11.7109375" style="50" customWidth="1"/>
    <col min="5369" max="5617" width="10" style="50"/>
    <col min="5618" max="5618" width="45" style="50" customWidth="1"/>
    <col min="5619" max="5619" width="17.42578125" style="50" customWidth="1"/>
    <col min="5620" max="5622" width="16.42578125" style="50" customWidth="1"/>
    <col min="5623" max="5623" width="10.85546875" style="50" customWidth="1"/>
    <col min="5624" max="5624" width="11.7109375" style="50" customWidth="1"/>
    <col min="5625" max="5873" width="10" style="50"/>
    <col min="5874" max="5874" width="45" style="50" customWidth="1"/>
    <col min="5875" max="5875" width="17.42578125" style="50" customWidth="1"/>
    <col min="5876" max="5878" width="16.42578125" style="50" customWidth="1"/>
    <col min="5879" max="5879" width="10.85546875" style="50" customWidth="1"/>
    <col min="5880" max="5880" width="11.7109375" style="50" customWidth="1"/>
    <col min="5881" max="6129" width="10" style="50"/>
    <col min="6130" max="6130" width="45" style="50" customWidth="1"/>
    <col min="6131" max="6131" width="17.42578125" style="50" customWidth="1"/>
    <col min="6132" max="6134" width="16.42578125" style="50" customWidth="1"/>
    <col min="6135" max="6135" width="10.85546875" style="50" customWidth="1"/>
    <col min="6136" max="6136" width="11.7109375" style="50" customWidth="1"/>
    <col min="6137" max="6385" width="10" style="50"/>
    <col min="6386" max="6386" width="45" style="50" customWidth="1"/>
    <col min="6387" max="6387" width="17.42578125" style="50" customWidth="1"/>
    <col min="6388" max="6390" width="16.42578125" style="50" customWidth="1"/>
    <col min="6391" max="6391" width="10.85546875" style="50" customWidth="1"/>
    <col min="6392" max="6392" width="11.7109375" style="50" customWidth="1"/>
    <col min="6393" max="6641" width="10" style="50"/>
    <col min="6642" max="6642" width="45" style="50" customWidth="1"/>
    <col min="6643" max="6643" width="17.42578125" style="50" customWidth="1"/>
    <col min="6644" max="6646" width="16.42578125" style="50" customWidth="1"/>
    <col min="6647" max="6647" width="10.85546875" style="50" customWidth="1"/>
    <col min="6648" max="6648" width="11.7109375" style="50" customWidth="1"/>
    <col min="6649" max="6897" width="10" style="50"/>
    <col min="6898" max="6898" width="45" style="50" customWidth="1"/>
    <col min="6899" max="6899" width="17.42578125" style="50" customWidth="1"/>
    <col min="6900" max="6902" width="16.42578125" style="50" customWidth="1"/>
    <col min="6903" max="6903" width="10.85546875" style="50" customWidth="1"/>
    <col min="6904" max="6904" width="11.7109375" style="50" customWidth="1"/>
    <col min="6905" max="7153" width="10" style="50"/>
    <col min="7154" max="7154" width="45" style="50" customWidth="1"/>
    <col min="7155" max="7155" width="17.42578125" style="50" customWidth="1"/>
    <col min="7156" max="7158" width="16.42578125" style="50" customWidth="1"/>
    <col min="7159" max="7159" width="10.85546875" style="50" customWidth="1"/>
    <col min="7160" max="7160" width="11.7109375" style="50" customWidth="1"/>
    <col min="7161" max="7409" width="10" style="50"/>
    <col min="7410" max="7410" width="45" style="50" customWidth="1"/>
    <col min="7411" max="7411" width="17.42578125" style="50" customWidth="1"/>
    <col min="7412" max="7414" width="16.42578125" style="50" customWidth="1"/>
    <col min="7415" max="7415" width="10.85546875" style="50" customWidth="1"/>
    <col min="7416" max="7416" width="11.7109375" style="50" customWidth="1"/>
    <col min="7417" max="7665" width="10" style="50"/>
    <col min="7666" max="7666" width="45" style="50" customWidth="1"/>
    <col min="7667" max="7667" width="17.42578125" style="50" customWidth="1"/>
    <col min="7668" max="7670" width="16.42578125" style="50" customWidth="1"/>
    <col min="7671" max="7671" width="10.85546875" style="50" customWidth="1"/>
    <col min="7672" max="7672" width="11.7109375" style="50" customWidth="1"/>
    <col min="7673" max="7921" width="10" style="50"/>
    <col min="7922" max="7922" width="45" style="50" customWidth="1"/>
    <col min="7923" max="7923" width="17.42578125" style="50" customWidth="1"/>
    <col min="7924" max="7926" width="16.42578125" style="50" customWidth="1"/>
    <col min="7927" max="7927" width="10.85546875" style="50" customWidth="1"/>
    <col min="7928" max="7928" width="11.7109375" style="50" customWidth="1"/>
    <col min="7929" max="8177" width="10" style="50"/>
    <col min="8178" max="8178" width="45" style="50" customWidth="1"/>
    <col min="8179" max="8179" width="17.42578125" style="50" customWidth="1"/>
    <col min="8180" max="8182" width="16.42578125" style="50" customWidth="1"/>
    <col min="8183" max="8183" width="10.85546875" style="50" customWidth="1"/>
    <col min="8184" max="8184" width="11.7109375" style="50" customWidth="1"/>
    <col min="8185" max="8433" width="10" style="50"/>
    <col min="8434" max="8434" width="45" style="50" customWidth="1"/>
    <col min="8435" max="8435" width="17.42578125" style="50" customWidth="1"/>
    <col min="8436" max="8438" width="16.42578125" style="50" customWidth="1"/>
    <col min="8439" max="8439" width="10.85546875" style="50" customWidth="1"/>
    <col min="8440" max="8440" width="11.7109375" style="50" customWidth="1"/>
    <col min="8441" max="8689" width="10" style="50"/>
    <col min="8690" max="8690" width="45" style="50" customWidth="1"/>
    <col min="8691" max="8691" width="17.42578125" style="50" customWidth="1"/>
    <col min="8692" max="8694" width="16.42578125" style="50" customWidth="1"/>
    <col min="8695" max="8695" width="10.85546875" style="50" customWidth="1"/>
    <col min="8696" max="8696" width="11.7109375" style="50" customWidth="1"/>
    <col min="8697" max="8945" width="10" style="50"/>
    <col min="8946" max="8946" width="45" style="50" customWidth="1"/>
    <col min="8947" max="8947" width="17.42578125" style="50" customWidth="1"/>
    <col min="8948" max="8950" width="16.42578125" style="50" customWidth="1"/>
    <col min="8951" max="8951" width="10.85546875" style="50" customWidth="1"/>
    <col min="8952" max="8952" width="11.7109375" style="50" customWidth="1"/>
    <col min="8953" max="9201" width="10" style="50"/>
    <col min="9202" max="9202" width="45" style="50" customWidth="1"/>
    <col min="9203" max="9203" width="17.42578125" style="50" customWidth="1"/>
    <col min="9204" max="9206" width="16.42578125" style="50" customWidth="1"/>
    <col min="9207" max="9207" width="10.85546875" style="50" customWidth="1"/>
    <col min="9208" max="9208" width="11.7109375" style="50" customWidth="1"/>
    <col min="9209" max="9457" width="10" style="50"/>
    <col min="9458" max="9458" width="45" style="50" customWidth="1"/>
    <col min="9459" max="9459" width="17.42578125" style="50" customWidth="1"/>
    <col min="9460" max="9462" width="16.42578125" style="50" customWidth="1"/>
    <col min="9463" max="9463" width="10.85546875" style="50" customWidth="1"/>
    <col min="9464" max="9464" width="11.7109375" style="50" customWidth="1"/>
    <col min="9465" max="9713" width="10" style="50"/>
    <col min="9714" max="9714" width="45" style="50" customWidth="1"/>
    <col min="9715" max="9715" width="17.42578125" style="50" customWidth="1"/>
    <col min="9716" max="9718" width="16.42578125" style="50" customWidth="1"/>
    <col min="9719" max="9719" width="10.85546875" style="50" customWidth="1"/>
    <col min="9720" max="9720" width="11.7109375" style="50" customWidth="1"/>
    <col min="9721" max="9969" width="10" style="50"/>
    <col min="9970" max="9970" width="45" style="50" customWidth="1"/>
    <col min="9971" max="9971" width="17.42578125" style="50" customWidth="1"/>
    <col min="9972" max="9974" width="16.42578125" style="50" customWidth="1"/>
    <col min="9975" max="9975" width="10.85546875" style="50" customWidth="1"/>
    <col min="9976" max="9976" width="11.7109375" style="50" customWidth="1"/>
    <col min="9977" max="10225" width="10" style="50"/>
    <col min="10226" max="10226" width="45" style="50" customWidth="1"/>
    <col min="10227" max="10227" width="17.42578125" style="50" customWidth="1"/>
    <col min="10228" max="10230" width="16.42578125" style="50" customWidth="1"/>
    <col min="10231" max="10231" width="10.85546875" style="50" customWidth="1"/>
    <col min="10232" max="10232" width="11.7109375" style="50" customWidth="1"/>
    <col min="10233" max="10481" width="10" style="50"/>
    <col min="10482" max="10482" width="45" style="50" customWidth="1"/>
    <col min="10483" max="10483" width="17.42578125" style="50" customWidth="1"/>
    <col min="10484" max="10486" width="16.42578125" style="50" customWidth="1"/>
    <col min="10487" max="10487" width="10.85546875" style="50" customWidth="1"/>
    <col min="10488" max="10488" width="11.7109375" style="50" customWidth="1"/>
    <col min="10489" max="10737" width="10" style="50"/>
    <col min="10738" max="10738" width="45" style="50" customWidth="1"/>
    <col min="10739" max="10739" width="17.42578125" style="50" customWidth="1"/>
    <col min="10740" max="10742" width="16.42578125" style="50" customWidth="1"/>
    <col min="10743" max="10743" width="10.85546875" style="50" customWidth="1"/>
    <col min="10744" max="10744" width="11.7109375" style="50" customWidth="1"/>
    <col min="10745" max="10993" width="10" style="50"/>
    <col min="10994" max="10994" width="45" style="50" customWidth="1"/>
    <col min="10995" max="10995" width="17.42578125" style="50" customWidth="1"/>
    <col min="10996" max="10998" width="16.42578125" style="50" customWidth="1"/>
    <col min="10999" max="10999" width="10.85546875" style="50" customWidth="1"/>
    <col min="11000" max="11000" width="11.7109375" style="50" customWidth="1"/>
    <col min="11001" max="11249" width="10" style="50"/>
    <col min="11250" max="11250" width="45" style="50" customWidth="1"/>
    <col min="11251" max="11251" width="17.42578125" style="50" customWidth="1"/>
    <col min="11252" max="11254" width="16.42578125" style="50" customWidth="1"/>
    <col min="11255" max="11255" width="10.85546875" style="50" customWidth="1"/>
    <col min="11256" max="11256" width="11.7109375" style="50" customWidth="1"/>
    <col min="11257" max="11505" width="10" style="50"/>
    <col min="11506" max="11506" width="45" style="50" customWidth="1"/>
    <col min="11507" max="11507" width="17.42578125" style="50" customWidth="1"/>
    <col min="11508" max="11510" width="16.42578125" style="50" customWidth="1"/>
    <col min="11511" max="11511" width="10.85546875" style="50" customWidth="1"/>
    <col min="11512" max="11512" width="11.7109375" style="50" customWidth="1"/>
    <col min="11513" max="11761" width="10" style="50"/>
    <col min="11762" max="11762" width="45" style="50" customWidth="1"/>
    <col min="11763" max="11763" width="17.42578125" style="50" customWidth="1"/>
    <col min="11764" max="11766" width="16.42578125" style="50" customWidth="1"/>
    <col min="11767" max="11767" width="10.85546875" style="50" customWidth="1"/>
    <col min="11768" max="11768" width="11.7109375" style="50" customWidth="1"/>
    <col min="11769" max="12017" width="10" style="50"/>
    <col min="12018" max="12018" width="45" style="50" customWidth="1"/>
    <col min="12019" max="12019" width="17.42578125" style="50" customWidth="1"/>
    <col min="12020" max="12022" width="16.42578125" style="50" customWidth="1"/>
    <col min="12023" max="12023" width="10.85546875" style="50" customWidth="1"/>
    <col min="12024" max="12024" width="11.7109375" style="50" customWidth="1"/>
    <col min="12025" max="12273" width="10" style="50"/>
    <col min="12274" max="12274" width="45" style="50" customWidth="1"/>
    <col min="12275" max="12275" width="17.42578125" style="50" customWidth="1"/>
    <col min="12276" max="12278" width="16.42578125" style="50" customWidth="1"/>
    <col min="12279" max="12279" width="10.85546875" style="50" customWidth="1"/>
    <col min="12280" max="12280" width="11.7109375" style="50" customWidth="1"/>
    <col min="12281" max="12529" width="10" style="50"/>
    <col min="12530" max="12530" width="45" style="50" customWidth="1"/>
    <col min="12531" max="12531" width="17.42578125" style="50" customWidth="1"/>
    <col min="12532" max="12534" width="16.42578125" style="50" customWidth="1"/>
    <col min="12535" max="12535" width="10.85546875" style="50" customWidth="1"/>
    <col min="12536" max="12536" width="11.7109375" style="50" customWidth="1"/>
    <col min="12537" max="12785" width="10" style="50"/>
    <col min="12786" max="12786" width="45" style="50" customWidth="1"/>
    <col min="12787" max="12787" width="17.42578125" style="50" customWidth="1"/>
    <col min="12788" max="12790" width="16.42578125" style="50" customWidth="1"/>
    <col min="12791" max="12791" width="10.85546875" style="50" customWidth="1"/>
    <col min="12792" max="12792" width="11.7109375" style="50" customWidth="1"/>
    <col min="12793" max="13041" width="10" style="50"/>
    <col min="13042" max="13042" width="45" style="50" customWidth="1"/>
    <col min="13043" max="13043" width="17.42578125" style="50" customWidth="1"/>
    <col min="13044" max="13046" width="16.42578125" style="50" customWidth="1"/>
    <col min="13047" max="13047" width="10.85546875" style="50" customWidth="1"/>
    <col min="13048" max="13048" width="11.7109375" style="50" customWidth="1"/>
    <col min="13049" max="13297" width="10" style="50"/>
    <col min="13298" max="13298" width="45" style="50" customWidth="1"/>
    <col min="13299" max="13299" width="17.42578125" style="50" customWidth="1"/>
    <col min="13300" max="13302" width="16.42578125" style="50" customWidth="1"/>
    <col min="13303" max="13303" width="10.85546875" style="50" customWidth="1"/>
    <col min="13304" max="13304" width="11.7109375" style="50" customWidth="1"/>
    <col min="13305" max="13553" width="10" style="50"/>
    <col min="13554" max="13554" width="45" style="50" customWidth="1"/>
    <col min="13555" max="13555" width="17.42578125" style="50" customWidth="1"/>
    <col min="13556" max="13558" width="16.42578125" style="50" customWidth="1"/>
    <col min="13559" max="13559" width="10.85546875" style="50" customWidth="1"/>
    <col min="13560" max="13560" width="11.7109375" style="50" customWidth="1"/>
    <col min="13561" max="13809" width="10" style="50"/>
    <col min="13810" max="13810" width="45" style="50" customWidth="1"/>
    <col min="13811" max="13811" width="17.42578125" style="50" customWidth="1"/>
    <col min="13812" max="13814" width="16.42578125" style="50" customWidth="1"/>
    <col min="13815" max="13815" width="10.85546875" style="50" customWidth="1"/>
    <col min="13816" max="13816" width="11.7109375" style="50" customWidth="1"/>
    <col min="13817" max="14065" width="10" style="50"/>
    <col min="14066" max="14066" width="45" style="50" customWidth="1"/>
    <col min="14067" max="14067" width="17.42578125" style="50" customWidth="1"/>
    <col min="14068" max="14070" width="16.42578125" style="50" customWidth="1"/>
    <col min="14071" max="14071" width="10.85546875" style="50" customWidth="1"/>
    <col min="14072" max="14072" width="11.7109375" style="50" customWidth="1"/>
    <col min="14073" max="14321" width="10" style="50"/>
    <col min="14322" max="14322" width="45" style="50" customWidth="1"/>
    <col min="14323" max="14323" width="17.42578125" style="50" customWidth="1"/>
    <col min="14324" max="14326" width="16.42578125" style="50" customWidth="1"/>
    <col min="14327" max="14327" width="10.85546875" style="50" customWidth="1"/>
    <col min="14328" max="14328" width="11.7109375" style="50" customWidth="1"/>
    <col min="14329" max="14577" width="10" style="50"/>
    <col min="14578" max="14578" width="45" style="50" customWidth="1"/>
    <col min="14579" max="14579" width="17.42578125" style="50" customWidth="1"/>
    <col min="14580" max="14582" width="16.42578125" style="50" customWidth="1"/>
    <col min="14583" max="14583" width="10.85546875" style="50" customWidth="1"/>
    <col min="14584" max="14584" width="11.7109375" style="50" customWidth="1"/>
    <col min="14585" max="14833" width="10" style="50"/>
    <col min="14834" max="14834" width="45" style="50" customWidth="1"/>
    <col min="14835" max="14835" width="17.42578125" style="50" customWidth="1"/>
    <col min="14836" max="14838" width="16.42578125" style="50" customWidth="1"/>
    <col min="14839" max="14839" width="10.85546875" style="50" customWidth="1"/>
    <col min="14840" max="14840" width="11.7109375" style="50" customWidth="1"/>
    <col min="14841" max="15089" width="10" style="50"/>
    <col min="15090" max="15090" width="45" style="50" customWidth="1"/>
    <col min="15091" max="15091" width="17.42578125" style="50" customWidth="1"/>
    <col min="15092" max="15094" width="16.42578125" style="50" customWidth="1"/>
    <col min="15095" max="15095" width="10.85546875" style="50" customWidth="1"/>
    <col min="15096" max="15096" width="11.7109375" style="50" customWidth="1"/>
    <col min="15097" max="15345" width="10" style="50"/>
    <col min="15346" max="15346" width="45" style="50" customWidth="1"/>
    <col min="15347" max="15347" width="17.42578125" style="50" customWidth="1"/>
    <col min="15348" max="15350" width="16.42578125" style="50" customWidth="1"/>
    <col min="15351" max="15351" width="10.85546875" style="50" customWidth="1"/>
    <col min="15352" max="15352" width="11.7109375" style="50" customWidth="1"/>
    <col min="15353" max="15601" width="10" style="50"/>
    <col min="15602" max="15602" width="45" style="50" customWidth="1"/>
    <col min="15603" max="15603" width="17.42578125" style="50" customWidth="1"/>
    <col min="15604" max="15606" width="16.42578125" style="50" customWidth="1"/>
    <col min="15607" max="15607" width="10.85546875" style="50" customWidth="1"/>
    <col min="15608" max="15608" width="11.7109375" style="50" customWidth="1"/>
    <col min="15609" max="15857" width="10" style="50"/>
    <col min="15858" max="15858" width="45" style="50" customWidth="1"/>
    <col min="15859" max="15859" width="17.42578125" style="50" customWidth="1"/>
    <col min="15860" max="15862" width="16.42578125" style="50" customWidth="1"/>
    <col min="15863" max="15863" width="10.85546875" style="50" customWidth="1"/>
    <col min="15864" max="15864" width="11.7109375" style="50" customWidth="1"/>
    <col min="15865" max="16113" width="10" style="50"/>
    <col min="16114" max="16114" width="45" style="50" customWidth="1"/>
    <col min="16115" max="16115" width="17.42578125" style="50" customWidth="1"/>
    <col min="16116" max="16118" width="16.42578125" style="50" customWidth="1"/>
    <col min="16119" max="16119" width="10.85546875" style="50" customWidth="1"/>
    <col min="16120" max="16120" width="11.7109375" style="50" customWidth="1"/>
    <col min="16121" max="16384" width="10" style="50"/>
  </cols>
  <sheetData>
    <row r="1" spans="2:8" s="47" customFormat="1" ht="15.95" customHeight="1" x14ac:dyDescent="0.2">
      <c r="B1" s="245" t="s">
        <v>77</v>
      </c>
      <c r="C1" s="245"/>
      <c r="D1" s="245"/>
      <c r="E1" s="245"/>
    </row>
    <row r="2" spans="2:8" s="47" customFormat="1" ht="13.5" customHeight="1" x14ac:dyDescent="0.2">
      <c r="B2" s="245" t="s">
        <v>82</v>
      </c>
      <c r="C2" s="245"/>
      <c r="D2" s="245"/>
      <c r="E2" s="245"/>
    </row>
    <row r="3" spans="2:8" s="47" customFormat="1" ht="13.5" customHeight="1" x14ac:dyDescent="0.2">
      <c r="B3" s="245" t="s">
        <v>54</v>
      </c>
      <c r="C3" s="245"/>
      <c r="D3" s="245"/>
      <c r="E3" s="245"/>
    </row>
    <row r="4" spans="2:8" s="47" customFormat="1" ht="13.5" customHeight="1" x14ac:dyDescent="0.2">
      <c r="B4" s="245" t="s">
        <v>53</v>
      </c>
      <c r="C4" s="245"/>
      <c r="D4" s="245"/>
      <c r="E4" s="245"/>
    </row>
    <row r="5" spans="2:8" s="12" customFormat="1" ht="69.75" customHeight="1" x14ac:dyDescent="0.2">
      <c r="B5" s="271" t="s">
        <v>128</v>
      </c>
      <c r="C5" s="271"/>
      <c r="D5" s="271"/>
      <c r="E5" s="271"/>
    </row>
    <row r="6" spans="2:8" s="57" customFormat="1" ht="31.5" customHeight="1" x14ac:dyDescent="0.2">
      <c r="B6" s="290" t="s">
        <v>245</v>
      </c>
      <c r="C6" s="291"/>
      <c r="D6" s="291"/>
      <c r="E6" s="291"/>
    </row>
    <row r="7" spans="2:8" s="57" customFormat="1" ht="72.75" customHeight="1" x14ac:dyDescent="0.2">
      <c r="B7" s="289" t="s">
        <v>1</v>
      </c>
      <c r="C7" s="289"/>
      <c r="D7" s="264" t="s">
        <v>106</v>
      </c>
      <c r="E7" s="132" t="s">
        <v>58</v>
      </c>
    </row>
    <row r="8" spans="2:8" s="57" customFormat="1" ht="33" customHeight="1" x14ac:dyDescent="0.2">
      <c r="B8" s="32" t="s">
        <v>17</v>
      </c>
      <c r="C8" s="33" t="s">
        <v>18</v>
      </c>
      <c r="D8" s="271"/>
      <c r="E8" s="43" t="s">
        <v>0</v>
      </c>
      <c r="G8" s="91"/>
    </row>
    <row r="9" spans="2:8" x14ac:dyDescent="0.2">
      <c r="B9" s="73"/>
      <c r="C9" s="73"/>
      <c r="D9" s="33" t="s">
        <v>19</v>
      </c>
      <c r="E9" s="165">
        <f>+E10</f>
        <v>-211597.60700000019</v>
      </c>
      <c r="G9" s="171"/>
      <c r="H9" s="139"/>
    </row>
    <row r="10" spans="2:8" x14ac:dyDescent="0.2">
      <c r="B10" s="73"/>
      <c r="C10" s="73"/>
      <c r="D10" s="33" t="s">
        <v>20</v>
      </c>
      <c r="E10" s="165">
        <f>+E11+E46+E32</f>
        <v>-211597.60700000019</v>
      </c>
    </row>
    <row r="11" spans="2:8" x14ac:dyDescent="0.2">
      <c r="B11" s="259">
        <v>1126</v>
      </c>
      <c r="C11" s="259"/>
      <c r="D11" s="42" t="s">
        <v>107</v>
      </c>
      <c r="E11" s="166">
        <f>+E18+E25</f>
        <v>-932097.60700000019</v>
      </c>
      <c r="G11" s="171"/>
    </row>
    <row r="12" spans="2:8" ht="27" x14ac:dyDescent="0.2">
      <c r="B12" s="259"/>
      <c r="C12" s="259"/>
      <c r="D12" s="34" t="s">
        <v>36</v>
      </c>
      <c r="E12" s="80"/>
      <c r="H12" s="173"/>
    </row>
    <row r="13" spans="2:8" x14ac:dyDescent="0.2">
      <c r="B13" s="259"/>
      <c r="C13" s="259"/>
      <c r="D13" s="42" t="s">
        <v>108</v>
      </c>
      <c r="E13" s="74"/>
    </row>
    <row r="14" spans="2:8" ht="42" customHeight="1" x14ac:dyDescent="0.2">
      <c r="B14" s="259"/>
      <c r="C14" s="259"/>
      <c r="D14" s="35" t="s">
        <v>122</v>
      </c>
      <c r="E14" s="74"/>
      <c r="G14" s="179"/>
    </row>
    <row r="15" spans="2:8" ht="18.75" customHeight="1" x14ac:dyDescent="0.2">
      <c r="B15" s="259"/>
      <c r="C15" s="259"/>
      <c r="D15" s="42" t="s">
        <v>110</v>
      </c>
      <c r="E15" s="74"/>
    </row>
    <row r="16" spans="2:8" ht="27" x14ac:dyDescent="0.2">
      <c r="B16" s="259"/>
      <c r="C16" s="259"/>
      <c r="D16" s="35" t="s">
        <v>123</v>
      </c>
      <c r="E16" s="74"/>
    </row>
    <row r="17" spans="2:44" x14ac:dyDescent="0.2">
      <c r="B17" s="259" t="s">
        <v>112</v>
      </c>
      <c r="C17" s="259"/>
      <c r="D17" s="259"/>
      <c r="E17" s="74"/>
    </row>
    <row r="18" spans="2:44" ht="20.25" customHeight="1" x14ac:dyDescent="0.2">
      <c r="B18" s="262"/>
      <c r="C18" s="262">
        <v>12006</v>
      </c>
      <c r="D18" s="2" t="s">
        <v>113</v>
      </c>
      <c r="E18" s="78">
        <f>+'9'!H11</f>
        <v>560314.4</v>
      </c>
    </row>
    <row r="19" spans="2:44" ht="30.75" customHeight="1" x14ac:dyDescent="0.2">
      <c r="B19" s="263"/>
      <c r="C19" s="263"/>
      <c r="D19" s="79" t="s">
        <v>129</v>
      </c>
      <c r="E19" s="80"/>
    </row>
    <row r="20" spans="2:44" ht="18" customHeight="1" x14ac:dyDescent="0.2">
      <c r="B20" s="263"/>
      <c r="C20" s="263"/>
      <c r="D20" s="2" t="s">
        <v>114</v>
      </c>
      <c r="E20" s="80"/>
    </row>
    <row r="21" spans="2:44" ht="48" customHeight="1" x14ac:dyDescent="0.2">
      <c r="B21" s="263"/>
      <c r="C21" s="263"/>
      <c r="D21" s="45" t="s">
        <v>130</v>
      </c>
      <c r="E21" s="80"/>
    </row>
    <row r="22" spans="2:44" ht="18.75" customHeight="1" x14ac:dyDescent="0.2">
      <c r="B22" s="263"/>
      <c r="C22" s="263"/>
      <c r="D22" s="2" t="s">
        <v>116</v>
      </c>
      <c r="E22" s="80"/>
    </row>
    <row r="23" spans="2:44" ht="18" customHeight="1" x14ac:dyDescent="0.2">
      <c r="B23" s="264"/>
      <c r="C23" s="264"/>
      <c r="D23" s="45" t="s">
        <v>131</v>
      </c>
      <c r="E23" s="80"/>
    </row>
    <row r="24" spans="2:44" ht="14.25" customHeight="1" x14ac:dyDescent="0.2">
      <c r="B24" s="278"/>
      <c r="C24" s="282"/>
      <c r="D24" s="282"/>
      <c r="E24" s="283"/>
    </row>
    <row r="25" spans="2:44" s="75" customFormat="1" ht="19.5" customHeight="1" x14ac:dyDescent="0.2">
      <c r="B25" s="284"/>
      <c r="C25" s="286">
        <v>31003</v>
      </c>
      <c r="D25" s="99" t="s">
        <v>113</v>
      </c>
      <c r="E25" s="164">
        <f>+'6'!E12</f>
        <v>-1492412.0070000002</v>
      </c>
    </row>
    <row r="26" spans="2:44" s="75" customFormat="1" ht="16.5" customHeight="1" x14ac:dyDescent="0.2">
      <c r="B26" s="284"/>
      <c r="C26" s="287"/>
      <c r="D26" s="100" t="s">
        <v>38</v>
      </c>
      <c r="E26" s="101"/>
    </row>
    <row r="27" spans="2:44" s="75" customFormat="1" ht="18" customHeight="1" x14ac:dyDescent="0.2">
      <c r="B27" s="284"/>
      <c r="C27" s="287"/>
      <c r="D27" s="99" t="s">
        <v>114</v>
      </c>
      <c r="E27" s="101"/>
    </row>
    <row r="28" spans="2:44" s="75" customFormat="1" ht="46.5" customHeight="1" x14ac:dyDescent="0.2">
      <c r="B28" s="284"/>
      <c r="C28" s="287"/>
      <c r="D28" s="102" t="s">
        <v>166</v>
      </c>
      <c r="E28" s="101"/>
    </row>
    <row r="29" spans="2:44" s="75" customFormat="1" x14ac:dyDescent="0.2">
      <c r="B29" s="284"/>
      <c r="C29" s="287"/>
      <c r="D29" s="103" t="s">
        <v>116</v>
      </c>
      <c r="E29" s="101"/>
    </row>
    <row r="30" spans="2:44" s="75" customFormat="1" ht="27" x14ac:dyDescent="0.2">
      <c r="B30" s="285"/>
      <c r="C30" s="288"/>
      <c r="D30" s="102" t="s">
        <v>40</v>
      </c>
      <c r="E30" s="104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</row>
    <row r="31" spans="2:44" s="75" customFormat="1" x14ac:dyDescent="0.2">
      <c r="B31" s="113"/>
      <c r="C31" s="114"/>
      <c r="D31" s="102"/>
      <c r="E31" s="104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</row>
    <row r="32" spans="2:44" s="76" customFormat="1" ht="18" customHeight="1" x14ac:dyDescent="0.2">
      <c r="B32" s="272">
        <v>1142</v>
      </c>
      <c r="C32" s="275"/>
      <c r="D32" s="133" t="s">
        <v>193</v>
      </c>
      <c r="E32" s="129">
        <f t="shared" ref="E32" si="0">+E39</f>
        <v>40000</v>
      </c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</row>
    <row r="33" spans="2:44" s="76" customFormat="1" ht="19.5" customHeight="1" x14ac:dyDescent="0.2">
      <c r="B33" s="273"/>
      <c r="C33" s="276"/>
      <c r="D33" s="38" t="s">
        <v>198</v>
      </c>
      <c r="E33" s="13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</row>
    <row r="34" spans="2:44" s="76" customFormat="1" ht="14.25" customHeight="1" x14ac:dyDescent="0.2">
      <c r="B34" s="273"/>
      <c r="C34" s="276"/>
      <c r="D34" s="133" t="s">
        <v>195</v>
      </c>
      <c r="E34" s="13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</row>
    <row r="35" spans="2:44" s="76" customFormat="1" ht="26.25" customHeight="1" x14ac:dyDescent="0.2">
      <c r="B35" s="273"/>
      <c r="C35" s="276"/>
      <c r="D35" s="39" t="s">
        <v>199</v>
      </c>
      <c r="E35" s="13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</row>
    <row r="36" spans="2:44" s="76" customFormat="1" ht="15" customHeight="1" x14ac:dyDescent="0.2">
      <c r="B36" s="273"/>
      <c r="C36" s="276"/>
      <c r="D36" s="133" t="s">
        <v>196</v>
      </c>
      <c r="E36" s="13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</row>
    <row r="37" spans="2:44" s="76" customFormat="1" ht="21.75" customHeight="1" x14ac:dyDescent="0.2">
      <c r="B37" s="274"/>
      <c r="C37" s="277"/>
      <c r="D37" s="39" t="s">
        <v>200</v>
      </c>
      <c r="E37" s="13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</row>
    <row r="38" spans="2:44" s="76" customFormat="1" ht="19.5" customHeight="1" x14ac:dyDescent="0.2">
      <c r="B38" s="271" t="s">
        <v>112</v>
      </c>
      <c r="C38" s="271"/>
      <c r="D38" s="278"/>
      <c r="E38" s="13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</row>
    <row r="39" spans="2:44" s="76" customFormat="1" ht="19.5" customHeight="1" x14ac:dyDescent="0.2">
      <c r="B39" s="275"/>
      <c r="C39" s="279">
        <v>11001</v>
      </c>
      <c r="D39" s="133" t="s">
        <v>132</v>
      </c>
      <c r="E39" s="131">
        <v>40000</v>
      </c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</row>
    <row r="40" spans="2:44" s="76" customFormat="1" ht="16.5" customHeight="1" x14ac:dyDescent="0.2">
      <c r="B40" s="276"/>
      <c r="C40" s="280"/>
      <c r="D40" s="38" t="s">
        <v>201</v>
      </c>
      <c r="E40" s="13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</row>
    <row r="41" spans="2:44" s="76" customFormat="1" ht="15" customHeight="1" x14ac:dyDescent="0.2">
      <c r="B41" s="276"/>
      <c r="C41" s="280"/>
      <c r="D41" s="133" t="s">
        <v>133</v>
      </c>
      <c r="E41" s="13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</row>
    <row r="42" spans="2:44" s="76" customFormat="1" ht="30.75" customHeight="1" x14ac:dyDescent="0.2">
      <c r="B42" s="276"/>
      <c r="C42" s="280"/>
      <c r="D42" s="39" t="s">
        <v>202</v>
      </c>
      <c r="E42" s="13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</row>
    <row r="43" spans="2:44" s="76" customFormat="1" ht="15" customHeight="1" x14ac:dyDescent="0.2">
      <c r="B43" s="276"/>
      <c r="C43" s="280"/>
      <c r="D43" s="133" t="s">
        <v>121</v>
      </c>
      <c r="E43" s="13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</row>
    <row r="44" spans="2:44" s="76" customFormat="1" ht="15" customHeight="1" x14ac:dyDescent="0.2">
      <c r="B44" s="277"/>
      <c r="C44" s="281"/>
      <c r="D44" s="39" t="s">
        <v>124</v>
      </c>
      <c r="E44" s="13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</row>
    <row r="45" spans="2:44" s="75" customFormat="1" x14ac:dyDescent="0.2">
      <c r="B45" s="113"/>
      <c r="C45" s="114"/>
      <c r="D45" s="102"/>
      <c r="E45" s="104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</row>
    <row r="46" spans="2:44" s="76" customFormat="1" ht="18" customHeight="1" x14ac:dyDescent="0.2">
      <c r="B46" s="272">
        <v>1188</v>
      </c>
      <c r="C46" s="275"/>
      <c r="D46" s="111" t="s">
        <v>193</v>
      </c>
      <c r="E46" s="129">
        <f t="shared" ref="E46" si="1">+E53</f>
        <v>680500</v>
      </c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</row>
    <row r="47" spans="2:44" s="76" customFormat="1" ht="29.25" customHeight="1" x14ac:dyDescent="0.2">
      <c r="B47" s="273"/>
      <c r="C47" s="276"/>
      <c r="D47" s="116" t="s">
        <v>194</v>
      </c>
      <c r="E47" s="130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</row>
    <row r="48" spans="2:44" s="76" customFormat="1" ht="14.25" customHeight="1" x14ac:dyDescent="0.2">
      <c r="B48" s="273"/>
      <c r="C48" s="276"/>
      <c r="D48" s="111" t="s">
        <v>195</v>
      </c>
      <c r="E48" s="13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</row>
    <row r="49" spans="2:20" s="76" customFormat="1" ht="47.25" customHeight="1" x14ac:dyDescent="0.2">
      <c r="B49" s="273"/>
      <c r="C49" s="276"/>
      <c r="D49" s="118" t="s">
        <v>257</v>
      </c>
      <c r="E49" s="13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</row>
    <row r="50" spans="2:20" s="76" customFormat="1" ht="15" customHeight="1" x14ac:dyDescent="0.2">
      <c r="B50" s="273"/>
      <c r="C50" s="276"/>
      <c r="D50" s="111" t="s">
        <v>196</v>
      </c>
      <c r="E50" s="130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</row>
    <row r="51" spans="2:20" s="76" customFormat="1" ht="31.5" customHeight="1" x14ac:dyDescent="0.2">
      <c r="B51" s="274"/>
      <c r="C51" s="277"/>
      <c r="D51" s="118" t="s">
        <v>197</v>
      </c>
      <c r="E51" s="13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</row>
    <row r="52" spans="2:20" s="76" customFormat="1" ht="19.5" customHeight="1" x14ac:dyDescent="0.2">
      <c r="B52" s="271" t="s">
        <v>112</v>
      </c>
      <c r="C52" s="271"/>
      <c r="D52" s="278"/>
      <c r="E52" s="13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</row>
    <row r="53" spans="2:20" s="76" customFormat="1" ht="19.5" customHeight="1" x14ac:dyDescent="0.2">
      <c r="B53" s="275"/>
      <c r="C53" s="279">
        <v>11002</v>
      </c>
      <c r="D53" s="111" t="s">
        <v>132</v>
      </c>
      <c r="E53" s="131">
        <v>680500</v>
      </c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</row>
    <row r="54" spans="2:20" s="76" customFormat="1" ht="23.25" customHeight="1" x14ac:dyDescent="0.2">
      <c r="B54" s="276"/>
      <c r="C54" s="280"/>
      <c r="D54" s="116" t="s">
        <v>191</v>
      </c>
      <c r="E54" s="13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</row>
    <row r="55" spans="2:20" s="76" customFormat="1" ht="15" customHeight="1" x14ac:dyDescent="0.2">
      <c r="B55" s="276"/>
      <c r="C55" s="280"/>
      <c r="D55" s="111" t="s">
        <v>133</v>
      </c>
      <c r="E55" s="13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</row>
    <row r="56" spans="2:20" s="76" customFormat="1" ht="30.75" customHeight="1" x14ac:dyDescent="0.2">
      <c r="B56" s="276"/>
      <c r="C56" s="280"/>
      <c r="D56" s="118" t="s">
        <v>192</v>
      </c>
      <c r="E56" s="13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</row>
    <row r="57" spans="2:20" s="76" customFormat="1" ht="15" customHeight="1" x14ac:dyDescent="0.2">
      <c r="B57" s="276"/>
      <c r="C57" s="280"/>
      <c r="D57" s="111" t="s">
        <v>121</v>
      </c>
      <c r="E57" s="130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</row>
    <row r="58" spans="2:20" s="76" customFormat="1" ht="15" customHeight="1" x14ac:dyDescent="0.2">
      <c r="B58" s="277"/>
      <c r="C58" s="281"/>
      <c r="D58" s="85" t="s">
        <v>124</v>
      </c>
      <c r="E58" s="13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</row>
  </sheetData>
  <mergeCells count="26">
    <mergeCell ref="B1:E1"/>
    <mergeCell ref="B2:E2"/>
    <mergeCell ref="B3:E3"/>
    <mergeCell ref="B4:E4"/>
    <mergeCell ref="B11:B16"/>
    <mergeCell ref="C11:C16"/>
    <mergeCell ref="B7:C7"/>
    <mergeCell ref="D7:D8"/>
    <mergeCell ref="B6:E6"/>
    <mergeCell ref="B5:E5"/>
    <mergeCell ref="B32:B37"/>
    <mergeCell ref="C32:C37"/>
    <mergeCell ref="B38:D38"/>
    <mergeCell ref="B39:B44"/>
    <mergeCell ref="C39:C44"/>
    <mergeCell ref="B17:D17"/>
    <mergeCell ref="B18:B23"/>
    <mergeCell ref="C18:C23"/>
    <mergeCell ref="B24:E24"/>
    <mergeCell ref="B25:B30"/>
    <mergeCell ref="C25:C30"/>
    <mergeCell ref="B46:B51"/>
    <mergeCell ref="C46:C51"/>
    <mergeCell ref="B52:D52"/>
    <mergeCell ref="B53:B58"/>
    <mergeCell ref="C53:C58"/>
  </mergeCells>
  <pageMargins left="0.25" right="0.17" top="0.47" bottom="0.4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K42"/>
  <sheetViews>
    <sheetView topLeftCell="A16" zoomScaleNormal="100" workbookViewId="0">
      <selection activeCell="G24" sqref="G24"/>
    </sheetView>
  </sheetViews>
  <sheetFormatPr defaultRowHeight="13.5" x14ac:dyDescent="0.2"/>
  <cols>
    <col min="1" max="1" width="1.28515625" style="1" customWidth="1"/>
    <col min="2" max="2" width="8.5703125" style="10" customWidth="1"/>
    <col min="3" max="3" width="12.140625" style="10" customWidth="1"/>
    <col min="4" max="4" width="57.28515625" style="1" customWidth="1"/>
    <col min="5" max="5" width="16.7109375" style="136" customWidth="1"/>
    <col min="6" max="6" width="15.42578125" style="136" customWidth="1"/>
    <col min="7" max="7" width="16.7109375" style="136" customWidth="1"/>
    <col min="8" max="9" width="16.5703125" style="136" customWidth="1"/>
    <col min="10" max="10" width="9.140625" style="1"/>
    <col min="11" max="11" width="11.5703125" style="1" bestFit="1" customWidth="1"/>
    <col min="12" max="12" width="9.85546875" style="1" bestFit="1" customWidth="1"/>
    <col min="13" max="13" width="15.28515625" style="1" customWidth="1"/>
    <col min="14" max="16384" width="9.140625" style="1"/>
  </cols>
  <sheetData>
    <row r="1" spans="2:245" s="7" customFormat="1" ht="14.1" customHeight="1" x14ac:dyDescent="0.2">
      <c r="B1" s="296" t="s">
        <v>83</v>
      </c>
      <c r="C1" s="296"/>
      <c r="D1" s="296"/>
      <c r="E1" s="296"/>
      <c r="F1" s="296"/>
      <c r="G1" s="296"/>
      <c r="H1" s="296"/>
      <c r="I1" s="296"/>
      <c r="J1" s="4"/>
      <c r="K1" s="6"/>
      <c r="L1" s="6"/>
      <c r="M1" s="5"/>
      <c r="N1" s="6"/>
      <c r="O1" s="6"/>
      <c r="P1" s="6"/>
      <c r="Q1" s="6"/>
      <c r="R1" s="6"/>
      <c r="S1" s="6"/>
      <c r="T1" s="6"/>
      <c r="U1" s="5"/>
      <c r="V1" s="6"/>
      <c r="W1" s="6"/>
      <c r="X1" s="6"/>
      <c r="Y1" s="6"/>
      <c r="Z1" s="6"/>
      <c r="AA1" s="6"/>
      <c r="AB1" s="6"/>
      <c r="AC1" s="5"/>
      <c r="AD1" s="6"/>
      <c r="AE1" s="6"/>
      <c r="AF1" s="6"/>
      <c r="AG1" s="6"/>
      <c r="AH1" s="6"/>
      <c r="AI1" s="6"/>
      <c r="AJ1" s="6"/>
      <c r="AK1" s="5"/>
      <c r="AL1" s="6"/>
      <c r="AM1" s="6"/>
      <c r="AN1" s="6"/>
      <c r="AO1" s="6"/>
      <c r="AP1" s="6"/>
      <c r="AQ1" s="6"/>
      <c r="AR1" s="6"/>
      <c r="AS1" s="5"/>
      <c r="AT1" s="6"/>
      <c r="AU1" s="6"/>
      <c r="AV1" s="6"/>
      <c r="AW1" s="6"/>
      <c r="AX1" s="6"/>
      <c r="AY1" s="6"/>
      <c r="AZ1" s="6"/>
      <c r="BA1" s="5"/>
      <c r="BB1" s="6"/>
      <c r="BC1" s="6"/>
      <c r="BD1" s="6"/>
      <c r="BE1" s="6"/>
      <c r="BF1" s="6"/>
      <c r="BG1" s="6"/>
      <c r="BH1" s="6"/>
      <c r="BI1" s="5"/>
      <c r="BJ1" s="6"/>
      <c r="BK1" s="6"/>
      <c r="BL1" s="6"/>
      <c r="BM1" s="6"/>
      <c r="BN1" s="6"/>
      <c r="BO1" s="6"/>
      <c r="BP1" s="6"/>
      <c r="BQ1" s="5"/>
      <c r="BR1" s="6"/>
      <c r="BS1" s="6"/>
      <c r="BT1" s="6"/>
      <c r="BU1" s="6"/>
      <c r="BV1" s="6"/>
      <c r="BW1" s="6"/>
      <c r="BX1" s="6"/>
      <c r="BY1" s="5"/>
      <c r="BZ1" s="6"/>
      <c r="CA1" s="6"/>
      <c r="CB1" s="6"/>
      <c r="CC1" s="6"/>
      <c r="CD1" s="6"/>
      <c r="CE1" s="6"/>
      <c r="CF1" s="6"/>
      <c r="CG1" s="5"/>
      <c r="CH1" s="6"/>
      <c r="CI1" s="6"/>
      <c r="CJ1" s="6"/>
      <c r="CK1" s="6"/>
      <c r="CL1" s="6"/>
      <c r="CM1" s="6"/>
      <c r="CN1" s="6"/>
      <c r="CO1" s="5"/>
      <c r="CP1" s="6"/>
      <c r="CQ1" s="6"/>
      <c r="CR1" s="6"/>
      <c r="CS1" s="6"/>
      <c r="CT1" s="6"/>
      <c r="CU1" s="6"/>
      <c r="CV1" s="6"/>
      <c r="CW1" s="5"/>
      <c r="CX1" s="6"/>
      <c r="CY1" s="6"/>
      <c r="CZ1" s="6"/>
      <c r="DA1" s="6"/>
      <c r="DB1" s="6"/>
      <c r="DC1" s="6"/>
      <c r="DD1" s="6"/>
      <c r="DE1" s="5"/>
      <c r="DF1" s="6"/>
      <c r="DG1" s="6"/>
      <c r="DH1" s="6"/>
      <c r="DI1" s="6"/>
      <c r="DJ1" s="6"/>
      <c r="DK1" s="6"/>
      <c r="DL1" s="6"/>
      <c r="DM1" s="5"/>
      <c r="DN1" s="6"/>
      <c r="DO1" s="6"/>
      <c r="DP1" s="6"/>
      <c r="DQ1" s="6"/>
      <c r="DR1" s="6"/>
      <c r="DS1" s="6"/>
      <c r="DT1" s="6"/>
      <c r="DU1" s="5"/>
      <c r="DV1" s="6"/>
      <c r="DW1" s="6"/>
      <c r="DX1" s="6"/>
      <c r="DY1" s="6"/>
      <c r="DZ1" s="6"/>
      <c r="EA1" s="6"/>
      <c r="EB1" s="6"/>
      <c r="EC1" s="5"/>
      <c r="ED1" s="6"/>
      <c r="EE1" s="6"/>
      <c r="EF1" s="6"/>
      <c r="EG1" s="6"/>
      <c r="EH1" s="6"/>
      <c r="EI1" s="6"/>
      <c r="EJ1" s="6"/>
      <c r="EK1" s="5"/>
      <c r="EL1" s="6"/>
      <c r="EM1" s="6"/>
      <c r="EN1" s="6"/>
      <c r="EO1" s="6"/>
      <c r="EP1" s="6"/>
      <c r="EQ1" s="6"/>
      <c r="ER1" s="6"/>
      <c r="ES1" s="5"/>
      <c r="ET1" s="6"/>
      <c r="EU1" s="6"/>
      <c r="EV1" s="6"/>
      <c r="EW1" s="6"/>
      <c r="EX1" s="6"/>
      <c r="EY1" s="6"/>
      <c r="EZ1" s="6"/>
      <c r="FA1" s="5"/>
      <c r="FB1" s="6"/>
      <c r="FC1" s="6"/>
      <c r="FD1" s="6"/>
      <c r="FE1" s="6"/>
      <c r="FF1" s="6"/>
      <c r="FG1" s="6"/>
      <c r="FH1" s="6"/>
      <c r="FI1" s="5"/>
      <c r="FJ1" s="6"/>
      <c r="FK1" s="6"/>
      <c r="FL1" s="6"/>
      <c r="FM1" s="6"/>
      <c r="FN1" s="6"/>
      <c r="FO1" s="6"/>
      <c r="FP1" s="6"/>
      <c r="FQ1" s="5"/>
      <c r="FR1" s="6"/>
      <c r="FS1" s="6"/>
      <c r="FT1" s="6"/>
      <c r="FU1" s="6"/>
      <c r="FV1" s="6"/>
      <c r="FW1" s="6"/>
      <c r="FX1" s="6"/>
      <c r="FY1" s="5"/>
      <c r="FZ1" s="6"/>
      <c r="GA1" s="6"/>
      <c r="GB1" s="6"/>
      <c r="GC1" s="6"/>
      <c r="GD1" s="6"/>
      <c r="GE1" s="6"/>
      <c r="GF1" s="6"/>
      <c r="GG1" s="5"/>
      <c r="GH1" s="6"/>
      <c r="GI1" s="6"/>
      <c r="GJ1" s="6"/>
      <c r="GK1" s="6"/>
      <c r="GL1" s="6"/>
      <c r="GM1" s="6"/>
      <c r="GN1" s="6"/>
      <c r="GO1" s="5"/>
      <c r="GP1" s="6"/>
      <c r="GQ1" s="6"/>
      <c r="GR1" s="6"/>
      <c r="GS1" s="6"/>
      <c r="GT1" s="6"/>
      <c r="GU1" s="6"/>
      <c r="GV1" s="6"/>
      <c r="GW1" s="5"/>
      <c r="GX1" s="6"/>
      <c r="GY1" s="6"/>
      <c r="GZ1" s="6"/>
      <c r="HA1" s="6"/>
      <c r="HB1" s="6"/>
      <c r="HC1" s="6"/>
      <c r="HD1" s="6"/>
      <c r="HE1" s="5"/>
      <c r="HF1" s="6"/>
      <c r="HG1" s="6"/>
      <c r="HH1" s="6"/>
      <c r="HI1" s="6"/>
      <c r="HJ1" s="6"/>
      <c r="HK1" s="6"/>
      <c r="HL1" s="6"/>
      <c r="HM1" s="5"/>
      <c r="HN1" s="6"/>
      <c r="HO1" s="6"/>
      <c r="HP1" s="6"/>
      <c r="HQ1" s="6"/>
      <c r="HR1" s="6"/>
      <c r="HS1" s="6"/>
      <c r="HT1" s="6"/>
      <c r="HU1" s="5"/>
      <c r="HV1" s="6"/>
      <c r="HW1" s="6"/>
      <c r="HX1" s="6"/>
      <c r="HY1" s="6"/>
      <c r="HZ1" s="6"/>
      <c r="IA1" s="6"/>
      <c r="IB1" s="6"/>
      <c r="IC1" s="5"/>
      <c r="ID1" s="6"/>
      <c r="IE1" s="6"/>
      <c r="IF1" s="6"/>
      <c r="IG1" s="6"/>
      <c r="IH1" s="6"/>
      <c r="II1" s="6"/>
      <c r="IJ1" s="6"/>
      <c r="IK1" s="5"/>
    </row>
    <row r="2" spans="2:245" s="7" customFormat="1" ht="14.1" customHeight="1" x14ac:dyDescent="0.2">
      <c r="B2" s="296" t="s">
        <v>80</v>
      </c>
      <c r="C2" s="296"/>
      <c r="D2" s="296"/>
      <c r="E2" s="296"/>
      <c r="F2" s="296"/>
      <c r="G2" s="296"/>
      <c r="H2" s="296"/>
      <c r="I2" s="296"/>
      <c r="J2" s="4"/>
      <c r="K2" s="6"/>
      <c r="L2" s="6"/>
      <c r="M2" s="5"/>
      <c r="N2" s="6"/>
      <c r="O2" s="6"/>
      <c r="P2" s="6"/>
      <c r="Q2" s="6"/>
      <c r="R2" s="6"/>
      <c r="S2" s="6"/>
      <c r="T2" s="6"/>
      <c r="U2" s="5"/>
      <c r="V2" s="6"/>
      <c r="W2" s="6"/>
      <c r="X2" s="6"/>
      <c r="Y2" s="6"/>
      <c r="Z2" s="6"/>
      <c r="AA2" s="6"/>
      <c r="AB2" s="6"/>
      <c r="AC2" s="5"/>
      <c r="AD2" s="6"/>
      <c r="AE2" s="6"/>
      <c r="AF2" s="6"/>
      <c r="AG2" s="6"/>
      <c r="AH2" s="6"/>
      <c r="AI2" s="6"/>
      <c r="AJ2" s="6"/>
      <c r="AK2" s="5"/>
      <c r="AL2" s="6"/>
      <c r="AM2" s="6"/>
      <c r="AN2" s="6"/>
      <c r="AO2" s="6"/>
      <c r="AP2" s="6"/>
      <c r="AQ2" s="6"/>
      <c r="AR2" s="6"/>
      <c r="AS2" s="5"/>
      <c r="AT2" s="6"/>
      <c r="AU2" s="6"/>
      <c r="AV2" s="6"/>
      <c r="AW2" s="6"/>
      <c r="AX2" s="6"/>
      <c r="AY2" s="6"/>
      <c r="AZ2" s="6"/>
      <c r="BA2" s="5"/>
      <c r="BB2" s="6"/>
      <c r="BC2" s="6"/>
      <c r="BD2" s="6"/>
      <c r="BE2" s="6"/>
      <c r="BF2" s="6"/>
      <c r="BG2" s="6"/>
      <c r="BH2" s="6"/>
      <c r="BI2" s="5"/>
      <c r="BJ2" s="6"/>
      <c r="BK2" s="6"/>
      <c r="BL2" s="6"/>
      <c r="BM2" s="6"/>
      <c r="BN2" s="6"/>
      <c r="BO2" s="6"/>
      <c r="BP2" s="6"/>
      <c r="BQ2" s="5"/>
      <c r="BR2" s="6"/>
      <c r="BS2" s="6"/>
      <c r="BT2" s="6"/>
      <c r="BU2" s="6"/>
      <c r="BV2" s="6"/>
      <c r="BW2" s="6"/>
      <c r="BX2" s="6"/>
      <c r="BY2" s="5"/>
      <c r="BZ2" s="6"/>
      <c r="CA2" s="6"/>
      <c r="CB2" s="6"/>
      <c r="CC2" s="6"/>
      <c r="CD2" s="6"/>
      <c r="CE2" s="6"/>
      <c r="CF2" s="6"/>
      <c r="CG2" s="5"/>
      <c r="CH2" s="6"/>
      <c r="CI2" s="6"/>
      <c r="CJ2" s="6"/>
      <c r="CK2" s="6"/>
      <c r="CL2" s="6"/>
      <c r="CM2" s="6"/>
      <c r="CN2" s="6"/>
      <c r="CO2" s="5"/>
      <c r="CP2" s="6"/>
      <c r="CQ2" s="6"/>
      <c r="CR2" s="6"/>
      <c r="CS2" s="6"/>
      <c r="CT2" s="6"/>
      <c r="CU2" s="6"/>
      <c r="CV2" s="6"/>
      <c r="CW2" s="5"/>
      <c r="CX2" s="6"/>
      <c r="CY2" s="6"/>
      <c r="CZ2" s="6"/>
      <c r="DA2" s="6"/>
      <c r="DB2" s="6"/>
      <c r="DC2" s="6"/>
      <c r="DD2" s="6"/>
      <c r="DE2" s="5"/>
      <c r="DF2" s="6"/>
      <c r="DG2" s="6"/>
      <c r="DH2" s="6"/>
      <c r="DI2" s="6"/>
      <c r="DJ2" s="6"/>
      <c r="DK2" s="6"/>
      <c r="DL2" s="6"/>
      <c r="DM2" s="5"/>
      <c r="DN2" s="6"/>
      <c r="DO2" s="6"/>
      <c r="DP2" s="6"/>
      <c r="DQ2" s="6"/>
      <c r="DR2" s="6"/>
      <c r="DS2" s="6"/>
      <c r="DT2" s="6"/>
      <c r="DU2" s="5"/>
      <c r="DV2" s="6"/>
      <c r="DW2" s="6"/>
      <c r="DX2" s="6"/>
      <c r="DY2" s="6"/>
      <c r="DZ2" s="6"/>
      <c r="EA2" s="6"/>
      <c r="EB2" s="6"/>
      <c r="EC2" s="5"/>
      <c r="ED2" s="6"/>
      <c r="EE2" s="6"/>
      <c r="EF2" s="6"/>
      <c r="EG2" s="6"/>
      <c r="EH2" s="6"/>
      <c r="EI2" s="6"/>
      <c r="EJ2" s="6"/>
      <c r="EK2" s="5"/>
      <c r="EL2" s="6"/>
      <c r="EM2" s="6"/>
      <c r="EN2" s="6"/>
      <c r="EO2" s="6"/>
      <c r="EP2" s="6"/>
      <c r="EQ2" s="6"/>
      <c r="ER2" s="6"/>
      <c r="ES2" s="5"/>
      <c r="ET2" s="6"/>
      <c r="EU2" s="6"/>
      <c r="EV2" s="6"/>
      <c r="EW2" s="6"/>
      <c r="EX2" s="6"/>
      <c r="EY2" s="6"/>
      <c r="EZ2" s="6"/>
      <c r="FA2" s="5"/>
      <c r="FB2" s="6"/>
      <c r="FC2" s="6"/>
      <c r="FD2" s="6"/>
      <c r="FE2" s="6"/>
      <c r="FF2" s="6"/>
      <c r="FG2" s="6"/>
      <c r="FH2" s="6"/>
      <c r="FI2" s="5"/>
      <c r="FJ2" s="6"/>
      <c r="FK2" s="6"/>
      <c r="FL2" s="6"/>
      <c r="FM2" s="6"/>
      <c r="FN2" s="6"/>
      <c r="FO2" s="6"/>
      <c r="FP2" s="6"/>
      <c r="FQ2" s="5"/>
      <c r="FR2" s="6"/>
      <c r="FS2" s="6"/>
      <c r="FT2" s="6"/>
      <c r="FU2" s="6"/>
      <c r="FV2" s="6"/>
      <c r="FW2" s="6"/>
      <c r="FX2" s="6"/>
      <c r="FY2" s="5"/>
      <c r="FZ2" s="6"/>
      <c r="GA2" s="6"/>
      <c r="GB2" s="6"/>
      <c r="GC2" s="6"/>
      <c r="GD2" s="6"/>
      <c r="GE2" s="6"/>
      <c r="GF2" s="6"/>
      <c r="GG2" s="5"/>
      <c r="GH2" s="6"/>
      <c r="GI2" s="6"/>
      <c r="GJ2" s="6"/>
      <c r="GK2" s="6"/>
      <c r="GL2" s="6"/>
      <c r="GM2" s="6"/>
      <c r="GN2" s="6"/>
      <c r="GO2" s="5"/>
      <c r="GP2" s="6"/>
      <c r="GQ2" s="6"/>
      <c r="GR2" s="6"/>
      <c r="GS2" s="6"/>
      <c r="GT2" s="6"/>
      <c r="GU2" s="6"/>
      <c r="GV2" s="6"/>
      <c r="GW2" s="5"/>
      <c r="GX2" s="6"/>
      <c r="GY2" s="6"/>
      <c r="GZ2" s="6"/>
      <c r="HA2" s="6"/>
      <c r="HB2" s="6"/>
      <c r="HC2" s="6"/>
      <c r="HD2" s="6"/>
      <c r="HE2" s="5"/>
      <c r="HF2" s="6"/>
      <c r="HG2" s="6"/>
      <c r="HH2" s="6"/>
      <c r="HI2" s="6"/>
      <c r="HJ2" s="6"/>
      <c r="HK2" s="6"/>
      <c r="HL2" s="6"/>
      <c r="HM2" s="5"/>
      <c r="HN2" s="6"/>
      <c r="HO2" s="6"/>
      <c r="HP2" s="6"/>
      <c r="HQ2" s="6"/>
      <c r="HR2" s="6"/>
      <c r="HS2" s="6"/>
      <c r="HT2" s="6"/>
      <c r="HU2" s="5"/>
      <c r="HV2" s="6"/>
      <c r="HW2" s="6"/>
      <c r="HX2" s="6"/>
      <c r="HY2" s="6"/>
      <c r="HZ2" s="6"/>
      <c r="IA2" s="6"/>
      <c r="IB2" s="6"/>
      <c r="IC2" s="5"/>
      <c r="ID2" s="6"/>
      <c r="IE2" s="6"/>
      <c r="IF2" s="6"/>
      <c r="IG2" s="6"/>
      <c r="IH2" s="6"/>
      <c r="II2" s="6"/>
      <c r="IJ2" s="6"/>
      <c r="IK2" s="5"/>
    </row>
    <row r="3" spans="2:245" s="7" customFormat="1" ht="14.1" customHeight="1" x14ac:dyDescent="0.2">
      <c r="B3" s="296" t="s">
        <v>54</v>
      </c>
      <c r="C3" s="296"/>
      <c r="D3" s="296"/>
      <c r="E3" s="296"/>
      <c r="F3" s="296"/>
      <c r="G3" s="296"/>
      <c r="H3" s="296"/>
      <c r="I3" s="29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6"/>
      <c r="AC3" s="5"/>
      <c r="AD3" s="6"/>
      <c r="AE3" s="6"/>
      <c r="AF3" s="6"/>
      <c r="AG3" s="6"/>
      <c r="AH3" s="6"/>
      <c r="AI3" s="6"/>
      <c r="AJ3" s="6"/>
      <c r="AK3" s="5"/>
      <c r="AL3" s="6"/>
      <c r="AM3" s="6"/>
      <c r="AN3" s="6"/>
      <c r="AO3" s="6"/>
      <c r="AP3" s="6"/>
      <c r="AQ3" s="6"/>
      <c r="AR3" s="6"/>
      <c r="AS3" s="5"/>
      <c r="AT3" s="6"/>
      <c r="AU3" s="6"/>
      <c r="AV3" s="6"/>
      <c r="AW3" s="6"/>
      <c r="AX3" s="6"/>
      <c r="AY3" s="6"/>
      <c r="AZ3" s="6"/>
      <c r="BA3" s="5"/>
      <c r="BB3" s="6"/>
      <c r="BC3" s="6"/>
      <c r="BD3" s="6"/>
      <c r="BE3" s="6"/>
      <c r="BF3" s="6"/>
      <c r="BG3" s="6"/>
      <c r="BH3" s="6"/>
      <c r="BI3" s="5"/>
      <c r="BJ3" s="6"/>
      <c r="BK3" s="6"/>
      <c r="BL3" s="6"/>
      <c r="BM3" s="6"/>
      <c r="BN3" s="6"/>
      <c r="BO3" s="6"/>
      <c r="BP3" s="6"/>
      <c r="BQ3" s="5"/>
      <c r="BR3" s="6"/>
      <c r="BS3" s="6"/>
      <c r="BT3" s="6"/>
      <c r="BU3" s="6"/>
      <c r="BV3" s="6"/>
      <c r="BW3" s="6"/>
      <c r="BX3" s="6"/>
      <c r="BY3" s="5"/>
      <c r="BZ3" s="6"/>
      <c r="CA3" s="6"/>
      <c r="CB3" s="6"/>
      <c r="CC3" s="6"/>
      <c r="CD3" s="6"/>
      <c r="CE3" s="6"/>
      <c r="CF3" s="6"/>
      <c r="CG3" s="5"/>
      <c r="CH3" s="6"/>
      <c r="CI3" s="6"/>
      <c r="CJ3" s="6"/>
      <c r="CK3" s="6"/>
      <c r="CL3" s="6"/>
      <c r="CM3" s="6"/>
      <c r="CN3" s="6"/>
      <c r="CO3" s="5"/>
      <c r="CP3" s="6"/>
      <c r="CQ3" s="6"/>
      <c r="CR3" s="6"/>
      <c r="CS3" s="6"/>
      <c r="CT3" s="6"/>
      <c r="CU3" s="6"/>
      <c r="CV3" s="6"/>
      <c r="CW3" s="5"/>
      <c r="CX3" s="6"/>
      <c r="CY3" s="6"/>
      <c r="CZ3" s="6"/>
      <c r="DA3" s="6"/>
      <c r="DB3" s="6"/>
      <c r="DC3" s="6"/>
      <c r="DD3" s="6"/>
      <c r="DE3" s="5"/>
      <c r="DF3" s="6"/>
      <c r="DG3" s="6"/>
      <c r="DH3" s="6"/>
      <c r="DI3" s="6"/>
      <c r="DJ3" s="6"/>
      <c r="DK3" s="6"/>
      <c r="DL3" s="6"/>
      <c r="DM3" s="5"/>
      <c r="DN3" s="6"/>
      <c r="DO3" s="6"/>
      <c r="DP3" s="6"/>
      <c r="DQ3" s="6"/>
      <c r="DR3" s="6"/>
      <c r="DS3" s="6"/>
      <c r="DT3" s="6"/>
      <c r="DU3" s="5"/>
      <c r="DV3" s="6"/>
      <c r="DW3" s="6"/>
      <c r="DX3" s="6"/>
      <c r="DY3" s="6"/>
      <c r="DZ3" s="6"/>
      <c r="EA3" s="6"/>
      <c r="EB3" s="6"/>
      <c r="EC3" s="5"/>
      <c r="ED3" s="6"/>
      <c r="EE3" s="6"/>
      <c r="EF3" s="6"/>
      <c r="EG3" s="6"/>
      <c r="EH3" s="6"/>
      <c r="EI3" s="6"/>
      <c r="EJ3" s="6"/>
      <c r="EK3" s="5"/>
      <c r="EL3" s="6"/>
      <c r="EM3" s="6"/>
      <c r="EN3" s="6"/>
      <c r="EO3" s="6"/>
      <c r="EP3" s="6"/>
      <c r="EQ3" s="6"/>
      <c r="ER3" s="6"/>
      <c r="ES3" s="5"/>
      <c r="ET3" s="6"/>
      <c r="EU3" s="6"/>
      <c r="EV3" s="6"/>
      <c r="EW3" s="6"/>
      <c r="EX3" s="6"/>
      <c r="EY3" s="6"/>
      <c r="EZ3" s="6"/>
      <c r="FA3" s="5"/>
      <c r="FB3" s="6"/>
      <c r="FC3" s="6"/>
      <c r="FD3" s="6"/>
      <c r="FE3" s="6"/>
      <c r="FF3" s="6"/>
      <c r="FG3" s="6"/>
      <c r="FH3" s="6"/>
      <c r="FI3" s="5"/>
      <c r="FJ3" s="6"/>
      <c r="FK3" s="6"/>
      <c r="FL3" s="6"/>
      <c r="FM3" s="6"/>
      <c r="FN3" s="6"/>
      <c r="FO3" s="6"/>
      <c r="FP3" s="6"/>
      <c r="FQ3" s="5"/>
      <c r="FR3" s="6"/>
      <c r="FS3" s="6"/>
      <c r="FT3" s="6"/>
      <c r="FU3" s="6"/>
      <c r="FV3" s="6"/>
      <c r="FW3" s="6"/>
      <c r="FX3" s="6"/>
      <c r="FY3" s="5"/>
      <c r="FZ3" s="6"/>
      <c r="GA3" s="6"/>
      <c r="GB3" s="6"/>
      <c r="GC3" s="6"/>
      <c r="GD3" s="6"/>
      <c r="GE3" s="6"/>
      <c r="GF3" s="6"/>
      <c r="GG3" s="5"/>
      <c r="GH3" s="6"/>
      <c r="GI3" s="6"/>
      <c r="GJ3" s="6"/>
      <c r="GK3" s="6"/>
      <c r="GL3" s="6"/>
      <c r="GM3" s="6"/>
      <c r="GN3" s="6"/>
      <c r="GO3" s="5"/>
      <c r="GP3" s="6"/>
      <c r="GQ3" s="6"/>
      <c r="GR3" s="6"/>
      <c r="GS3" s="6"/>
      <c r="GT3" s="6"/>
      <c r="GU3" s="6"/>
      <c r="GV3" s="6"/>
      <c r="GW3" s="5"/>
      <c r="GX3" s="6"/>
      <c r="GY3" s="6"/>
      <c r="GZ3" s="6"/>
      <c r="HA3" s="6"/>
      <c r="HB3" s="6"/>
      <c r="HC3" s="6"/>
      <c r="HD3" s="6"/>
      <c r="HE3" s="5"/>
      <c r="HF3" s="6"/>
      <c r="HG3" s="6"/>
      <c r="HH3" s="6"/>
      <c r="HI3" s="6"/>
      <c r="HJ3" s="6"/>
      <c r="HK3" s="6"/>
      <c r="HL3" s="6"/>
      <c r="HM3" s="5"/>
      <c r="HN3" s="6"/>
      <c r="HO3" s="6"/>
      <c r="HP3" s="6"/>
      <c r="HQ3" s="6"/>
      <c r="HR3" s="6"/>
      <c r="HS3" s="6"/>
      <c r="HT3" s="6"/>
      <c r="HU3" s="5"/>
      <c r="HV3" s="6"/>
      <c r="HW3" s="6"/>
      <c r="HX3" s="6"/>
      <c r="HY3" s="6"/>
      <c r="HZ3" s="6"/>
      <c r="IA3" s="6"/>
      <c r="IB3" s="6"/>
      <c r="IC3" s="5"/>
      <c r="ID3" s="6"/>
      <c r="IE3" s="6"/>
      <c r="IF3" s="6"/>
      <c r="IG3" s="6"/>
      <c r="IH3" s="6"/>
      <c r="II3" s="6"/>
      <c r="IJ3" s="6"/>
      <c r="IK3" s="5"/>
    </row>
    <row r="4" spans="2:245" s="7" customFormat="1" ht="14.1" customHeight="1" x14ac:dyDescent="0.2">
      <c r="B4" s="296" t="s">
        <v>53</v>
      </c>
      <c r="C4" s="296"/>
      <c r="D4" s="296"/>
      <c r="E4" s="296"/>
      <c r="F4" s="296"/>
      <c r="G4" s="296"/>
      <c r="H4" s="296"/>
      <c r="I4" s="29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6"/>
      <c r="AC4" s="5"/>
      <c r="AD4" s="6"/>
      <c r="AE4" s="6"/>
      <c r="AF4" s="6"/>
      <c r="AG4" s="6"/>
      <c r="AH4" s="6"/>
      <c r="AI4" s="6"/>
      <c r="AJ4" s="6"/>
      <c r="AK4" s="5"/>
      <c r="AL4" s="6"/>
      <c r="AM4" s="6"/>
      <c r="AN4" s="6"/>
      <c r="AO4" s="6"/>
      <c r="AP4" s="6"/>
      <c r="AQ4" s="6"/>
      <c r="AR4" s="6"/>
      <c r="AS4" s="5"/>
      <c r="AT4" s="6"/>
      <c r="AU4" s="6"/>
      <c r="AV4" s="6"/>
      <c r="AW4" s="6"/>
      <c r="AX4" s="6"/>
      <c r="AY4" s="6"/>
      <c r="AZ4" s="6"/>
      <c r="BA4" s="5"/>
      <c r="BB4" s="6"/>
      <c r="BC4" s="6"/>
      <c r="BD4" s="6"/>
      <c r="BE4" s="6"/>
      <c r="BF4" s="6"/>
      <c r="BG4" s="6"/>
      <c r="BH4" s="6"/>
      <c r="BI4" s="5"/>
      <c r="BJ4" s="6"/>
      <c r="BK4" s="6"/>
      <c r="BL4" s="6"/>
      <c r="BM4" s="6"/>
      <c r="BN4" s="6"/>
      <c r="BO4" s="6"/>
      <c r="BP4" s="6"/>
      <c r="BQ4" s="5"/>
      <c r="BR4" s="6"/>
      <c r="BS4" s="6"/>
      <c r="BT4" s="6"/>
      <c r="BU4" s="6"/>
      <c r="BV4" s="6"/>
      <c r="BW4" s="6"/>
      <c r="BX4" s="6"/>
      <c r="BY4" s="5"/>
      <c r="BZ4" s="6"/>
      <c r="CA4" s="6"/>
      <c r="CB4" s="6"/>
      <c r="CC4" s="6"/>
      <c r="CD4" s="6"/>
      <c r="CE4" s="6"/>
      <c r="CF4" s="6"/>
      <c r="CG4" s="5"/>
      <c r="CH4" s="6"/>
      <c r="CI4" s="6"/>
      <c r="CJ4" s="6"/>
      <c r="CK4" s="6"/>
      <c r="CL4" s="6"/>
      <c r="CM4" s="6"/>
      <c r="CN4" s="6"/>
      <c r="CO4" s="5"/>
      <c r="CP4" s="6"/>
      <c r="CQ4" s="6"/>
      <c r="CR4" s="6"/>
      <c r="CS4" s="6"/>
      <c r="CT4" s="6"/>
      <c r="CU4" s="6"/>
      <c r="CV4" s="6"/>
      <c r="CW4" s="5"/>
      <c r="CX4" s="6"/>
      <c r="CY4" s="6"/>
      <c r="CZ4" s="6"/>
      <c r="DA4" s="6"/>
      <c r="DB4" s="6"/>
      <c r="DC4" s="6"/>
      <c r="DD4" s="6"/>
      <c r="DE4" s="5"/>
      <c r="DF4" s="6"/>
      <c r="DG4" s="6"/>
      <c r="DH4" s="6"/>
      <c r="DI4" s="6"/>
      <c r="DJ4" s="6"/>
      <c r="DK4" s="6"/>
      <c r="DL4" s="6"/>
      <c r="DM4" s="5"/>
      <c r="DN4" s="6"/>
      <c r="DO4" s="6"/>
      <c r="DP4" s="6"/>
      <c r="DQ4" s="6"/>
      <c r="DR4" s="6"/>
      <c r="DS4" s="6"/>
      <c r="DT4" s="6"/>
      <c r="DU4" s="5"/>
      <c r="DV4" s="6"/>
      <c r="DW4" s="6"/>
      <c r="DX4" s="6"/>
      <c r="DY4" s="6"/>
      <c r="DZ4" s="6"/>
      <c r="EA4" s="6"/>
      <c r="EB4" s="6"/>
      <c r="EC4" s="5"/>
      <c r="ED4" s="6"/>
      <c r="EE4" s="6"/>
      <c r="EF4" s="6"/>
      <c r="EG4" s="6"/>
      <c r="EH4" s="6"/>
      <c r="EI4" s="6"/>
      <c r="EJ4" s="6"/>
      <c r="EK4" s="5"/>
      <c r="EL4" s="6"/>
      <c r="EM4" s="6"/>
      <c r="EN4" s="6"/>
      <c r="EO4" s="6"/>
      <c r="EP4" s="6"/>
      <c r="EQ4" s="6"/>
      <c r="ER4" s="6"/>
      <c r="ES4" s="5"/>
      <c r="ET4" s="6"/>
      <c r="EU4" s="6"/>
      <c r="EV4" s="6"/>
      <c r="EW4" s="6"/>
      <c r="EX4" s="6"/>
      <c r="EY4" s="6"/>
      <c r="EZ4" s="6"/>
      <c r="FA4" s="5"/>
      <c r="FB4" s="6"/>
      <c r="FC4" s="6"/>
      <c r="FD4" s="6"/>
      <c r="FE4" s="6"/>
      <c r="FF4" s="6"/>
      <c r="FG4" s="6"/>
      <c r="FH4" s="6"/>
      <c r="FI4" s="5"/>
      <c r="FJ4" s="6"/>
      <c r="FK4" s="6"/>
      <c r="FL4" s="6"/>
      <c r="FM4" s="6"/>
      <c r="FN4" s="6"/>
      <c r="FO4" s="6"/>
      <c r="FP4" s="6"/>
      <c r="FQ4" s="5"/>
      <c r="FR4" s="6"/>
      <c r="FS4" s="6"/>
      <c r="FT4" s="6"/>
      <c r="FU4" s="6"/>
      <c r="FV4" s="6"/>
      <c r="FW4" s="6"/>
      <c r="FX4" s="6"/>
      <c r="FY4" s="5"/>
      <c r="FZ4" s="6"/>
      <c r="GA4" s="6"/>
      <c r="GB4" s="6"/>
      <c r="GC4" s="6"/>
      <c r="GD4" s="6"/>
      <c r="GE4" s="6"/>
      <c r="GF4" s="6"/>
      <c r="GG4" s="5"/>
      <c r="GH4" s="6"/>
      <c r="GI4" s="6"/>
      <c r="GJ4" s="6"/>
      <c r="GK4" s="6"/>
      <c r="GL4" s="6"/>
      <c r="GM4" s="6"/>
      <c r="GN4" s="6"/>
      <c r="GO4" s="5"/>
      <c r="GP4" s="6"/>
      <c r="GQ4" s="6"/>
      <c r="GR4" s="6"/>
      <c r="GS4" s="6"/>
      <c r="GT4" s="6"/>
      <c r="GU4" s="6"/>
      <c r="GV4" s="6"/>
      <c r="GW4" s="5"/>
      <c r="GX4" s="6"/>
      <c r="GY4" s="6"/>
      <c r="GZ4" s="6"/>
      <c r="HA4" s="6"/>
      <c r="HB4" s="6"/>
      <c r="HC4" s="6"/>
      <c r="HD4" s="6"/>
      <c r="HE4" s="5"/>
      <c r="HF4" s="6"/>
      <c r="HG4" s="6"/>
      <c r="HH4" s="6"/>
      <c r="HI4" s="6"/>
      <c r="HJ4" s="6"/>
      <c r="HK4" s="6"/>
      <c r="HL4" s="6"/>
      <c r="HM4" s="5"/>
      <c r="HN4" s="6"/>
      <c r="HO4" s="6"/>
      <c r="HP4" s="6"/>
      <c r="HQ4" s="6"/>
      <c r="HR4" s="6"/>
      <c r="HS4" s="6"/>
      <c r="HT4" s="6"/>
      <c r="HU4" s="5"/>
      <c r="HV4" s="6"/>
      <c r="HW4" s="6"/>
      <c r="HX4" s="6"/>
      <c r="HY4" s="6"/>
      <c r="HZ4" s="6"/>
      <c r="IA4" s="6"/>
      <c r="IB4" s="6"/>
      <c r="IC4" s="5"/>
      <c r="ID4" s="6"/>
      <c r="IE4" s="6"/>
      <c r="IF4" s="6"/>
      <c r="IG4" s="6"/>
      <c r="IH4" s="6"/>
      <c r="II4" s="6"/>
      <c r="IJ4" s="6"/>
      <c r="IK4" s="5"/>
    </row>
    <row r="5" spans="2:245" s="7" customFormat="1" ht="14.1" customHeight="1" x14ac:dyDescent="0.2">
      <c r="B5" s="295"/>
      <c r="C5" s="295"/>
      <c r="D5" s="295"/>
      <c r="E5" s="295"/>
      <c r="F5" s="295"/>
      <c r="G5" s="295"/>
      <c r="H5" s="295"/>
      <c r="I5" s="295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6"/>
      <c r="AC5" s="5"/>
      <c r="AD5" s="6"/>
      <c r="AE5" s="6"/>
      <c r="AF5" s="6"/>
      <c r="AG5" s="6"/>
      <c r="AH5" s="6"/>
      <c r="AI5" s="6"/>
      <c r="AJ5" s="6"/>
      <c r="AK5" s="5"/>
      <c r="AL5" s="6"/>
      <c r="AM5" s="6"/>
      <c r="AN5" s="6"/>
      <c r="AO5" s="6"/>
      <c r="AP5" s="6"/>
      <c r="AQ5" s="6"/>
      <c r="AR5" s="6"/>
      <c r="AS5" s="5"/>
      <c r="AT5" s="6"/>
      <c r="AU5" s="6"/>
      <c r="AV5" s="6"/>
      <c r="AW5" s="6"/>
      <c r="AX5" s="6"/>
      <c r="AY5" s="6"/>
      <c r="AZ5" s="6"/>
      <c r="BA5" s="5"/>
      <c r="BB5" s="6"/>
      <c r="BC5" s="6"/>
      <c r="BD5" s="6"/>
      <c r="BE5" s="6"/>
      <c r="BF5" s="6"/>
      <c r="BG5" s="6"/>
      <c r="BH5" s="6"/>
      <c r="BI5" s="5"/>
      <c r="BJ5" s="6"/>
      <c r="BK5" s="6"/>
      <c r="BL5" s="6"/>
      <c r="BM5" s="6"/>
      <c r="BN5" s="6"/>
      <c r="BO5" s="6"/>
      <c r="BP5" s="6"/>
      <c r="BQ5" s="5"/>
      <c r="BR5" s="6"/>
      <c r="BS5" s="6"/>
      <c r="BT5" s="6"/>
      <c r="BU5" s="6"/>
      <c r="BV5" s="6"/>
      <c r="BW5" s="6"/>
      <c r="BX5" s="6"/>
      <c r="BY5" s="5"/>
      <c r="BZ5" s="6"/>
      <c r="CA5" s="6"/>
      <c r="CB5" s="6"/>
      <c r="CC5" s="6"/>
      <c r="CD5" s="6"/>
      <c r="CE5" s="6"/>
      <c r="CF5" s="6"/>
      <c r="CG5" s="5"/>
      <c r="CH5" s="6"/>
      <c r="CI5" s="6"/>
      <c r="CJ5" s="6"/>
      <c r="CK5" s="6"/>
      <c r="CL5" s="6"/>
      <c r="CM5" s="6"/>
      <c r="CN5" s="6"/>
      <c r="CO5" s="5"/>
      <c r="CP5" s="6"/>
      <c r="CQ5" s="6"/>
      <c r="CR5" s="6"/>
      <c r="CS5" s="6"/>
      <c r="CT5" s="6"/>
      <c r="CU5" s="6"/>
      <c r="CV5" s="6"/>
      <c r="CW5" s="5"/>
      <c r="CX5" s="6"/>
      <c r="CY5" s="6"/>
      <c r="CZ5" s="6"/>
      <c r="DA5" s="6"/>
      <c r="DB5" s="6"/>
      <c r="DC5" s="6"/>
      <c r="DD5" s="6"/>
      <c r="DE5" s="5"/>
      <c r="DF5" s="6"/>
      <c r="DG5" s="6"/>
      <c r="DH5" s="6"/>
      <c r="DI5" s="6"/>
      <c r="DJ5" s="6"/>
      <c r="DK5" s="6"/>
      <c r="DL5" s="6"/>
      <c r="DM5" s="5"/>
      <c r="DN5" s="6"/>
      <c r="DO5" s="6"/>
      <c r="DP5" s="6"/>
      <c r="DQ5" s="6"/>
      <c r="DR5" s="6"/>
      <c r="DS5" s="6"/>
      <c r="DT5" s="6"/>
      <c r="DU5" s="5"/>
      <c r="DV5" s="6"/>
      <c r="DW5" s="6"/>
      <c r="DX5" s="6"/>
      <c r="DY5" s="6"/>
      <c r="DZ5" s="6"/>
      <c r="EA5" s="6"/>
      <c r="EB5" s="6"/>
      <c r="EC5" s="5"/>
      <c r="ED5" s="6"/>
      <c r="EE5" s="6"/>
      <c r="EF5" s="6"/>
      <c r="EG5" s="6"/>
      <c r="EH5" s="6"/>
      <c r="EI5" s="6"/>
      <c r="EJ5" s="6"/>
      <c r="EK5" s="5"/>
      <c r="EL5" s="6"/>
      <c r="EM5" s="6"/>
      <c r="EN5" s="6"/>
      <c r="EO5" s="6"/>
      <c r="EP5" s="6"/>
      <c r="EQ5" s="6"/>
      <c r="ER5" s="6"/>
      <c r="ES5" s="5"/>
      <c r="ET5" s="6"/>
      <c r="EU5" s="6"/>
      <c r="EV5" s="6"/>
      <c r="EW5" s="6"/>
      <c r="EX5" s="6"/>
      <c r="EY5" s="6"/>
      <c r="EZ5" s="6"/>
      <c r="FA5" s="5"/>
      <c r="FB5" s="6"/>
      <c r="FC5" s="6"/>
      <c r="FD5" s="6"/>
      <c r="FE5" s="6"/>
      <c r="FF5" s="6"/>
      <c r="FG5" s="6"/>
      <c r="FH5" s="6"/>
      <c r="FI5" s="5"/>
      <c r="FJ5" s="6"/>
      <c r="FK5" s="6"/>
      <c r="FL5" s="6"/>
      <c r="FM5" s="6"/>
      <c r="FN5" s="6"/>
      <c r="FO5" s="6"/>
      <c r="FP5" s="6"/>
      <c r="FQ5" s="5"/>
      <c r="FR5" s="6"/>
      <c r="FS5" s="6"/>
      <c r="FT5" s="6"/>
      <c r="FU5" s="6"/>
      <c r="FV5" s="6"/>
      <c r="FW5" s="6"/>
      <c r="FX5" s="6"/>
      <c r="FY5" s="5"/>
      <c r="FZ5" s="6"/>
      <c r="GA5" s="6"/>
      <c r="GB5" s="6"/>
      <c r="GC5" s="6"/>
      <c r="GD5" s="6"/>
      <c r="GE5" s="6"/>
      <c r="GF5" s="6"/>
      <c r="GG5" s="5"/>
      <c r="GH5" s="6"/>
      <c r="GI5" s="6"/>
      <c r="GJ5" s="6"/>
      <c r="GK5" s="6"/>
      <c r="GL5" s="6"/>
      <c r="GM5" s="6"/>
      <c r="GN5" s="6"/>
      <c r="GO5" s="5"/>
      <c r="GP5" s="6"/>
      <c r="GQ5" s="6"/>
      <c r="GR5" s="6"/>
      <c r="GS5" s="6"/>
      <c r="GT5" s="6"/>
      <c r="GU5" s="6"/>
      <c r="GV5" s="6"/>
      <c r="GW5" s="5"/>
      <c r="GX5" s="6"/>
      <c r="GY5" s="6"/>
      <c r="GZ5" s="6"/>
      <c r="HA5" s="6"/>
      <c r="HB5" s="6"/>
      <c r="HC5" s="6"/>
      <c r="HD5" s="6"/>
      <c r="HE5" s="5"/>
      <c r="HF5" s="6"/>
      <c r="HG5" s="6"/>
      <c r="HH5" s="6"/>
      <c r="HI5" s="6"/>
      <c r="HJ5" s="6"/>
      <c r="HK5" s="6"/>
      <c r="HL5" s="6"/>
      <c r="HM5" s="5"/>
      <c r="HN5" s="6"/>
      <c r="HO5" s="6"/>
      <c r="HP5" s="6"/>
      <c r="HQ5" s="6"/>
      <c r="HR5" s="6"/>
      <c r="HS5" s="6"/>
      <c r="HT5" s="6"/>
      <c r="HU5" s="5"/>
      <c r="HV5" s="6"/>
      <c r="HW5" s="6"/>
      <c r="HX5" s="6"/>
      <c r="HY5" s="6"/>
      <c r="HZ5" s="6"/>
      <c r="IA5" s="6"/>
      <c r="IB5" s="6"/>
      <c r="IC5" s="5"/>
      <c r="ID5" s="6"/>
      <c r="IE5" s="6"/>
      <c r="IF5" s="6"/>
      <c r="IG5" s="6"/>
      <c r="IH5" s="6"/>
      <c r="II5" s="6"/>
      <c r="IJ5" s="6"/>
      <c r="IK5" s="5"/>
    </row>
    <row r="6" spans="2:245" s="19" customFormat="1" ht="37.5" customHeight="1" x14ac:dyDescent="0.2">
      <c r="B6" s="271" t="s">
        <v>88</v>
      </c>
      <c r="C6" s="271"/>
      <c r="D6" s="271"/>
      <c r="E6" s="271"/>
      <c r="F6" s="271"/>
      <c r="G6" s="271"/>
      <c r="H6" s="271"/>
      <c r="I6" s="27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45" ht="27.75" customHeight="1" x14ac:dyDescent="0.2">
      <c r="B7" s="293" t="s">
        <v>245</v>
      </c>
      <c r="C7" s="294"/>
      <c r="D7" s="294"/>
      <c r="E7" s="294"/>
      <c r="F7" s="294"/>
      <c r="G7" s="294"/>
      <c r="H7" s="294"/>
      <c r="I7" s="294"/>
    </row>
    <row r="8" spans="2:245" ht="42.75" customHeight="1" x14ac:dyDescent="0.2">
      <c r="B8" s="297" t="s">
        <v>43</v>
      </c>
      <c r="C8" s="297"/>
      <c r="D8" s="298" t="s">
        <v>44</v>
      </c>
      <c r="E8" s="299" t="s">
        <v>58</v>
      </c>
      <c r="F8" s="299"/>
      <c r="G8" s="299"/>
      <c r="H8" s="299"/>
      <c r="I8" s="299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spans="2:245" ht="18.75" customHeight="1" x14ac:dyDescent="0.2">
      <c r="B9" s="297"/>
      <c r="C9" s="297"/>
      <c r="D9" s="298"/>
      <c r="E9" s="300" t="s">
        <v>25</v>
      </c>
      <c r="F9" s="300" t="s">
        <v>45</v>
      </c>
      <c r="G9" s="300"/>
      <c r="H9" s="300"/>
      <c r="I9" s="300"/>
    </row>
    <row r="10" spans="2:245" ht="81.75" customHeight="1" x14ac:dyDescent="0.2">
      <c r="B10" s="145" t="s">
        <v>17</v>
      </c>
      <c r="C10" s="145" t="s">
        <v>18</v>
      </c>
      <c r="D10" s="298"/>
      <c r="E10" s="300"/>
      <c r="F10" s="146" t="s">
        <v>46</v>
      </c>
      <c r="G10" s="146" t="s">
        <v>47</v>
      </c>
      <c r="H10" s="146" t="s">
        <v>168</v>
      </c>
      <c r="I10" s="146" t="s">
        <v>48</v>
      </c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</row>
    <row r="11" spans="2:245" ht="18" customHeight="1" x14ac:dyDescent="0.2">
      <c r="B11" s="292">
        <v>1126</v>
      </c>
      <c r="C11" s="189"/>
      <c r="D11" s="189" t="s">
        <v>50</v>
      </c>
      <c r="E11" s="134">
        <f>+E12</f>
        <v>-1492412.0070000002</v>
      </c>
      <c r="F11" s="134">
        <f t="shared" ref="F11:I11" si="0">+F12</f>
        <v>-222875.46</v>
      </c>
      <c r="G11" s="134">
        <f t="shared" si="0"/>
        <v>-1269536.547</v>
      </c>
      <c r="H11" s="134">
        <f t="shared" si="0"/>
        <v>0</v>
      </c>
      <c r="I11" s="134">
        <f t="shared" si="0"/>
        <v>0</v>
      </c>
    </row>
    <row r="12" spans="2:245" ht="33" customHeight="1" x14ac:dyDescent="0.2">
      <c r="B12" s="292"/>
      <c r="C12" s="292">
        <v>31003</v>
      </c>
      <c r="D12" s="191" t="s">
        <v>38</v>
      </c>
      <c r="E12" s="134">
        <f>+E14+E17+E20+E22+E26+E30+E32+E34+E36</f>
        <v>-1492412.0070000002</v>
      </c>
      <c r="F12" s="134">
        <f t="shared" ref="F12:I12" si="1">+F14+F17+F20+F22+F26+F30+F32+F34+F36</f>
        <v>-222875.46</v>
      </c>
      <c r="G12" s="134">
        <f t="shared" si="1"/>
        <v>-1269536.547</v>
      </c>
      <c r="H12" s="134">
        <f t="shared" si="1"/>
        <v>0</v>
      </c>
      <c r="I12" s="134">
        <f t="shared" si="1"/>
        <v>0</v>
      </c>
      <c r="K12" s="180"/>
    </row>
    <row r="13" spans="2:245" ht="18" customHeight="1" x14ac:dyDescent="0.2">
      <c r="B13" s="292"/>
      <c r="C13" s="292"/>
      <c r="D13" s="190" t="s">
        <v>49</v>
      </c>
      <c r="E13" s="135"/>
      <c r="F13" s="135"/>
      <c r="G13" s="135"/>
      <c r="H13" s="135"/>
      <c r="I13" s="135"/>
      <c r="K13" s="89"/>
    </row>
    <row r="14" spans="2:245" ht="20.25" customHeight="1" x14ac:dyDescent="0.2">
      <c r="B14" s="292"/>
      <c r="C14" s="292"/>
      <c r="D14" s="8" t="s">
        <v>164</v>
      </c>
      <c r="E14" s="137">
        <f>SUM(E15:E16)</f>
        <v>-772290</v>
      </c>
      <c r="F14" s="137">
        <f t="shared" ref="F14:I14" si="2">SUM(F15:F16)</f>
        <v>0</v>
      </c>
      <c r="G14" s="137">
        <f>SUM(G15:G16)</f>
        <v>-772290</v>
      </c>
      <c r="H14" s="137">
        <f t="shared" si="2"/>
        <v>0</v>
      </c>
      <c r="I14" s="137">
        <f t="shared" si="2"/>
        <v>0</v>
      </c>
    </row>
    <row r="15" spans="2:245" ht="27" x14ac:dyDescent="0.2">
      <c r="B15" s="292"/>
      <c r="C15" s="292"/>
      <c r="D15" s="9" t="s">
        <v>169</v>
      </c>
      <c r="E15" s="138">
        <f>SUM(F15:I15)</f>
        <v>-500000</v>
      </c>
      <c r="F15" s="138"/>
      <c r="G15" s="138">
        <v>-500000</v>
      </c>
      <c r="H15" s="138"/>
      <c r="I15" s="138"/>
      <c r="L15" s="84"/>
    </row>
    <row r="16" spans="2:245" ht="21.75" customHeight="1" x14ac:dyDescent="0.2">
      <c r="B16" s="292"/>
      <c r="C16" s="292"/>
      <c r="D16" s="9" t="s">
        <v>173</v>
      </c>
      <c r="E16" s="138">
        <f>SUM(F16:I16)</f>
        <v>-272290</v>
      </c>
      <c r="F16" s="138"/>
      <c r="G16" s="138">
        <v>-272290</v>
      </c>
      <c r="H16" s="138"/>
      <c r="I16" s="138"/>
    </row>
    <row r="17" spans="2:25" ht="21.75" customHeight="1" x14ac:dyDescent="0.2">
      <c r="B17" s="292"/>
      <c r="C17" s="292"/>
      <c r="D17" s="8" t="s">
        <v>174</v>
      </c>
      <c r="E17" s="137">
        <f>SUM(E18:E19)</f>
        <v>38831.1</v>
      </c>
      <c r="F17" s="137">
        <f>SUM(F18:F19)</f>
        <v>0</v>
      </c>
      <c r="G17" s="137">
        <f>SUM(G18:G19)</f>
        <v>38831.1</v>
      </c>
      <c r="H17" s="137">
        <f>SUM(H18:H19)</f>
        <v>0</v>
      </c>
      <c r="I17" s="137">
        <f>SUM(I18:I19)</f>
        <v>0</v>
      </c>
      <c r="M17" s="84"/>
    </row>
    <row r="18" spans="2:25" ht="27" x14ac:dyDescent="0.2">
      <c r="B18" s="292"/>
      <c r="C18" s="292"/>
      <c r="D18" s="9" t="s">
        <v>175</v>
      </c>
      <c r="E18" s="138">
        <f>SUM(F18:I18)</f>
        <v>-50510.9</v>
      </c>
      <c r="F18" s="138"/>
      <c r="G18" s="138">
        <v>-50510.9</v>
      </c>
      <c r="H18" s="138"/>
      <c r="I18" s="138"/>
      <c r="K18" s="84"/>
      <c r="L18" s="84"/>
      <c r="M18" s="84"/>
    </row>
    <row r="19" spans="2:25" s="178" customFormat="1" ht="27" x14ac:dyDescent="0.2">
      <c r="B19" s="292"/>
      <c r="C19" s="292"/>
      <c r="D19" s="9" t="s">
        <v>232</v>
      </c>
      <c r="E19" s="138">
        <f>SUM(F19:I19)</f>
        <v>89342</v>
      </c>
      <c r="F19" s="138"/>
      <c r="G19" s="138">
        <v>89342</v>
      </c>
      <c r="H19" s="152"/>
      <c r="I19" s="152"/>
      <c r="J19" s="1"/>
      <c r="K19" s="84"/>
      <c r="L19" s="84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2:25" ht="19.5" customHeight="1" x14ac:dyDescent="0.2">
      <c r="B20" s="292"/>
      <c r="C20" s="292"/>
      <c r="D20" s="8" t="s">
        <v>73</v>
      </c>
      <c r="E20" s="137">
        <f>SUM(E21:E21)</f>
        <v>-26591.4</v>
      </c>
      <c r="F20" s="137">
        <f>SUM(F21:F21)</f>
        <v>0</v>
      </c>
      <c r="G20" s="137">
        <f>SUM(G21:G21)</f>
        <v>-26591.4</v>
      </c>
      <c r="H20" s="137">
        <f>SUM(H21:H21)</f>
        <v>0</v>
      </c>
      <c r="I20" s="137">
        <f>SUM(I21:I21)</f>
        <v>0</v>
      </c>
      <c r="K20" s="84"/>
      <c r="L20" s="84"/>
    </row>
    <row r="21" spans="2:25" ht="27" x14ac:dyDescent="0.2">
      <c r="B21" s="292"/>
      <c r="C21" s="292"/>
      <c r="D21" s="9" t="s">
        <v>176</v>
      </c>
      <c r="E21" s="138">
        <f>SUM(F21:I21)</f>
        <v>-26591.4</v>
      </c>
      <c r="F21" s="138"/>
      <c r="G21" s="138">
        <v>-26591.4</v>
      </c>
      <c r="H21" s="138"/>
      <c r="I21" s="138"/>
      <c r="M21" s="84"/>
    </row>
    <row r="22" spans="2:25" ht="25.5" customHeight="1" x14ac:dyDescent="0.2">
      <c r="B22" s="292"/>
      <c r="C22" s="292"/>
      <c r="D22" s="8" t="s">
        <v>134</v>
      </c>
      <c r="E22" s="137">
        <f>SUM(E23:E25)</f>
        <v>-292490.62699999998</v>
      </c>
      <c r="F22" s="137">
        <f t="shared" ref="F22:I22" si="3">SUM(F23:F25)</f>
        <v>-111437.7</v>
      </c>
      <c r="G22" s="137">
        <f t="shared" si="3"/>
        <v>-181052.927</v>
      </c>
      <c r="H22" s="137">
        <f t="shared" si="3"/>
        <v>0</v>
      </c>
      <c r="I22" s="137">
        <f t="shared" si="3"/>
        <v>0</v>
      </c>
    </row>
    <row r="23" spans="2:25" ht="27" x14ac:dyDescent="0.2">
      <c r="B23" s="292"/>
      <c r="C23" s="292"/>
      <c r="D23" s="9" t="s">
        <v>177</v>
      </c>
      <c r="E23" s="138">
        <f>SUM(F23:I23)</f>
        <v>-111437.7</v>
      </c>
      <c r="F23" s="138">
        <v>-111437.7</v>
      </c>
      <c r="G23" s="138"/>
      <c r="H23" s="138"/>
      <c r="I23" s="138"/>
    </row>
    <row r="24" spans="2:25" ht="27" x14ac:dyDescent="0.2">
      <c r="B24" s="292"/>
      <c r="C24" s="292"/>
      <c r="D24" s="9" t="s">
        <v>167</v>
      </c>
      <c r="E24" s="138">
        <f t="shared" ref="E24:E25" si="4">SUM(F24:I24)</f>
        <v>-89342</v>
      </c>
      <c r="F24" s="138"/>
      <c r="G24" s="138">
        <v>-89342</v>
      </c>
      <c r="H24" s="138"/>
      <c r="I24" s="138"/>
    </row>
    <row r="25" spans="2:25" ht="30" customHeight="1" x14ac:dyDescent="0.2">
      <c r="B25" s="292"/>
      <c r="C25" s="292"/>
      <c r="D25" s="9" t="s">
        <v>178</v>
      </c>
      <c r="E25" s="138">
        <f t="shared" si="4"/>
        <v>-91710.926999999996</v>
      </c>
      <c r="F25" s="138"/>
      <c r="G25" s="138">
        <v>-91710.926999999996</v>
      </c>
      <c r="H25" s="138"/>
      <c r="I25" s="138"/>
    </row>
    <row r="26" spans="2:25" ht="24.75" customHeight="1" x14ac:dyDescent="0.2">
      <c r="B26" s="292"/>
      <c r="C26" s="292"/>
      <c r="D26" s="8" t="s">
        <v>179</v>
      </c>
      <c r="E26" s="137">
        <f>SUM(E27:E29)</f>
        <v>-242943.6</v>
      </c>
      <c r="F26" s="137">
        <f>SUM(F27:F29)</f>
        <v>0</v>
      </c>
      <c r="G26" s="137">
        <f>SUM(G27:G29)</f>
        <v>-242943.6</v>
      </c>
      <c r="H26" s="137">
        <f>SUM(H27:H29)</f>
        <v>0</v>
      </c>
      <c r="I26" s="137">
        <f>SUM(I27:I29)</f>
        <v>0</v>
      </c>
    </row>
    <row r="27" spans="2:25" ht="30.75" customHeight="1" x14ac:dyDescent="0.2">
      <c r="B27" s="292"/>
      <c r="C27" s="292"/>
      <c r="D27" s="9" t="s">
        <v>180</v>
      </c>
      <c r="E27" s="138">
        <f>+F27+G27+H27+I27</f>
        <v>-97723.6</v>
      </c>
      <c r="F27" s="138"/>
      <c r="G27" s="138">
        <v>-97723.6</v>
      </c>
      <c r="H27" s="138"/>
      <c r="I27" s="138"/>
    </row>
    <row r="28" spans="2:25" ht="32.25" customHeight="1" x14ac:dyDescent="0.2">
      <c r="B28" s="292"/>
      <c r="C28" s="292"/>
      <c r="D28" s="9" t="s">
        <v>213</v>
      </c>
      <c r="E28" s="138">
        <f t="shared" ref="E28:E29" si="5">+F28+G28+H28+I28</f>
        <v>-85050</v>
      </c>
      <c r="F28" s="152"/>
      <c r="G28" s="138">
        <v>-85050</v>
      </c>
      <c r="H28" s="138"/>
      <c r="I28" s="138"/>
    </row>
    <row r="29" spans="2:25" ht="27" x14ac:dyDescent="0.2">
      <c r="B29" s="292"/>
      <c r="C29" s="292"/>
      <c r="D29" s="9" t="s">
        <v>181</v>
      </c>
      <c r="E29" s="138">
        <f t="shared" si="5"/>
        <v>-60170</v>
      </c>
      <c r="F29" s="138"/>
      <c r="G29" s="138">
        <v>-60170</v>
      </c>
      <c r="H29" s="138"/>
      <c r="I29" s="138"/>
    </row>
    <row r="30" spans="2:25" ht="21" customHeight="1" x14ac:dyDescent="0.2">
      <c r="B30" s="292"/>
      <c r="C30" s="292"/>
      <c r="D30" s="8" t="s">
        <v>74</v>
      </c>
      <c r="E30" s="137">
        <f>SUM(E31:E31)</f>
        <v>-118358.79300000001</v>
      </c>
      <c r="F30" s="137">
        <f>SUM(F31:F31)</f>
        <v>0</v>
      </c>
      <c r="G30" s="137">
        <f>SUM(G31:G31)</f>
        <v>-118358.79300000001</v>
      </c>
      <c r="H30" s="137">
        <f>SUM(H31:H31)</f>
        <v>0</v>
      </c>
      <c r="I30" s="137">
        <f>SUM(I31:I31)</f>
        <v>0</v>
      </c>
    </row>
    <row r="31" spans="2:25" ht="17.25" customHeight="1" x14ac:dyDescent="0.2">
      <c r="B31" s="292"/>
      <c r="C31" s="292"/>
      <c r="D31" s="9" t="s">
        <v>182</v>
      </c>
      <c r="E31" s="138">
        <f>+F31+G31+H31+I31</f>
        <v>-118358.79300000001</v>
      </c>
      <c r="F31" s="138"/>
      <c r="G31" s="138">
        <v>-118358.79300000001</v>
      </c>
      <c r="H31" s="138"/>
      <c r="I31" s="138"/>
    </row>
    <row r="32" spans="2:25" ht="21" customHeight="1" x14ac:dyDescent="0.2">
      <c r="B32" s="292"/>
      <c r="C32" s="292"/>
      <c r="D32" s="8" t="s">
        <v>135</v>
      </c>
      <c r="E32" s="137">
        <f>SUM(E33:E33)</f>
        <v>125000</v>
      </c>
      <c r="F32" s="137">
        <f>SUM(F33:F33)</f>
        <v>0</v>
      </c>
      <c r="G32" s="137">
        <f>SUM(G33:G33)</f>
        <v>125000</v>
      </c>
      <c r="H32" s="137">
        <f>SUM(H33:H33)</f>
        <v>0</v>
      </c>
      <c r="I32" s="137">
        <f>SUM(I33:I33)</f>
        <v>0</v>
      </c>
    </row>
    <row r="33" spans="2:9" x14ac:dyDescent="0.2">
      <c r="B33" s="292"/>
      <c r="C33" s="292"/>
      <c r="D33" s="170" t="s">
        <v>220</v>
      </c>
      <c r="E33" s="138">
        <f t="shared" ref="E33" si="6">+F33+G33+H33+I33</f>
        <v>125000</v>
      </c>
      <c r="F33" s="86"/>
      <c r="G33" s="135">
        <v>125000</v>
      </c>
      <c r="H33" s="138"/>
      <c r="I33" s="86"/>
    </row>
    <row r="34" spans="2:9" ht="21" customHeight="1" x14ac:dyDescent="0.2">
      <c r="B34" s="292"/>
      <c r="C34" s="292"/>
      <c r="D34" s="8" t="s">
        <v>136</v>
      </c>
      <c r="E34" s="137">
        <f>SUM(E35:E35)</f>
        <v>-111437.75999999999</v>
      </c>
      <c r="F34" s="137">
        <f>SUM(F35:F35)</f>
        <v>-111437.75999999999</v>
      </c>
      <c r="G34" s="137">
        <f>SUM(G35:G35)</f>
        <v>0</v>
      </c>
      <c r="H34" s="137">
        <f>SUM(H35:H35)</f>
        <v>0</v>
      </c>
      <c r="I34" s="137">
        <f>SUM(I35:I35)</f>
        <v>0</v>
      </c>
    </row>
    <row r="35" spans="2:9" ht="27" x14ac:dyDescent="0.2">
      <c r="B35" s="292"/>
      <c r="C35" s="292"/>
      <c r="D35" s="9" t="s">
        <v>183</v>
      </c>
      <c r="E35" s="138">
        <f>+F35+G35+H35+I35</f>
        <v>-111437.75999999999</v>
      </c>
      <c r="F35" s="138">
        <v>-111437.75999999999</v>
      </c>
      <c r="G35" s="138"/>
      <c r="H35" s="138"/>
      <c r="I35" s="138"/>
    </row>
    <row r="36" spans="2:9" x14ac:dyDescent="0.2">
      <c r="B36" s="292"/>
      <c r="C36" s="292"/>
      <c r="D36" s="8" t="s">
        <v>184</v>
      </c>
      <c r="E36" s="137">
        <f>SUM(E37:E37)</f>
        <v>-92130.926999999996</v>
      </c>
      <c r="F36" s="137">
        <f>SUM(F37:F37)</f>
        <v>0</v>
      </c>
      <c r="G36" s="137">
        <f>SUM(G37:G37)</f>
        <v>-92130.926999999996</v>
      </c>
      <c r="H36" s="137">
        <f>SUM(H37:H37)</f>
        <v>0</v>
      </c>
      <c r="I36" s="137">
        <f>SUM(I37:I37)</f>
        <v>0</v>
      </c>
    </row>
    <row r="37" spans="2:9" ht="16.5" customHeight="1" x14ac:dyDescent="0.2">
      <c r="B37" s="292"/>
      <c r="C37" s="292"/>
      <c r="D37" s="9" t="s">
        <v>185</v>
      </c>
      <c r="E37" s="138">
        <f>SUM(F37:I37)</f>
        <v>-92130.926999999996</v>
      </c>
      <c r="F37" s="138"/>
      <c r="G37" s="138">
        <v>-92130.926999999996</v>
      </c>
      <c r="H37" s="138"/>
      <c r="I37" s="138"/>
    </row>
    <row r="39" spans="2:9" x14ac:dyDescent="0.2">
      <c r="H39" s="186"/>
    </row>
    <row r="41" spans="2:9" x14ac:dyDescent="0.2">
      <c r="H41" s="186"/>
    </row>
    <row r="42" spans="2:9" x14ac:dyDescent="0.2">
      <c r="H42" s="186"/>
    </row>
  </sheetData>
  <mergeCells count="14">
    <mergeCell ref="B11:B37"/>
    <mergeCell ref="B7:I7"/>
    <mergeCell ref="B5:I5"/>
    <mergeCell ref="B1:I1"/>
    <mergeCell ref="B2:I2"/>
    <mergeCell ref="B3:I3"/>
    <mergeCell ref="B4:I4"/>
    <mergeCell ref="B6:I6"/>
    <mergeCell ref="B8:C9"/>
    <mergeCell ref="D8:D10"/>
    <mergeCell ref="E8:I8"/>
    <mergeCell ref="E9:E10"/>
    <mergeCell ref="F9:I9"/>
    <mergeCell ref="C12:C37"/>
  </mergeCells>
  <pageMargins left="0.21" right="0.17" top="0.32" bottom="0.33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K70"/>
  <sheetViews>
    <sheetView topLeftCell="A46" zoomScaleNormal="100" workbookViewId="0">
      <selection activeCell="K19" sqref="K19"/>
    </sheetView>
  </sheetViews>
  <sheetFormatPr defaultColWidth="9.140625" defaultRowHeight="13.5" x14ac:dyDescent="0.2"/>
  <cols>
    <col min="1" max="1" width="2.42578125" style="15" customWidth="1"/>
    <col min="2" max="5" width="8.42578125" style="15" customWidth="1"/>
    <col min="6" max="6" width="10.7109375" style="15" customWidth="1"/>
    <col min="7" max="7" width="73.28515625" style="15" customWidth="1"/>
    <col min="8" max="8" width="25.7109375" style="16" customWidth="1"/>
    <col min="9" max="12" width="8.28515625" style="15" customWidth="1"/>
    <col min="13" max="16384" width="9.140625" style="15"/>
  </cols>
  <sheetData>
    <row r="1" spans="2:219" s="7" customFormat="1" ht="15.95" customHeight="1" x14ac:dyDescent="0.2">
      <c r="B1" s="245" t="s">
        <v>137</v>
      </c>
      <c r="C1" s="245"/>
      <c r="D1" s="245"/>
      <c r="E1" s="245"/>
      <c r="F1" s="245"/>
      <c r="G1" s="245"/>
      <c r="H1" s="245"/>
      <c r="I1" s="6"/>
      <c r="J1" s="6"/>
      <c r="K1" s="5"/>
      <c r="L1" s="6"/>
      <c r="M1" s="6"/>
      <c r="N1" s="6"/>
      <c r="O1" s="6"/>
      <c r="P1" s="6"/>
      <c r="Q1" s="6"/>
      <c r="R1" s="6"/>
      <c r="S1" s="5"/>
      <c r="T1" s="6"/>
      <c r="U1" s="6"/>
      <c r="V1" s="6"/>
      <c r="W1" s="6"/>
      <c r="X1" s="6"/>
      <c r="Y1" s="6"/>
      <c r="Z1" s="6"/>
      <c r="AA1" s="5"/>
      <c r="AB1" s="6"/>
      <c r="AC1" s="6"/>
      <c r="AD1" s="6"/>
      <c r="AE1" s="6"/>
      <c r="AF1" s="6"/>
      <c r="AG1" s="6"/>
      <c r="AH1" s="6"/>
      <c r="AI1" s="5"/>
      <c r="AJ1" s="6"/>
      <c r="AK1" s="6"/>
      <c r="AL1" s="6"/>
      <c r="AM1" s="6"/>
      <c r="AN1" s="6"/>
      <c r="AO1" s="6"/>
      <c r="AP1" s="6"/>
      <c r="AQ1" s="5"/>
      <c r="AR1" s="6"/>
      <c r="AS1" s="6"/>
      <c r="AT1" s="6"/>
      <c r="AU1" s="6"/>
      <c r="AV1" s="6"/>
      <c r="AW1" s="6"/>
      <c r="AX1" s="6"/>
      <c r="AY1" s="5"/>
      <c r="AZ1" s="6"/>
      <c r="BA1" s="6"/>
      <c r="BB1" s="6"/>
      <c r="BC1" s="6"/>
      <c r="BD1" s="6"/>
      <c r="BE1" s="6"/>
      <c r="BF1" s="6"/>
      <c r="BG1" s="5"/>
      <c r="BH1" s="6"/>
      <c r="BI1" s="6"/>
      <c r="BJ1" s="6"/>
      <c r="BK1" s="6"/>
      <c r="BL1" s="6"/>
      <c r="BM1" s="6"/>
      <c r="BN1" s="6"/>
      <c r="BO1" s="5"/>
      <c r="BP1" s="6"/>
      <c r="BQ1" s="6"/>
      <c r="BR1" s="6"/>
      <c r="BS1" s="6"/>
      <c r="BT1" s="6"/>
      <c r="BU1" s="6"/>
      <c r="BV1" s="6"/>
      <c r="BW1" s="5"/>
      <c r="BX1" s="6"/>
      <c r="BY1" s="6"/>
      <c r="BZ1" s="6"/>
      <c r="CA1" s="6"/>
      <c r="CB1" s="6"/>
      <c r="CC1" s="6"/>
      <c r="CD1" s="6"/>
      <c r="CE1" s="5"/>
      <c r="CF1" s="6"/>
      <c r="CG1" s="6"/>
      <c r="CH1" s="6"/>
      <c r="CI1" s="6"/>
      <c r="CJ1" s="6"/>
      <c r="CK1" s="6"/>
      <c r="CL1" s="6"/>
      <c r="CM1" s="5"/>
      <c r="CN1" s="6"/>
      <c r="CO1" s="6"/>
      <c r="CP1" s="6"/>
      <c r="CQ1" s="6"/>
      <c r="CR1" s="6"/>
      <c r="CS1" s="6"/>
      <c r="CT1" s="6"/>
      <c r="CU1" s="5"/>
      <c r="CV1" s="6"/>
      <c r="CW1" s="6"/>
      <c r="CX1" s="6"/>
      <c r="CY1" s="6"/>
      <c r="CZ1" s="6"/>
      <c r="DA1" s="6"/>
      <c r="DB1" s="6"/>
      <c r="DC1" s="5"/>
      <c r="DD1" s="6"/>
      <c r="DE1" s="6"/>
      <c r="DF1" s="6"/>
      <c r="DG1" s="6"/>
      <c r="DH1" s="6"/>
      <c r="DI1" s="6"/>
      <c r="DJ1" s="6"/>
      <c r="DK1" s="5"/>
      <c r="DL1" s="6"/>
      <c r="DM1" s="6"/>
      <c r="DN1" s="6"/>
      <c r="DO1" s="6"/>
      <c r="DP1" s="6"/>
      <c r="DQ1" s="6"/>
      <c r="DR1" s="6"/>
      <c r="DS1" s="5"/>
      <c r="DT1" s="6"/>
      <c r="DU1" s="6"/>
      <c r="DV1" s="6"/>
      <c r="DW1" s="6"/>
      <c r="DX1" s="6"/>
      <c r="DY1" s="6"/>
      <c r="DZ1" s="6"/>
      <c r="EA1" s="5"/>
      <c r="EB1" s="6"/>
      <c r="EC1" s="6"/>
      <c r="ED1" s="6"/>
      <c r="EE1" s="6"/>
      <c r="EF1" s="6"/>
      <c r="EG1" s="6"/>
      <c r="EH1" s="6"/>
      <c r="EI1" s="5"/>
      <c r="EJ1" s="6"/>
      <c r="EK1" s="6"/>
      <c r="EL1" s="6"/>
      <c r="EM1" s="6"/>
      <c r="EN1" s="6"/>
      <c r="EO1" s="6"/>
      <c r="EP1" s="6"/>
      <c r="EQ1" s="5"/>
      <c r="ER1" s="6"/>
      <c r="ES1" s="6"/>
      <c r="ET1" s="6"/>
      <c r="EU1" s="6"/>
      <c r="EV1" s="6"/>
      <c r="EW1" s="6"/>
      <c r="EX1" s="6"/>
      <c r="EY1" s="5"/>
      <c r="EZ1" s="6"/>
      <c r="FA1" s="6"/>
      <c r="FB1" s="6"/>
      <c r="FC1" s="6"/>
      <c r="FD1" s="6"/>
      <c r="FE1" s="6"/>
      <c r="FF1" s="6"/>
      <c r="FG1" s="5"/>
      <c r="FH1" s="6"/>
      <c r="FI1" s="6"/>
      <c r="FJ1" s="6"/>
      <c r="FK1" s="6"/>
      <c r="FL1" s="6"/>
      <c r="FM1" s="6"/>
      <c r="FN1" s="6"/>
      <c r="FO1" s="5"/>
      <c r="FP1" s="6"/>
      <c r="FQ1" s="6"/>
      <c r="FR1" s="6"/>
      <c r="FS1" s="6"/>
      <c r="FT1" s="6"/>
      <c r="FU1" s="6"/>
      <c r="FV1" s="6"/>
      <c r="FW1" s="5"/>
      <c r="FX1" s="6"/>
      <c r="FY1" s="6"/>
      <c r="FZ1" s="6"/>
      <c r="GA1" s="6"/>
      <c r="GB1" s="6"/>
      <c r="GC1" s="6"/>
      <c r="GD1" s="6"/>
      <c r="GE1" s="5"/>
      <c r="GF1" s="6"/>
      <c r="GG1" s="6"/>
      <c r="GH1" s="6"/>
      <c r="GI1" s="6"/>
      <c r="GJ1" s="6"/>
      <c r="GK1" s="6"/>
      <c r="GL1" s="6"/>
      <c r="GM1" s="5"/>
      <c r="GN1" s="6"/>
      <c r="GO1" s="6"/>
      <c r="GP1" s="6"/>
      <c r="GQ1" s="6"/>
      <c r="GR1" s="6"/>
      <c r="GS1" s="6"/>
      <c r="GT1" s="6"/>
      <c r="GU1" s="5"/>
      <c r="GV1" s="6"/>
      <c r="GW1" s="6"/>
      <c r="GX1" s="6"/>
      <c r="GY1" s="6"/>
      <c r="GZ1" s="6"/>
      <c r="HA1" s="6"/>
      <c r="HB1" s="6"/>
      <c r="HC1" s="5"/>
      <c r="HD1" s="6"/>
      <c r="HE1" s="6"/>
      <c r="HF1" s="6"/>
      <c r="HG1" s="6"/>
      <c r="HH1" s="6"/>
      <c r="HI1" s="6"/>
      <c r="HJ1" s="6"/>
      <c r="HK1" s="5"/>
    </row>
    <row r="2" spans="2:219" s="7" customFormat="1" ht="15.95" customHeight="1" x14ac:dyDescent="0.2">
      <c r="B2" s="245" t="s">
        <v>82</v>
      </c>
      <c r="C2" s="245"/>
      <c r="D2" s="245"/>
      <c r="E2" s="245"/>
      <c r="F2" s="245"/>
      <c r="G2" s="245"/>
      <c r="H2" s="245"/>
      <c r="I2" s="6"/>
      <c r="J2" s="6"/>
      <c r="K2" s="5"/>
      <c r="L2" s="6"/>
      <c r="M2" s="6"/>
      <c r="N2" s="6"/>
      <c r="O2" s="6"/>
      <c r="P2" s="6"/>
      <c r="Q2" s="6"/>
      <c r="R2" s="6"/>
      <c r="S2" s="5"/>
      <c r="T2" s="6"/>
      <c r="U2" s="6"/>
      <c r="V2" s="6"/>
      <c r="W2" s="6"/>
      <c r="X2" s="6"/>
      <c r="Y2" s="6"/>
      <c r="Z2" s="6"/>
      <c r="AA2" s="5"/>
      <c r="AB2" s="6"/>
      <c r="AC2" s="6"/>
      <c r="AD2" s="6"/>
      <c r="AE2" s="6"/>
      <c r="AF2" s="6"/>
      <c r="AG2" s="6"/>
      <c r="AH2" s="6"/>
      <c r="AI2" s="5"/>
      <c r="AJ2" s="6"/>
      <c r="AK2" s="6"/>
      <c r="AL2" s="6"/>
      <c r="AM2" s="6"/>
      <c r="AN2" s="6"/>
      <c r="AO2" s="6"/>
      <c r="AP2" s="6"/>
      <c r="AQ2" s="5"/>
      <c r="AR2" s="6"/>
      <c r="AS2" s="6"/>
      <c r="AT2" s="6"/>
      <c r="AU2" s="6"/>
      <c r="AV2" s="6"/>
      <c r="AW2" s="6"/>
      <c r="AX2" s="6"/>
      <c r="AY2" s="5"/>
      <c r="AZ2" s="6"/>
      <c r="BA2" s="6"/>
      <c r="BB2" s="6"/>
      <c r="BC2" s="6"/>
      <c r="BD2" s="6"/>
      <c r="BE2" s="6"/>
      <c r="BF2" s="6"/>
      <c r="BG2" s="5"/>
      <c r="BH2" s="6"/>
      <c r="BI2" s="6"/>
      <c r="BJ2" s="6"/>
      <c r="BK2" s="6"/>
      <c r="BL2" s="6"/>
      <c r="BM2" s="6"/>
      <c r="BN2" s="6"/>
      <c r="BO2" s="5"/>
      <c r="BP2" s="6"/>
      <c r="BQ2" s="6"/>
      <c r="BR2" s="6"/>
      <c r="BS2" s="6"/>
      <c r="BT2" s="6"/>
      <c r="BU2" s="6"/>
      <c r="BV2" s="6"/>
      <c r="BW2" s="5"/>
      <c r="BX2" s="6"/>
      <c r="BY2" s="6"/>
      <c r="BZ2" s="6"/>
      <c r="CA2" s="6"/>
      <c r="CB2" s="6"/>
      <c r="CC2" s="6"/>
      <c r="CD2" s="6"/>
      <c r="CE2" s="5"/>
      <c r="CF2" s="6"/>
      <c r="CG2" s="6"/>
      <c r="CH2" s="6"/>
      <c r="CI2" s="6"/>
      <c r="CJ2" s="6"/>
      <c r="CK2" s="6"/>
      <c r="CL2" s="6"/>
      <c r="CM2" s="5"/>
      <c r="CN2" s="6"/>
      <c r="CO2" s="6"/>
      <c r="CP2" s="6"/>
      <c r="CQ2" s="6"/>
      <c r="CR2" s="6"/>
      <c r="CS2" s="6"/>
      <c r="CT2" s="6"/>
      <c r="CU2" s="5"/>
      <c r="CV2" s="6"/>
      <c r="CW2" s="6"/>
      <c r="CX2" s="6"/>
      <c r="CY2" s="6"/>
      <c r="CZ2" s="6"/>
      <c r="DA2" s="6"/>
      <c r="DB2" s="6"/>
      <c r="DC2" s="5"/>
      <c r="DD2" s="6"/>
      <c r="DE2" s="6"/>
      <c r="DF2" s="6"/>
      <c r="DG2" s="6"/>
      <c r="DH2" s="6"/>
      <c r="DI2" s="6"/>
      <c r="DJ2" s="6"/>
      <c r="DK2" s="5"/>
      <c r="DL2" s="6"/>
      <c r="DM2" s="6"/>
      <c r="DN2" s="6"/>
      <c r="DO2" s="6"/>
      <c r="DP2" s="6"/>
      <c r="DQ2" s="6"/>
      <c r="DR2" s="6"/>
      <c r="DS2" s="5"/>
      <c r="DT2" s="6"/>
      <c r="DU2" s="6"/>
      <c r="DV2" s="6"/>
      <c r="DW2" s="6"/>
      <c r="DX2" s="6"/>
      <c r="DY2" s="6"/>
      <c r="DZ2" s="6"/>
      <c r="EA2" s="5"/>
      <c r="EB2" s="6"/>
      <c r="EC2" s="6"/>
      <c r="ED2" s="6"/>
      <c r="EE2" s="6"/>
      <c r="EF2" s="6"/>
      <c r="EG2" s="6"/>
      <c r="EH2" s="6"/>
      <c r="EI2" s="5"/>
      <c r="EJ2" s="6"/>
      <c r="EK2" s="6"/>
      <c r="EL2" s="6"/>
      <c r="EM2" s="6"/>
      <c r="EN2" s="6"/>
      <c r="EO2" s="6"/>
      <c r="EP2" s="6"/>
      <c r="EQ2" s="5"/>
      <c r="ER2" s="6"/>
      <c r="ES2" s="6"/>
      <c r="ET2" s="6"/>
      <c r="EU2" s="6"/>
      <c r="EV2" s="6"/>
      <c r="EW2" s="6"/>
      <c r="EX2" s="6"/>
      <c r="EY2" s="5"/>
      <c r="EZ2" s="6"/>
      <c r="FA2" s="6"/>
      <c r="FB2" s="6"/>
      <c r="FC2" s="6"/>
      <c r="FD2" s="6"/>
      <c r="FE2" s="6"/>
      <c r="FF2" s="6"/>
      <c r="FG2" s="5"/>
      <c r="FH2" s="6"/>
      <c r="FI2" s="6"/>
      <c r="FJ2" s="6"/>
      <c r="FK2" s="6"/>
      <c r="FL2" s="6"/>
      <c r="FM2" s="6"/>
      <c r="FN2" s="6"/>
      <c r="FO2" s="5"/>
      <c r="FP2" s="6"/>
      <c r="FQ2" s="6"/>
      <c r="FR2" s="6"/>
      <c r="FS2" s="6"/>
      <c r="FT2" s="6"/>
      <c r="FU2" s="6"/>
      <c r="FV2" s="6"/>
      <c r="FW2" s="5"/>
      <c r="FX2" s="6"/>
      <c r="FY2" s="6"/>
      <c r="FZ2" s="6"/>
      <c r="GA2" s="6"/>
      <c r="GB2" s="6"/>
      <c r="GC2" s="6"/>
      <c r="GD2" s="6"/>
      <c r="GE2" s="5"/>
      <c r="GF2" s="6"/>
      <c r="GG2" s="6"/>
      <c r="GH2" s="6"/>
      <c r="GI2" s="6"/>
      <c r="GJ2" s="6"/>
      <c r="GK2" s="6"/>
      <c r="GL2" s="6"/>
      <c r="GM2" s="5"/>
      <c r="GN2" s="6"/>
      <c r="GO2" s="6"/>
      <c r="GP2" s="6"/>
      <c r="GQ2" s="6"/>
      <c r="GR2" s="6"/>
      <c r="GS2" s="6"/>
      <c r="GT2" s="6"/>
      <c r="GU2" s="5"/>
      <c r="GV2" s="6"/>
      <c r="GW2" s="6"/>
      <c r="GX2" s="6"/>
      <c r="GY2" s="6"/>
      <c r="GZ2" s="6"/>
      <c r="HA2" s="6"/>
      <c r="HB2" s="6"/>
      <c r="HC2" s="5"/>
      <c r="HD2" s="6"/>
      <c r="HE2" s="6"/>
      <c r="HF2" s="6"/>
      <c r="HG2" s="6"/>
      <c r="HH2" s="6"/>
      <c r="HI2" s="6"/>
      <c r="HJ2" s="6"/>
      <c r="HK2" s="5"/>
    </row>
    <row r="3" spans="2:219" s="7" customFormat="1" ht="15.95" customHeight="1" x14ac:dyDescent="0.2">
      <c r="B3" s="245" t="s">
        <v>54</v>
      </c>
      <c r="C3" s="245"/>
      <c r="D3" s="245"/>
      <c r="E3" s="245"/>
      <c r="F3" s="245"/>
      <c r="G3" s="245"/>
      <c r="H3" s="245"/>
      <c r="I3" s="6"/>
      <c r="J3" s="6"/>
      <c r="K3" s="5"/>
      <c r="L3" s="6"/>
      <c r="M3" s="6"/>
      <c r="N3" s="6"/>
      <c r="O3" s="6"/>
      <c r="P3" s="6"/>
      <c r="Q3" s="6"/>
      <c r="R3" s="6"/>
      <c r="S3" s="5"/>
      <c r="T3" s="6"/>
      <c r="U3" s="6"/>
      <c r="V3" s="6"/>
      <c r="W3" s="6"/>
      <c r="X3" s="6"/>
      <c r="Y3" s="6"/>
      <c r="Z3" s="6"/>
      <c r="AA3" s="5"/>
      <c r="AB3" s="6"/>
      <c r="AC3" s="6"/>
      <c r="AD3" s="6"/>
      <c r="AE3" s="6"/>
      <c r="AF3" s="6"/>
      <c r="AG3" s="6"/>
      <c r="AH3" s="6"/>
      <c r="AI3" s="5"/>
      <c r="AJ3" s="6"/>
      <c r="AK3" s="6"/>
      <c r="AL3" s="6"/>
      <c r="AM3" s="6"/>
      <c r="AN3" s="6"/>
      <c r="AO3" s="6"/>
      <c r="AP3" s="6"/>
      <c r="AQ3" s="5"/>
      <c r="AR3" s="6"/>
      <c r="AS3" s="6"/>
      <c r="AT3" s="6"/>
      <c r="AU3" s="6"/>
      <c r="AV3" s="6"/>
      <c r="AW3" s="6"/>
      <c r="AX3" s="6"/>
      <c r="AY3" s="5"/>
      <c r="AZ3" s="6"/>
      <c r="BA3" s="6"/>
      <c r="BB3" s="6"/>
      <c r="BC3" s="6"/>
      <c r="BD3" s="6"/>
      <c r="BE3" s="6"/>
      <c r="BF3" s="6"/>
      <c r="BG3" s="5"/>
      <c r="BH3" s="6"/>
      <c r="BI3" s="6"/>
      <c r="BJ3" s="6"/>
      <c r="BK3" s="6"/>
      <c r="BL3" s="6"/>
      <c r="BM3" s="6"/>
      <c r="BN3" s="6"/>
      <c r="BO3" s="5"/>
      <c r="BP3" s="6"/>
      <c r="BQ3" s="6"/>
      <c r="BR3" s="6"/>
      <c r="BS3" s="6"/>
      <c r="BT3" s="6"/>
      <c r="BU3" s="6"/>
      <c r="BV3" s="6"/>
      <c r="BW3" s="5"/>
      <c r="BX3" s="6"/>
      <c r="BY3" s="6"/>
      <c r="BZ3" s="6"/>
      <c r="CA3" s="6"/>
      <c r="CB3" s="6"/>
      <c r="CC3" s="6"/>
      <c r="CD3" s="6"/>
      <c r="CE3" s="5"/>
      <c r="CF3" s="6"/>
      <c r="CG3" s="6"/>
      <c r="CH3" s="6"/>
      <c r="CI3" s="6"/>
      <c r="CJ3" s="6"/>
      <c r="CK3" s="6"/>
      <c r="CL3" s="6"/>
      <c r="CM3" s="5"/>
      <c r="CN3" s="6"/>
      <c r="CO3" s="6"/>
      <c r="CP3" s="6"/>
      <c r="CQ3" s="6"/>
      <c r="CR3" s="6"/>
      <c r="CS3" s="6"/>
      <c r="CT3" s="6"/>
      <c r="CU3" s="5"/>
      <c r="CV3" s="6"/>
      <c r="CW3" s="6"/>
      <c r="CX3" s="6"/>
      <c r="CY3" s="6"/>
      <c r="CZ3" s="6"/>
      <c r="DA3" s="6"/>
      <c r="DB3" s="6"/>
      <c r="DC3" s="5"/>
      <c r="DD3" s="6"/>
      <c r="DE3" s="6"/>
      <c r="DF3" s="6"/>
      <c r="DG3" s="6"/>
      <c r="DH3" s="6"/>
      <c r="DI3" s="6"/>
      <c r="DJ3" s="6"/>
      <c r="DK3" s="5"/>
      <c r="DL3" s="6"/>
      <c r="DM3" s="6"/>
      <c r="DN3" s="6"/>
      <c r="DO3" s="6"/>
      <c r="DP3" s="6"/>
      <c r="DQ3" s="6"/>
      <c r="DR3" s="6"/>
      <c r="DS3" s="5"/>
      <c r="DT3" s="6"/>
      <c r="DU3" s="6"/>
      <c r="DV3" s="6"/>
      <c r="DW3" s="6"/>
      <c r="DX3" s="6"/>
      <c r="DY3" s="6"/>
      <c r="DZ3" s="6"/>
      <c r="EA3" s="5"/>
      <c r="EB3" s="6"/>
      <c r="EC3" s="6"/>
      <c r="ED3" s="6"/>
      <c r="EE3" s="6"/>
      <c r="EF3" s="6"/>
      <c r="EG3" s="6"/>
      <c r="EH3" s="6"/>
      <c r="EI3" s="5"/>
      <c r="EJ3" s="6"/>
      <c r="EK3" s="6"/>
      <c r="EL3" s="6"/>
      <c r="EM3" s="6"/>
      <c r="EN3" s="6"/>
      <c r="EO3" s="6"/>
      <c r="EP3" s="6"/>
      <c r="EQ3" s="5"/>
      <c r="ER3" s="6"/>
      <c r="ES3" s="6"/>
      <c r="ET3" s="6"/>
      <c r="EU3" s="6"/>
      <c r="EV3" s="6"/>
      <c r="EW3" s="6"/>
      <c r="EX3" s="6"/>
      <c r="EY3" s="5"/>
      <c r="EZ3" s="6"/>
      <c r="FA3" s="6"/>
      <c r="FB3" s="6"/>
      <c r="FC3" s="6"/>
      <c r="FD3" s="6"/>
      <c r="FE3" s="6"/>
      <c r="FF3" s="6"/>
      <c r="FG3" s="5"/>
      <c r="FH3" s="6"/>
      <c r="FI3" s="6"/>
      <c r="FJ3" s="6"/>
      <c r="FK3" s="6"/>
      <c r="FL3" s="6"/>
      <c r="FM3" s="6"/>
      <c r="FN3" s="6"/>
      <c r="FO3" s="5"/>
      <c r="FP3" s="6"/>
      <c r="FQ3" s="6"/>
      <c r="FR3" s="6"/>
      <c r="FS3" s="6"/>
      <c r="FT3" s="6"/>
      <c r="FU3" s="6"/>
      <c r="FV3" s="6"/>
      <c r="FW3" s="5"/>
      <c r="FX3" s="6"/>
      <c r="FY3" s="6"/>
      <c r="FZ3" s="6"/>
      <c r="GA3" s="6"/>
      <c r="GB3" s="6"/>
      <c r="GC3" s="6"/>
      <c r="GD3" s="6"/>
      <c r="GE3" s="5"/>
      <c r="GF3" s="6"/>
      <c r="GG3" s="6"/>
      <c r="GH3" s="6"/>
      <c r="GI3" s="6"/>
      <c r="GJ3" s="6"/>
      <c r="GK3" s="6"/>
      <c r="GL3" s="6"/>
      <c r="GM3" s="5"/>
      <c r="GN3" s="6"/>
      <c r="GO3" s="6"/>
      <c r="GP3" s="6"/>
      <c r="GQ3" s="6"/>
      <c r="GR3" s="6"/>
      <c r="GS3" s="6"/>
      <c r="GT3" s="6"/>
      <c r="GU3" s="5"/>
      <c r="GV3" s="6"/>
      <c r="GW3" s="6"/>
      <c r="GX3" s="6"/>
      <c r="GY3" s="6"/>
      <c r="GZ3" s="6"/>
      <c r="HA3" s="6"/>
      <c r="HB3" s="6"/>
      <c r="HC3" s="5"/>
      <c r="HD3" s="6"/>
      <c r="HE3" s="6"/>
      <c r="HF3" s="6"/>
      <c r="HG3" s="6"/>
      <c r="HH3" s="6"/>
      <c r="HI3" s="6"/>
      <c r="HJ3" s="6"/>
      <c r="HK3" s="5"/>
    </row>
    <row r="4" spans="2:219" s="7" customFormat="1" ht="15.95" customHeight="1" x14ac:dyDescent="0.2">
      <c r="B4" s="245" t="s">
        <v>53</v>
      </c>
      <c r="C4" s="245"/>
      <c r="D4" s="245"/>
      <c r="E4" s="245"/>
      <c r="F4" s="245"/>
      <c r="G4" s="245"/>
      <c r="H4" s="245"/>
      <c r="I4" s="6"/>
      <c r="J4" s="6"/>
      <c r="K4" s="5"/>
      <c r="L4" s="6"/>
      <c r="M4" s="6"/>
      <c r="N4" s="6"/>
      <c r="O4" s="6"/>
      <c r="P4" s="6"/>
      <c r="Q4" s="6"/>
      <c r="R4" s="6"/>
      <c r="S4" s="5"/>
      <c r="T4" s="6"/>
      <c r="U4" s="6"/>
      <c r="V4" s="6"/>
      <c r="W4" s="6"/>
      <c r="X4" s="6"/>
      <c r="Y4" s="6"/>
      <c r="Z4" s="6"/>
      <c r="AA4" s="5"/>
      <c r="AB4" s="6"/>
      <c r="AC4" s="6"/>
      <c r="AD4" s="6"/>
      <c r="AE4" s="6"/>
      <c r="AF4" s="6"/>
      <c r="AG4" s="6"/>
      <c r="AH4" s="6"/>
      <c r="AI4" s="5"/>
      <c r="AJ4" s="6"/>
      <c r="AK4" s="6"/>
      <c r="AL4" s="6"/>
      <c r="AM4" s="6"/>
      <c r="AN4" s="6"/>
      <c r="AO4" s="6"/>
      <c r="AP4" s="6"/>
      <c r="AQ4" s="5"/>
      <c r="AR4" s="6"/>
      <c r="AS4" s="6"/>
      <c r="AT4" s="6"/>
      <c r="AU4" s="6"/>
      <c r="AV4" s="6"/>
      <c r="AW4" s="6"/>
      <c r="AX4" s="6"/>
      <c r="AY4" s="5"/>
      <c r="AZ4" s="6"/>
      <c r="BA4" s="6"/>
      <c r="BB4" s="6"/>
      <c r="BC4" s="6"/>
      <c r="BD4" s="6"/>
      <c r="BE4" s="6"/>
      <c r="BF4" s="6"/>
      <c r="BG4" s="5"/>
      <c r="BH4" s="6"/>
      <c r="BI4" s="6"/>
      <c r="BJ4" s="6"/>
      <c r="BK4" s="6"/>
      <c r="BL4" s="6"/>
      <c r="BM4" s="6"/>
      <c r="BN4" s="6"/>
      <c r="BO4" s="5"/>
      <c r="BP4" s="6"/>
      <c r="BQ4" s="6"/>
      <c r="BR4" s="6"/>
      <c r="BS4" s="6"/>
      <c r="BT4" s="6"/>
      <c r="BU4" s="6"/>
      <c r="BV4" s="6"/>
      <c r="BW4" s="5"/>
      <c r="BX4" s="6"/>
      <c r="BY4" s="6"/>
      <c r="BZ4" s="6"/>
      <c r="CA4" s="6"/>
      <c r="CB4" s="6"/>
      <c r="CC4" s="6"/>
      <c r="CD4" s="6"/>
      <c r="CE4" s="5"/>
      <c r="CF4" s="6"/>
      <c r="CG4" s="6"/>
      <c r="CH4" s="6"/>
      <c r="CI4" s="6"/>
      <c r="CJ4" s="6"/>
      <c r="CK4" s="6"/>
      <c r="CL4" s="6"/>
      <c r="CM4" s="5"/>
      <c r="CN4" s="6"/>
      <c r="CO4" s="6"/>
      <c r="CP4" s="6"/>
      <c r="CQ4" s="6"/>
      <c r="CR4" s="6"/>
      <c r="CS4" s="6"/>
      <c r="CT4" s="6"/>
      <c r="CU4" s="5"/>
      <c r="CV4" s="6"/>
      <c r="CW4" s="6"/>
      <c r="CX4" s="6"/>
      <c r="CY4" s="6"/>
      <c r="CZ4" s="6"/>
      <c r="DA4" s="6"/>
      <c r="DB4" s="6"/>
      <c r="DC4" s="5"/>
      <c r="DD4" s="6"/>
      <c r="DE4" s="6"/>
      <c r="DF4" s="6"/>
      <c r="DG4" s="6"/>
      <c r="DH4" s="6"/>
      <c r="DI4" s="6"/>
      <c r="DJ4" s="6"/>
      <c r="DK4" s="5"/>
      <c r="DL4" s="6"/>
      <c r="DM4" s="6"/>
      <c r="DN4" s="6"/>
      <c r="DO4" s="6"/>
      <c r="DP4" s="6"/>
      <c r="DQ4" s="6"/>
      <c r="DR4" s="6"/>
      <c r="DS4" s="5"/>
      <c r="DT4" s="6"/>
      <c r="DU4" s="6"/>
      <c r="DV4" s="6"/>
      <c r="DW4" s="6"/>
      <c r="DX4" s="6"/>
      <c r="DY4" s="6"/>
      <c r="DZ4" s="6"/>
      <c r="EA4" s="5"/>
      <c r="EB4" s="6"/>
      <c r="EC4" s="6"/>
      <c r="ED4" s="6"/>
      <c r="EE4" s="6"/>
      <c r="EF4" s="6"/>
      <c r="EG4" s="6"/>
      <c r="EH4" s="6"/>
      <c r="EI4" s="5"/>
      <c r="EJ4" s="6"/>
      <c r="EK4" s="6"/>
      <c r="EL4" s="6"/>
      <c r="EM4" s="6"/>
      <c r="EN4" s="6"/>
      <c r="EO4" s="6"/>
      <c r="EP4" s="6"/>
      <c r="EQ4" s="5"/>
      <c r="ER4" s="6"/>
      <c r="ES4" s="6"/>
      <c r="ET4" s="6"/>
      <c r="EU4" s="6"/>
      <c r="EV4" s="6"/>
      <c r="EW4" s="6"/>
      <c r="EX4" s="6"/>
      <c r="EY4" s="5"/>
      <c r="EZ4" s="6"/>
      <c r="FA4" s="6"/>
      <c r="FB4" s="6"/>
      <c r="FC4" s="6"/>
      <c r="FD4" s="6"/>
      <c r="FE4" s="6"/>
      <c r="FF4" s="6"/>
      <c r="FG4" s="5"/>
      <c r="FH4" s="6"/>
      <c r="FI4" s="6"/>
      <c r="FJ4" s="6"/>
      <c r="FK4" s="6"/>
      <c r="FL4" s="6"/>
      <c r="FM4" s="6"/>
      <c r="FN4" s="6"/>
      <c r="FO4" s="5"/>
      <c r="FP4" s="6"/>
      <c r="FQ4" s="6"/>
      <c r="FR4" s="6"/>
      <c r="FS4" s="6"/>
      <c r="FT4" s="6"/>
      <c r="FU4" s="6"/>
      <c r="FV4" s="6"/>
      <c r="FW4" s="5"/>
      <c r="FX4" s="6"/>
      <c r="FY4" s="6"/>
      <c r="FZ4" s="6"/>
      <c r="GA4" s="6"/>
      <c r="GB4" s="6"/>
      <c r="GC4" s="6"/>
      <c r="GD4" s="6"/>
      <c r="GE4" s="5"/>
      <c r="GF4" s="6"/>
      <c r="GG4" s="6"/>
      <c r="GH4" s="6"/>
      <c r="GI4" s="6"/>
      <c r="GJ4" s="6"/>
      <c r="GK4" s="6"/>
      <c r="GL4" s="6"/>
      <c r="GM4" s="5"/>
      <c r="GN4" s="6"/>
      <c r="GO4" s="6"/>
      <c r="GP4" s="6"/>
      <c r="GQ4" s="6"/>
      <c r="GR4" s="6"/>
      <c r="GS4" s="6"/>
      <c r="GT4" s="6"/>
      <c r="GU4" s="5"/>
      <c r="GV4" s="6"/>
      <c r="GW4" s="6"/>
      <c r="GX4" s="6"/>
      <c r="GY4" s="6"/>
      <c r="GZ4" s="6"/>
      <c r="HA4" s="6"/>
      <c r="HB4" s="6"/>
      <c r="HC4" s="5"/>
      <c r="HD4" s="6"/>
      <c r="HE4" s="6"/>
      <c r="HF4" s="6"/>
      <c r="HG4" s="6"/>
      <c r="HH4" s="6"/>
      <c r="HI4" s="6"/>
      <c r="HJ4" s="6"/>
      <c r="HK4" s="5"/>
    </row>
    <row r="5" spans="2:219" ht="36" customHeight="1" x14ac:dyDescent="0.2">
      <c r="B5" s="309" t="s">
        <v>162</v>
      </c>
      <c r="C5" s="309"/>
      <c r="D5" s="309"/>
      <c r="E5" s="309"/>
      <c r="F5" s="309"/>
      <c r="G5" s="309"/>
      <c r="H5" s="309"/>
      <c r="I5" s="13"/>
      <c r="J5" s="13"/>
      <c r="K5" s="14"/>
      <c r="L5" s="13"/>
      <c r="M5" s="13"/>
      <c r="N5" s="13"/>
      <c r="O5" s="13"/>
      <c r="P5" s="13"/>
      <c r="Q5" s="13"/>
      <c r="R5" s="13"/>
      <c r="S5" s="14"/>
      <c r="T5" s="13"/>
      <c r="U5" s="13"/>
      <c r="V5" s="13"/>
      <c r="W5" s="13"/>
      <c r="X5" s="13"/>
      <c r="Y5" s="13"/>
      <c r="Z5" s="13"/>
      <c r="AA5" s="14"/>
      <c r="AB5" s="13"/>
      <c r="AC5" s="13"/>
      <c r="AD5" s="13"/>
      <c r="AE5" s="13"/>
      <c r="AF5" s="13"/>
      <c r="AG5" s="13"/>
      <c r="AH5" s="13"/>
      <c r="AI5" s="14"/>
      <c r="AJ5" s="13"/>
      <c r="AK5" s="13"/>
      <c r="AL5" s="13"/>
      <c r="AM5" s="13"/>
      <c r="AN5" s="13"/>
      <c r="AO5" s="13"/>
      <c r="AP5" s="13"/>
      <c r="AQ5" s="14"/>
      <c r="AR5" s="13"/>
      <c r="AS5" s="13"/>
      <c r="AT5" s="13"/>
      <c r="AU5" s="13"/>
      <c r="AV5" s="13"/>
      <c r="AW5" s="13"/>
      <c r="AX5" s="13"/>
      <c r="AY5" s="14"/>
      <c r="AZ5" s="13"/>
      <c r="BA5" s="13"/>
      <c r="BB5" s="13"/>
      <c r="BC5" s="13"/>
      <c r="BD5" s="13"/>
      <c r="BE5" s="13"/>
      <c r="BF5" s="13"/>
      <c r="BG5" s="14"/>
      <c r="BH5" s="13"/>
      <c r="BI5" s="13"/>
      <c r="BJ5" s="13"/>
      <c r="BK5" s="13"/>
      <c r="BL5" s="13"/>
      <c r="BM5" s="13"/>
      <c r="BN5" s="13"/>
      <c r="BO5" s="14"/>
      <c r="BP5" s="13"/>
      <c r="BQ5" s="13"/>
      <c r="BR5" s="13"/>
      <c r="BS5" s="13"/>
      <c r="BT5" s="13"/>
      <c r="BU5" s="13"/>
      <c r="BV5" s="13"/>
      <c r="BW5" s="14"/>
      <c r="BX5" s="13"/>
      <c r="BY5" s="13"/>
      <c r="BZ5" s="13"/>
      <c r="CA5" s="13"/>
      <c r="CB5" s="13"/>
      <c r="CC5" s="13"/>
      <c r="CD5" s="13"/>
      <c r="CE5" s="14"/>
      <c r="CF5" s="13"/>
      <c r="CG5" s="13"/>
      <c r="CH5" s="13"/>
      <c r="CI5" s="13"/>
      <c r="CJ5" s="13"/>
      <c r="CK5" s="13"/>
      <c r="CL5" s="13"/>
      <c r="CM5" s="14"/>
      <c r="CN5" s="13"/>
      <c r="CO5" s="13"/>
      <c r="CP5" s="13"/>
      <c r="CQ5" s="13"/>
      <c r="CR5" s="13"/>
      <c r="CS5" s="13"/>
      <c r="CT5" s="13"/>
      <c r="CU5" s="14"/>
      <c r="CV5" s="13"/>
      <c r="CW5" s="13"/>
      <c r="CX5" s="13"/>
      <c r="CY5" s="13"/>
      <c r="CZ5" s="13"/>
      <c r="DA5" s="13"/>
      <c r="DB5" s="13"/>
      <c r="DC5" s="14"/>
      <c r="DD5" s="13"/>
      <c r="DE5" s="13"/>
      <c r="DF5" s="13"/>
      <c r="DG5" s="13"/>
      <c r="DH5" s="13"/>
      <c r="DI5" s="13"/>
      <c r="DJ5" s="13"/>
      <c r="DK5" s="14"/>
      <c r="DL5" s="13"/>
      <c r="DM5" s="13"/>
      <c r="DN5" s="13"/>
      <c r="DO5" s="13"/>
      <c r="DP5" s="13"/>
      <c r="DQ5" s="13"/>
      <c r="DR5" s="13"/>
      <c r="DS5" s="14"/>
      <c r="DT5" s="13"/>
      <c r="DU5" s="13"/>
      <c r="DV5" s="13"/>
      <c r="DW5" s="13"/>
      <c r="DX5" s="13"/>
      <c r="DY5" s="13"/>
      <c r="DZ5" s="13"/>
      <c r="EA5" s="14"/>
      <c r="EB5" s="13"/>
      <c r="EC5" s="13"/>
      <c r="ED5" s="13"/>
      <c r="EE5" s="13"/>
      <c r="EF5" s="13"/>
      <c r="EG5" s="13"/>
      <c r="EH5" s="13"/>
      <c r="EI5" s="14"/>
      <c r="EJ5" s="13"/>
      <c r="EK5" s="13"/>
      <c r="EL5" s="13"/>
      <c r="EM5" s="13"/>
      <c r="EN5" s="13"/>
      <c r="EO5" s="13"/>
      <c r="EP5" s="13"/>
      <c r="EQ5" s="14"/>
      <c r="ER5" s="13"/>
      <c r="ES5" s="13"/>
      <c r="ET5" s="13"/>
      <c r="EU5" s="13"/>
      <c r="EV5" s="13"/>
      <c r="EW5" s="13"/>
      <c r="EX5" s="13"/>
      <c r="EY5" s="14"/>
      <c r="EZ5" s="13"/>
      <c r="FA5" s="13"/>
      <c r="FB5" s="13"/>
      <c r="FC5" s="13"/>
      <c r="FD5" s="13"/>
      <c r="FE5" s="13"/>
      <c r="FF5" s="13"/>
      <c r="FG5" s="14"/>
      <c r="FH5" s="13"/>
      <c r="FI5" s="13"/>
      <c r="FJ5" s="13"/>
      <c r="FK5" s="13"/>
      <c r="FL5" s="13"/>
      <c r="FM5" s="13"/>
      <c r="FN5" s="13"/>
      <c r="FO5" s="14"/>
      <c r="FP5" s="13"/>
      <c r="FQ5" s="13"/>
      <c r="FR5" s="13"/>
      <c r="FS5" s="13"/>
      <c r="FT5" s="13"/>
      <c r="FU5" s="13"/>
      <c r="FV5" s="13"/>
      <c r="FW5" s="14"/>
      <c r="FX5" s="13"/>
      <c r="FY5" s="13"/>
      <c r="FZ5" s="13"/>
      <c r="GA5" s="13"/>
      <c r="GB5" s="13"/>
      <c r="GC5" s="13"/>
      <c r="GD5" s="13"/>
      <c r="GE5" s="14"/>
      <c r="GF5" s="13"/>
      <c r="GG5" s="13"/>
      <c r="GH5" s="13"/>
      <c r="GI5" s="13"/>
      <c r="GJ5" s="13"/>
      <c r="GK5" s="13"/>
      <c r="GL5" s="13"/>
      <c r="GM5" s="14"/>
      <c r="GN5" s="13"/>
      <c r="GO5" s="13"/>
      <c r="GP5" s="13"/>
      <c r="GQ5" s="13"/>
      <c r="GR5" s="13"/>
      <c r="GS5" s="13"/>
      <c r="GT5" s="13"/>
      <c r="GU5" s="14"/>
      <c r="GV5" s="13"/>
      <c r="GW5" s="13"/>
      <c r="GX5" s="13"/>
      <c r="GY5" s="13"/>
      <c r="GZ5" s="13"/>
      <c r="HA5" s="13"/>
      <c r="HB5" s="13"/>
      <c r="HC5" s="14"/>
      <c r="HD5" s="13"/>
      <c r="HE5" s="13"/>
      <c r="HF5" s="13"/>
      <c r="HG5" s="13"/>
      <c r="HH5" s="13"/>
      <c r="HI5" s="13"/>
      <c r="HJ5" s="13"/>
      <c r="HK5" s="14"/>
    </row>
    <row r="6" spans="2:219" ht="27" customHeight="1" x14ac:dyDescent="0.2">
      <c r="B6" s="307" t="s">
        <v>245</v>
      </c>
      <c r="C6" s="308"/>
      <c r="D6" s="308"/>
      <c r="E6" s="308"/>
      <c r="F6" s="308"/>
      <c r="G6" s="308"/>
      <c r="H6" s="308"/>
      <c r="I6" s="13"/>
      <c r="J6" s="13"/>
      <c r="K6" s="14"/>
      <c r="L6" s="13"/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3"/>
      <c r="Z6" s="13"/>
      <c r="AA6" s="14"/>
      <c r="AB6" s="13"/>
      <c r="AC6" s="13"/>
      <c r="AD6" s="13"/>
      <c r="AE6" s="13"/>
      <c r="AF6" s="13"/>
      <c r="AG6" s="13"/>
      <c r="AH6" s="13"/>
      <c r="AI6" s="14"/>
      <c r="AJ6" s="13"/>
      <c r="AK6" s="13"/>
      <c r="AL6" s="13"/>
      <c r="AM6" s="13"/>
      <c r="AN6" s="13"/>
      <c r="AO6" s="13"/>
      <c r="AP6" s="13"/>
      <c r="AQ6" s="14"/>
      <c r="AR6" s="13"/>
      <c r="AS6" s="13"/>
      <c r="AT6" s="13"/>
      <c r="AU6" s="13"/>
      <c r="AV6" s="13"/>
      <c r="AW6" s="13"/>
      <c r="AX6" s="13"/>
      <c r="AY6" s="14"/>
      <c r="AZ6" s="13"/>
      <c r="BA6" s="13"/>
      <c r="BB6" s="13"/>
      <c r="BC6" s="13"/>
      <c r="BD6" s="13"/>
      <c r="BE6" s="13"/>
      <c r="BF6" s="13"/>
      <c r="BG6" s="14"/>
      <c r="BH6" s="13"/>
      <c r="BI6" s="13"/>
      <c r="BJ6" s="13"/>
      <c r="BK6" s="13"/>
      <c r="BL6" s="13"/>
      <c r="BM6" s="13"/>
      <c r="BN6" s="13"/>
      <c r="BO6" s="14"/>
      <c r="BP6" s="13"/>
      <c r="BQ6" s="13"/>
      <c r="BR6" s="13"/>
      <c r="BS6" s="13"/>
      <c r="BT6" s="13"/>
      <c r="BU6" s="13"/>
      <c r="BV6" s="13"/>
      <c r="BW6" s="14"/>
      <c r="BX6" s="13"/>
      <c r="BY6" s="13"/>
      <c r="BZ6" s="13"/>
      <c r="CA6" s="13"/>
      <c r="CB6" s="13"/>
      <c r="CC6" s="13"/>
      <c r="CD6" s="13"/>
      <c r="CE6" s="14"/>
      <c r="CF6" s="13"/>
      <c r="CG6" s="13"/>
      <c r="CH6" s="13"/>
      <c r="CI6" s="13"/>
      <c r="CJ6" s="13"/>
      <c r="CK6" s="13"/>
      <c r="CL6" s="13"/>
      <c r="CM6" s="14"/>
      <c r="CN6" s="13"/>
      <c r="CO6" s="13"/>
      <c r="CP6" s="13"/>
      <c r="CQ6" s="13"/>
      <c r="CR6" s="13"/>
      <c r="CS6" s="13"/>
      <c r="CT6" s="13"/>
      <c r="CU6" s="14"/>
      <c r="CV6" s="13"/>
      <c r="CW6" s="13"/>
      <c r="CX6" s="13"/>
      <c r="CY6" s="13"/>
      <c r="CZ6" s="13"/>
      <c r="DA6" s="13"/>
      <c r="DB6" s="13"/>
      <c r="DC6" s="14"/>
      <c r="DD6" s="13"/>
      <c r="DE6" s="13"/>
      <c r="DF6" s="13"/>
      <c r="DG6" s="13"/>
      <c r="DH6" s="13"/>
      <c r="DI6" s="13"/>
      <c r="DJ6" s="13"/>
      <c r="DK6" s="14"/>
      <c r="DL6" s="13"/>
      <c r="DM6" s="13"/>
      <c r="DN6" s="13"/>
      <c r="DO6" s="13"/>
      <c r="DP6" s="13"/>
      <c r="DQ6" s="13"/>
      <c r="DR6" s="13"/>
      <c r="DS6" s="14"/>
      <c r="DT6" s="13"/>
      <c r="DU6" s="13"/>
      <c r="DV6" s="13"/>
      <c r="DW6" s="13"/>
      <c r="DX6" s="13"/>
      <c r="DY6" s="13"/>
      <c r="DZ6" s="13"/>
      <c r="EA6" s="14"/>
      <c r="EB6" s="13"/>
      <c r="EC6" s="13"/>
      <c r="ED6" s="13"/>
      <c r="EE6" s="13"/>
      <c r="EF6" s="13"/>
      <c r="EG6" s="13"/>
      <c r="EH6" s="13"/>
      <c r="EI6" s="14"/>
      <c r="EJ6" s="13"/>
      <c r="EK6" s="13"/>
      <c r="EL6" s="13"/>
      <c r="EM6" s="13"/>
      <c r="EN6" s="13"/>
      <c r="EO6" s="13"/>
      <c r="EP6" s="13"/>
      <c r="EQ6" s="14"/>
      <c r="ER6" s="13"/>
      <c r="ES6" s="13"/>
      <c r="ET6" s="13"/>
      <c r="EU6" s="13"/>
      <c r="EV6" s="13"/>
      <c r="EW6" s="13"/>
      <c r="EX6" s="13"/>
      <c r="EY6" s="14"/>
      <c r="EZ6" s="13"/>
      <c r="FA6" s="13"/>
      <c r="FB6" s="13"/>
      <c r="FC6" s="13"/>
      <c r="FD6" s="13"/>
      <c r="FE6" s="13"/>
      <c r="FF6" s="13"/>
      <c r="FG6" s="14"/>
      <c r="FH6" s="13"/>
      <c r="FI6" s="13"/>
      <c r="FJ6" s="13"/>
      <c r="FK6" s="13"/>
      <c r="FL6" s="13"/>
      <c r="FM6" s="13"/>
      <c r="FN6" s="13"/>
      <c r="FO6" s="14"/>
      <c r="FP6" s="13"/>
      <c r="FQ6" s="13"/>
      <c r="FR6" s="13"/>
      <c r="FS6" s="13"/>
      <c r="FT6" s="13"/>
      <c r="FU6" s="13"/>
      <c r="FV6" s="13"/>
      <c r="FW6" s="14"/>
      <c r="FX6" s="13"/>
      <c r="FY6" s="13"/>
      <c r="FZ6" s="13"/>
      <c r="GA6" s="13"/>
      <c r="GB6" s="13"/>
      <c r="GC6" s="13"/>
      <c r="GD6" s="13"/>
      <c r="GE6" s="14"/>
      <c r="GF6" s="13"/>
      <c r="GG6" s="13"/>
      <c r="GH6" s="13"/>
      <c r="GI6" s="13"/>
      <c r="GJ6" s="13"/>
      <c r="GK6" s="13"/>
      <c r="GL6" s="13"/>
      <c r="GM6" s="14"/>
      <c r="GN6" s="13"/>
      <c r="GO6" s="13"/>
      <c r="GP6" s="13"/>
      <c r="GQ6" s="13"/>
      <c r="GR6" s="13"/>
      <c r="GS6" s="13"/>
      <c r="GT6" s="13"/>
      <c r="GU6" s="14"/>
      <c r="GV6" s="13"/>
      <c r="GW6" s="13"/>
      <c r="GX6" s="13"/>
      <c r="GY6" s="13"/>
      <c r="GZ6" s="13"/>
      <c r="HA6" s="13"/>
      <c r="HB6" s="13"/>
      <c r="HC6" s="14"/>
      <c r="HD6" s="13"/>
      <c r="HE6" s="13"/>
      <c r="HF6" s="13"/>
      <c r="HG6" s="13"/>
      <c r="HH6" s="13"/>
      <c r="HI6" s="13"/>
      <c r="HJ6" s="13"/>
      <c r="HK6" s="14"/>
    </row>
    <row r="7" spans="2:219" s="27" customFormat="1" ht="89.25" customHeight="1" x14ac:dyDescent="0.2">
      <c r="B7" s="313" t="s">
        <v>13</v>
      </c>
      <c r="C7" s="314"/>
      <c r="D7" s="315"/>
      <c r="E7" s="313" t="s">
        <v>1</v>
      </c>
      <c r="F7" s="314"/>
      <c r="G7" s="286" t="s">
        <v>3</v>
      </c>
      <c r="H7" s="140" t="s">
        <v>58</v>
      </c>
    </row>
    <row r="8" spans="2:219" s="27" customFormat="1" ht="29.45" customHeight="1" x14ac:dyDescent="0.2">
      <c r="B8" s="17" t="s">
        <v>14</v>
      </c>
      <c r="C8" s="17" t="s">
        <v>15</v>
      </c>
      <c r="D8" s="17" t="s">
        <v>16</v>
      </c>
      <c r="E8" s="17" t="s">
        <v>17</v>
      </c>
      <c r="F8" s="17" t="s">
        <v>18</v>
      </c>
      <c r="G8" s="288"/>
      <c r="H8" s="147" t="s">
        <v>0</v>
      </c>
    </row>
    <row r="9" spans="2:219" ht="15.95" customHeight="1" x14ac:dyDescent="0.2">
      <c r="B9" s="310" t="s">
        <v>19</v>
      </c>
      <c r="C9" s="311"/>
      <c r="D9" s="311"/>
      <c r="E9" s="311"/>
      <c r="F9" s="311"/>
      <c r="G9" s="312"/>
      <c r="H9" s="159">
        <f>+H10</f>
        <v>-211597.60699999996</v>
      </c>
    </row>
    <row r="10" spans="2:219" ht="15.95" customHeight="1" x14ac:dyDescent="0.2">
      <c r="B10" s="17"/>
      <c r="C10" s="17"/>
      <c r="D10" s="17"/>
      <c r="E10" s="17"/>
      <c r="F10" s="17"/>
      <c r="G10" s="212" t="s">
        <v>249</v>
      </c>
      <c r="H10" s="159">
        <f>+H12</f>
        <v>-211597.60699999996</v>
      </c>
    </row>
    <row r="11" spans="2:219" ht="15.95" customHeight="1" x14ac:dyDescent="0.2">
      <c r="B11" s="17"/>
      <c r="C11" s="17"/>
      <c r="D11" s="17"/>
      <c r="E11" s="17"/>
      <c r="F11" s="17"/>
      <c r="G11" s="213" t="s">
        <v>49</v>
      </c>
      <c r="H11" s="159"/>
    </row>
    <row r="12" spans="2:219" ht="15.95" customHeight="1" x14ac:dyDescent="0.2">
      <c r="B12" s="302" t="s">
        <v>26</v>
      </c>
      <c r="C12" s="305"/>
      <c r="D12" s="301"/>
      <c r="E12" s="301"/>
      <c r="F12" s="301"/>
      <c r="G12" s="216" t="s">
        <v>27</v>
      </c>
      <c r="H12" s="217">
        <f>+H14+H31</f>
        <v>-211597.60699999996</v>
      </c>
    </row>
    <row r="13" spans="2:219" s="1" customFormat="1" ht="13.5" customHeight="1" x14ac:dyDescent="0.2">
      <c r="B13" s="303"/>
      <c r="C13" s="305"/>
      <c r="D13" s="301"/>
      <c r="E13" s="301"/>
      <c r="F13" s="301"/>
      <c r="G13" s="218" t="s">
        <v>2</v>
      </c>
      <c r="H13" s="219"/>
    </row>
    <row r="14" spans="2:219" s="31" customFormat="1" ht="13.5" customHeight="1" x14ac:dyDescent="0.2">
      <c r="B14" s="303"/>
      <c r="C14" s="306" t="s">
        <v>138</v>
      </c>
      <c r="D14" s="301"/>
      <c r="E14" s="301"/>
      <c r="F14" s="301"/>
      <c r="G14" s="220" t="s">
        <v>203</v>
      </c>
      <c r="H14" s="221">
        <f>+H16</f>
        <v>680500</v>
      </c>
    </row>
    <row r="15" spans="2:219" s="1" customFormat="1" ht="13.5" customHeight="1" x14ac:dyDescent="0.2">
      <c r="B15" s="303"/>
      <c r="C15" s="306"/>
      <c r="D15" s="301"/>
      <c r="E15" s="301"/>
      <c r="F15" s="301"/>
      <c r="G15" s="218" t="s">
        <v>2</v>
      </c>
      <c r="H15" s="219"/>
    </row>
    <row r="16" spans="2:219" s="1" customFormat="1" ht="13.5" customHeight="1" x14ac:dyDescent="0.2">
      <c r="B16" s="303"/>
      <c r="C16" s="306"/>
      <c r="D16" s="306" t="s">
        <v>138</v>
      </c>
      <c r="E16" s="301"/>
      <c r="F16" s="301"/>
      <c r="G16" s="222" t="s">
        <v>204</v>
      </c>
      <c r="H16" s="221">
        <f>+H18</f>
        <v>680500</v>
      </c>
    </row>
    <row r="17" spans="2:8" s="1" customFormat="1" ht="13.5" customHeight="1" x14ac:dyDescent="0.2">
      <c r="B17" s="303"/>
      <c r="C17" s="306"/>
      <c r="D17" s="306"/>
      <c r="E17" s="301"/>
      <c r="F17" s="301"/>
      <c r="G17" s="223" t="s">
        <v>2</v>
      </c>
      <c r="H17" s="219"/>
    </row>
    <row r="18" spans="2:8" s="1" customFormat="1" ht="13.5" customHeight="1" x14ac:dyDescent="0.2">
      <c r="B18" s="303"/>
      <c r="C18" s="306"/>
      <c r="D18" s="306"/>
      <c r="E18" s="301"/>
      <c r="F18" s="301"/>
      <c r="G18" s="216" t="s">
        <v>20</v>
      </c>
      <c r="H18" s="217">
        <f t="shared" ref="H18" si="0">+H20</f>
        <v>680500</v>
      </c>
    </row>
    <row r="19" spans="2:8" s="1" customFormat="1" ht="13.5" customHeight="1" x14ac:dyDescent="0.2">
      <c r="B19" s="303"/>
      <c r="C19" s="306"/>
      <c r="D19" s="306"/>
      <c r="E19" s="301"/>
      <c r="F19" s="301"/>
      <c r="G19" s="223" t="s">
        <v>2</v>
      </c>
      <c r="H19" s="219"/>
    </row>
    <row r="20" spans="2:8" s="1" customFormat="1" ht="13.5" customHeight="1" x14ac:dyDescent="0.2">
      <c r="B20" s="303"/>
      <c r="C20" s="306"/>
      <c r="D20" s="306"/>
      <c r="E20" s="301">
        <v>1188</v>
      </c>
      <c r="F20" s="301"/>
      <c r="G20" s="222" t="s">
        <v>194</v>
      </c>
      <c r="H20" s="217">
        <f t="shared" ref="H20" si="1">+H22</f>
        <v>680500</v>
      </c>
    </row>
    <row r="21" spans="2:8" s="1" customFormat="1" ht="13.5" customHeight="1" x14ac:dyDescent="0.2">
      <c r="B21" s="303"/>
      <c r="C21" s="306"/>
      <c r="D21" s="306"/>
      <c r="E21" s="301"/>
      <c r="F21" s="301"/>
      <c r="G21" s="224" t="s">
        <v>139</v>
      </c>
      <c r="H21" s="219"/>
    </row>
    <row r="22" spans="2:8" s="1" customFormat="1" ht="15.75" customHeight="1" x14ac:dyDescent="0.2">
      <c r="B22" s="303"/>
      <c r="C22" s="306"/>
      <c r="D22" s="306"/>
      <c r="E22" s="301"/>
      <c r="F22" s="301">
        <v>11002</v>
      </c>
      <c r="G22" s="222" t="s">
        <v>191</v>
      </c>
      <c r="H22" s="217">
        <f t="shared" ref="H22" si="2">+H24</f>
        <v>680500</v>
      </c>
    </row>
    <row r="23" spans="2:8" s="1" customFormat="1" ht="13.5" customHeight="1" x14ac:dyDescent="0.2">
      <c r="B23" s="303"/>
      <c r="C23" s="306"/>
      <c r="D23" s="306"/>
      <c r="E23" s="301"/>
      <c r="F23" s="301"/>
      <c r="G23" s="224" t="s">
        <v>86</v>
      </c>
      <c r="H23" s="219"/>
    </row>
    <row r="24" spans="2:8" s="1" customFormat="1" ht="13.5" customHeight="1" x14ac:dyDescent="0.2">
      <c r="B24" s="303"/>
      <c r="C24" s="306"/>
      <c r="D24" s="306"/>
      <c r="E24" s="301"/>
      <c r="F24" s="301"/>
      <c r="G24" s="225" t="s">
        <v>57</v>
      </c>
      <c r="H24" s="226">
        <f t="shared" ref="H24" si="3">+H26</f>
        <v>680500</v>
      </c>
    </row>
    <row r="25" spans="2:8" s="1" customFormat="1" ht="16.5" customHeight="1" x14ac:dyDescent="0.2">
      <c r="B25" s="303"/>
      <c r="C25" s="306"/>
      <c r="D25" s="306"/>
      <c r="E25" s="301"/>
      <c r="F25" s="301"/>
      <c r="G25" s="224" t="s">
        <v>55</v>
      </c>
      <c r="H25" s="219"/>
    </row>
    <row r="26" spans="2:8" s="1" customFormat="1" ht="13.5" customHeight="1" x14ac:dyDescent="0.2">
      <c r="B26" s="303"/>
      <c r="C26" s="306"/>
      <c r="D26" s="306"/>
      <c r="E26" s="301"/>
      <c r="F26" s="301"/>
      <c r="G26" s="227" t="s">
        <v>31</v>
      </c>
      <c r="H26" s="226">
        <f t="shared" ref="H26" si="4">+H27</f>
        <v>680500</v>
      </c>
    </row>
    <row r="27" spans="2:8" s="1" customFormat="1" ht="13.5" customHeight="1" x14ac:dyDescent="0.2">
      <c r="B27" s="303"/>
      <c r="C27" s="306"/>
      <c r="D27" s="306"/>
      <c r="E27" s="301"/>
      <c r="F27" s="301"/>
      <c r="G27" s="227" t="s">
        <v>125</v>
      </c>
      <c r="H27" s="226">
        <f t="shared" ref="H27" si="5">H28</f>
        <v>680500</v>
      </c>
    </row>
    <row r="28" spans="2:8" s="1" customFormat="1" ht="13.5" customHeight="1" x14ac:dyDescent="0.2">
      <c r="B28" s="303"/>
      <c r="C28" s="306"/>
      <c r="D28" s="306"/>
      <c r="E28" s="301"/>
      <c r="F28" s="301"/>
      <c r="G28" s="227" t="s">
        <v>141</v>
      </c>
      <c r="H28" s="226">
        <f t="shared" ref="H28" si="6">+H30</f>
        <v>680500</v>
      </c>
    </row>
    <row r="29" spans="2:8" s="1" customFormat="1" ht="13.5" customHeight="1" x14ac:dyDescent="0.2">
      <c r="B29" s="303"/>
      <c r="C29" s="306"/>
      <c r="D29" s="306"/>
      <c r="E29" s="301"/>
      <c r="F29" s="301"/>
      <c r="G29" s="227" t="s">
        <v>142</v>
      </c>
      <c r="H29" s="219"/>
    </row>
    <row r="30" spans="2:8" s="1" customFormat="1" ht="17.25" customHeight="1" x14ac:dyDescent="0.2">
      <c r="B30" s="303"/>
      <c r="C30" s="306"/>
      <c r="D30" s="306"/>
      <c r="E30" s="301"/>
      <c r="F30" s="301"/>
      <c r="G30" s="227" t="s">
        <v>205</v>
      </c>
      <c r="H30" s="226">
        <f>+'5'!E53</f>
        <v>680500</v>
      </c>
    </row>
    <row r="31" spans="2:8" ht="15.95" customHeight="1" x14ac:dyDescent="0.2">
      <c r="B31" s="303"/>
      <c r="C31" s="302" t="s">
        <v>30</v>
      </c>
      <c r="D31" s="301"/>
      <c r="E31" s="301"/>
      <c r="F31" s="301"/>
      <c r="G31" s="216" t="s">
        <v>29</v>
      </c>
      <c r="H31" s="217">
        <f>+H33+H46</f>
        <v>-892097.60699999996</v>
      </c>
    </row>
    <row r="32" spans="2:8" ht="15.95" customHeight="1" x14ac:dyDescent="0.2">
      <c r="B32" s="303"/>
      <c r="C32" s="303"/>
      <c r="D32" s="301"/>
      <c r="E32" s="301"/>
      <c r="F32" s="301"/>
      <c r="G32" s="223" t="s">
        <v>2</v>
      </c>
      <c r="H32" s="228"/>
    </row>
    <row r="33" spans="2:8" ht="15.95" customHeight="1" x14ac:dyDescent="0.2">
      <c r="B33" s="303"/>
      <c r="C33" s="303"/>
      <c r="D33" s="302" t="s">
        <v>138</v>
      </c>
      <c r="E33" s="301"/>
      <c r="F33" s="301"/>
      <c r="G33" s="222" t="s">
        <v>206</v>
      </c>
      <c r="H33" s="217">
        <f>+H35</f>
        <v>40000</v>
      </c>
    </row>
    <row r="34" spans="2:8" ht="15.95" customHeight="1" x14ac:dyDescent="0.2">
      <c r="B34" s="303"/>
      <c r="C34" s="303"/>
      <c r="D34" s="303"/>
      <c r="E34" s="301"/>
      <c r="F34" s="301"/>
      <c r="G34" s="224" t="s">
        <v>207</v>
      </c>
      <c r="H34" s="228"/>
    </row>
    <row r="35" spans="2:8" s="27" customFormat="1" ht="15.95" customHeight="1" x14ac:dyDescent="0.2">
      <c r="B35" s="303"/>
      <c r="C35" s="303"/>
      <c r="D35" s="303"/>
      <c r="E35" s="316">
        <v>1142</v>
      </c>
      <c r="F35" s="301"/>
      <c r="G35" s="229" t="s">
        <v>198</v>
      </c>
      <c r="H35" s="217">
        <f>+H37</f>
        <v>40000</v>
      </c>
    </row>
    <row r="36" spans="2:8" ht="15.95" customHeight="1" x14ac:dyDescent="0.2">
      <c r="B36" s="303"/>
      <c r="C36" s="303"/>
      <c r="D36" s="303"/>
      <c r="E36" s="317"/>
      <c r="F36" s="301"/>
      <c r="G36" s="227" t="s">
        <v>207</v>
      </c>
      <c r="H36" s="228"/>
    </row>
    <row r="37" spans="2:8" s="27" customFormat="1" ht="15.95" customHeight="1" x14ac:dyDescent="0.2">
      <c r="B37" s="303"/>
      <c r="C37" s="303"/>
      <c r="D37" s="303"/>
      <c r="E37" s="317"/>
      <c r="F37" s="316">
        <v>11001</v>
      </c>
      <c r="G37" s="229" t="s">
        <v>201</v>
      </c>
      <c r="H37" s="217">
        <f>+H39</f>
        <v>40000</v>
      </c>
    </row>
    <row r="38" spans="2:8" ht="15.95" customHeight="1" x14ac:dyDescent="0.2">
      <c r="B38" s="303"/>
      <c r="C38" s="303"/>
      <c r="D38" s="303"/>
      <c r="E38" s="317"/>
      <c r="F38" s="317"/>
      <c r="G38" s="227" t="s">
        <v>86</v>
      </c>
      <c r="H38" s="228"/>
    </row>
    <row r="39" spans="2:8" ht="15.95" customHeight="1" x14ac:dyDescent="0.2">
      <c r="B39" s="303"/>
      <c r="C39" s="303"/>
      <c r="D39" s="303"/>
      <c r="E39" s="317"/>
      <c r="F39" s="317"/>
      <c r="G39" s="230" t="s">
        <v>57</v>
      </c>
      <c r="H39" s="228">
        <f>+H41</f>
        <v>40000</v>
      </c>
    </row>
    <row r="40" spans="2:8" ht="15.95" customHeight="1" x14ac:dyDescent="0.2">
      <c r="B40" s="303"/>
      <c r="C40" s="303"/>
      <c r="D40" s="303"/>
      <c r="E40" s="317"/>
      <c r="F40" s="317"/>
      <c r="G40" s="227" t="s">
        <v>55</v>
      </c>
      <c r="H40" s="228"/>
    </row>
    <row r="41" spans="2:8" ht="15.95" customHeight="1" x14ac:dyDescent="0.2">
      <c r="B41" s="303"/>
      <c r="C41" s="303"/>
      <c r="D41" s="303"/>
      <c r="E41" s="317"/>
      <c r="F41" s="317"/>
      <c r="G41" s="224" t="s">
        <v>31</v>
      </c>
      <c r="H41" s="228">
        <f>+H42</f>
        <v>40000</v>
      </c>
    </row>
    <row r="42" spans="2:8" ht="15.95" customHeight="1" x14ac:dyDescent="0.2">
      <c r="B42" s="303"/>
      <c r="C42" s="303"/>
      <c r="D42" s="303"/>
      <c r="E42" s="317"/>
      <c r="F42" s="317"/>
      <c r="G42" s="224" t="s">
        <v>125</v>
      </c>
      <c r="H42" s="228">
        <f>+H43</f>
        <v>40000</v>
      </c>
    </row>
    <row r="43" spans="2:8" ht="15.95" customHeight="1" x14ac:dyDescent="0.2">
      <c r="B43" s="303"/>
      <c r="C43" s="303"/>
      <c r="D43" s="303"/>
      <c r="E43" s="317"/>
      <c r="F43" s="317"/>
      <c r="G43" s="224" t="s">
        <v>208</v>
      </c>
      <c r="H43" s="228">
        <f>+H44</f>
        <v>40000</v>
      </c>
    </row>
    <row r="44" spans="2:8" ht="15.95" customHeight="1" x14ac:dyDescent="0.2">
      <c r="B44" s="303"/>
      <c r="C44" s="303"/>
      <c r="D44" s="303"/>
      <c r="E44" s="317"/>
      <c r="F44" s="317"/>
      <c r="G44" s="224" t="s">
        <v>209</v>
      </c>
      <c r="H44" s="228">
        <f>+H45</f>
        <v>40000</v>
      </c>
    </row>
    <row r="45" spans="2:8" ht="15.95" customHeight="1" x14ac:dyDescent="0.2">
      <c r="B45" s="303"/>
      <c r="C45" s="303"/>
      <c r="D45" s="304"/>
      <c r="E45" s="318"/>
      <c r="F45" s="318"/>
      <c r="G45" s="224" t="s">
        <v>210</v>
      </c>
      <c r="H45" s="228">
        <f>+'5'!E39</f>
        <v>40000</v>
      </c>
    </row>
    <row r="46" spans="2:8" ht="15.95" customHeight="1" x14ac:dyDescent="0.2">
      <c r="B46" s="303"/>
      <c r="C46" s="303"/>
      <c r="D46" s="302" t="s">
        <v>35</v>
      </c>
      <c r="E46" s="316"/>
      <c r="F46" s="316"/>
      <c r="G46" s="216" t="s">
        <v>37</v>
      </c>
      <c r="H46" s="217">
        <f t="shared" ref="H46" si="7">+H48</f>
        <v>-932097.60699999996</v>
      </c>
    </row>
    <row r="47" spans="2:8" ht="15.95" customHeight="1" x14ac:dyDescent="0.2">
      <c r="B47" s="303"/>
      <c r="C47" s="303"/>
      <c r="D47" s="303"/>
      <c r="E47" s="317"/>
      <c r="F47" s="317"/>
      <c r="G47" s="223" t="s">
        <v>2</v>
      </c>
      <c r="H47" s="231"/>
    </row>
    <row r="48" spans="2:8" ht="15.95" customHeight="1" x14ac:dyDescent="0.2">
      <c r="B48" s="303"/>
      <c r="C48" s="303"/>
      <c r="D48" s="303"/>
      <c r="E48" s="317"/>
      <c r="F48" s="317"/>
      <c r="G48" s="216" t="s">
        <v>20</v>
      </c>
      <c r="H48" s="217">
        <f t="shared" ref="H48" si="8">+H50</f>
        <v>-932097.60699999996</v>
      </c>
    </row>
    <row r="49" spans="2:8" ht="15.95" customHeight="1" x14ac:dyDescent="0.2">
      <c r="B49" s="303"/>
      <c r="C49" s="303"/>
      <c r="D49" s="303"/>
      <c r="E49" s="318"/>
      <c r="F49" s="317"/>
      <c r="G49" s="223" t="s">
        <v>2</v>
      </c>
      <c r="H49" s="228"/>
    </row>
    <row r="50" spans="2:8" ht="30.75" customHeight="1" x14ac:dyDescent="0.2">
      <c r="B50" s="303"/>
      <c r="C50" s="303"/>
      <c r="D50" s="303"/>
      <c r="E50" s="302">
        <v>1126</v>
      </c>
      <c r="F50" s="317"/>
      <c r="G50" s="232" t="s">
        <v>36</v>
      </c>
      <c r="H50" s="233">
        <f>+H52+H61</f>
        <v>-932097.60699999996</v>
      </c>
    </row>
    <row r="51" spans="2:8" ht="15.95" customHeight="1" x14ac:dyDescent="0.2">
      <c r="B51" s="303"/>
      <c r="C51" s="303"/>
      <c r="D51" s="303"/>
      <c r="E51" s="303"/>
      <c r="F51" s="318"/>
      <c r="G51" s="223" t="s">
        <v>2</v>
      </c>
      <c r="H51" s="228"/>
    </row>
    <row r="52" spans="2:8" s="1" customFormat="1" ht="32.25" customHeight="1" x14ac:dyDescent="0.2">
      <c r="B52" s="303"/>
      <c r="C52" s="303"/>
      <c r="D52" s="303"/>
      <c r="E52" s="303"/>
      <c r="F52" s="306" t="s">
        <v>140</v>
      </c>
      <c r="G52" s="220" t="s">
        <v>129</v>
      </c>
      <c r="H52" s="217">
        <f t="shared" ref="H52" si="9">+H54</f>
        <v>560314.4</v>
      </c>
    </row>
    <row r="53" spans="2:8" s="1" customFormat="1" ht="15.95" customHeight="1" x14ac:dyDescent="0.2">
      <c r="B53" s="303"/>
      <c r="C53" s="303"/>
      <c r="D53" s="303"/>
      <c r="E53" s="303"/>
      <c r="F53" s="306"/>
      <c r="G53" s="234" t="s">
        <v>24</v>
      </c>
      <c r="H53" s="235"/>
    </row>
    <row r="54" spans="2:8" s="1" customFormat="1" ht="15.95" customHeight="1" x14ac:dyDescent="0.2">
      <c r="B54" s="303"/>
      <c r="C54" s="303"/>
      <c r="D54" s="303"/>
      <c r="E54" s="303"/>
      <c r="F54" s="306"/>
      <c r="G54" s="236" t="s">
        <v>57</v>
      </c>
      <c r="H54" s="217">
        <f t="shared" ref="H54" si="10">+H56</f>
        <v>560314.4</v>
      </c>
    </row>
    <row r="55" spans="2:8" s="1" customFormat="1" ht="15.95" customHeight="1" x14ac:dyDescent="0.2">
      <c r="B55" s="303"/>
      <c r="C55" s="303"/>
      <c r="D55" s="303"/>
      <c r="E55" s="303"/>
      <c r="F55" s="306"/>
      <c r="G55" s="234" t="s">
        <v>55</v>
      </c>
      <c r="H55" s="235"/>
    </row>
    <row r="56" spans="2:8" s="1" customFormat="1" ht="15.95" customHeight="1" x14ac:dyDescent="0.2">
      <c r="B56" s="303"/>
      <c r="C56" s="303"/>
      <c r="D56" s="303"/>
      <c r="E56" s="303"/>
      <c r="F56" s="306"/>
      <c r="G56" s="220" t="s">
        <v>31</v>
      </c>
      <c r="H56" s="217">
        <f t="shared" ref="H56:H58" si="11">+H57</f>
        <v>560314.4</v>
      </c>
    </row>
    <row r="57" spans="2:8" s="1" customFormat="1" ht="15.95" customHeight="1" x14ac:dyDescent="0.2">
      <c r="B57" s="303"/>
      <c r="C57" s="303"/>
      <c r="D57" s="303"/>
      <c r="E57" s="303"/>
      <c r="F57" s="306"/>
      <c r="G57" s="220" t="s">
        <v>125</v>
      </c>
      <c r="H57" s="217">
        <f t="shared" si="11"/>
        <v>560314.4</v>
      </c>
    </row>
    <row r="58" spans="2:8" s="1" customFormat="1" ht="15.95" customHeight="1" x14ac:dyDescent="0.2">
      <c r="B58" s="303"/>
      <c r="C58" s="303"/>
      <c r="D58" s="303"/>
      <c r="E58" s="303"/>
      <c r="F58" s="306"/>
      <c r="G58" s="220" t="s">
        <v>141</v>
      </c>
      <c r="H58" s="217">
        <f t="shared" si="11"/>
        <v>560314.4</v>
      </c>
    </row>
    <row r="59" spans="2:8" s="1" customFormat="1" ht="18.75" customHeight="1" x14ac:dyDescent="0.2">
      <c r="B59" s="303"/>
      <c r="C59" s="303"/>
      <c r="D59" s="303"/>
      <c r="E59" s="303"/>
      <c r="F59" s="306"/>
      <c r="G59" s="234" t="s">
        <v>142</v>
      </c>
      <c r="H59" s="228">
        <f>+H60</f>
        <v>560314.4</v>
      </c>
    </row>
    <row r="60" spans="2:8" s="24" customFormat="1" ht="20.25" customHeight="1" x14ac:dyDescent="0.2">
      <c r="B60" s="303"/>
      <c r="C60" s="303"/>
      <c r="D60" s="303"/>
      <c r="E60" s="303"/>
      <c r="F60" s="306"/>
      <c r="G60" s="234" t="s">
        <v>143</v>
      </c>
      <c r="H60" s="228">
        <f>+'5'!E18</f>
        <v>560314.4</v>
      </c>
    </row>
    <row r="61" spans="2:8" ht="15" customHeight="1" x14ac:dyDescent="0.2">
      <c r="B61" s="303"/>
      <c r="C61" s="303"/>
      <c r="D61" s="303"/>
      <c r="E61" s="303"/>
      <c r="F61" s="302" t="s">
        <v>51</v>
      </c>
      <c r="G61" s="232" t="s">
        <v>38</v>
      </c>
      <c r="H61" s="237">
        <f>+H63</f>
        <v>-1492412.007</v>
      </c>
    </row>
    <row r="62" spans="2:8" ht="15" customHeight="1" x14ac:dyDescent="0.2">
      <c r="B62" s="303"/>
      <c r="C62" s="303"/>
      <c r="D62" s="303"/>
      <c r="E62" s="303"/>
      <c r="F62" s="303"/>
      <c r="G62" s="238" t="s">
        <v>24</v>
      </c>
      <c r="H62" s="239"/>
    </row>
    <row r="63" spans="2:8" s="7" customFormat="1" ht="15" customHeight="1" x14ac:dyDescent="0.2">
      <c r="B63" s="303"/>
      <c r="C63" s="303"/>
      <c r="D63" s="303"/>
      <c r="E63" s="303"/>
      <c r="F63" s="303"/>
      <c r="G63" s="240" t="s">
        <v>57</v>
      </c>
      <c r="H63" s="241">
        <f t="shared" ref="H63" si="12">+H65</f>
        <v>-1492412.007</v>
      </c>
    </row>
    <row r="64" spans="2:8" ht="15" customHeight="1" x14ac:dyDescent="0.2">
      <c r="B64" s="303"/>
      <c r="C64" s="303"/>
      <c r="D64" s="303"/>
      <c r="E64" s="303"/>
      <c r="F64" s="303"/>
      <c r="G64" s="224" t="s">
        <v>55</v>
      </c>
      <c r="H64" s="239"/>
    </row>
    <row r="65" spans="2:8" ht="15" customHeight="1" x14ac:dyDescent="0.2">
      <c r="B65" s="303"/>
      <c r="C65" s="303"/>
      <c r="D65" s="303"/>
      <c r="E65" s="303"/>
      <c r="F65" s="303"/>
      <c r="G65" s="222" t="s">
        <v>31</v>
      </c>
      <c r="H65" s="239">
        <f t="shared" ref="H65:H67" si="13">+H66</f>
        <v>-1492412.007</v>
      </c>
    </row>
    <row r="66" spans="2:8" ht="15" customHeight="1" x14ac:dyDescent="0.2">
      <c r="B66" s="303"/>
      <c r="C66" s="303"/>
      <c r="D66" s="303"/>
      <c r="E66" s="303"/>
      <c r="F66" s="303"/>
      <c r="G66" s="222" t="s">
        <v>32</v>
      </c>
      <c r="H66" s="239">
        <f t="shared" si="13"/>
        <v>-1492412.007</v>
      </c>
    </row>
    <row r="67" spans="2:8" ht="15" customHeight="1" x14ac:dyDescent="0.2">
      <c r="B67" s="303"/>
      <c r="C67" s="303"/>
      <c r="D67" s="303"/>
      <c r="E67" s="303"/>
      <c r="F67" s="303"/>
      <c r="G67" s="222" t="s">
        <v>33</v>
      </c>
      <c r="H67" s="239">
        <f t="shared" si="13"/>
        <v>-1492412.007</v>
      </c>
    </row>
    <row r="68" spans="2:8" ht="15" customHeight="1" x14ac:dyDescent="0.2">
      <c r="B68" s="303"/>
      <c r="C68" s="303"/>
      <c r="D68" s="303"/>
      <c r="E68" s="303"/>
      <c r="F68" s="303"/>
      <c r="G68" s="222" t="s">
        <v>34</v>
      </c>
      <c r="H68" s="237">
        <f>SUM(H69:H70)</f>
        <v>-1492412.007</v>
      </c>
    </row>
    <row r="69" spans="2:8" ht="15" customHeight="1" x14ac:dyDescent="0.2">
      <c r="B69" s="303"/>
      <c r="C69" s="303"/>
      <c r="D69" s="303"/>
      <c r="E69" s="303"/>
      <c r="F69" s="303"/>
      <c r="G69" s="242" t="s">
        <v>87</v>
      </c>
      <c r="H69" s="239">
        <f>+'6'!F23+'6'!F35</f>
        <v>-222875.46</v>
      </c>
    </row>
    <row r="70" spans="2:8" s="7" customFormat="1" ht="15" customHeight="1" x14ac:dyDescent="0.2">
      <c r="B70" s="304"/>
      <c r="C70" s="304"/>
      <c r="D70" s="304"/>
      <c r="E70" s="304"/>
      <c r="F70" s="304"/>
      <c r="G70" s="242" t="s">
        <v>56</v>
      </c>
      <c r="H70" s="239">
        <f>+'6'!G15+'6'!G16+'6'!G18+'6'!G21+'6'!G25+'6'!G27+'6'!G28+'6'!G29+'6'!G31+'6'!G33+'6'!G37</f>
        <v>-1269536.547</v>
      </c>
    </row>
  </sheetData>
  <mergeCells count="32">
    <mergeCell ref="B9:G9"/>
    <mergeCell ref="B7:D7"/>
    <mergeCell ref="G7:G8"/>
    <mergeCell ref="E7:F7"/>
    <mergeCell ref="F61:F70"/>
    <mergeCell ref="F52:F60"/>
    <mergeCell ref="F46:F51"/>
    <mergeCell ref="F37:F45"/>
    <mergeCell ref="E31:E34"/>
    <mergeCell ref="E35:E45"/>
    <mergeCell ref="E46:E49"/>
    <mergeCell ref="E50:E70"/>
    <mergeCell ref="B1:H1"/>
    <mergeCell ref="B2:H2"/>
    <mergeCell ref="B3:H3"/>
    <mergeCell ref="B4:H4"/>
    <mergeCell ref="B6:H6"/>
    <mergeCell ref="B5:H5"/>
    <mergeCell ref="D31:D32"/>
    <mergeCell ref="F31:F36"/>
    <mergeCell ref="B12:B70"/>
    <mergeCell ref="C31:C70"/>
    <mergeCell ref="C12:C13"/>
    <mergeCell ref="C14:C30"/>
    <mergeCell ref="D12:D15"/>
    <mergeCell ref="D16:D30"/>
    <mergeCell ref="D33:D45"/>
    <mergeCell ref="D46:D70"/>
    <mergeCell ref="F12:F21"/>
    <mergeCell ref="F22:F30"/>
    <mergeCell ref="E12:E19"/>
    <mergeCell ref="E20:E30"/>
  </mergeCells>
  <pageMargins left="0.23622047244094499" right="0.23622047244094499" top="0.15748031496063" bottom="0.15748031496063" header="0.15748031496063" footer="0.1574803149606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HL44"/>
  <sheetViews>
    <sheetView topLeftCell="A13" workbookViewId="0">
      <selection activeCell="E42" sqref="E42"/>
    </sheetView>
  </sheetViews>
  <sheetFormatPr defaultRowHeight="13.5" x14ac:dyDescent="0.2"/>
  <cols>
    <col min="1" max="1" width="2.7109375" style="1" customWidth="1"/>
    <col min="2" max="2" width="10.42578125" style="1" customWidth="1"/>
    <col min="3" max="3" width="12" style="1" customWidth="1"/>
    <col min="4" max="4" width="70.5703125" style="1" customWidth="1"/>
    <col min="5" max="5" width="22.85546875" style="11" customWidth="1"/>
    <col min="6" max="7" width="9.140625" style="1"/>
    <col min="8" max="8" width="14.5703125" style="1" customWidth="1"/>
    <col min="9" max="16384" width="9.140625" style="1"/>
  </cols>
  <sheetData>
    <row r="1" spans="2:220" s="7" customFormat="1" ht="14.1" customHeight="1" x14ac:dyDescent="0.2">
      <c r="B1" s="245" t="s">
        <v>144</v>
      </c>
      <c r="C1" s="245"/>
      <c r="D1" s="245"/>
      <c r="E1" s="245"/>
      <c r="F1" s="6"/>
      <c r="G1" s="6"/>
      <c r="H1" s="6"/>
      <c r="I1" s="6"/>
      <c r="J1" s="6"/>
      <c r="K1" s="6"/>
      <c r="L1" s="5"/>
      <c r="M1" s="6"/>
      <c r="N1" s="6"/>
      <c r="O1" s="6"/>
      <c r="P1" s="6"/>
      <c r="Q1" s="6"/>
      <c r="R1" s="6"/>
      <c r="S1" s="6"/>
      <c r="T1" s="5"/>
      <c r="U1" s="6"/>
      <c r="V1" s="6"/>
      <c r="W1" s="6"/>
      <c r="X1" s="6"/>
      <c r="Y1" s="6"/>
      <c r="Z1" s="6"/>
      <c r="AA1" s="6"/>
      <c r="AB1" s="5"/>
      <c r="AC1" s="6"/>
      <c r="AD1" s="6"/>
      <c r="AE1" s="6"/>
      <c r="AF1" s="6"/>
      <c r="AG1" s="6"/>
      <c r="AH1" s="6"/>
      <c r="AI1" s="6"/>
      <c r="AJ1" s="5"/>
      <c r="AK1" s="6"/>
      <c r="AL1" s="6"/>
      <c r="AM1" s="6"/>
      <c r="AN1" s="6"/>
      <c r="AO1" s="6"/>
      <c r="AP1" s="6"/>
      <c r="AQ1" s="6"/>
      <c r="AR1" s="5"/>
      <c r="AS1" s="6"/>
      <c r="AT1" s="6"/>
      <c r="AU1" s="6"/>
      <c r="AV1" s="6"/>
      <c r="AW1" s="6"/>
      <c r="AX1" s="6"/>
      <c r="AY1" s="6"/>
      <c r="AZ1" s="5"/>
      <c r="BA1" s="6"/>
      <c r="BB1" s="6"/>
      <c r="BC1" s="6"/>
      <c r="BD1" s="6"/>
      <c r="BE1" s="6"/>
      <c r="BF1" s="6"/>
      <c r="BG1" s="6"/>
      <c r="BH1" s="5"/>
      <c r="BI1" s="6"/>
      <c r="BJ1" s="6"/>
      <c r="BK1" s="6"/>
      <c r="BL1" s="6"/>
      <c r="BM1" s="6"/>
      <c r="BN1" s="6"/>
      <c r="BO1" s="6"/>
      <c r="BP1" s="5"/>
      <c r="BQ1" s="6"/>
      <c r="BR1" s="6"/>
      <c r="BS1" s="6"/>
      <c r="BT1" s="6"/>
      <c r="BU1" s="6"/>
      <c r="BV1" s="6"/>
      <c r="BW1" s="6"/>
      <c r="BX1" s="5"/>
      <c r="BY1" s="6"/>
      <c r="BZ1" s="6"/>
      <c r="CA1" s="6"/>
      <c r="CB1" s="6"/>
      <c r="CC1" s="6"/>
      <c r="CD1" s="6"/>
      <c r="CE1" s="6"/>
      <c r="CF1" s="5"/>
      <c r="CG1" s="6"/>
      <c r="CH1" s="6"/>
      <c r="CI1" s="6"/>
      <c r="CJ1" s="6"/>
      <c r="CK1" s="6"/>
      <c r="CL1" s="6"/>
      <c r="CM1" s="6"/>
      <c r="CN1" s="5"/>
      <c r="CO1" s="6"/>
      <c r="CP1" s="6"/>
      <c r="CQ1" s="6"/>
      <c r="CR1" s="6"/>
      <c r="CS1" s="6"/>
      <c r="CT1" s="6"/>
      <c r="CU1" s="6"/>
      <c r="CV1" s="5"/>
      <c r="CW1" s="6"/>
      <c r="CX1" s="6"/>
      <c r="CY1" s="6"/>
      <c r="CZ1" s="6"/>
      <c r="DA1" s="6"/>
      <c r="DB1" s="6"/>
      <c r="DC1" s="6"/>
      <c r="DD1" s="5"/>
      <c r="DE1" s="6"/>
      <c r="DF1" s="6"/>
      <c r="DG1" s="6"/>
      <c r="DH1" s="6"/>
      <c r="DI1" s="6"/>
      <c r="DJ1" s="6"/>
      <c r="DK1" s="6"/>
      <c r="DL1" s="5"/>
      <c r="DM1" s="6"/>
      <c r="DN1" s="6"/>
      <c r="DO1" s="6"/>
      <c r="DP1" s="6"/>
      <c r="DQ1" s="6"/>
      <c r="DR1" s="6"/>
      <c r="DS1" s="6"/>
      <c r="DT1" s="5"/>
      <c r="DU1" s="6"/>
      <c r="DV1" s="6"/>
      <c r="DW1" s="6"/>
      <c r="DX1" s="6"/>
      <c r="DY1" s="6"/>
      <c r="DZ1" s="6"/>
      <c r="EA1" s="6"/>
      <c r="EB1" s="5"/>
      <c r="EC1" s="6"/>
      <c r="ED1" s="6"/>
      <c r="EE1" s="6"/>
      <c r="EF1" s="6"/>
      <c r="EG1" s="6"/>
      <c r="EH1" s="6"/>
      <c r="EI1" s="6"/>
      <c r="EJ1" s="5"/>
      <c r="EK1" s="6"/>
      <c r="EL1" s="6"/>
      <c r="EM1" s="6"/>
      <c r="EN1" s="6"/>
      <c r="EO1" s="6"/>
      <c r="EP1" s="6"/>
      <c r="EQ1" s="6"/>
      <c r="ER1" s="5"/>
      <c r="ES1" s="6"/>
      <c r="ET1" s="6"/>
      <c r="EU1" s="6"/>
      <c r="EV1" s="6"/>
      <c r="EW1" s="6"/>
      <c r="EX1" s="6"/>
      <c r="EY1" s="6"/>
      <c r="EZ1" s="5"/>
      <c r="FA1" s="6"/>
      <c r="FB1" s="6"/>
      <c r="FC1" s="6"/>
      <c r="FD1" s="6"/>
      <c r="FE1" s="6"/>
      <c r="FF1" s="6"/>
      <c r="FG1" s="6"/>
      <c r="FH1" s="5"/>
      <c r="FI1" s="6"/>
      <c r="FJ1" s="6"/>
      <c r="FK1" s="6"/>
      <c r="FL1" s="6"/>
      <c r="FM1" s="6"/>
      <c r="FN1" s="6"/>
      <c r="FO1" s="6"/>
      <c r="FP1" s="5"/>
      <c r="FQ1" s="6"/>
      <c r="FR1" s="6"/>
      <c r="FS1" s="6"/>
      <c r="FT1" s="6"/>
      <c r="FU1" s="6"/>
      <c r="FV1" s="6"/>
      <c r="FW1" s="6"/>
      <c r="FX1" s="5"/>
      <c r="FY1" s="6"/>
      <c r="FZ1" s="6"/>
      <c r="GA1" s="6"/>
      <c r="GB1" s="6"/>
      <c r="GC1" s="6"/>
      <c r="GD1" s="6"/>
      <c r="GE1" s="6"/>
      <c r="GF1" s="5"/>
      <c r="GG1" s="6"/>
      <c r="GH1" s="6"/>
      <c r="GI1" s="6"/>
      <c r="GJ1" s="6"/>
      <c r="GK1" s="6"/>
      <c r="GL1" s="6"/>
      <c r="GM1" s="6"/>
      <c r="GN1" s="5"/>
      <c r="GO1" s="6"/>
      <c r="GP1" s="6"/>
      <c r="GQ1" s="6"/>
      <c r="GR1" s="6"/>
      <c r="GS1" s="6"/>
      <c r="GT1" s="6"/>
      <c r="GU1" s="6"/>
      <c r="GV1" s="5"/>
      <c r="GW1" s="6"/>
      <c r="GX1" s="6"/>
      <c r="GY1" s="6"/>
      <c r="GZ1" s="6"/>
      <c r="HA1" s="6"/>
      <c r="HB1" s="6"/>
      <c r="HC1" s="6"/>
      <c r="HD1" s="5"/>
      <c r="HE1" s="6"/>
      <c r="HF1" s="6"/>
      <c r="HG1" s="6"/>
      <c r="HH1" s="6"/>
      <c r="HI1" s="6"/>
      <c r="HJ1" s="6"/>
      <c r="HK1" s="6"/>
      <c r="HL1" s="5"/>
    </row>
    <row r="2" spans="2:220" s="7" customFormat="1" ht="14.1" customHeight="1" x14ac:dyDescent="0.2">
      <c r="B2" s="245" t="s">
        <v>82</v>
      </c>
      <c r="C2" s="245"/>
      <c r="D2" s="245"/>
      <c r="E2" s="245"/>
      <c r="F2" s="6"/>
      <c r="G2" s="6"/>
      <c r="H2" s="6"/>
      <c r="I2" s="6"/>
      <c r="J2" s="6"/>
      <c r="K2" s="6"/>
      <c r="L2" s="5"/>
      <c r="M2" s="6"/>
      <c r="N2" s="6"/>
      <c r="O2" s="6"/>
      <c r="P2" s="6"/>
      <c r="Q2" s="6"/>
      <c r="R2" s="6"/>
      <c r="S2" s="6"/>
      <c r="T2" s="5"/>
      <c r="U2" s="6"/>
      <c r="V2" s="6"/>
      <c r="W2" s="6"/>
      <c r="X2" s="6"/>
      <c r="Y2" s="6"/>
      <c r="Z2" s="6"/>
      <c r="AA2" s="6"/>
      <c r="AB2" s="5"/>
      <c r="AC2" s="6"/>
      <c r="AD2" s="6"/>
      <c r="AE2" s="6"/>
      <c r="AF2" s="6"/>
      <c r="AG2" s="6"/>
      <c r="AH2" s="6"/>
      <c r="AI2" s="6"/>
      <c r="AJ2" s="5"/>
      <c r="AK2" s="6"/>
      <c r="AL2" s="6"/>
      <c r="AM2" s="6"/>
      <c r="AN2" s="6"/>
      <c r="AO2" s="6"/>
      <c r="AP2" s="6"/>
      <c r="AQ2" s="6"/>
      <c r="AR2" s="5"/>
      <c r="AS2" s="6"/>
      <c r="AT2" s="6"/>
      <c r="AU2" s="6"/>
      <c r="AV2" s="6"/>
      <c r="AW2" s="6"/>
      <c r="AX2" s="6"/>
      <c r="AY2" s="6"/>
      <c r="AZ2" s="5"/>
      <c r="BA2" s="6"/>
      <c r="BB2" s="6"/>
      <c r="BC2" s="6"/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5"/>
      <c r="BQ2" s="6"/>
      <c r="BR2" s="6"/>
      <c r="BS2" s="6"/>
      <c r="BT2" s="6"/>
      <c r="BU2" s="6"/>
      <c r="BV2" s="6"/>
      <c r="BW2" s="6"/>
      <c r="BX2" s="5"/>
      <c r="BY2" s="6"/>
      <c r="BZ2" s="6"/>
      <c r="CA2" s="6"/>
      <c r="CB2" s="6"/>
      <c r="CC2" s="6"/>
      <c r="CD2" s="6"/>
      <c r="CE2" s="6"/>
      <c r="CF2" s="5"/>
      <c r="CG2" s="6"/>
      <c r="CH2" s="6"/>
      <c r="CI2" s="6"/>
      <c r="CJ2" s="6"/>
      <c r="CK2" s="6"/>
      <c r="CL2" s="6"/>
      <c r="CM2" s="6"/>
      <c r="CN2" s="5"/>
      <c r="CO2" s="6"/>
      <c r="CP2" s="6"/>
      <c r="CQ2" s="6"/>
      <c r="CR2" s="6"/>
      <c r="CS2" s="6"/>
      <c r="CT2" s="6"/>
      <c r="CU2" s="6"/>
      <c r="CV2" s="5"/>
      <c r="CW2" s="6"/>
      <c r="CX2" s="6"/>
      <c r="CY2" s="6"/>
      <c r="CZ2" s="6"/>
      <c r="DA2" s="6"/>
      <c r="DB2" s="6"/>
      <c r="DC2" s="6"/>
      <c r="DD2" s="5"/>
      <c r="DE2" s="6"/>
      <c r="DF2" s="6"/>
      <c r="DG2" s="6"/>
      <c r="DH2" s="6"/>
      <c r="DI2" s="6"/>
      <c r="DJ2" s="6"/>
      <c r="DK2" s="6"/>
      <c r="DL2" s="5"/>
      <c r="DM2" s="6"/>
      <c r="DN2" s="6"/>
      <c r="DO2" s="6"/>
      <c r="DP2" s="6"/>
      <c r="DQ2" s="6"/>
      <c r="DR2" s="6"/>
      <c r="DS2" s="6"/>
      <c r="DT2" s="5"/>
      <c r="DU2" s="6"/>
      <c r="DV2" s="6"/>
      <c r="DW2" s="6"/>
      <c r="DX2" s="6"/>
      <c r="DY2" s="6"/>
      <c r="DZ2" s="6"/>
      <c r="EA2" s="6"/>
      <c r="EB2" s="5"/>
      <c r="EC2" s="6"/>
      <c r="ED2" s="6"/>
      <c r="EE2" s="6"/>
      <c r="EF2" s="6"/>
      <c r="EG2" s="6"/>
      <c r="EH2" s="6"/>
      <c r="EI2" s="6"/>
      <c r="EJ2" s="5"/>
      <c r="EK2" s="6"/>
      <c r="EL2" s="6"/>
      <c r="EM2" s="6"/>
      <c r="EN2" s="6"/>
      <c r="EO2" s="6"/>
      <c r="EP2" s="6"/>
      <c r="EQ2" s="6"/>
      <c r="ER2" s="5"/>
      <c r="ES2" s="6"/>
      <c r="ET2" s="6"/>
      <c r="EU2" s="6"/>
      <c r="EV2" s="6"/>
      <c r="EW2" s="6"/>
      <c r="EX2" s="6"/>
      <c r="EY2" s="6"/>
      <c r="EZ2" s="5"/>
      <c r="FA2" s="6"/>
      <c r="FB2" s="6"/>
      <c r="FC2" s="6"/>
      <c r="FD2" s="6"/>
      <c r="FE2" s="6"/>
      <c r="FF2" s="6"/>
      <c r="FG2" s="6"/>
      <c r="FH2" s="5"/>
      <c r="FI2" s="6"/>
      <c r="FJ2" s="6"/>
      <c r="FK2" s="6"/>
      <c r="FL2" s="6"/>
      <c r="FM2" s="6"/>
      <c r="FN2" s="6"/>
      <c r="FO2" s="6"/>
      <c r="FP2" s="5"/>
      <c r="FQ2" s="6"/>
      <c r="FR2" s="6"/>
      <c r="FS2" s="6"/>
      <c r="FT2" s="6"/>
      <c r="FU2" s="6"/>
      <c r="FV2" s="6"/>
      <c r="FW2" s="6"/>
      <c r="FX2" s="5"/>
      <c r="FY2" s="6"/>
      <c r="FZ2" s="6"/>
      <c r="GA2" s="6"/>
      <c r="GB2" s="6"/>
      <c r="GC2" s="6"/>
      <c r="GD2" s="6"/>
      <c r="GE2" s="6"/>
      <c r="GF2" s="5"/>
      <c r="GG2" s="6"/>
      <c r="GH2" s="6"/>
      <c r="GI2" s="6"/>
      <c r="GJ2" s="6"/>
      <c r="GK2" s="6"/>
      <c r="GL2" s="6"/>
      <c r="GM2" s="6"/>
      <c r="GN2" s="5"/>
      <c r="GO2" s="6"/>
      <c r="GP2" s="6"/>
      <c r="GQ2" s="6"/>
      <c r="GR2" s="6"/>
      <c r="GS2" s="6"/>
      <c r="GT2" s="6"/>
      <c r="GU2" s="6"/>
      <c r="GV2" s="5"/>
      <c r="GW2" s="6"/>
      <c r="GX2" s="6"/>
      <c r="GY2" s="6"/>
      <c r="GZ2" s="6"/>
      <c r="HA2" s="6"/>
      <c r="HB2" s="6"/>
      <c r="HC2" s="6"/>
      <c r="HD2" s="5"/>
      <c r="HE2" s="6"/>
      <c r="HF2" s="6"/>
      <c r="HG2" s="6"/>
      <c r="HH2" s="6"/>
      <c r="HI2" s="6"/>
      <c r="HJ2" s="6"/>
      <c r="HK2" s="6"/>
      <c r="HL2" s="5"/>
    </row>
    <row r="3" spans="2:220" s="7" customFormat="1" ht="14.1" customHeight="1" x14ac:dyDescent="0.2">
      <c r="B3" s="245" t="s">
        <v>54</v>
      </c>
      <c r="C3" s="245"/>
      <c r="D3" s="245"/>
      <c r="E3" s="245"/>
      <c r="F3" s="6"/>
      <c r="G3" s="6"/>
      <c r="H3" s="6"/>
      <c r="I3" s="6"/>
      <c r="J3" s="6"/>
      <c r="K3" s="6"/>
      <c r="L3" s="5"/>
      <c r="M3" s="6"/>
      <c r="N3" s="6"/>
      <c r="O3" s="6"/>
      <c r="P3" s="6"/>
      <c r="Q3" s="6"/>
      <c r="R3" s="6"/>
      <c r="S3" s="6"/>
      <c r="T3" s="5"/>
      <c r="U3" s="6"/>
      <c r="V3" s="6"/>
      <c r="W3" s="6"/>
      <c r="X3" s="6"/>
      <c r="Y3" s="6"/>
      <c r="Z3" s="6"/>
      <c r="AA3" s="6"/>
      <c r="AB3" s="5"/>
      <c r="AC3" s="6"/>
      <c r="AD3" s="6"/>
      <c r="AE3" s="6"/>
      <c r="AF3" s="6"/>
      <c r="AG3" s="6"/>
      <c r="AH3" s="6"/>
      <c r="AI3" s="6"/>
      <c r="AJ3" s="5"/>
      <c r="AK3" s="6"/>
      <c r="AL3" s="6"/>
      <c r="AM3" s="6"/>
      <c r="AN3" s="6"/>
      <c r="AO3" s="6"/>
      <c r="AP3" s="6"/>
      <c r="AQ3" s="6"/>
      <c r="AR3" s="5"/>
      <c r="AS3" s="6"/>
      <c r="AT3" s="6"/>
      <c r="AU3" s="6"/>
      <c r="AV3" s="6"/>
      <c r="AW3" s="6"/>
      <c r="AX3" s="6"/>
      <c r="AY3" s="6"/>
      <c r="AZ3" s="5"/>
      <c r="BA3" s="6"/>
      <c r="BB3" s="6"/>
      <c r="BC3" s="6"/>
      <c r="BD3" s="6"/>
      <c r="BE3" s="6"/>
      <c r="BF3" s="6"/>
      <c r="BG3" s="6"/>
      <c r="BH3" s="5"/>
      <c r="BI3" s="6"/>
      <c r="BJ3" s="6"/>
      <c r="BK3" s="6"/>
      <c r="BL3" s="6"/>
      <c r="BM3" s="6"/>
      <c r="BN3" s="6"/>
      <c r="BO3" s="6"/>
      <c r="BP3" s="5"/>
      <c r="BQ3" s="6"/>
      <c r="BR3" s="6"/>
      <c r="BS3" s="6"/>
      <c r="BT3" s="6"/>
      <c r="BU3" s="6"/>
      <c r="BV3" s="6"/>
      <c r="BW3" s="6"/>
      <c r="BX3" s="5"/>
      <c r="BY3" s="6"/>
      <c r="BZ3" s="6"/>
      <c r="CA3" s="6"/>
      <c r="CB3" s="6"/>
      <c r="CC3" s="6"/>
      <c r="CD3" s="6"/>
      <c r="CE3" s="6"/>
      <c r="CF3" s="5"/>
      <c r="CG3" s="6"/>
      <c r="CH3" s="6"/>
      <c r="CI3" s="6"/>
      <c r="CJ3" s="6"/>
      <c r="CK3" s="6"/>
      <c r="CL3" s="6"/>
      <c r="CM3" s="6"/>
      <c r="CN3" s="5"/>
      <c r="CO3" s="6"/>
      <c r="CP3" s="6"/>
      <c r="CQ3" s="6"/>
      <c r="CR3" s="6"/>
      <c r="CS3" s="6"/>
      <c r="CT3" s="6"/>
      <c r="CU3" s="6"/>
      <c r="CV3" s="5"/>
      <c r="CW3" s="6"/>
      <c r="CX3" s="6"/>
      <c r="CY3" s="6"/>
      <c r="CZ3" s="6"/>
      <c r="DA3" s="6"/>
      <c r="DB3" s="6"/>
      <c r="DC3" s="6"/>
      <c r="DD3" s="5"/>
      <c r="DE3" s="6"/>
      <c r="DF3" s="6"/>
      <c r="DG3" s="6"/>
      <c r="DH3" s="6"/>
      <c r="DI3" s="6"/>
      <c r="DJ3" s="6"/>
      <c r="DK3" s="6"/>
      <c r="DL3" s="5"/>
      <c r="DM3" s="6"/>
      <c r="DN3" s="6"/>
      <c r="DO3" s="6"/>
      <c r="DP3" s="6"/>
      <c r="DQ3" s="6"/>
      <c r="DR3" s="6"/>
      <c r="DS3" s="6"/>
      <c r="DT3" s="5"/>
      <c r="DU3" s="6"/>
      <c r="DV3" s="6"/>
      <c r="DW3" s="6"/>
      <c r="DX3" s="6"/>
      <c r="DY3" s="6"/>
      <c r="DZ3" s="6"/>
      <c r="EA3" s="6"/>
      <c r="EB3" s="5"/>
      <c r="EC3" s="6"/>
      <c r="ED3" s="6"/>
      <c r="EE3" s="6"/>
      <c r="EF3" s="6"/>
      <c r="EG3" s="6"/>
      <c r="EH3" s="6"/>
      <c r="EI3" s="6"/>
      <c r="EJ3" s="5"/>
      <c r="EK3" s="6"/>
      <c r="EL3" s="6"/>
      <c r="EM3" s="6"/>
      <c r="EN3" s="6"/>
      <c r="EO3" s="6"/>
      <c r="EP3" s="6"/>
      <c r="EQ3" s="6"/>
      <c r="ER3" s="5"/>
      <c r="ES3" s="6"/>
      <c r="ET3" s="6"/>
      <c r="EU3" s="6"/>
      <c r="EV3" s="6"/>
      <c r="EW3" s="6"/>
      <c r="EX3" s="6"/>
      <c r="EY3" s="6"/>
      <c r="EZ3" s="5"/>
      <c r="FA3" s="6"/>
      <c r="FB3" s="6"/>
      <c r="FC3" s="6"/>
      <c r="FD3" s="6"/>
      <c r="FE3" s="6"/>
      <c r="FF3" s="6"/>
      <c r="FG3" s="6"/>
      <c r="FH3" s="5"/>
      <c r="FI3" s="6"/>
      <c r="FJ3" s="6"/>
      <c r="FK3" s="6"/>
      <c r="FL3" s="6"/>
      <c r="FM3" s="6"/>
      <c r="FN3" s="6"/>
      <c r="FO3" s="6"/>
      <c r="FP3" s="5"/>
      <c r="FQ3" s="6"/>
      <c r="FR3" s="6"/>
      <c r="FS3" s="6"/>
      <c r="FT3" s="6"/>
      <c r="FU3" s="6"/>
      <c r="FV3" s="6"/>
      <c r="FW3" s="6"/>
      <c r="FX3" s="5"/>
      <c r="FY3" s="6"/>
      <c r="FZ3" s="6"/>
      <c r="GA3" s="6"/>
      <c r="GB3" s="6"/>
      <c r="GC3" s="6"/>
      <c r="GD3" s="6"/>
      <c r="GE3" s="6"/>
      <c r="GF3" s="5"/>
      <c r="GG3" s="6"/>
      <c r="GH3" s="6"/>
      <c r="GI3" s="6"/>
      <c r="GJ3" s="6"/>
      <c r="GK3" s="6"/>
      <c r="GL3" s="6"/>
      <c r="GM3" s="6"/>
      <c r="GN3" s="5"/>
      <c r="GO3" s="6"/>
      <c r="GP3" s="6"/>
      <c r="GQ3" s="6"/>
      <c r="GR3" s="6"/>
      <c r="GS3" s="6"/>
      <c r="GT3" s="6"/>
      <c r="GU3" s="6"/>
      <c r="GV3" s="5"/>
      <c r="GW3" s="6"/>
      <c r="GX3" s="6"/>
      <c r="GY3" s="6"/>
      <c r="GZ3" s="6"/>
      <c r="HA3" s="6"/>
      <c r="HB3" s="6"/>
      <c r="HC3" s="6"/>
      <c r="HD3" s="5"/>
      <c r="HE3" s="6"/>
      <c r="HF3" s="6"/>
      <c r="HG3" s="6"/>
      <c r="HH3" s="6"/>
      <c r="HI3" s="6"/>
      <c r="HJ3" s="6"/>
      <c r="HK3" s="6"/>
      <c r="HL3" s="5"/>
    </row>
    <row r="4" spans="2:220" s="7" customFormat="1" ht="14.1" customHeight="1" x14ac:dyDescent="0.2">
      <c r="B4" s="245" t="s">
        <v>53</v>
      </c>
      <c r="C4" s="245"/>
      <c r="D4" s="245"/>
      <c r="E4" s="245"/>
      <c r="F4" s="6"/>
      <c r="G4" s="6"/>
      <c r="H4" s="6"/>
      <c r="I4" s="6"/>
      <c r="J4" s="6"/>
      <c r="K4" s="6"/>
      <c r="L4" s="5"/>
      <c r="M4" s="6"/>
      <c r="N4" s="6"/>
      <c r="O4" s="6"/>
      <c r="P4" s="6"/>
      <c r="Q4" s="6"/>
      <c r="R4" s="6"/>
      <c r="S4" s="6"/>
      <c r="T4" s="5"/>
      <c r="U4" s="6"/>
      <c r="V4" s="6"/>
      <c r="W4" s="6"/>
      <c r="X4" s="6"/>
      <c r="Y4" s="6"/>
      <c r="Z4" s="6"/>
      <c r="AA4" s="6"/>
      <c r="AB4" s="5"/>
      <c r="AC4" s="6"/>
      <c r="AD4" s="6"/>
      <c r="AE4" s="6"/>
      <c r="AF4" s="6"/>
      <c r="AG4" s="6"/>
      <c r="AH4" s="6"/>
      <c r="AI4" s="6"/>
      <c r="AJ4" s="5"/>
      <c r="AK4" s="6"/>
      <c r="AL4" s="6"/>
      <c r="AM4" s="6"/>
      <c r="AN4" s="6"/>
      <c r="AO4" s="6"/>
      <c r="AP4" s="6"/>
      <c r="AQ4" s="6"/>
      <c r="AR4" s="5"/>
      <c r="AS4" s="6"/>
      <c r="AT4" s="6"/>
      <c r="AU4" s="6"/>
      <c r="AV4" s="6"/>
      <c r="AW4" s="6"/>
      <c r="AX4" s="6"/>
      <c r="AY4" s="6"/>
      <c r="AZ4" s="5"/>
      <c r="BA4" s="6"/>
      <c r="BB4" s="6"/>
      <c r="BC4" s="6"/>
      <c r="BD4" s="6"/>
      <c r="BE4" s="6"/>
      <c r="BF4" s="6"/>
      <c r="BG4" s="6"/>
      <c r="BH4" s="5"/>
      <c r="BI4" s="6"/>
      <c r="BJ4" s="6"/>
      <c r="BK4" s="6"/>
      <c r="BL4" s="6"/>
      <c r="BM4" s="6"/>
      <c r="BN4" s="6"/>
      <c r="BO4" s="6"/>
      <c r="BP4" s="5"/>
      <c r="BQ4" s="6"/>
      <c r="BR4" s="6"/>
      <c r="BS4" s="6"/>
      <c r="BT4" s="6"/>
      <c r="BU4" s="6"/>
      <c r="BV4" s="6"/>
      <c r="BW4" s="6"/>
      <c r="BX4" s="5"/>
      <c r="BY4" s="6"/>
      <c r="BZ4" s="6"/>
      <c r="CA4" s="6"/>
      <c r="CB4" s="6"/>
      <c r="CC4" s="6"/>
      <c r="CD4" s="6"/>
      <c r="CE4" s="6"/>
      <c r="CF4" s="5"/>
      <c r="CG4" s="6"/>
      <c r="CH4" s="6"/>
      <c r="CI4" s="6"/>
      <c r="CJ4" s="6"/>
      <c r="CK4" s="6"/>
      <c r="CL4" s="6"/>
      <c r="CM4" s="6"/>
      <c r="CN4" s="5"/>
      <c r="CO4" s="6"/>
      <c r="CP4" s="6"/>
      <c r="CQ4" s="6"/>
      <c r="CR4" s="6"/>
      <c r="CS4" s="6"/>
      <c r="CT4" s="6"/>
      <c r="CU4" s="6"/>
      <c r="CV4" s="5"/>
      <c r="CW4" s="6"/>
      <c r="CX4" s="6"/>
      <c r="CY4" s="6"/>
      <c r="CZ4" s="6"/>
      <c r="DA4" s="6"/>
      <c r="DB4" s="6"/>
      <c r="DC4" s="6"/>
      <c r="DD4" s="5"/>
      <c r="DE4" s="6"/>
      <c r="DF4" s="6"/>
      <c r="DG4" s="6"/>
      <c r="DH4" s="6"/>
      <c r="DI4" s="6"/>
      <c r="DJ4" s="6"/>
      <c r="DK4" s="6"/>
      <c r="DL4" s="5"/>
      <c r="DM4" s="6"/>
      <c r="DN4" s="6"/>
      <c r="DO4" s="6"/>
      <c r="DP4" s="6"/>
      <c r="DQ4" s="6"/>
      <c r="DR4" s="6"/>
      <c r="DS4" s="6"/>
      <c r="DT4" s="5"/>
      <c r="DU4" s="6"/>
      <c r="DV4" s="6"/>
      <c r="DW4" s="6"/>
      <c r="DX4" s="6"/>
      <c r="DY4" s="6"/>
      <c r="DZ4" s="6"/>
      <c r="EA4" s="6"/>
      <c r="EB4" s="5"/>
      <c r="EC4" s="6"/>
      <c r="ED4" s="6"/>
      <c r="EE4" s="6"/>
      <c r="EF4" s="6"/>
      <c r="EG4" s="6"/>
      <c r="EH4" s="6"/>
      <c r="EI4" s="6"/>
      <c r="EJ4" s="5"/>
      <c r="EK4" s="6"/>
      <c r="EL4" s="6"/>
      <c r="EM4" s="6"/>
      <c r="EN4" s="6"/>
      <c r="EO4" s="6"/>
      <c r="EP4" s="6"/>
      <c r="EQ4" s="6"/>
      <c r="ER4" s="5"/>
      <c r="ES4" s="6"/>
      <c r="ET4" s="6"/>
      <c r="EU4" s="6"/>
      <c r="EV4" s="6"/>
      <c r="EW4" s="6"/>
      <c r="EX4" s="6"/>
      <c r="EY4" s="6"/>
      <c r="EZ4" s="5"/>
      <c r="FA4" s="6"/>
      <c r="FB4" s="6"/>
      <c r="FC4" s="6"/>
      <c r="FD4" s="6"/>
      <c r="FE4" s="6"/>
      <c r="FF4" s="6"/>
      <c r="FG4" s="6"/>
      <c r="FH4" s="5"/>
      <c r="FI4" s="6"/>
      <c r="FJ4" s="6"/>
      <c r="FK4" s="6"/>
      <c r="FL4" s="6"/>
      <c r="FM4" s="6"/>
      <c r="FN4" s="6"/>
      <c r="FO4" s="6"/>
      <c r="FP4" s="5"/>
      <c r="FQ4" s="6"/>
      <c r="FR4" s="6"/>
      <c r="FS4" s="6"/>
      <c r="FT4" s="6"/>
      <c r="FU4" s="6"/>
      <c r="FV4" s="6"/>
      <c r="FW4" s="6"/>
      <c r="FX4" s="5"/>
      <c r="FY4" s="6"/>
      <c r="FZ4" s="6"/>
      <c r="GA4" s="6"/>
      <c r="GB4" s="6"/>
      <c r="GC4" s="6"/>
      <c r="GD4" s="6"/>
      <c r="GE4" s="6"/>
      <c r="GF4" s="5"/>
      <c r="GG4" s="6"/>
      <c r="GH4" s="6"/>
      <c r="GI4" s="6"/>
      <c r="GJ4" s="6"/>
      <c r="GK4" s="6"/>
      <c r="GL4" s="6"/>
      <c r="GM4" s="6"/>
      <c r="GN4" s="5"/>
      <c r="GO4" s="6"/>
      <c r="GP4" s="6"/>
      <c r="GQ4" s="6"/>
      <c r="GR4" s="6"/>
      <c r="GS4" s="6"/>
      <c r="GT4" s="6"/>
      <c r="GU4" s="6"/>
      <c r="GV4" s="5"/>
      <c r="GW4" s="6"/>
      <c r="GX4" s="6"/>
      <c r="GY4" s="6"/>
      <c r="GZ4" s="6"/>
      <c r="HA4" s="6"/>
      <c r="HB4" s="6"/>
      <c r="HC4" s="6"/>
      <c r="HD4" s="5"/>
      <c r="HE4" s="6"/>
      <c r="HF4" s="6"/>
      <c r="HG4" s="6"/>
      <c r="HH4" s="6"/>
      <c r="HI4" s="6"/>
      <c r="HJ4" s="6"/>
      <c r="HK4" s="6"/>
      <c r="HL4" s="5"/>
    </row>
    <row r="5" spans="2:220" ht="14.1" customHeight="1" x14ac:dyDescent="0.2"/>
    <row r="6" spans="2:220" ht="43.5" customHeight="1" x14ac:dyDescent="0.2">
      <c r="B6" s="319" t="s">
        <v>163</v>
      </c>
      <c r="C6" s="319"/>
      <c r="D6" s="319"/>
      <c r="E6" s="319"/>
    </row>
    <row r="7" spans="2:220" ht="29.25" customHeight="1" x14ac:dyDescent="0.2">
      <c r="B7" s="320" t="s">
        <v>245</v>
      </c>
      <c r="C7" s="321"/>
      <c r="D7" s="321"/>
      <c r="E7" s="321"/>
    </row>
    <row r="8" spans="2:220" ht="100.5" customHeight="1" x14ac:dyDescent="0.2">
      <c r="B8" s="297" t="s">
        <v>43</v>
      </c>
      <c r="C8" s="297"/>
      <c r="D8" s="298" t="s">
        <v>44</v>
      </c>
      <c r="E8" s="143" t="s">
        <v>58</v>
      </c>
    </row>
    <row r="9" spans="2:220" ht="42.75" customHeight="1" x14ac:dyDescent="0.2">
      <c r="B9" s="145" t="s">
        <v>17</v>
      </c>
      <c r="C9" s="145" t="s">
        <v>18</v>
      </c>
      <c r="D9" s="298"/>
      <c r="E9" s="29" t="s">
        <v>0</v>
      </c>
    </row>
    <row r="10" spans="2:220" s="31" customFormat="1" ht="15.95" customHeight="1" x14ac:dyDescent="0.2">
      <c r="B10" s="292">
        <v>1126</v>
      </c>
      <c r="C10" s="322"/>
      <c r="D10" s="184" t="s">
        <v>50</v>
      </c>
      <c r="E10" s="122">
        <f>+E12</f>
        <v>-1492412.0070000002</v>
      </c>
    </row>
    <row r="11" spans="2:220" ht="15.95" customHeight="1" x14ac:dyDescent="0.2">
      <c r="B11" s="292"/>
      <c r="C11" s="322"/>
      <c r="D11" s="185" t="s">
        <v>49</v>
      </c>
      <c r="E11" s="122"/>
    </row>
    <row r="12" spans="2:220" s="31" customFormat="1" ht="17.25" customHeight="1" x14ac:dyDescent="0.2">
      <c r="B12" s="292"/>
      <c r="C12" s="292">
        <v>31003</v>
      </c>
      <c r="D12" s="183" t="s">
        <v>171</v>
      </c>
      <c r="E12" s="122">
        <f>+E14+E39</f>
        <v>-1492412.0070000002</v>
      </c>
      <c r="F12" s="1"/>
    </row>
    <row r="13" spans="2:220" s="31" customFormat="1" ht="15" customHeight="1" x14ac:dyDescent="0.2">
      <c r="B13" s="292"/>
      <c r="C13" s="292"/>
      <c r="D13" s="41" t="s">
        <v>86</v>
      </c>
      <c r="E13" s="122"/>
      <c r="F13" s="1"/>
    </row>
    <row r="14" spans="2:220" s="31" customFormat="1" ht="15" customHeight="1" x14ac:dyDescent="0.2">
      <c r="B14" s="292"/>
      <c r="C14" s="292"/>
      <c r="D14" s="121" t="s">
        <v>57</v>
      </c>
      <c r="E14" s="123">
        <f>+E16+E19+E21+E23+E26+E30+E34+E36+E32</f>
        <v>-1492412.0070000002</v>
      </c>
      <c r="F14" s="1"/>
    </row>
    <row r="15" spans="2:220" s="31" customFormat="1" ht="15" customHeight="1" x14ac:dyDescent="0.2">
      <c r="B15" s="292"/>
      <c r="C15" s="292"/>
      <c r="D15" s="41" t="s">
        <v>78</v>
      </c>
      <c r="E15" s="122"/>
      <c r="F15" s="1"/>
    </row>
    <row r="16" spans="2:220" s="31" customFormat="1" ht="15" customHeight="1" x14ac:dyDescent="0.2">
      <c r="B16" s="292"/>
      <c r="C16" s="292"/>
      <c r="D16" s="181" t="s">
        <v>164</v>
      </c>
      <c r="E16" s="122">
        <f>+E17+E18</f>
        <v>-772290</v>
      </c>
      <c r="F16" s="1"/>
    </row>
    <row r="17" spans="2:8" s="31" customFormat="1" ht="15" customHeight="1" x14ac:dyDescent="0.2">
      <c r="B17" s="292"/>
      <c r="C17" s="292"/>
      <c r="D17" s="185" t="s">
        <v>169</v>
      </c>
      <c r="E17" s="155">
        <f>+'6'!G15</f>
        <v>-500000</v>
      </c>
      <c r="F17" s="1"/>
    </row>
    <row r="18" spans="2:8" s="10" customFormat="1" ht="15" customHeight="1" x14ac:dyDescent="0.2">
      <c r="B18" s="292"/>
      <c r="C18" s="292"/>
      <c r="D18" s="185" t="s">
        <v>173</v>
      </c>
      <c r="E18" s="155">
        <f>+'6'!G16</f>
        <v>-272290</v>
      </c>
      <c r="F18" s="96"/>
    </row>
    <row r="19" spans="2:8" x14ac:dyDescent="0.2">
      <c r="B19" s="292"/>
      <c r="C19" s="292"/>
      <c r="D19" s="181" t="s">
        <v>174</v>
      </c>
      <c r="E19" s="124">
        <f>++E20</f>
        <v>-50510.9</v>
      </c>
    </row>
    <row r="20" spans="2:8" ht="27" x14ac:dyDescent="0.2">
      <c r="B20" s="292"/>
      <c r="C20" s="292"/>
      <c r="D20" s="185" t="s">
        <v>175</v>
      </c>
      <c r="E20" s="125">
        <f>+'6'!E18</f>
        <v>-50510.9</v>
      </c>
    </row>
    <row r="21" spans="2:8" x14ac:dyDescent="0.2">
      <c r="B21" s="292"/>
      <c r="C21" s="292"/>
      <c r="D21" s="181" t="s">
        <v>73</v>
      </c>
      <c r="E21" s="124">
        <f>+E22</f>
        <v>-26591.4</v>
      </c>
    </row>
    <row r="22" spans="2:8" ht="34.5" customHeight="1" x14ac:dyDescent="0.2">
      <c r="B22" s="292"/>
      <c r="C22" s="292"/>
      <c r="D22" s="185" t="s">
        <v>176</v>
      </c>
      <c r="E22" s="125">
        <f>+'6'!E21</f>
        <v>-26591.4</v>
      </c>
    </row>
    <row r="23" spans="2:8" ht="20.25" customHeight="1" x14ac:dyDescent="0.2">
      <c r="B23" s="292"/>
      <c r="C23" s="292"/>
      <c r="D23" s="181" t="s">
        <v>134</v>
      </c>
      <c r="E23" s="124">
        <f>+E24+E25</f>
        <v>-203148.62699999998</v>
      </c>
    </row>
    <row r="24" spans="2:8" x14ac:dyDescent="0.2">
      <c r="B24" s="292"/>
      <c r="C24" s="292"/>
      <c r="D24" s="185" t="s">
        <v>177</v>
      </c>
      <c r="E24" s="125">
        <f>+'6'!F23</f>
        <v>-111437.7</v>
      </c>
      <c r="H24" s="243"/>
    </row>
    <row r="25" spans="2:8" x14ac:dyDescent="0.2">
      <c r="B25" s="292"/>
      <c r="C25" s="292"/>
      <c r="D25" s="185" t="s">
        <v>178</v>
      </c>
      <c r="E25" s="125">
        <f>+'6'!E25</f>
        <v>-91710.926999999996</v>
      </c>
      <c r="H25" s="243"/>
    </row>
    <row r="26" spans="2:8" x14ac:dyDescent="0.2">
      <c r="B26" s="292"/>
      <c r="C26" s="292"/>
      <c r="D26" s="181" t="s">
        <v>179</v>
      </c>
      <c r="E26" s="124">
        <f>+E27+E28+E29</f>
        <v>-242943.6</v>
      </c>
    </row>
    <row r="27" spans="2:8" x14ac:dyDescent="0.2">
      <c r="B27" s="292"/>
      <c r="C27" s="292"/>
      <c r="D27" s="185" t="s">
        <v>180</v>
      </c>
      <c r="E27" s="125">
        <f>+'6'!E27</f>
        <v>-97723.6</v>
      </c>
    </row>
    <row r="28" spans="2:8" x14ac:dyDescent="0.2">
      <c r="B28" s="292"/>
      <c r="C28" s="292"/>
      <c r="D28" s="9" t="s">
        <v>213</v>
      </c>
      <c r="E28" s="125">
        <f>+'6'!G28</f>
        <v>-85050</v>
      </c>
    </row>
    <row r="29" spans="2:8" x14ac:dyDescent="0.2">
      <c r="B29" s="292"/>
      <c r="C29" s="292"/>
      <c r="D29" s="185" t="s">
        <v>181</v>
      </c>
      <c r="E29" s="125">
        <f>+'6'!E29</f>
        <v>-60170</v>
      </c>
      <c r="H29" s="244"/>
    </row>
    <row r="30" spans="2:8" x14ac:dyDescent="0.2">
      <c r="B30" s="292"/>
      <c r="C30" s="292"/>
      <c r="D30" s="181" t="s">
        <v>74</v>
      </c>
      <c r="E30" s="124">
        <f>+E31</f>
        <v>-118358.79300000001</v>
      </c>
    </row>
    <row r="31" spans="2:8" x14ac:dyDescent="0.2">
      <c r="B31" s="292"/>
      <c r="C31" s="292"/>
      <c r="D31" s="185" t="s">
        <v>182</v>
      </c>
      <c r="E31" s="125">
        <f>+'6'!E31</f>
        <v>-118358.79300000001</v>
      </c>
    </row>
    <row r="32" spans="2:8" x14ac:dyDescent="0.2">
      <c r="B32" s="292"/>
      <c r="C32" s="292"/>
      <c r="D32" s="181" t="s">
        <v>135</v>
      </c>
      <c r="E32" s="172">
        <f>+E33</f>
        <v>125000</v>
      </c>
    </row>
    <row r="33" spans="2:22" ht="14.25" customHeight="1" x14ac:dyDescent="0.2">
      <c r="B33" s="292"/>
      <c r="C33" s="292"/>
      <c r="D33" s="170" t="s">
        <v>220</v>
      </c>
      <c r="E33" s="125">
        <f>+'6'!G33</f>
        <v>125000</v>
      </c>
    </row>
    <row r="34" spans="2:22" x14ac:dyDescent="0.2">
      <c r="B34" s="292"/>
      <c r="C34" s="292"/>
      <c r="D34" s="181" t="s">
        <v>184</v>
      </c>
      <c r="E34" s="124">
        <f>+E35</f>
        <v>-92130.926999999996</v>
      </c>
    </row>
    <row r="35" spans="2:22" x14ac:dyDescent="0.2">
      <c r="B35" s="292"/>
      <c r="C35" s="292"/>
      <c r="D35" s="185" t="s">
        <v>185</v>
      </c>
      <c r="E35" s="125">
        <f>+'6'!E37</f>
        <v>-92130.926999999996</v>
      </c>
    </row>
    <row r="36" spans="2:22" x14ac:dyDescent="0.2">
      <c r="B36" s="292"/>
      <c r="C36" s="292"/>
      <c r="D36" s="181" t="s">
        <v>136</v>
      </c>
      <c r="E36" s="124">
        <f>+E37</f>
        <v>-111437.75999999999</v>
      </c>
    </row>
    <row r="37" spans="2:22" x14ac:dyDescent="0.2">
      <c r="B37" s="292"/>
      <c r="C37" s="292"/>
      <c r="D37" s="185" t="s">
        <v>183</v>
      </c>
      <c r="E37" s="125">
        <f>+'6'!F35</f>
        <v>-111437.75999999999</v>
      </c>
    </row>
    <row r="38" spans="2:22" x14ac:dyDescent="0.2">
      <c r="B38" s="292"/>
      <c r="C38" s="292"/>
      <c r="D38" s="41" t="s">
        <v>86</v>
      </c>
      <c r="E38" s="125"/>
    </row>
    <row r="39" spans="2:22" s="31" customFormat="1" ht="15.95" customHeight="1" x14ac:dyDescent="0.2">
      <c r="B39" s="292"/>
      <c r="C39" s="292"/>
      <c r="D39" s="121" t="s">
        <v>76</v>
      </c>
      <c r="E39" s="126">
        <f>+E41+E43</f>
        <v>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2:22" ht="15.95" customHeight="1" x14ac:dyDescent="0.2">
      <c r="B40" s="292"/>
      <c r="C40" s="292"/>
      <c r="D40" s="120" t="s">
        <v>78</v>
      </c>
      <c r="E40" s="125"/>
    </row>
    <row r="41" spans="2:22" ht="15.95" customHeight="1" x14ac:dyDescent="0.2">
      <c r="B41" s="292"/>
      <c r="C41" s="292"/>
      <c r="D41" s="181" t="s">
        <v>174</v>
      </c>
      <c r="E41" s="124">
        <f>+E42</f>
        <v>89342</v>
      </c>
    </row>
    <row r="42" spans="2:22" ht="16.5" customHeight="1" x14ac:dyDescent="0.2">
      <c r="B42" s="292"/>
      <c r="C42" s="292"/>
      <c r="D42" s="9" t="s">
        <v>232</v>
      </c>
      <c r="E42" s="125">
        <f>+'6'!G19</f>
        <v>89342</v>
      </c>
    </row>
    <row r="43" spans="2:22" ht="15.95" customHeight="1" x14ac:dyDescent="0.2">
      <c r="B43" s="292"/>
      <c r="C43" s="292"/>
      <c r="D43" s="181" t="s">
        <v>134</v>
      </c>
      <c r="E43" s="124">
        <f>+E44</f>
        <v>-89342</v>
      </c>
    </row>
    <row r="44" spans="2:22" ht="15.95" customHeight="1" x14ac:dyDescent="0.2">
      <c r="B44" s="292"/>
      <c r="C44" s="292"/>
      <c r="D44" s="182" t="s">
        <v>167</v>
      </c>
      <c r="E44" s="125">
        <f>+'6'!G24</f>
        <v>-89342</v>
      </c>
    </row>
  </sheetData>
  <mergeCells count="11">
    <mergeCell ref="C12:C44"/>
    <mergeCell ref="B10:B44"/>
    <mergeCell ref="B1:E1"/>
    <mergeCell ref="B2:E2"/>
    <mergeCell ref="B3:E3"/>
    <mergeCell ref="B4:E4"/>
    <mergeCell ref="B6:E6"/>
    <mergeCell ref="B8:C8"/>
    <mergeCell ref="D8:D9"/>
    <mergeCell ref="B7:E7"/>
    <mergeCell ref="C10:C11"/>
  </mergeCells>
  <pageMargins left="0.15748031496063" right="0.23622047244094499" top="0.81" bottom="0.56000000000000005" header="0.55000000000000004" footer="0.37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C6C47-C07E-4ACE-9C08-0843F3B16239}">
  <dimension ref="B1:H25"/>
  <sheetViews>
    <sheetView topLeftCell="A10" workbookViewId="0">
      <selection activeCell="H22" sqref="H22"/>
    </sheetView>
  </sheetViews>
  <sheetFormatPr defaultRowHeight="13.5" x14ac:dyDescent="0.25"/>
  <cols>
    <col min="1" max="1" width="1.85546875" style="88" customWidth="1"/>
    <col min="2" max="2" width="10.28515625" style="88" customWidth="1"/>
    <col min="3" max="3" width="11.28515625" style="88" customWidth="1"/>
    <col min="4" max="6" width="12.7109375" style="88" customWidth="1"/>
    <col min="7" max="7" width="36.7109375" style="88" customWidth="1"/>
    <col min="8" max="8" width="19.5703125" style="88" customWidth="1"/>
    <col min="9" max="10" width="9.140625" style="88"/>
    <col min="11" max="11" width="10" style="88" bestFit="1" customWidth="1"/>
    <col min="12" max="16384" width="9.140625" style="88"/>
  </cols>
  <sheetData>
    <row r="1" spans="2:8" s="87" customFormat="1" x14ac:dyDescent="0.2">
      <c r="B1" s="326" t="s">
        <v>145</v>
      </c>
      <c r="C1" s="326"/>
      <c r="D1" s="326"/>
      <c r="E1" s="326"/>
      <c r="F1" s="326"/>
      <c r="G1" s="326"/>
      <c r="H1" s="326"/>
    </row>
    <row r="2" spans="2:8" s="87" customFormat="1" x14ac:dyDescent="0.2">
      <c r="B2" s="245" t="s">
        <v>148</v>
      </c>
      <c r="C2" s="245"/>
      <c r="D2" s="245"/>
      <c r="E2" s="245"/>
      <c r="F2" s="245"/>
      <c r="G2" s="245"/>
      <c r="H2" s="245"/>
    </row>
    <row r="3" spans="2:8" s="87" customFormat="1" x14ac:dyDescent="0.2">
      <c r="B3" s="245" t="s">
        <v>54</v>
      </c>
      <c r="C3" s="245"/>
      <c r="D3" s="245"/>
      <c r="E3" s="245"/>
      <c r="F3" s="245"/>
      <c r="G3" s="245"/>
      <c r="H3" s="245"/>
    </row>
    <row r="4" spans="2:8" s="87" customFormat="1" x14ac:dyDescent="0.2">
      <c r="B4" s="245" t="s">
        <v>53</v>
      </c>
      <c r="C4" s="245"/>
      <c r="D4" s="245"/>
      <c r="E4" s="245"/>
      <c r="F4" s="245"/>
      <c r="G4" s="245"/>
      <c r="H4" s="245"/>
    </row>
    <row r="5" spans="2:8" ht="37.5" customHeight="1" x14ac:dyDescent="0.25">
      <c r="B5" s="327" t="s">
        <v>149</v>
      </c>
      <c r="C5" s="327"/>
      <c r="D5" s="327"/>
      <c r="E5" s="327"/>
      <c r="F5" s="327"/>
      <c r="G5" s="327"/>
      <c r="H5" s="327"/>
    </row>
    <row r="6" spans="2:8" ht="35.25" customHeight="1" x14ac:dyDescent="0.25">
      <c r="B6" s="10"/>
      <c r="C6" s="10"/>
      <c r="D6" s="1"/>
      <c r="E6" s="1"/>
      <c r="F6" s="1"/>
      <c r="G6" s="10"/>
      <c r="H6" s="211" t="s">
        <v>245</v>
      </c>
    </row>
    <row r="7" spans="2:8" ht="36.75" customHeight="1" x14ac:dyDescent="0.25">
      <c r="B7" s="256" t="s">
        <v>43</v>
      </c>
      <c r="C7" s="258"/>
      <c r="D7" s="259" t="s">
        <v>150</v>
      </c>
      <c r="E7" s="259"/>
      <c r="F7" s="259"/>
      <c r="G7" s="259" t="s">
        <v>151</v>
      </c>
      <c r="H7" s="325" t="s">
        <v>0</v>
      </c>
    </row>
    <row r="8" spans="2:8" ht="36.75" customHeight="1" x14ac:dyDescent="0.25">
      <c r="B8" s="77" t="s">
        <v>17</v>
      </c>
      <c r="C8" s="77" t="s">
        <v>18</v>
      </c>
      <c r="D8" s="259"/>
      <c r="E8" s="259"/>
      <c r="F8" s="259"/>
      <c r="G8" s="259"/>
      <c r="H8" s="325"/>
    </row>
    <row r="9" spans="2:8" ht="29.25" customHeight="1" x14ac:dyDescent="0.25">
      <c r="B9" s="324" t="s">
        <v>20</v>
      </c>
      <c r="C9" s="324"/>
      <c r="D9" s="324"/>
      <c r="E9" s="324"/>
      <c r="F9" s="324"/>
      <c r="G9" s="324"/>
      <c r="H9" s="167">
        <f>+H10+H23</f>
        <v>1240814.3999999999</v>
      </c>
    </row>
    <row r="10" spans="2:8" ht="50.25" customHeight="1" x14ac:dyDescent="0.25">
      <c r="B10" s="115">
        <v>1126</v>
      </c>
      <c r="C10" s="271" t="s">
        <v>36</v>
      </c>
      <c r="D10" s="271"/>
      <c r="E10" s="271"/>
      <c r="F10" s="271"/>
      <c r="G10" s="3"/>
      <c r="H10" s="159">
        <f>+H11</f>
        <v>560314.4</v>
      </c>
    </row>
    <row r="11" spans="2:8" ht="68.25" customHeight="1" x14ac:dyDescent="0.25">
      <c r="B11" s="115"/>
      <c r="C11" s="32">
        <v>12006</v>
      </c>
      <c r="D11" s="271" t="s">
        <v>129</v>
      </c>
      <c r="E11" s="271"/>
      <c r="F11" s="271"/>
      <c r="G11" s="110" t="s">
        <v>20</v>
      </c>
      <c r="H11" s="159">
        <f>SUM(H12:H22)</f>
        <v>560314.4</v>
      </c>
    </row>
    <row r="12" spans="2:8" ht="34.5" customHeight="1" x14ac:dyDescent="0.25">
      <c r="B12" s="115"/>
      <c r="C12" s="32"/>
      <c r="D12" s="110"/>
      <c r="E12" s="110"/>
      <c r="F12" s="110"/>
      <c r="G12" s="92" t="s">
        <v>159</v>
      </c>
      <c r="H12" s="168">
        <v>3000</v>
      </c>
    </row>
    <row r="13" spans="2:8" ht="32.25" customHeight="1" x14ac:dyDescent="0.25">
      <c r="B13" s="94"/>
      <c r="C13" s="94"/>
      <c r="D13" s="94"/>
      <c r="E13" s="94"/>
      <c r="F13" s="94"/>
      <c r="G13" s="92" t="s">
        <v>212</v>
      </c>
      <c r="H13" s="168">
        <v>20000</v>
      </c>
    </row>
    <row r="14" spans="2:8" ht="27.75" customHeight="1" x14ac:dyDescent="0.25">
      <c r="B14" s="94"/>
      <c r="C14" s="94"/>
      <c r="D14" s="94"/>
      <c r="E14" s="94"/>
      <c r="F14" s="94"/>
      <c r="G14" s="92" t="s">
        <v>187</v>
      </c>
      <c r="H14" s="168">
        <v>74837.399999999994</v>
      </c>
    </row>
    <row r="15" spans="2:8" ht="33" customHeight="1" x14ac:dyDescent="0.25">
      <c r="B15" s="94"/>
      <c r="C15" s="94"/>
      <c r="D15" s="94"/>
      <c r="E15" s="94"/>
      <c r="F15" s="94"/>
      <c r="G15" s="92" t="s">
        <v>173</v>
      </c>
      <c r="H15" s="168">
        <v>13700</v>
      </c>
    </row>
    <row r="16" spans="2:8" ht="47.25" customHeight="1" x14ac:dyDescent="0.25">
      <c r="B16" s="94"/>
      <c r="C16" s="94"/>
      <c r="D16" s="94"/>
      <c r="E16" s="94"/>
      <c r="F16" s="94"/>
      <c r="G16" s="92" t="s">
        <v>176</v>
      </c>
      <c r="H16" s="168">
        <v>15000</v>
      </c>
    </row>
    <row r="17" spans="2:8" ht="28.5" customHeight="1" x14ac:dyDescent="0.25">
      <c r="B17" s="94"/>
      <c r="C17" s="94"/>
      <c r="D17" s="94"/>
      <c r="E17" s="94"/>
      <c r="F17" s="94"/>
      <c r="G17" s="92" t="s">
        <v>188</v>
      </c>
      <c r="H17" s="168">
        <v>47000</v>
      </c>
    </row>
    <row r="18" spans="2:8" ht="28.5" customHeight="1" x14ac:dyDescent="0.25">
      <c r="B18" s="94"/>
      <c r="C18" s="94"/>
      <c r="D18" s="94"/>
      <c r="E18" s="94"/>
      <c r="F18" s="94"/>
      <c r="G18" s="92" t="s">
        <v>244</v>
      </c>
      <c r="H18" s="168">
        <v>3710</v>
      </c>
    </row>
    <row r="19" spans="2:8" ht="28.5" customHeight="1" x14ac:dyDescent="0.25">
      <c r="B19" s="94"/>
      <c r="C19" s="94"/>
      <c r="D19" s="94"/>
      <c r="E19" s="94"/>
      <c r="F19" s="94"/>
      <c r="G19" s="92" t="s">
        <v>243</v>
      </c>
      <c r="H19" s="168">
        <v>3600</v>
      </c>
    </row>
    <row r="20" spans="2:8" ht="27" x14ac:dyDescent="0.25">
      <c r="B20" s="94"/>
      <c r="C20" s="94"/>
      <c r="D20" s="94"/>
      <c r="E20" s="94"/>
      <c r="F20" s="94"/>
      <c r="G20" s="92" t="s">
        <v>211</v>
      </c>
      <c r="H20" s="168">
        <v>3000</v>
      </c>
    </row>
    <row r="21" spans="2:8" ht="33" customHeight="1" x14ac:dyDescent="0.25">
      <c r="B21" s="94"/>
      <c r="C21" s="94"/>
      <c r="D21" s="94"/>
      <c r="E21" s="94"/>
      <c r="F21" s="94"/>
      <c r="G21" s="92" t="s">
        <v>186</v>
      </c>
      <c r="H21" s="168">
        <v>242600</v>
      </c>
    </row>
    <row r="22" spans="2:8" ht="21.75" customHeight="1" x14ac:dyDescent="0.25">
      <c r="B22" s="94"/>
      <c r="C22" s="94"/>
      <c r="D22" s="94"/>
      <c r="E22" s="94"/>
      <c r="F22" s="94"/>
      <c r="G22" s="207" t="s">
        <v>242</v>
      </c>
      <c r="H22" s="168">
        <v>133867</v>
      </c>
    </row>
    <row r="23" spans="2:8" s="214" customFormat="1" ht="26.25" customHeight="1" x14ac:dyDescent="0.2">
      <c r="B23" s="199">
        <v>1188</v>
      </c>
      <c r="C23" s="323" t="s">
        <v>250</v>
      </c>
      <c r="D23" s="323"/>
      <c r="E23" s="323"/>
      <c r="F23" s="323"/>
      <c r="G23" s="215"/>
      <c r="H23" s="167">
        <f>+H24</f>
        <v>680500</v>
      </c>
    </row>
    <row r="24" spans="2:8" s="214" customFormat="1" ht="57" customHeight="1" x14ac:dyDescent="0.2">
      <c r="B24" s="32"/>
      <c r="C24" s="202">
        <v>11002</v>
      </c>
      <c r="D24" s="271" t="s">
        <v>191</v>
      </c>
      <c r="E24" s="271"/>
      <c r="F24" s="271"/>
      <c r="G24" s="197" t="s">
        <v>20</v>
      </c>
      <c r="H24" s="159">
        <f>+H25</f>
        <v>680500</v>
      </c>
    </row>
    <row r="25" spans="2:8" ht="36" customHeight="1" x14ac:dyDescent="0.25">
      <c r="B25" s="94"/>
      <c r="C25" s="94"/>
      <c r="D25" s="94"/>
      <c r="E25" s="94"/>
      <c r="F25" s="94"/>
      <c r="G25" s="3" t="s">
        <v>251</v>
      </c>
      <c r="H25" s="168">
        <f>+'5'!E53</f>
        <v>680500</v>
      </c>
    </row>
  </sheetData>
  <mergeCells count="14">
    <mergeCell ref="B7:C7"/>
    <mergeCell ref="D7:F8"/>
    <mergeCell ref="G7:G8"/>
    <mergeCell ref="H7:H8"/>
    <mergeCell ref="B1:H1"/>
    <mergeCell ref="B2:H2"/>
    <mergeCell ref="B3:H3"/>
    <mergeCell ref="B4:H4"/>
    <mergeCell ref="B5:H5"/>
    <mergeCell ref="C23:F23"/>
    <mergeCell ref="D24:F24"/>
    <mergeCell ref="B9:G9"/>
    <mergeCell ref="C10:F10"/>
    <mergeCell ref="D11:F11"/>
  </mergeCells>
  <pageMargins left="0.31" right="0.17" top="0.44" bottom="0.44" header="0.3" footer="0.3"/>
  <pageSetup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L65"/>
  <sheetViews>
    <sheetView zoomScaleNormal="100" workbookViewId="0">
      <selection activeCell="D20" sqref="D20"/>
    </sheetView>
  </sheetViews>
  <sheetFormatPr defaultColWidth="9.140625" defaultRowHeight="13.5" x14ac:dyDescent="0.2"/>
  <cols>
    <col min="1" max="1" width="3" style="1" customWidth="1"/>
    <col min="2" max="2" width="55.7109375" style="1" customWidth="1"/>
    <col min="3" max="3" width="67" style="1" customWidth="1"/>
    <col min="4" max="4" width="35.5703125" style="10" customWidth="1"/>
    <col min="5" max="5" width="9.140625" style="1"/>
    <col min="6" max="6" width="10" style="1" bestFit="1" customWidth="1"/>
    <col min="7" max="7" width="11" style="1" bestFit="1" customWidth="1"/>
    <col min="8" max="16384" width="9.140625" style="1"/>
  </cols>
  <sheetData>
    <row r="1" spans="2:246" s="7" customFormat="1" ht="15" customHeight="1" x14ac:dyDescent="0.2">
      <c r="B1" s="245" t="s">
        <v>155</v>
      </c>
      <c r="C1" s="245"/>
      <c r="D1" s="245"/>
      <c r="E1" s="4"/>
      <c r="F1" s="4"/>
      <c r="G1" s="6"/>
      <c r="H1" s="6"/>
      <c r="I1" s="6"/>
      <c r="J1" s="6"/>
      <c r="K1" s="6"/>
      <c r="L1" s="6"/>
      <c r="M1" s="6"/>
      <c r="N1" s="5"/>
      <c r="O1" s="6"/>
      <c r="P1" s="6"/>
      <c r="Q1" s="6"/>
      <c r="R1" s="6"/>
      <c r="S1" s="6"/>
      <c r="T1" s="6"/>
      <c r="U1" s="6"/>
      <c r="V1" s="5"/>
      <c r="W1" s="6"/>
      <c r="X1" s="6"/>
      <c r="Y1" s="6"/>
      <c r="Z1" s="6"/>
      <c r="AA1" s="6"/>
      <c r="AB1" s="6"/>
      <c r="AC1" s="6"/>
      <c r="AD1" s="5"/>
      <c r="AE1" s="6"/>
      <c r="AF1" s="6"/>
      <c r="AG1" s="6"/>
      <c r="AH1" s="6"/>
      <c r="AI1" s="6"/>
      <c r="AJ1" s="6"/>
      <c r="AK1" s="6"/>
      <c r="AL1" s="5"/>
      <c r="AM1" s="6"/>
      <c r="AN1" s="6"/>
      <c r="AO1" s="6"/>
      <c r="AP1" s="6"/>
      <c r="AQ1" s="6"/>
      <c r="AR1" s="6"/>
      <c r="AS1" s="6"/>
      <c r="AT1" s="5"/>
      <c r="AU1" s="6"/>
      <c r="AV1" s="6"/>
      <c r="AW1" s="6"/>
      <c r="AX1" s="6"/>
      <c r="AY1" s="6"/>
      <c r="AZ1" s="6"/>
      <c r="BA1" s="6"/>
      <c r="BB1" s="5"/>
      <c r="BC1" s="6"/>
      <c r="BD1" s="6"/>
      <c r="BE1" s="6"/>
      <c r="BF1" s="6"/>
      <c r="BG1" s="6"/>
      <c r="BH1" s="6"/>
      <c r="BI1" s="6"/>
      <c r="BJ1" s="5"/>
      <c r="BK1" s="6"/>
      <c r="BL1" s="6"/>
      <c r="BM1" s="6"/>
      <c r="BN1" s="6"/>
      <c r="BO1" s="6"/>
      <c r="BP1" s="6"/>
      <c r="BQ1" s="6"/>
      <c r="BR1" s="5"/>
      <c r="BS1" s="6"/>
      <c r="BT1" s="6"/>
      <c r="BU1" s="6"/>
      <c r="BV1" s="6"/>
      <c r="BW1" s="6"/>
      <c r="BX1" s="6"/>
      <c r="BY1" s="6"/>
      <c r="BZ1" s="5"/>
      <c r="CA1" s="6"/>
      <c r="CB1" s="6"/>
      <c r="CC1" s="6"/>
      <c r="CD1" s="6"/>
      <c r="CE1" s="6"/>
      <c r="CF1" s="6"/>
      <c r="CG1" s="6"/>
      <c r="CH1" s="5"/>
      <c r="CI1" s="6"/>
      <c r="CJ1" s="6"/>
      <c r="CK1" s="6"/>
      <c r="CL1" s="6"/>
      <c r="CM1" s="6"/>
      <c r="CN1" s="6"/>
      <c r="CO1" s="6"/>
      <c r="CP1" s="5"/>
      <c r="CQ1" s="6"/>
      <c r="CR1" s="6"/>
      <c r="CS1" s="6"/>
      <c r="CT1" s="6"/>
      <c r="CU1" s="6"/>
      <c r="CV1" s="6"/>
      <c r="CW1" s="6"/>
      <c r="CX1" s="5"/>
      <c r="CY1" s="6"/>
      <c r="CZ1" s="6"/>
      <c r="DA1" s="6"/>
      <c r="DB1" s="6"/>
      <c r="DC1" s="6"/>
      <c r="DD1" s="6"/>
      <c r="DE1" s="6"/>
      <c r="DF1" s="5"/>
      <c r="DG1" s="6"/>
      <c r="DH1" s="6"/>
      <c r="DI1" s="6"/>
      <c r="DJ1" s="6"/>
      <c r="DK1" s="6"/>
      <c r="DL1" s="6"/>
      <c r="DM1" s="6"/>
      <c r="DN1" s="5"/>
      <c r="DO1" s="6"/>
      <c r="DP1" s="6"/>
      <c r="DQ1" s="6"/>
      <c r="DR1" s="6"/>
      <c r="DS1" s="6"/>
      <c r="DT1" s="6"/>
      <c r="DU1" s="6"/>
      <c r="DV1" s="5"/>
      <c r="DW1" s="6"/>
      <c r="DX1" s="6"/>
      <c r="DY1" s="6"/>
      <c r="DZ1" s="6"/>
      <c r="EA1" s="6"/>
      <c r="EB1" s="6"/>
      <c r="EC1" s="6"/>
      <c r="ED1" s="5"/>
      <c r="EE1" s="6"/>
      <c r="EF1" s="6"/>
      <c r="EG1" s="6"/>
      <c r="EH1" s="6"/>
      <c r="EI1" s="6"/>
      <c r="EJ1" s="6"/>
      <c r="EK1" s="6"/>
      <c r="EL1" s="5"/>
      <c r="EM1" s="6"/>
      <c r="EN1" s="6"/>
      <c r="EO1" s="6"/>
      <c r="EP1" s="6"/>
      <c r="EQ1" s="6"/>
      <c r="ER1" s="6"/>
      <c r="ES1" s="6"/>
      <c r="ET1" s="5"/>
      <c r="EU1" s="6"/>
      <c r="EV1" s="6"/>
      <c r="EW1" s="6"/>
      <c r="EX1" s="6"/>
      <c r="EY1" s="6"/>
      <c r="EZ1" s="6"/>
      <c r="FA1" s="6"/>
      <c r="FB1" s="5"/>
      <c r="FC1" s="6"/>
      <c r="FD1" s="6"/>
      <c r="FE1" s="6"/>
      <c r="FF1" s="6"/>
      <c r="FG1" s="6"/>
      <c r="FH1" s="6"/>
      <c r="FI1" s="6"/>
      <c r="FJ1" s="5"/>
      <c r="FK1" s="6"/>
      <c r="FL1" s="6"/>
      <c r="FM1" s="6"/>
      <c r="FN1" s="6"/>
      <c r="FO1" s="6"/>
      <c r="FP1" s="6"/>
      <c r="FQ1" s="6"/>
      <c r="FR1" s="5"/>
      <c r="FS1" s="6"/>
      <c r="FT1" s="6"/>
      <c r="FU1" s="6"/>
      <c r="FV1" s="6"/>
      <c r="FW1" s="6"/>
      <c r="FX1" s="6"/>
      <c r="FY1" s="6"/>
      <c r="FZ1" s="5"/>
      <c r="GA1" s="6"/>
      <c r="GB1" s="6"/>
      <c r="GC1" s="6"/>
      <c r="GD1" s="6"/>
      <c r="GE1" s="6"/>
      <c r="GF1" s="6"/>
      <c r="GG1" s="6"/>
      <c r="GH1" s="5"/>
      <c r="GI1" s="6"/>
      <c r="GJ1" s="6"/>
      <c r="GK1" s="6"/>
      <c r="GL1" s="6"/>
      <c r="GM1" s="6"/>
      <c r="GN1" s="6"/>
      <c r="GO1" s="6"/>
      <c r="GP1" s="5"/>
      <c r="GQ1" s="6"/>
      <c r="GR1" s="6"/>
      <c r="GS1" s="6"/>
      <c r="GT1" s="6"/>
      <c r="GU1" s="6"/>
      <c r="GV1" s="6"/>
      <c r="GW1" s="6"/>
      <c r="GX1" s="5"/>
      <c r="GY1" s="6"/>
      <c r="GZ1" s="6"/>
      <c r="HA1" s="6"/>
      <c r="HB1" s="6"/>
      <c r="HC1" s="6"/>
      <c r="HD1" s="6"/>
      <c r="HE1" s="6"/>
      <c r="HF1" s="5"/>
      <c r="HG1" s="6"/>
      <c r="HH1" s="6"/>
      <c r="HI1" s="6"/>
      <c r="HJ1" s="6"/>
      <c r="HK1" s="6"/>
      <c r="HL1" s="6"/>
      <c r="HM1" s="6"/>
      <c r="HN1" s="5"/>
      <c r="HO1" s="6"/>
      <c r="HP1" s="6"/>
      <c r="HQ1" s="6"/>
      <c r="HR1" s="6"/>
      <c r="HS1" s="6"/>
      <c r="HT1" s="6"/>
      <c r="HU1" s="6"/>
      <c r="HV1" s="5"/>
      <c r="HW1" s="6"/>
      <c r="HX1" s="6"/>
      <c r="HY1" s="6"/>
      <c r="HZ1" s="6"/>
      <c r="IA1" s="6"/>
      <c r="IB1" s="6"/>
      <c r="IC1" s="6"/>
      <c r="ID1" s="5"/>
      <c r="IE1" s="6"/>
      <c r="IF1" s="6"/>
      <c r="IG1" s="6"/>
      <c r="IH1" s="6"/>
      <c r="II1" s="6"/>
      <c r="IJ1" s="6"/>
      <c r="IK1" s="6"/>
      <c r="IL1" s="5"/>
    </row>
    <row r="2" spans="2:246" s="7" customFormat="1" ht="15" customHeight="1" x14ac:dyDescent="0.2">
      <c r="B2" s="245" t="s">
        <v>82</v>
      </c>
      <c r="C2" s="245"/>
      <c r="D2" s="245"/>
      <c r="E2" s="4"/>
      <c r="F2" s="4"/>
      <c r="G2" s="6"/>
      <c r="H2" s="6"/>
      <c r="I2" s="6"/>
      <c r="J2" s="6"/>
      <c r="K2" s="6"/>
      <c r="L2" s="6"/>
      <c r="M2" s="6"/>
      <c r="N2" s="5"/>
      <c r="O2" s="6"/>
      <c r="P2" s="6"/>
      <c r="Q2" s="6"/>
      <c r="R2" s="6"/>
      <c r="S2" s="6"/>
      <c r="T2" s="6"/>
      <c r="U2" s="6"/>
      <c r="V2" s="5"/>
      <c r="W2" s="6"/>
      <c r="X2" s="6"/>
      <c r="Y2" s="6"/>
      <c r="Z2" s="6"/>
      <c r="AA2" s="6"/>
      <c r="AB2" s="6"/>
      <c r="AC2" s="6"/>
      <c r="AD2" s="5"/>
      <c r="AE2" s="6"/>
      <c r="AF2" s="6"/>
      <c r="AG2" s="6"/>
      <c r="AH2" s="6"/>
      <c r="AI2" s="6"/>
      <c r="AJ2" s="6"/>
      <c r="AK2" s="6"/>
      <c r="AL2" s="5"/>
      <c r="AM2" s="6"/>
      <c r="AN2" s="6"/>
      <c r="AO2" s="6"/>
      <c r="AP2" s="6"/>
      <c r="AQ2" s="6"/>
      <c r="AR2" s="6"/>
      <c r="AS2" s="6"/>
      <c r="AT2" s="5"/>
      <c r="AU2" s="6"/>
      <c r="AV2" s="6"/>
      <c r="AW2" s="6"/>
      <c r="AX2" s="6"/>
      <c r="AY2" s="6"/>
      <c r="AZ2" s="6"/>
      <c r="BA2" s="6"/>
      <c r="BB2" s="5"/>
      <c r="BC2" s="6"/>
      <c r="BD2" s="6"/>
      <c r="BE2" s="6"/>
      <c r="BF2" s="6"/>
      <c r="BG2" s="6"/>
      <c r="BH2" s="6"/>
      <c r="BI2" s="6"/>
      <c r="BJ2" s="5"/>
      <c r="BK2" s="6"/>
      <c r="BL2" s="6"/>
      <c r="BM2" s="6"/>
      <c r="BN2" s="6"/>
      <c r="BO2" s="6"/>
      <c r="BP2" s="6"/>
      <c r="BQ2" s="6"/>
      <c r="BR2" s="5"/>
      <c r="BS2" s="6"/>
      <c r="BT2" s="6"/>
      <c r="BU2" s="6"/>
      <c r="BV2" s="6"/>
      <c r="BW2" s="6"/>
      <c r="BX2" s="6"/>
      <c r="BY2" s="6"/>
      <c r="BZ2" s="5"/>
      <c r="CA2" s="6"/>
      <c r="CB2" s="6"/>
      <c r="CC2" s="6"/>
      <c r="CD2" s="6"/>
      <c r="CE2" s="6"/>
      <c r="CF2" s="6"/>
      <c r="CG2" s="6"/>
      <c r="CH2" s="5"/>
      <c r="CI2" s="6"/>
      <c r="CJ2" s="6"/>
      <c r="CK2" s="6"/>
      <c r="CL2" s="6"/>
      <c r="CM2" s="6"/>
      <c r="CN2" s="6"/>
      <c r="CO2" s="6"/>
      <c r="CP2" s="5"/>
      <c r="CQ2" s="6"/>
      <c r="CR2" s="6"/>
      <c r="CS2" s="6"/>
      <c r="CT2" s="6"/>
      <c r="CU2" s="6"/>
      <c r="CV2" s="6"/>
      <c r="CW2" s="6"/>
      <c r="CX2" s="5"/>
      <c r="CY2" s="6"/>
      <c r="CZ2" s="6"/>
      <c r="DA2" s="6"/>
      <c r="DB2" s="6"/>
      <c r="DC2" s="6"/>
      <c r="DD2" s="6"/>
      <c r="DE2" s="6"/>
      <c r="DF2" s="5"/>
      <c r="DG2" s="6"/>
      <c r="DH2" s="6"/>
      <c r="DI2" s="6"/>
      <c r="DJ2" s="6"/>
      <c r="DK2" s="6"/>
      <c r="DL2" s="6"/>
      <c r="DM2" s="6"/>
      <c r="DN2" s="5"/>
      <c r="DO2" s="6"/>
      <c r="DP2" s="6"/>
      <c r="DQ2" s="6"/>
      <c r="DR2" s="6"/>
      <c r="DS2" s="6"/>
      <c r="DT2" s="6"/>
      <c r="DU2" s="6"/>
      <c r="DV2" s="5"/>
      <c r="DW2" s="6"/>
      <c r="DX2" s="6"/>
      <c r="DY2" s="6"/>
      <c r="DZ2" s="6"/>
      <c r="EA2" s="6"/>
      <c r="EB2" s="6"/>
      <c r="EC2" s="6"/>
      <c r="ED2" s="5"/>
      <c r="EE2" s="6"/>
      <c r="EF2" s="6"/>
      <c r="EG2" s="6"/>
      <c r="EH2" s="6"/>
      <c r="EI2" s="6"/>
      <c r="EJ2" s="6"/>
      <c r="EK2" s="6"/>
      <c r="EL2" s="5"/>
      <c r="EM2" s="6"/>
      <c r="EN2" s="6"/>
      <c r="EO2" s="6"/>
      <c r="EP2" s="6"/>
      <c r="EQ2" s="6"/>
      <c r="ER2" s="6"/>
      <c r="ES2" s="6"/>
      <c r="ET2" s="5"/>
      <c r="EU2" s="6"/>
      <c r="EV2" s="6"/>
      <c r="EW2" s="6"/>
      <c r="EX2" s="6"/>
      <c r="EY2" s="6"/>
      <c r="EZ2" s="6"/>
      <c r="FA2" s="6"/>
      <c r="FB2" s="5"/>
      <c r="FC2" s="6"/>
      <c r="FD2" s="6"/>
      <c r="FE2" s="6"/>
      <c r="FF2" s="6"/>
      <c r="FG2" s="6"/>
      <c r="FH2" s="6"/>
      <c r="FI2" s="6"/>
      <c r="FJ2" s="5"/>
      <c r="FK2" s="6"/>
      <c r="FL2" s="6"/>
      <c r="FM2" s="6"/>
      <c r="FN2" s="6"/>
      <c r="FO2" s="6"/>
      <c r="FP2" s="6"/>
      <c r="FQ2" s="6"/>
      <c r="FR2" s="5"/>
      <c r="FS2" s="6"/>
      <c r="FT2" s="6"/>
      <c r="FU2" s="6"/>
      <c r="FV2" s="6"/>
      <c r="FW2" s="6"/>
      <c r="FX2" s="6"/>
      <c r="FY2" s="6"/>
      <c r="FZ2" s="5"/>
      <c r="GA2" s="6"/>
      <c r="GB2" s="6"/>
      <c r="GC2" s="6"/>
      <c r="GD2" s="6"/>
      <c r="GE2" s="6"/>
      <c r="GF2" s="6"/>
      <c r="GG2" s="6"/>
      <c r="GH2" s="5"/>
      <c r="GI2" s="6"/>
      <c r="GJ2" s="6"/>
      <c r="GK2" s="6"/>
      <c r="GL2" s="6"/>
      <c r="GM2" s="6"/>
      <c r="GN2" s="6"/>
      <c r="GO2" s="6"/>
      <c r="GP2" s="5"/>
      <c r="GQ2" s="6"/>
      <c r="GR2" s="6"/>
      <c r="GS2" s="6"/>
      <c r="GT2" s="6"/>
      <c r="GU2" s="6"/>
      <c r="GV2" s="6"/>
      <c r="GW2" s="6"/>
      <c r="GX2" s="5"/>
      <c r="GY2" s="6"/>
      <c r="GZ2" s="6"/>
      <c r="HA2" s="6"/>
      <c r="HB2" s="6"/>
      <c r="HC2" s="6"/>
      <c r="HD2" s="6"/>
      <c r="HE2" s="6"/>
      <c r="HF2" s="5"/>
      <c r="HG2" s="6"/>
      <c r="HH2" s="6"/>
      <c r="HI2" s="6"/>
      <c r="HJ2" s="6"/>
      <c r="HK2" s="6"/>
      <c r="HL2" s="6"/>
      <c r="HM2" s="6"/>
      <c r="HN2" s="5"/>
      <c r="HO2" s="6"/>
      <c r="HP2" s="6"/>
      <c r="HQ2" s="6"/>
      <c r="HR2" s="6"/>
      <c r="HS2" s="6"/>
      <c r="HT2" s="6"/>
      <c r="HU2" s="6"/>
      <c r="HV2" s="5"/>
      <c r="HW2" s="6"/>
      <c r="HX2" s="6"/>
      <c r="HY2" s="6"/>
      <c r="HZ2" s="6"/>
      <c r="IA2" s="6"/>
      <c r="IB2" s="6"/>
      <c r="IC2" s="6"/>
      <c r="ID2" s="5"/>
      <c r="IE2" s="6"/>
      <c r="IF2" s="6"/>
      <c r="IG2" s="6"/>
      <c r="IH2" s="6"/>
      <c r="II2" s="6"/>
      <c r="IJ2" s="6"/>
      <c r="IK2" s="6"/>
      <c r="IL2" s="5"/>
    </row>
    <row r="3" spans="2:246" s="7" customFormat="1" ht="15" customHeight="1" x14ac:dyDescent="0.2">
      <c r="B3" s="245" t="s">
        <v>54</v>
      </c>
      <c r="C3" s="245"/>
      <c r="D3" s="245"/>
      <c r="E3" s="4"/>
      <c r="F3" s="4"/>
      <c r="G3" s="6"/>
      <c r="H3" s="6"/>
      <c r="I3" s="6"/>
      <c r="J3" s="6"/>
      <c r="K3" s="6"/>
      <c r="L3" s="6"/>
      <c r="M3" s="6"/>
      <c r="N3" s="5"/>
      <c r="O3" s="6"/>
      <c r="P3" s="6"/>
      <c r="Q3" s="6"/>
      <c r="R3" s="6"/>
      <c r="S3" s="6"/>
      <c r="T3" s="6"/>
      <c r="U3" s="6"/>
      <c r="V3" s="5"/>
      <c r="W3" s="6"/>
      <c r="X3" s="6"/>
      <c r="Y3" s="6"/>
      <c r="Z3" s="6"/>
      <c r="AA3" s="6"/>
      <c r="AB3" s="6"/>
      <c r="AC3" s="6"/>
      <c r="AD3" s="5"/>
      <c r="AE3" s="6"/>
      <c r="AF3" s="6"/>
      <c r="AG3" s="6"/>
      <c r="AH3" s="6"/>
      <c r="AI3" s="6"/>
      <c r="AJ3" s="6"/>
      <c r="AK3" s="6"/>
      <c r="AL3" s="5"/>
      <c r="AM3" s="6"/>
      <c r="AN3" s="6"/>
      <c r="AO3" s="6"/>
      <c r="AP3" s="6"/>
      <c r="AQ3" s="6"/>
      <c r="AR3" s="6"/>
      <c r="AS3" s="6"/>
      <c r="AT3" s="5"/>
      <c r="AU3" s="6"/>
      <c r="AV3" s="6"/>
      <c r="AW3" s="6"/>
      <c r="AX3" s="6"/>
      <c r="AY3" s="6"/>
      <c r="AZ3" s="6"/>
      <c r="BA3" s="6"/>
      <c r="BB3" s="5"/>
      <c r="BC3" s="6"/>
      <c r="BD3" s="6"/>
      <c r="BE3" s="6"/>
      <c r="BF3" s="6"/>
      <c r="BG3" s="6"/>
      <c r="BH3" s="6"/>
      <c r="BI3" s="6"/>
      <c r="BJ3" s="5"/>
      <c r="BK3" s="6"/>
      <c r="BL3" s="6"/>
      <c r="BM3" s="6"/>
      <c r="BN3" s="6"/>
      <c r="BO3" s="6"/>
      <c r="BP3" s="6"/>
      <c r="BQ3" s="6"/>
      <c r="BR3" s="5"/>
      <c r="BS3" s="6"/>
      <c r="BT3" s="6"/>
      <c r="BU3" s="6"/>
      <c r="BV3" s="6"/>
      <c r="BW3" s="6"/>
      <c r="BX3" s="6"/>
      <c r="BY3" s="6"/>
      <c r="BZ3" s="5"/>
      <c r="CA3" s="6"/>
      <c r="CB3" s="6"/>
      <c r="CC3" s="6"/>
      <c r="CD3" s="6"/>
      <c r="CE3" s="6"/>
      <c r="CF3" s="6"/>
      <c r="CG3" s="6"/>
      <c r="CH3" s="5"/>
      <c r="CI3" s="6"/>
      <c r="CJ3" s="6"/>
      <c r="CK3" s="6"/>
      <c r="CL3" s="6"/>
      <c r="CM3" s="6"/>
      <c r="CN3" s="6"/>
      <c r="CO3" s="6"/>
      <c r="CP3" s="5"/>
      <c r="CQ3" s="6"/>
      <c r="CR3" s="6"/>
      <c r="CS3" s="6"/>
      <c r="CT3" s="6"/>
      <c r="CU3" s="6"/>
      <c r="CV3" s="6"/>
      <c r="CW3" s="6"/>
      <c r="CX3" s="5"/>
      <c r="CY3" s="6"/>
      <c r="CZ3" s="6"/>
      <c r="DA3" s="6"/>
      <c r="DB3" s="6"/>
      <c r="DC3" s="6"/>
      <c r="DD3" s="6"/>
      <c r="DE3" s="6"/>
      <c r="DF3" s="5"/>
      <c r="DG3" s="6"/>
      <c r="DH3" s="6"/>
      <c r="DI3" s="6"/>
      <c r="DJ3" s="6"/>
      <c r="DK3" s="6"/>
      <c r="DL3" s="6"/>
      <c r="DM3" s="6"/>
      <c r="DN3" s="5"/>
      <c r="DO3" s="6"/>
      <c r="DP3" s="6"/>
      <c r="DQ3" s="6"/>
      <c r="DR3" s="6"/>
      <c r="DS3" s="6"/>
      <c r="DT3" s="6"/>
      <c r="DU3" s="6"/>
      <c r="DV3" s="5"/>
      <c r="DW3" s="6"/>
      <c r="DX3" s="6"/>
      <c r="DY3" s="6"/>
      <c r="DZ3" s="6"/>
      <c r="EA3" s="6"/>
      <c r="EB3" s="6"/>
      <c r="EC3" s="6"/>
      <c r="ED3" s="5"/>
      <c r="EE3" s="6"/>
      <c r="EF3" s="6"/>
      <c r="EG3" s="6"/>
      <c r="EH3" s="6"/>
      <c r="EI3" s="6"/>
      <c r="EJ3" s="6"/>
      <c r="EK3" s="6"/>
      <c r="EL3" s="5"/>
      <c r="EM3" s="6"/>
      <c r="EN3" s="6"/>
      <c r="EO3" s="6"/>
      <c r="EP3" s="6"/>
      <c r="EQ3" s="6"/>
      <c r="ER3" s="6"/>
      <c r="ES3" s="6"/>
      <c r="ET3" s="5"/>
      <c r="EU3" s="6"/>
      <c r="EV3" s="6"/>
      <c r="EW3" s="6"/>
      <c r="EX3" s="6"/>
      <c r="EY3" s="6"/>
      <c r="EZ3" s="6"/>
      <c r="FA3" s="6"/>
      <c r="FB3" s="5"/>
      <c r="FC3" s="6"/>
      <c r="FD3" s="6"/>
      <c r="FE3" s="6"/>
      <c r="FF3" s="6"/>
      <c r="FG3" s="6"/>
      <c r="FH3" s="6"/>
      <c r="FI3" s="6"/>
      <c r="FJ3" s="5"/>
      <c r="FK3" s="6"/>
      <c r="FL3" s="6"/>
      <c r="FM3" s="6"/>
      <c r="FN3" s="6"/>
      <c r="FO3" s="6"/>
      <c r="FP3" s="6"/>
      <c r="FQ3" s="6"/>
      <c r="FR3" s="5"/>
      <c r="FS3" s="6"/>
      <c r="FT3" s="6"/>
      <c r="FU3" s="6"/>
      <c r="FV3" s="6"/>
      <c r="FW3" s="6"/>
      <c r="FX3" s="6"/>
      <c r="FY3" s="6"/>
      <c r="FZ3" s="5"/>
      <c r="GA3" s="6"/>
      <c r="GB3" s="6"/>
      <c r="GC3" s="6"/>
      <c r="GD3" s="6"/>
      <c r="GE3" s="6"/>
      <c r="GF3" s="6"/>
      <c r="GG3" s="6"/>
      <c r="GH3" s="5"/>
      <c r="GI3" s="6"/>
      <c r="GJ3" s="6"/>
      <c r="GK3" s="6"/>
      <c r="GL3" s="6"/>
      <c r="GM3" s="6"/>
      <c r="GN3" s="6"/>
      <c r="GO3" s="6"/>
      <c r="GP3" s="5"/>
      <c r="GQ3" s="6"/>
      <c r="GR3" s="6"/>
      <c r="GS3" s="6"/>
      <c r="GT3" s="6"/>
      <c r="GU3" s="6"/>
      <c r="GV3" s="6"/>
      <c r="GW3" s="6"/>
      <c r="GX3" s="5"/>
      <c r="GY3" s="6"/>
      <c r="GZ3" s="6"/>
      <c r="HA3" s="6"/>
      <c r="HB3" s="6"/>
      <c r="HC3" s="6"/>
      <c r="HD3" s="6"/>
      <c r="HE3" s="6"/>
      <c r="HF3" s="5"/>
      <c r="HG3" s="6"/>
      <c r="HH3" s="6"/>
      <c r="HI3" s="6"/>
      <c r="HJ3" s="6"/>
      <c r="HK3" s="6"/>
      <c r="HL3" s="6"/>
      <c r="HM3" s="6"/>
      <c r="HN3" s="5"/>
      <c r="HO3" s="6"/>
      <c r="HP3" s="6"/>
      <c r="HQ3" s="6"/>
      <c r="HR3" s="6"/>
      <c r="HS3" s="6"/>
      <c r="HT3" s="6"/>
      <c r="HU3" s="6"/>
      <c r="HV3" s="5"/>
      <c r="HW3" s="6"/>
      <c r="HX3" s="6"/>
      <c r="HY3" s="6"/>
      <c r="HZ3" s="6"/>
      <c r="IA3" s="6"/>
      <c r="IB3" s="6"/>
      <c r="IC3" s="6"/>
      <c r="ID3" s="5"/>
      <c r="IE3" s="6"/>
      <c r="IF3" s="6"/>
      <c r="IG3" s="6"/>
      <c r="IH3" s="6"/>
      <c r="II3" s="6"/>
      <c r="IJ3" s="6"/>
      <c r="IK3" s="6"/>
      <c r="IL3" s="5"/>
    </row>
    <row r="4" spans="2:246" s="7" customFormat="1" ht="15" customHeight="1" x14ac:dyDescent="0.2">
      <c r="B4" s="245" t="s">
        <v>53</v>
      </c>
      <c r="C4" s="245"/>
      <c r="D4" s="245"/>
      <c r="E4" s="4"/>
      <c r="F4" s="4"/>
      <c r="G4" s="6"/>
      <c r="H4" s="6"/>
      <c r="I4" s="6"/>
      <c r="J4" s="6"/>
      <c r="K4" s="6"/>
      <c r="L4" s="6"/>
      <c r="M4" s="6"/>
      <c r="N4" s="5"/>
      <c r="O4" s="6"/>
      <c r="P4" s="6"/>
      <c r="Q4" s="6"/>
      <c r="R4" s="6"/>
      <c r="S4" s="6"/>
      <c r="T4" s="6"/>
      <c r="U4" s="6"/>
      <c r="V4" s="5"/>
      <c r="W4" s="6"/>
      <c r="X4" s="6"/>
      <c r="Y4" s="6"/>
      <c r="Z4" s="6"/>
      <c r="AA4" s="6"/>
      <c r="AB4" s="6"/>
      <c r="AC4" s="6"/>
      <c r="AD4" s="5"/>
      <c r="AE4" s="6"/>
      <c r="AF4" s="6"/>
      <c r="AG4" s="6"/>
      <c r="AH4" s="6"/>
      <c r="AI4" s="6"/>
      <c r="AJ4" s="6"/>
      <c r="AK4" s="6"/>
      <c r="AL4" s="5"/>
      <c r="AM4" s="6"/>
      <c r="AN4" s="6"/>
      <c r="AO4" s="6"/>
      <c r="AP4" s="6"/>
      <c r="AQ4" s="6"/>
      <c r="AR4" s="6"/>
      <c r="AS4" s="6"/>
      <c r="AT4" s="5"/>
      <c r="AU4" s="6"/>
      <c r="AV4" s="6"/>
      <c r="AW4" s="6"/>
      <c r="AX4" s="6"/>
      <c r="AY4" s="6"/>
      <c r="AZ4" s="6"/>
      <c r="BA4" s="6"/>
      <c r="BB4" s="5"/>
      <c r="BC4" s="6"/>
      <c r="BD4" s="6"/>
      <c r="BE4" s="6"/>
      <c r="BF4" s="6"/>
      <c r="BG4" s="6"/>
      <c r="BH4" s="6"/>
      <c r="BI4" s="6"/>
      <c r="BJ4" s="5"/>
      <c r="BK4" s="6"/>
      <c r="BL4" s="6"/>
      <c r="BM4" s="6"/>
      <c r="BN4" s="6"/>
      <c r="BO4" s="6"/>
      <c r="BP4" s="6"/>
      <c r="BQ4" s="6"/>
      <c r="BR4" s="5"/>
      <c r="BS4" s="6"/>
      <c r="BT4" s="6"/>
      <c r="BU4" s="6"/>
      <c r="BV4" s="6"/>
      <c r="BW4" s="6"/>
      <c r="BX4" s="6"/>
      <c r="BY4" s="6"/>
      <c r="BZ4" s="5"/>
      <c r="CA4" s="6"/>
      <c r="CB4" s="6"/>
      <c r="CC4" s="6"/>
      <c r="CD4" s="6"/>
      <c r="CE4" s="6"/>
      <c r="CF4" s="6"/>
      <c r="CG4" s="6"/>
      <c r="CH4" s="5"/>
      <c r="CI4" s="6"/>
      <c r="CJ4" s="6"/>
      <c r="CK4" s="6"/>
      <c r="CL4" s="6"/>
      <c r="CM4" s="6"/>
      <c r="CN4" s="6"/>
      <c r="CO4" s="6"/>
      <c r="CP4" s="5"/>
      <c r="CQ4" s="6"/>
      <c r="CR4" s="6"/>
      <c r="CS4" s="6"/>
      <c r="CT4" s="6"/>
      <c r="CU4" s="6"/>
      <c r="CV4" s="6"/>
      <c r="CW4" s="6"/>
      <c r="CX4" s="5"/>
      <c r="CY4" s="6"/>
      <c r="CZ4" s="6"/>
      <c r="DA4" s="6"/>
      <c r="DB4" s="6"/>
      <c r="DC4" s="6"/>
      <c r="DD4" s="6"/>
      <c r="DE4" s="6"/>
      <c r="DF4" s="5"/>
      <c r="DG4" s="6"/>
      <c r="DH4" s="6"/>
      <c r="DI4" s="6"/>
      <c r="DJ4" s="6"/>
      <c r="DK4" s="6"/>
      <c r="DL4" s="6"/>
      <c r="DM4" s="6"/>
      <c r="DN4" s="5"/>
      <c r="DO4" s="6"/>
      <c r="DP4" s="6"/>
      <c r="DQ4" s="6"/>
      <c r="DR4" s="6"/>
      <c r="DS4" s="6"/>
      <c r="DT4" s="6"/>
      <c r="DU4" s="6"/>
      <c r="DV4" s="5"/>
      <c r="DW4" s="6"/>
      <c r="DX4" s="6"/>
      <c r="DY4" s="6"/>
      <c r="DZ4" s="6"/>
      <c r="EA4" s="6"/>
      <c r="EB4" s="6"/>
      <c r="EC4" s="6"/>
      <c r="ED4" s="5"/>
      <c r="EE4" s="6"/>
      <c r="EF4" s="6"/>
      <c r="EG4" s="6"/>
      <c r="EH4" s="6"/>
      <c r="EI4" s="6"/>
      <c r="EJ4" s="6"/>
      <c r="EK4" s="6"/>
      <c r="EL4" s="5"/>
      <c r="EM4" s="6"/>
      <c r="EN4" s="6"/>
      <c r="EO4" s="6"/>
      <c r="EP4" s="6"/>
      <c r="EQ4" s="6"/>
      <c r="ER4" s="6"/>
      <c r="ES4" s="6"/>
      <c r="ET4" s="5"/>
      <c r="EU4" s="6"/>
      <c r="EV4" s="6"/>
      <c r="EW4" s="6"/>
      <c r="EX4" s="6"/>
      <c r="EY4" s="6"/>
      <c r="EZ4" s="6"/>
      <c r="FA4" s="6"/>
      <c r="FB4" s="5"/>
      <c r="FC4" s="6"/>
      <c r="FD4" s="6"/>
      <c r="FE4" s="6"/>
      <c r="FF4" s="6"/>
      <c r="FG4" s="6"/>
      <c r="FH4" s="6"/>
      <c r="FI4" s="6"/>
      <c r="FJ4" s="5"/>
      <c r="FK4" s="6"/>
      <c r="FL4" s="6"/>
      <c r="FM4" s="6"/>
      <c r="FN4" s="6"/>
      <c r="FO4" s="6"/>
      <c r="FP4" s="6"/>
      <c r="FQ4" s="6"/>
      <c r="FR4" s="5"/>
      <c r="FS4" s="6"/>
      <c r="FT4" s="6"/>
      <c r="FU4" s="6"/>
      <c r="FV4" s="6"/>
      <c r="FW4" s="6"/>
      <c r="FX4" s="6"/>
      <c r="FY4" s="6"/>
      <c r="FZ4" s="5"/>
      <c r="GA4" s="6"/>
      <c r="GB4" s="6"/>
      <c r="GC4" s="6"/>
      <c r="GD4" s="6"/>
      <c r="GE4" s="6"/>
      <c r="GF4" s="6"/>
      <c r="GG4" s="6"/>
      <c r="GH4" s="5"/>
      <c r="GI4" s="6"/>
      <c r="GJ4" s="6"/>
      <c r="GK4" s="6"/>
      <c r="GL4" s="6"/>
      <c r="GM4" s="6"/>
      <c r="GN4" s="6"/>
      <c r="GO4" s="6"/>
      <c r="GP4" s="5"/>
      <c r="GQ4" s="6"/>
      <c r="GR4" s="6"/>
      <c r="GS4" s="6"/>
      <c r="GT4" s="6"/>
      <c r="GU4" s="6"/>
      <c r="GV4" s="6"/>
      <c r="GW4" s="6"/>
      <c r="GX4" s="5"/>
      <c r="GY4" s="6"/>
      <c r="GZ4" s="6"/>
      <c r="HA4" s="6"/>
      <c r="HB4" s="6"/>
      <c r="HC4" s="6"/>
      <c r="HD4" s="6"/>
      <c r="HE4" s="6"/>
      <c r="HF4" s="5"/>
      <c r="HG4" s="6"/>
      <c r="HH4" s="6"/>
      <c r="HI4" s="6"/>
      <c r="HJ4" s="6"/>
      <c r="HK4" s="6"/>
      <c r="HL4" s="6"/>
      <c r="HM4" s="6"/>
      <c r="HN4" s="5"/>
      <c r="HO4" s="6"/>
      <c r="HP4" s="6"/>
      <c r="HQ4" s="6"/>
      <c r="HR4" s="6"/>
      <c r="HS4" s="6"/>
      <c r="HT4" s="6"/>
      <c r="HU4" s="6"/>
      <c r="HV4" s="5"/>
      <c r="HW4" s="6"/>
      <c r="HX4" s="6"/>
      <c r="HY4" s="6"/>
      <c r="HZ4" s="6"/>
      <c r="IA4" s="6"/>
      <c r="IB4" s="6"/>
      <c r="IC4" s="6"/>
      <c r="ID4" s="5"/>
      <c r="IE4" s="6"/>
      <c r="IF4" s="6"/>
      <c r="IG4" s="6"/>
      <c r="IH4" s="6"/>
      <c r="II4" s="6"/>
      <c r="IJ4" s="6"/>
      <c r="IK4" s="6"/>
      <c r="IL4" s="5"/>
    </row>
    <row r="6" spans="2:246" s="12" customFormat="1" ht="36" customHeight="1" x14ac:dyDescent="0.2">
      <c r="B6" s="259" t="s">
        <v>89</v>
      </c>
      <c r="C6" s="331"/>
      <c r="D6" s="331"/>
    </row>
    <row r="7" spans="2:246" s="12" customFormat="1" ht="20.25" customHeight="1" x14ac:dyDescent="0.2">
      <c r="B7" s="332" t="s">
        <v>21</v>
      </c>
      <c r="C7" s="332"/>
      <c r="D7" s="332"/>
    </row>
    <row r="8" spans="2:246" s="12" customFormat="1" ht="17.25" customHeight="1" x14ac:dyDescent="0.2">
      <c r="B8" s="269" t="s">
        <v>22</v>
      </c>
      <c r="C8" s="269"/>
      <c r="D8" s="269"/>
    </row>
    <row r="9" spans="2:246" x14ac:dyDescent="0.2">
      <c r="B9" s="330"/>
      <c r="C9" s="330"/>
      <c r="D9" s="330"/>
    </row>
    <row r="10" spans="2:246" ht="21.75" customHeight="1" x14ac:dyDescent="0.2">
      <c r="B10" s="148" t="s">
        <v>28</v>
      </c>
      <c r="C10" s="333" t="s">
        <v>4</v>
      </c>
      <c r="D10" s="333"/>
    </row>
    <row r="11" spans="2:246" ht="30.75" customHeight="1" x14ac:dyDescent="0.2">
      <c r="B11" s="144">
        <v>1126</v>
      </c>
      <c r="C11" s="269" t="s">
        <v>36</v>
      </c>
      <c r="D11" s="269"/>
    </row>
    <row r="12" spans="2:246" s="26" customFormat="1" ht="24.75" customHeight="1" x14ac:dyDescent="0.2">
      <c r="B12" s="269" t="s">
        <v>5</v>
      </c>
      <c r="C12" s="269"/>
      <c r="D12" s="269"/>
    </row>
    <row r="13" spans="2:246" ht="45" customHeight="1" x14ac:dyDescent="0.2">
      <c r="B13" s="150" t="s">
        <v>6</v>
      </c>
      <c r="C13" s="150">
        <v>1126</v>
      </c>
      <c r="D13" s="132" t="s">
        <v>59</v>
      </c>
    </row>
    <row r="14" spans="2:246" ht="19.5" customHeight="1" x14ac:dyDescent="0.2">
      <c r="B14" s="150" t="s">
        <v>7</v>
      </c>
      <c r="C14" s="85">
        <v>12006</v>
      </c>
      <c r="D14" s="142" t="s">
        <v>0</v>
      </c>
    </row>
    <row r="15" spans="2:246" ht="46.5" customHeight="1" x14ac:dyDescent="0.2">
      <c r="B15" s="150" t="s">
        <v>9</v>
      </c>
      <c r="C15" s="79" t="s">
        <v>129</v>
      </c>
      <c r="D15" s="142"/>
      <c r="G15" s="93"/>
    </row>
    <row r="16" spans="2:246" ht="54" customHeight="1" x14ac:dyDescent="0.2">
      <c r="B16" s="150" t="s">
        <v>10</v>
      </c>
      <c r="C16" s="85" t="s">
        <v>130</v>
      </c>
      <c r="D16" s="142"/>
    </row>
    <row r="17" spans="2:7" ht="18.75" customHeight="1" x14ac:dyDescent="0.2">
      <c r="B17" s="150" t="s">
        <v>23</v>
      </c>
      <c r="C17" s="85" t="s">
        <v>131</v>
      </c>
      <c r="D17" s="142"/>
    </row>
    <row r="18" spans="2:7" ht="27" x14ac:dyDescent="0.2">
      <c r="B18" s="150" t="s">
        <v>41</v>
      </c>
      <c r="C18" s="85" t="s">
        <v>152</v>
      </c>
      <c r="D18" s="142"/>
    </row>
    <row r="19" spans="2:7" ht="16.5" customHeight="1" x14ac:dyDescent="0.2">
      <c r="B19" s="266" t="s">
        <v>11</v>
      </c>
      <c r="C19" s="266"/>
      <c r="D19" s="30"/>
    </row>
    <row r="20" spans="2:7" ht="16.5" customHeight="1" x14ac:dyDescent="0.2">
      <c r="B20" s="267" t="s">
        <v>153</v>
      </c>
      <c r="C20" s="267"/>
      <c r="D20" s="73">
        <v>11</v>
      </c>
    </row>
    <row r="21" spans="2:7" s="23" customFormat="1" ht="18" customHeight="1" x14ac:dyDescent="0.2">
      <c r="B21" s="268" t="s">
        <v>12</v>
      </c>
      <c r="C21" s="268"/>
      <c r="D21" s="169">
        <f>+'5'!E18</f>
        <v>560314.4</v>
      </c>
      <c r="G21" s="97"/>
    </row>
    <row r="22" spans="2:7" s="23" customFormat="1" ht="18" customHeight="1" x14ac:dyDescent="0.2">
      <c r="B22" s="337"/>
      <c r="C22" s="337"/>
      <c r="D22" s="337"/>
    </row>
    <row r="23" spans="2:7" ht="47.25" customHeight="1" x14ac:dyDescent="0.2">
      <c r="B23" s="21" t="s">
        <v>6</v>
      </c>
      <c r="C23" s="21">
        <v>1126</v>
      </c>
      <c r="D23" s="143" t="s">
        <v>52</v>
      </c>
      <c r="F23" s="28"/>
    </row>
    <row r="24" spans="2:7" ht="19.5" customHeight="1" x14ac:dyDescent="0.2">
      <c r="B24" s="21" t="s">
        <v>7</v>
      </c>
      <c r="C24" s="21">
        <v>31003</v>
      </c>
      <c r="D24" s="149" t="s">
        <v>8</v>
      </c>
    </row>
    <row r="25" spans="2:7" ht="33" customHeight="1" x14ac:dyDescent="0.2">
      <c r="B25" s="22" t="s">
        <v>9</v>
      </c>
      <c r="C25" s="151" t="s">
        <v>38</v>
      </c>
      <c r="D25" s="149"/>
    </row>
    <row r="26" spans="2:7" ht="48" customHeight="1" x14ac:dyDescent="0.2">
      <c r="B26" s="22" t="s">
        <v>10</v>
      </c>
      <c r="C26" s="150" t="s">
        <v>39</v>
      </c>
      <c r="D26" s="149"/>
    </row>
    <row r="27" spans="2:7" ht="33" customHeight="1" x14ac:dyDescent="0.2">
      <c r="B27" s="18" t="s">
        <v>23</v>
      </c>
      <c r="C27" s="18" t="s">
        <v>40</v>
      </c>
      <c r="D27" s="149"/>
    </row>
    <row r="28" spans="2:7" ht="33.75" customHeight="1" x14ac:dyDescent="0.2">
      <c r="B28" s="18" t="s">
        <v>41</v>
      </c>
      <c r="C28" s="209" t="s">
        <v>252</v>
      </c>
      <c r="D28" s="149"/>
    </row>
    <row r="29" spans="2:7" ht="16.5" customHeight="1" x14ac:dyDescent="0.2">
      <c r="B29" s="270" t="s">
        <v>11</v>
      </c>
      <c r="C29" s="270"/>
      <c r="D29" s="30"/>
    </row>
    <row r="30" spans="2:7" ht="16.5" customHeight="1" x14ac:dyDescent="0.2">
      <c r="B30" s="340" t="s">
        <v>247</v>
      </c>
      <c r="C30" s="340"/>
      <c r="D30" s="36">
        <f>+D31</f>
        <v>-9</v>
      </c>
    </row>
    <row r="31" spans="2:7" ht="16.5" customHeight="1" x14ac:dyDescent="0.2">
      <c r="B31" s="340" t="s">
        <v>246</v>
      </c>
      <c r="C31" s="340"/>
      <c r="D31" s="36">
        <f>+D32</f>
        <v>-9</v>
      </c>
    </row>
    <row r="32" spans="2:7" ht="16.5" customHeight="1" x14ac:dyDescent="0.2">
      <c r="B32" s="340" t="s">
        <v>158</v>
      </c>
      <c r="C32" s="340"/>
      <c r="D32" s="36">
        <v>-9</v>
      </c>
    </row>
    <row r="33" spans="2:4" s="23" customFormat="1" ht="18.75" customHeight="1" x14ac:dyDescent="0.2">
      <c r="B33" s="341" t="s">
        <v>12</v>
      </c>
      <c r="C33" s="341"/>
      <c r="D33" s="169">
        <f>+'5'!E25</f>
        <v>-1492412.0070000002</v>
      </c>
    </row>
    <row r="34" spans="2:4" s="23" customFormat="1" ht="11.25" customHeight="1" x14ac:dyDescent="0.2">
      <c r="B34" s="334"/>
      <c r="C34" s="335"/>
      <c r="D34" s="336"/>
    </row>
    <row r="35" spans="2:4" s="26" customFormat="1" ht="21.75" customHeight="1" x14ac:dyDescent="0.2">
      <c r="B35" s="148" t="s">
        <v>28</v>
      </c>
      <c r="C35" s="333" t="s">
        <v>4</v>
      </c>
      <c r="D35" s="333"/>
    </row>
    <row r="36" spans="2:4" s="26" customFormat="1" ht="29.25" customHeight="1" x14ac:dyDescent="0.2">
      <c r="B36" s="144">
        <v>1142</v>
      </c>
      <c r="C36" s="200" t="s">
        <v>248</v>
      </c>
      <c r="D36" s="30"/>
    </row>
    <row r="37" spans="2:4" s="26" customFormat="1" ht="18.75" customHeight="1" x14ac:dyDescent="0.2">
      <c r="B37" s="269" t="s">
        <v>5</v>
      </c>
      <c r="C37" s="269"/>
      <c r="D37" s="30"/>
    </row>
    <row r="38" spans="2:4" s="26" customFormat="1" ht="42.75" customHeight="1" x14ac:dyDescent="0.2">
      <c r="B38" s="150" t="s">
        <v>6</v>
      </c>
      <c r="C38" s="150">
        <v>1142</v>
      </c>
      <c r="D38" s="143" t="s">
        <v>59</v>
      </c>
    </row>
    <row r="39" spans="2:4" s="26" customFormat="1" ht="22.5" customHeight="1" x14ac:dyDescent="0.2">
      <c r="B39" s="150" t="s">
        <v>7</v>
      </c>
      <c r="C39" s="150">
        <v>11001</v>
      </c>
      <c r="D39" s="142" t="s">
        <v>0</v>
      </c>
    </row>
    <row r="40" spans="2:4" s="26" customFormat="1" ht="22.5" customHeight="1" x14ac:dyDescent="0.2">
      <c r="B40" s="150" t="s">
        <v>9</v>
      </c>
      <c r="C40" s="200" t="s">
        <v>215</v>
      </c>
      <c r="D40" s="142"/>
    </row>
    <row r="41" spans="2:4" s="26" customFormat="1" ht="59.25" customHeight="1" x14ac:dyDescent="0.2">
      <c r="B41" s="150" t="s">
        <v>10</v>
      </c>
      <c r="C41" s="141" t="s">
        <v>216</v>
      </c>
      <c r="D41" s="142"/>
    </row>
    <row r="42" spans="2:4" s="26" customFormat="1" ht="21" customHeight="1" x14ac:dyDescent="0.2">
      <c r="B42" s="85" t="s">
        <v>23</v>
      </c>
      <c r="C42" s="207" t="s">
        <v>146</v>
      </c>
      <c r="D42" s="142"/>
    </row>
    <row r="43" spans="2:4" ht="22.5" customHeight="1" x14ac:dyDescent="0.2">
      <c r="B43" s="209" t="s">
        <v>147</v>
      </c>
      <c r="C43" s="209" t="s">
        <v>253</v>
      </c>
      <c r="D43" s="205"/>
    </row>
    <row r="44" spans="2:4" s="26" customFormat="1" ht="16.5" customHeight="1" x14ac:dyDescent="0.2">
      <c r="B44" s="266" t="s">
        <v>11</v>
      </c>
      <c r="C44" s="266"/>
      <c r="D44" s="30"/>
    </row>
    <row r="45" spans="2:4" s="26" customFormat="1" ht="16.5" customHeight="1" x14ac:dyDescent="0.2">
      <c r="B45" s="328" t="s">
        <v>238</v>
      </c>
      <c r="C45" s="329"/>
      <c r="D45" s="36">
        <v>184</v>
      </c>
    </row>
    <row r="46" spans="2:4" s="26" customFormat="1" ht="16.5" customHeight="1" x14ac:dyDescent="0.2">
      <c r="B46" s="328" t="s">
        <v>233</v>
      </c>
      <c r="C46" s="329"/>
      <c r="D46" s="36">
        <v>598</v>
      </c>
    </row>
    <row r="47" spans="2:4" s="26" customFormat="1" ht="16.5" customHeight="1" x14ac:dyDescent="0.2">
      <c r="B47" s="328" t="s">
        <v>234</v>
      </c>
      <c r="C47" s="329"/>
      <c r="D47" s="36">
        <v>580</v>
      </c>
    </row>
    <row r="48" spans="2:4" s="26" customFormat="1" ht="16.5" customHeight="1" x14ac:dyDescent="0.2">
      <c r="B48" s="328" t="s">
        <v>237</v>
      </c>
      <c r="C48" s="329"/>
      <c r="D48" s="36">
        <v>1020</v>
      </c>
    </row>
    <row r="49" spans="2:4" s="26" customFormat="1" ht="16.5" customHeight="1" x14ac:dyDescent="0.2">
      <c r="B49" s="328" t="s">
        <v>235</v>
      </c>
      <c r="C49" s="329"/>
      <c r="D49" s="36">
        <v>4</v>
      </c>
    </row>
    <row r="50" spans="2:4" s="26" customFormat="1" ht="16.5" customHeight="1" x14ac:dyDescent="0.2">
      <c r="B50" s="328" t="s">
        <v>236</v>
      </c>
      <c r="C50" s="329"/>
      <c r="D50" s="36">
        <v>89</v>
      </c>
    </row>
    <row r="51" spans="2:4" s="37" customFormat="1" ht="18.75" customHeight="1" x14ac:dyDescent="0.2">
      <c r="B51" s="338" t="s">
        <v>12</v>
      </c>
      <c r="C51" s="339"/>
      <c r="D51" s="153">
        <f>+'5'!E39</f>
        <v>40000</v>
      </c>
    </row>
    <row r="52" spans="2:4" x14ac:dyDescent="0.2">
      <c r="B52" s="20"/>
      <c r="C52" s="20"/>
      <c r="D52" s="30"/>
    </row>
    <row r="53" spans="2:4" s="26" customFormat="1" ht="21.75" customHeight="1" x14ac:dyDescent="0.2">
      <c r="B53" s="148" t="s">
        <v>28</v>
      </c>
      <c r="C53" s="333" t="s">
        <v>4</v>
      </c>
      <c r="D53" s="333"/>
    </row>
    <row r="54" spans="2:4" s="26" customFormat="1" ht="22.5" customHeight="1" x14ac:dyDescent="0.2">
      <c r="B54" s="144">
        <v>1188</v>
      </c>
      <c r="C54" s="144" t="s">
        <v>194</v>
      </c>
      <c r="D54" s="30"/>
    </row>
    <row r="55" spans="2:4" s="26" customFormat="1" ht="22.5" customHeight="1" x14ac:dyDescent="0.2">
      <c r="B55" s="269" t="s">
        <v>5</v>
      </c>
      <c r="C55" s="269"/>
      <c r="D55" s="30"/>
    </row>
    <row r="56" spans="2:4" s="26" customFormat="1" ht="49.5" customHeight="1" x14ac:dyDescent="0.2">
      <c r="B56" s="150" t="s">
        <v>6</v>
      </c>
      <c r="C56" s="150">
        <v>1188</v>
      </c>
      <c r="D56" s="143" t="s">
        <v>59</v>
      </c>
    </row>
    <row r="57" spans="2:4" s="26" customFormat="1" ht="20.25" customHeight="1" x14ac:dyDescent="0.2">
      <c r="B57" s="150" t="s">
        <v>7</v>
      </c>
      <c r="C57" s="150">
        <v>11002</v>
      </c>
      <c r="D57" s="142" t="s">
        <v>0</v>
      </c>
    </row>
    <row r="58" spans="2:4" s="26" customFormat="1" ht="24" customHeight="1" x14ac:dyDescent="0.2">
      <c r="B58" s="150" t="s">
        <v>9</v>
      </c>
      <c r="C58" s="144" t="s">
        <v>191</v>
      </c>
      <c r="D58" s="142"/>
    </row>
    <row r="59" spans="2:4" s="26" customFormat="1" ht="33" customHeight="1" x14ac:dyDescent="0.2">
      <c r="B59" s="150" t="s">
        <v>10</v>
      </c>
      <c r="C59" s="150" t="s">
        <v>192</v>
      </c>
      <c r="D59" s="142"/>
    </row>
    <row r="60" spans="2:4" s="26" customFormat="1" ht="21" customHeight="1" x14ac:dyDescent="0.2">
      <c r="B60" s="150" t="s">
        <v>23</v>
      </c>
      <c r="C60" s="150" t="s">
        <v>154</v>
      </c>
      <c r="D60" s="142"/>
    </row>
    <row r="61" spans="2:4" s="26" customFormat="1" ht="19.5" customHeight="1" x14ac:dyDescent="0.2">
      <c r="B61" s="85" t="s">
        <v>147</v>
      </c>
      <c r="C61" s="207" t="s">
        <v>254</v>
      </c>
      <c r="D61" s="204"/>
    </row>
    <row r="62" spans="2:4" s="26" customFormat="1" ht="16.5" customHeight="1" x14ac:dyDescent="0.2">
      <c r="B62" s="266" t="s">
        <v>11</v>
      </c>
      <c r="C62" s="266"/>
      <c r="D62" s="30"/>
    </row>
    <row r="63" spans="2:4" s="37" customFormat="1" ht="18.75" customHeight="1" x14ac:dyDescent="0.2">
      <c r="B63" s="268" t="s">
        <v>12</v>
      </c>
      <c r="C63" s="268"/>
      <c r="D63" s="153">
        <f>+'5'!E53</f>
        <v>680500</v>
      </c>
    </row>
    <row r="64" spans="2:4" s="37" customFormat="1" ht="18.75" customHeight="1" x14ac:dyDescent="0.2">
      <c r="B64" s="157"/>
      <c r="C64" s="157"/>
      <c r="D64" s="154"/>
    </row>
    <row r="65" spans="4:4" x14ac:dyDescent="0.2">
      <c r="D65" s="156"/>
    </row>
  </sheetData>
  <mergeCells count="35">
    <mergeCell ref="B21:C21"/>
    <mergeCell ref="B22:D22"/>
    <mergeCell ref="C53:D53"/>
    <mergeCell ref="B51:C51"/>
    <mergeCell ref="B31:C31"/>
    <mergeCell ref="B32:C32"/>
    <mergeCell ref="B45:C45"/>
    <mergeCell ref="B50:C50"/>
    <mergeCell ref="B30:C30"/>
    <mergeCell ref="B33:C33"/>
    <mergeCell ref="B29:C29"/>
    <mergeCell ref="B37:C37"/>
    <mergeCell ref="B46:C46"/>
    <mergeCell ref="B47:C47"/>
    <mergeCell ref="B63:C63"/>
    <mergeCell ref="B1:D1"/>
    <mergeCell ref="B2:D2"/>
    <mergeCell ref="B3:D3"/>
    <mergeCell ref="B4:D4"/>
    <mergeCell ref="B9:D9"/>
    <mergeCell ref="B6:D6"/>
    <mergeCell ref="B7:D7"/>
    <mergeCell ref="B8:D8"/>
    <mergeCell ref="C10:D10"/>
    <mergeCell ref="C11:D11"/>
    <mergeCell ref="B12:D12"/>
    <mergeCell ref="B34:D34"/>
    <mergeCell ref="C35:D35"/>
    <mergeCell ref="B19:C19"/>
    <mergeCell ref="B20:C20"/>
    <mergeCell ref="B48:C48"/>
    <mergeCell ref="B49:C49"/>
    <mergeCell ref="B44:C44"/>
    <mergeCell ref="B55:C55"/>
    <mergeCell ref="B62:C62"/>
  </mergeCells>
  <pageMargins left="0.15" right="0.04" top="0.55000000000000004" bottom="0.23622047244094499" header="0.43" footer="0.17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D61"/>
  <sheetViews>
    <sheetView topLeftCell="A31" zoomScaleNormal="100" workbookViewId="0">
      <selection activeCell="D34" sqref="D34"/>
    </sheetView>
  </sheetViews>
  <sheetFormatPr defaultColWidth="9.140625" defaultRowHeight="13.5" x14ac:dyDescent="0.2"/>
  <cols>
    <col min="1" max="1" width="2.28515625" style="1" customWidth="1"/>
    <col min="2" max="2" width="55" style="1" customWidth="1"/>
    <col min="3" max="3" width="70.42578125" style="1" customWidth="1"/>
    <col min="4" max="4" width="38.28515625" style="10" customWidth="1"/>
    <col min="5" max="5" width="10" style="1" bestFit="1" customWidth="1"/>
    <col min="6" max="6" width="11.140625" style="1" bestFit="1" customWidth="1"/>
    <col min="7" max="7" width="14" style="1" customWidth="1"/>
    <col min="8" max="16384" width="9.140625" style="1"/>
  </cols>
  <sheetData>
    <row r="1" spans="2:238" s="7" customFormat="1" ht="15.95" customHeight="1" x14ac:dyDescent="0.2">
      <c r="B1" s="245" t="s">
        <v>156</v>
      </c>
      <c r="C1" s="245"/>
      <c r="D1" s="245"/>
      <c r="E1" s="5"/>
      <c r="F1" s="5"/>
      <c r="G1" s="6"/>
      <c r="H1" s="6"/>
      <c r="I1" s="6"/>
      <c r="J1" s="6"/>
      <c r="K1" s="6"/>
      <c r="L1" s="6"/>
      <c r="M1" s="6"/>
      <c r="N1" s="5"/>
      <c r="O1" s="6"/>
      <c r="P1" s="6"/>
      <c r="Q1" s="6"/>
      <c r="R1" s="6"/>
      <c r="S1" s="6"/>
      <c r="T1" s="6"/>
      <c r="U1" s="6"/>
      <c r="V1" s="5"/>
      <c r="W1" s="6"/>
      <c r="X1" s="6"/>
      <c r="Y1" s="6"/>
      <c r="Z1" s="6"/>
      <c r="AA1" s="6"/>
      <c r="AB1" s="6"/>
      <c r="AC1" s="6"/>
      <c r="AD1" s="5"/>
      <c r="AE1" s="6"/>
      <c r="AF1" s="6"/>
      <c r="AG1" s="6"/>
      <c r="AH1" s="6"/>
      <c r="AI1" s="6"/>
      <c r="AJ1" s="6"/>
      <c r="AK1" s="6"/>
      <c r="AL1" s="5"/>
      <c r="AM1" s="6"/>
      <c r="AN1" s="6"/>
      <c r="AO1" s="6"/>
      <c r="AP1" s="6"/>
      <c r="AQ1" s="6"/>
      <c r="AR1" s="6"/>
      <c r="AS1" s="6"/>
      <c r="AT1" s="5"/>
      <c r="AU1" s="6"/>
      <c r="AV1" s="6"/>
      <c r="AW1" s="6"/>
      <c r="AX1" s="6"/>
      <c r="AY1" s="6"/>
      <c r="AZ1" s="6"/>
      <c r="BA1" s="6"/>
      <c r="BB1" s="5"/>
      <c r="BC1" s="6"/>
      <c r="BD1" s="6"/>
      <c r="BE1" s="6"/>
      <c r="BF1" s="6"/>
      <c r="BG1" s="6"/>
      <c r="BH1" s="6"/>
      <c r="BI1" s="6"/>
      <c r="BJ1" s="5"/>
      <c r="BK1" s="6"/>
      <c r="BL1" s="6"/>
      <c r="BM1" s="6"/>
      <c r="BN1" s="6"/>
      <c r="BO1" s="6"/>
      <c r="BP1" s="6"/>
      <c r="BQ1" s="6"/>
      <c r="BR1" s="5"/>
      <c r="BS1" s="6"/>
      <c r="BT1" s="6"/>
      <c r="BU1" s="6"/>
      <c r="BV1" s="6"/>
      <c r="BW1" s="6"/>
      <c r="BX1" s="6"/>
      <c r="BY1" s="6"/>
      <c r="BZ1" s="5"/>
      <c r="CA1" s="6"/>
      <c r="CB1" s="6"/>
      <c r="CC1" s="6"/>
      <c r="CD1" s="6"/>
      <c r="CE1" s="6"/>
      <c r="CF1" s="6"/>
      <c r="CG1" s="6"/>
      <c r="CH1" s="5"/>
      <c r="CI1" s="6"/>
      <c r="CJ1" s="6"/>
      <c r="CK1" s="6"/>
      <c r="CL1" s="6"/>
      <c r="CM1" s="6"/>
      <c r="CN1" s="6"/>
      <c r="CO1" s="6"/>
      <c r="CP1" s="5"/>
      <c r="CQ1" s="6"/>
      <c r="CR1" s="6"/>
      <c r="CS1" s="6"/>
      <c r="CT1" s="6"/>
      <c r="CU1" s="6"/>
      <c r="CV1" s="6"/>
      <c r="CW1" s="6"/>
      <c r="CX1" s="5"/>
      <c r="CY1" s="6"/>
      <c r="CZ1" s="6"/>
      <c r="DA1" s="6"/>
      <c r="DB1" s="6"/>
      <c r="DC1" s="6"/>
      <c r="DD1" s="6"/>
      <c r="DE1" s="6"/>
      <c r="DF1" s="5"/>
      <c r="DG1" s="6"/>
      <c r="DH1" s="6"/>
      <c r="DI1" s="6"/>
      <c r="DJ1" s="6"/>
      <c r="DK1" s="6"/>
      <c r="DL1" s="6"/>
      <c r="DM1" s="6"/>
      <c r="DN1" s="5"/>
      <c r="DO1" s="6"/>
      <c r="DP1" s="6"/>
      <c r="DQ1" s="6"/>
      <c r="DR1" s="6"/>
      <c r="DS1" s="6"/>
      <c r="DT1" s="6"/>
      <c r="DU1" s="6"/>
      <c r="DV1" s="5"/>
      <c r="DW1" s="6"/>
      <c r="DX1" s="6"/>
      <c r="DY1" s="6"/>
      <c r="DZ1" s="6"/>
      <c r="EA1" s="6"/>
      <c r="EB1" s="6"/>
      <c r="EC1" s="6"/>
      <c r="ED1" s="5"/>
      <c r="EE1" s="6"/>
      <c r="EF1" s="6"/>
      <c r="EG1" s="6"/>
      <c r="EH1" s="6"/>
      <c r="EI1" s="6"/>
      <c r="EJ1" s="6"/>
      <c r="EK1" s="6"/>
      <c r="EL1" s="5"/>
      <c r="EM1" s="6"/>
      <c r="EN1" s="6"/>
      <c r="EO1" s="6"/>
      <c r="EP1" s="6"/>
      <c r="EQ1" s="6"/>
      <c r="ER1" s="6"/>
      <c r="ES1" s="6"/>
      <c r="ET1" s="5"/>
      <c r="EU1" s="6"/>
      <c r="EV1" s="6"/>
      <c r="EW1" s="6"/>
      <c r="EX1" s="6"/>
      <c r="EY1" s="6"/>
      <c r="EZ1" s="6"/>
      <c r="FA1" s="6"/>
      <c r="FB1" s="5"/>
      <c r="FC1" s="6"/>
      <c r="FD1" s="6"/>
      <c r="FE1" s="6"/>
      <c r="FF1" s="6"/>
      <c r="FG1" s="6"/>
      <c r="FH1" s="6"/>
      <c r="FI1" s="6"/>
      <c r="FJ1" s="5"/>
      <c r="FK1" s="6"/>
      <c r="FL1" s="6"/>
      <c r="FM1" s="6"/>
      <c r="FN1" s="6"/>
      <c r="FO1" s="6"/>
      <c r="FP1" s="6"/>
      <c r="FQ1" s="6"/>
      <c r="FR1" s="5"/>
      <c r="FS1" s="6"/>
      <c r="FT1" s="6"/>
      <c r="FU1" s="6"/>
      <c r="FV1" s="6"/>
      <c r="FW1" s="6"/>
      <c r="FX1" s="6"/>
      <c r="FY1" s="6"/>
      <c r="FZ1" s="5"/>
      <c r="GA1" s="6"/>
      <c r="GB1" s="6"/>
      <c r="GC1" s="6"/>
      <c r="GD1" s="6"/>
      <c r="GE1" s="6"/>
      <c r="GF1" s="6"/>
      <c r="GG1" s="6"/>
      <c r="GH1" s="5"/>
      <c r="GI1" s="6"/>
      <c r="GJ1" s="6"/>
      <c r="GK1" s="6"/>
      <c r="GL1" s="6"/>
      <c r="GM1" s="6"/>
      <c r="GN1" s="6"/>
      <c r="GO1" s="6"/>
      <c r="GP1" s="5"/>
      <c r="GQ1" s="6"/>
      <c r="GR1" s="6"/>
      <c r="GS1" s="6"/>
      <c r="GT1" s="6"/>
      <c r="GU1" s="6"/>
      <c r="GV1" s="6"/>
      <c r="GW1" s="6"/>
      <c r="GX1" s="5"/>
      <c r="GY1" s="6"/>
      <c r="GZ1" s="6"/>
      <c r="HA1" s="6"/>
      <c r="HB1" s="6"/>
      <c r="HC1" s="6"/>
      <c r="HD1" s="6"/>
      <c r="HE1" s="6"/>
      <c r="HF1" s="5"/>
      <c r="HG1" s="6"/>
      <c r="HH1" s="6"/>
      <c r="HI1" s="6"/>
      <c r="HJ1" s="6"/>
      <c r="HK1" s="6"/>
      <c r="HL1" s="6"/>
      <c r="HM1" s="6"/>
      <c r="HN1" s="5"/>
      <c r="HO1" s="6"/>
      <c r="HP1" s="6"/>
      <c r="HQ1" s="6"/>
      <c r="HR1" s="6"/>
      <c r="HS1" s="6"/>
      <c r="HT1" s="6"/>
      <c r="HU1" s="6"/>
      <c r="HV1" s="5"/>
      <c r="HW1" s="6"/>
      <c r="HX1" s="6"/>
      <c r="HY1" s="6"/>
      <c r="HZ1" s="6"/>
      <c r="IA1" s="6"/>
      <c r="IB1" s="6"/>
      <c r="IC1" s="6"/>
      <c r="ID1" s="5"/>
    </row>
    <row r="2" spans="2:238" s="7" customFormat="1" ht="15.95" customHeight="1" x14ac:dyDescent="0.2">
      <c r="B2" s="245" t="s">
        <v>82</v>
      </c>
      <c r="C2" s="245"/>
      <c r="D2" s="245"/>
      <c r="E2" s="5"/>
      <c r="F2" s="5"/>
      <c r="G2" s="6"/>
      <c r="H2" s="6"/>
      <c r="I2" s="6"/>
      <c r="J2" s="6"/>
      <c r="K2" s="6"/>
      <c r="L2" s="6"/>
      <c r="M2" s="6"/>
      <c r="N2" s="5"/>
      <c r="O2" s="6"/>
      <c r="P2" s="6"/>
      <c r="Q2" s="6"/>
      <c r="R2" s="6"/>
      <c r="S2" s="6"/>
      <c r="T2" s="6"/>
      <c r="U2" s="6"/>
      <c r="V2" s="5"/>
      <c r="W2" s="6"/>
      <c r="X2" s="6"/>
      <c r="Y2" s="6"/>
      <c r="Z2" s="6"/>
      <c r="AA2" s="6"/>
      <c r="AB2" s="6"/>
      <c r="AC2" s="6"/>
      <c r="AD2" s="5"/>
      <c r="AE2" s="6"/>
      <c r="AF2" s="6"/>
      <c r="AG2" s="6"/>
      <c r="AH2" s="6"/>
      <c r="AI2" s="6"/>
      <c r="AJ2" s="6"/>
      <c r="AK2" s="6"/>
      <c r="AL2" s="5"/>
      <c r="AM2" s="6"/>
      <c r="AN2" s="6"/>
      <c r="AO2" s="6"/>
      <c r="AP2" s="6"/>
      <c r="AQ2" s="6"/>
      <c r="AR2" s="6"/>
      <c r="AS2" s="6"/>
      <c r="AT2" s="5"/>
      <c r="AU2" s="6"/>
      <c r="AV2" s="6"/>
      <c r="AW2" s="6"/>
      <c r="AX2" s="6"/>
      <c r="AY2" s="6"/>
      <c r="AZ2" s="6"/>
      <c r="BA2" s="6"/>
      <c r="BB2" s="5"/>
      <c r="BC2" s="6"/>
      <c r="BD2" s="6"/>
      <c r="BE2" s="6"/>
      <c r="BF2" s="6"/>
      <c r="BG2" s="6"/>
      <c r="BH2" s="6"/>
      <c r="BI2" s="6"/>
      <c r="BJ2" s="5"/>
      <c r="BK2" s="6"/>
      <c r="BL2" s="6"/>
      <c r="BM2" s="6"/>
      <c r="BN2" s="6"/>
      <c r="BO2" s="6"/>
      <c r="BP2" s="6"/>
      <c r="BQ2" s="6"/>
      <c r="BR2" s="5"/>
      <c r="BS2" s="6"/>
      <c r="BT2" s="6"/>
      <c r="BU2" s="6"/>
      <c r="BV2" s="6"/>
      <c r="BW2" s="6"/>
      <c r="BX2" s="6"/>
      <c r="BY2" s="6"/>
      <c r="BZ2" s="5"/>
      <c r="CA2" s="6"/>
      <c r="CB2" s="6"/>
      <c r="CC2" s="6"/>
      <c r="CD2" s="6"/>
      <c r="CE2" s="6"/>
      <c r="CF2" s="6"/>
      <c r="CG2" s="6"/>
      <c r="CH2" s="5"/>
      <c r="CI2" s="6"/>
      <c r="CJ2" s="6"/>
      <c r="CK2" s="6"/>
      <c r="CL2" s="6"/>
      <c r="CM2" s="6"/>
      <c r="CN2" s="6"/>
      <c r="CO2" s="6"/>
      <c r="CP2" s="5"/>
      <c r="CQ2" s="6"/>
      <c r="CR2" s="6"/>
      <c r="CS2" s="6"/>
      <c r="CT2" s="6"/>
      <c r="CU2" s="6"/>
      <c r="CV2" s="6"/>
      <c r="CW2" s="6"/>
      <c r="CX2" s="5"/>
      <c r="CY2" s="6"/>
      <c r="CZ2" s="6"/>
      <c r="DA2" s="6"/>
      <c r="DB2" s="6"/>
      <c r="DC2" s="6"/>
      <c r="DD2" s="6"/>
      <c r="DE2" s="6"/>
      <c r="DF2" s="5"/>
      <c r="DG2" s="6"/>
      <c r="DH2" s="6"/>
      <c r="DI2" s="6"/>
      <c r="DJ2" s="6"/>
      <c r="DK2" s="6"/>
      <c r="DL2" s="6"/>
      <c r="DM2" s="6"/>
      <c r="DN2" s="5"/>
      <c r="DO2" s="6"/>
      <c r="DP2" s="6"/>
      <c r="DQ2" s="6"/>
      <c r="DR2" s="6"/>
      <c r="DS2" s="6"/>
      <c r="DT2" s="6"/>
      <c r="DU2" s="6"/>
      <c r="DV2" s="5"/>
      <c r="DW2" s="6"/>
      <c r="DX2" s="6"/>
      <c r="DY2" s="6"/>
      <c r="DZ2" s="6"/>
      <c r="EA2" s="6"/>
      <c r="EB2" s="6"/>
      <c r="EC2" s="6"/>
      <c r="ED2" s="5"/>
      <c r="EE2" s="6"/>
      <c r="EF2" s="6"/>
      <c r="EG2" s="6"/>
      <c r="EH2" s="6"/>
      <c r="EI2" s="6"/>
      <c r="EJ2" s="6"/>
      <c r="EK2" s="6"/>
      <c r="EL2" s="5"/>
      <c r="EM2" s="6"/>
      <c r="EN2" s="6"/>
      <c r="EO2" s="6"/>
      <c r="EP2" s="6"/>
      <c r="EQ2" s="6"/>
      <c r="ER2" s="6"/>
      <c r="ES2" s="6"/>
      <c r="ET2" s="5"/>
      <c r="EU2" s="6"/>
      <c r="EV2" s="6"/>
      <c r="EW2" s="6"/>
      <c r="EX2" s="6"/>
      <c r="EY2" s="6"/>
      <c r="EZ2" s="6"/>
      <c r="FA2" s="6"/>
      <c r="FB2" s="5"/>
      <c r="FC2" s="6"/>
      <c r="FD2" s="6"/>
      <c r="FE2" s="6"/>
      <c r="FF2" s="6"/>
      <c r="FG2" s="6"/>
      <c r="FH2" s="6"/>
      <c r="FI2" s="6"/>
      <c r="FJ2" s="5"/>
      <c r="FK2" s="6"/>
      <c r="FL2" s="6"/>
      <c r="FM2" s="6"/>
      <c r="FN2" s="6"/>
      <c r="FO2" s="6"/>
      <c r="FP2" s="6"/>
      <c r="FQ2" s="6"/>
      <c r="FR2" s="5"/>
      <c r="FS2" s="6"/>
      <c r="FT2" s="6"/>
      <c r="FU2" s="6"/>
      <c r="FV2" s="6"/>
      <c r="FW2" s="6"/>
      <c r="FX2" s="6"/>
      <c r="FY2" s="6"/>
      <c r="FZ2" s="5"/>
      <c r="GA2" s="6"/>
      <c r="GB2" s="6"/>
      <c r="GC2" s="6"/>
      <c r="GD2" s="6"/>
      <c r="GE2" s="6"/>
      <c r="GF2" s="6"/>
      <c r="GG2" s="6"/>
      <c r="GH2" s="5"/>
      <c r="GI2" s="6"/>
      <c r="GJ2" s="6"/>
      <c r="GK2" s="6"/>
      <c r="GL2" s="6"/>
      <c r="GM2" s="6"/>
      <c r="GN2" s="6"/>
      <c r="GO2" s="6"/>
      <c r="GP2" s="5"/>
      <c r="GQ2" s="6"/>
      <c r="GR2" s="6"/>
      <c r="GS2" s="6"/>
      <c r="GT2" s="6"/>
      <c r="GU2" s="6"/>
      <c r="GV2" s="6"/>
      <c r="GW2" s="6"/>
      <c r="GX2" s="5"/>
      <c r="GY2" s="6"/>
      <c r="GZ2" s="6"/>
      <c r="HA2" s="6"/>
      <c r="HB2" s="6"/>
      <c r="HC2" s="6"/>
      <c r="HD2" s="6"/>
      <c r="HE2" s="6"/>
      <c r="HF2" s="5"/>
      <c r="HG2" s="6"/>
      <c r="HH2" s="6"/>
      <c r="HI2" s="6"/>
      <c r="HJ2" s="6"/>
      <c r="HK2" s="6"/>
      <c r="HL2" s="6"/>
      <c r="HM2" s="6"/>
      <c r="HN2" s="5"/>
      <c r="HO2" s="6"/>
      <c r="HP2" s="6"/>
      <c r="HQ2" s="6"/>
      <c r="HR2" s="6"/>
      <c r="HS2" s="6"/>
      <c r="HT2" s="6"/>
      <c r="HU2" s="6"/>
      <c r="HV2" s="5"/>
      <c r="HW2" s="6"/>
      <c r="HX2" s="6"/>
      <c r="HY2" s="6"/>
      <c r="HZ2" s="6"/>
      <c r="IA2" s="6"/>
      <c r="IB2" s="6"/>
      <c r="IC2" s="6"/>
      <c r="ID2" s="5"/>
    </row>
    <row r="3" spans="2:238" s="7" customFormat="1" ht="15.95" customHeight="1" x14ac:dyDescent="0.2">
      <c r="B3" s="245" t="s">
        <v>54</v>
      </c>
      <c r="C3" s="245"/>
      <c r="D3" s="245"/>
      <c r="E3" s="5"/>
      <c r="F3" s="5"/>
      <c r="G3" s="6"/>
      <c r="H3" s="6"/>
      <c r="I3" s="6"/>
      <c r="J3" s="6"/>
      <c r="K3" s="6"/>
      <c r="L3" s="6"/>
      <c r="M3" s="6"/>
      <c r="N3" s="5"/>
      <c r="O3" s="6"/>
      <c r="P3" s="6"/>
      <c r="Q3" s="6"/>
      <c r="R3" s="6"/>
      <c r="S3" s="6"/>
      <c r="T3" s="6"/>
      <c r="U3" s="6"/>
      <c r="V3" s="5"/>
      <c r="W3" s="6"/>
      <c r="X3" s="6"/>
      <c r="Y3" s="6"/>
      <c r="Z3" s="6"/>
      <c r="AA3" s="6"/>
      <c r="AB3" s="6"/>
      <c r="AC3" s="6"/>
      <c r="AD3" s="5"/>
      <c r="AE3" s="6"/>
      <c r="AF3" s="6"/>
      <c r="AG3" s="6"/>
      <c r="AH3" s="6"/>
      <c r="AI3" s="6"/>
      <c r="AJ3" s="6"/>
      <c r="AK3" s="6"/>
      <c r="AL3" s="5"/>
      <c r="AM3" s="6"/>
      <c r="AN3" s="6"/>
      <c r="AO3" s="6"/>
      <c r="AP3" s="6"/>
      <c r="AQ3" s="6"/>
      <c r="AR3" s="6"/>
      <c r="AS3" s="6"/>
      <c r="AT3" s="5"/>
      <c r="AU3" s="6"/>
      <c r="AV3" s="6"/>
      <c r="AW3" s="6"/>
      <c r="AX3" s="6"/>
      <c r="AY3" s="6"/>
      <c r="AZ3" s="6"/>
      <c r="BA3" s="6"/>
      <c r="BB3" s="5"/>
      <c r="BC3" s="6"/>
      <c r="BD3" s="6"/>
      <c r="BE3" s="6"/>
      <c r="BF3" s="6"/>
      <c r="BG3" s="6"/>
      <c r="BH3" s="6"/>
      <c r="BI3" s="6"/>
      <c r="BJ3" s="5"/>
      <c r="BK3" s="6"/>
      <c r="BL3" s="6"/>
      <c r="BM3" s="6"/>
      <c r="BN3" s="6"/>
      <c r="BO3" s="6"/>
      <c r="BP3" s="6"/>
      <c r="BQ3" s="6"/>
      <c r="BR3" s="5"/>
      <c r="BS3" s="6"/>
      <c r="BT3" s="6"/>
      <c r="BU3" s="6"/>
      <c r="BV3" s="6"/>
      <c r="BW3" s="6"/>
      <c r="BX3" s="6"/>
      <c r="BY3" s="6"/>
      <c r="BZ3" s="5"/>
      <c r="CA3" s="6"/>
      <c r="CB3" s="6"/>
      <c r="CC3" s="6"/>
      <c r="CD3" s="6"/>
      <c r="CE3" s="6"/>
      <c r="CF3" s="6"/>
      <c r="CG3" s="6"/>
      <c r="CH3" s="5"/>
      <c r="CI3" s="6"/>
      <c r="CJ3" s="6"/>
      <c r="CK3" s="6"/>
      <c r="CL3" s="6"/>
      <c r="CM3" s="6"/>
      <c r="CN3" s="6"/>
      <c r="CO3" s="6"/>
      <c r="CP3" s="5"/>
      <c r="CQ3" s="6"/>
      <c r="CR3" s="6"/>
      <c r="CS3" s="6"/>
      <c r="CT3" s="6"/>
      <c r="CU3" s="6"/>
      <c r="CV3" s="6"/>
      <c r="CW3" s="6"/>
      <c r="CX3" s="5"/>
      <c r="CY3" s="6"/>
      <c r="CZ3" s="6"/>
      <c r="DA3" s="6"/>
      <c r="DB3" s="6"/>
      <c r="DC3" s="6"/>
      <c r="DD3" s="6"/>
      <c r="DE3" s="6"/>
      <c r="DF3" s="5"/>
      <c r="DG3" s="6"/>
      <c r="DH3" s="6"/>
      <c r="DI3" s="6"/>
      <c r="DJ3" s="6"/>
      <c r="DK3" s="6"/>
      <c r="DL3" s="6"/>
      <c r="DM3" s="6"/>
      <c r="DN3" s="5"/>
      <c r="DO3" s="6"/>
      <c r="DP3" s="6"/>
      <c r="DQ3" s="6"/>
      <c r="DR3" s="6"/>
      <c r="DS3" s="6"/>
      <c r="DT3" s="6"/>
      <c r="DU3" s="6"/>
      <c r="DV3" s="5"/>
      <c r="DW3" s="6"/>
      <c r="DX3" s="6"/>
      <c r="DY3" s="6"/>
      <c r="DZ3" s="6"/>
      <c r="EA3" s="6"/>
      <c r="EB3" s="6"/>
      <c r="EC3" s="6"/>
      <c r="ED3" s="5"/>
      <c r="EE3" s="6"/>
      <c r="EF3" s="6"/>
      <c r="EG3" s="6"/>
      <c r="EH3" s="6"/>
      <c r="EI3" s="6"/>
      <c r="EJ3" s="6"/>
      <c r="EK3" s="6"/>
      <c r="EL3" s="5"/>
      <c r="EM3" s="6"/>
      <c r="EN3" s="6"/>
      <c r="EO3" s="6"/>
      <c r="EP3" s="6"/>
      <c r="EQ3" s="6"/>
      <c r="ER3" s="6"/>
      <c r="ES3" s="6"/>
      <c r="ET3" s="5"/>
      <c r="EU3" s="6"/>
      <c r="EV3" s="6"/>
      <c r="EW3" s="6"/>
      <c r="EX3" s="6"/>
      <c r="EY3" s="6"/>
      <c r="EZ3" s="6"/>
      <c r="FA3" s="6"/>
      <c r="FB3" s="5"/>
      <c r="FC3" s="6"/>
      <c r="FD3" s="6"/>
      <c r="FE3" s="6"/>
      <c r="FF3" s="6"/>
      <c r="FG3" s="6"/>
      <c r="FH3" s="6"/>
      <c r="FI3" s="6"/>
      <c r="FJ3" s="5"/>
      <c r="FK3" s="6"/>
      <c r="FL3" s="6"/>
      <c r="FM3" s="6"/>
      <c r="FN3" s="6"/>
      <c r="FO3" s="6"/>
      <c r="FP3" s="6"/>
      <c r="FQ3" s="6"/>
      <c r="FR3" s="5"/>
      <c r="FS3" s="6"/>
      <c r="FT3" s="6"/>
      <c r="FU3" s="6"/>
      <c r="FV3" s="6"/>
      <c r="FW3" s="6"/>
      <c r="FX3" s="6"/>
      <c r="FY3" s="6"/>
      <c r="FZ3" s="5"/>
      <c r="GA3" s="6"/>
      <c r="GB3" s="6"/>
      <c r="GC3" s="6"/>
      <c r="GD3" s="6"/>
      <c r="GE3" s="6"/>
      <c r="GF3" s="6"/>
      <c r="GG3" s="6"/>
      <c r="GH3" s="5"/>
      <c r="GI3" s="6"/>
      <c r="GJ3" s="6"/>
      <c r="GK3" s="6"/>
      <c r="GL3" s="6"/>
      <c r="GM3" s="6"/>
      <c r="GN3" s="6"/>
      <c r="GO3" s="6"/>
      <c r="GP3" s="5"/>
      <c r="GQ3" s="6"/>
      <c r="GR3" s="6"/>
      <c r="GS3" s="6"/>
      <c r="GT3" s="6"/>
      <c r="GU3" s="6"/>
      <c r="GV3" s="6"/>
      <c r="GW3" s="6"/>
      <c r="GX3" s="5"/>
      <c r="GY3" s="6"/>
      <c r="GZ3" s="6"/>
      <c r="HA3" s="6"/>
      <c r="HB3" s="6"/>
      <c r="HC3" s="6"/>
      <c r="HD3" s="6"/>
      <c r="HE3" s="6"/>
      <c r="HF3" s="5"/>
      <c r="HG3" s="6"/>
      <c r="HH3" s="6"/>
      <c r="HI3" s="6"/>
      <c r="HJ3" s="6"/>
      <c r="HK3" s="6"/>
      <c r="HL3" s="6"/>
      <c r="HM3" s="6"/>
      <c r="HN3" s="5"/>
      <c r="HO3" s="6"/>
      <c r="HP3" s="6"/>
      <c r="HQ3" s="6"/>
      <c r="HR3" s="6"/>
      <c r="HS3" s="6"/>
      <c r="HT3" s="6"/>
      <c r="HU3" s="6"/>
      <c r="HV3" s="5"/>
      <c r="HW3" s="6"/>
      <c r="HX3" s="6"/>
      <c r="HY3" s="6"/>
      <c r="HZ3" s="6"/>
      <c r="IA3" s="6"/>
      <c r="IB3" s="6"/>
      <c r="IC3" s="6"/>
      <c r="ID3" s="5"/>
    </row>
    <row r="4" spans="2:238" s="7" customFormat="1" ht="15.95" customHeight="1" x14ac:dyDescent="0.2">
      <c r="B4" s="245" t="s">
        <v>53</v>
      </c>
      <c r="C4" s="245"/>
      <c r="D4" s="245"/>
      <c r="E4" s="5"/>
      <c r="F4" s="5"/>
      <c r="G4" s="6"/>
      <c r="H4" s="6"/>
      <c r="I4" s="6"/>
      <c r="J4" s="6"/>
      <c r="K4" s="6"/>
      <c r="L4" s="6"/>
      <c r="M4" s="6"/>
      <c r="N4" s="5"/>
      <c r="O4" s="6"/>
      <c r="P4" s="6"/>
      <c r="Q4" s="6"/>
      <c r="R4" s="6"/>
      <c r="S4" s="6"/>
      <c r="T4" s="6"/>
      <c r="U4" s="6"/>
      <c r="V4" s="5"/>
      <c r="W4" s="6"/>
      <c r="X4" s="6"/>
      <c r="Y4" s="6"/>
      <c r="Z4" s="6"/>
      <c r="AA4" s="6"/>
      <c r="AB4" s="6"/>
      <c r="AC4" s="6"/>
      <c r="AD4" s="5"/>
      <c r="AE4" s="6"/>
      <c r="AF4" s="6"/>
      <c r="AG4" s="6"/>
      <c r="AH4" s="6"/>
      <c r="AI4" s="6"/>
      <c r="AJ4" s="6"/>
      <c r="AK4" s="6"/>
      <c r="AL4" s="5"/>
      <c r="AM4" s="6"/>
      <c r="AN4" s="6"/>
      <c r="AO4" s="6"/>
      <c r="AP4" s="6"/>
      <c r="AQ4" s="6"/>
      <c r="AR4" s="6"/>
      <c r="AS4" s="6"/>
      <c r="AT4" s="5"/>
      <c r="AU4" s="6"/>
      <c r="AV4" s="6"/>
      <c r="AW4" s="6"/>
      <c r="AX4" s="6"/>
      <c r="AY4" s="6"/>
      <c r="AZ4" s="6"/>
      <c r="BA4" s="6"/>
      <c r="BB4" s="5"/>
      <c r="BC4" s="6"/>
      <c r="BD4" s="6"/>
      <c r="BE4" s="6"/>
      <c r="BF4" s="6"/>
      <c r="BG4" s="6"/>
      <c r="BH4" s="6"/>
      <c r="BI4" s="6"/>
      <c r="BJ4" s="5"/>
      <c r="BK4" s="6"/>
      <c r="BL4" s="6"/>
      <c r="BM4" s="6"/>
      <c r="BN4" s="6"/>
      <c r="BO4" s="6"/>
      <c r="BP4" s="6"/>
      <c r="BQ4" s="6"/>
      <c r="BR4" s="5"/>
      <c r="BS4" s="6"/>
      <c r="BT4" s="6"/>
      <c r="BU4" s="6"/>
      <c r="BV4" s="6"/>
      <c r="BW4" s="6"/>
      <c r="BX4" s="6"/>
      <c r="BY4" s="6"/>
      <c r="BZ4" s="5"/>
      <c r="CA4" s="6"/>
      <c r="CB4" s="6"/>
      <c r="CC4" s="6"/>
      <c r="CD4" s="6"/>
      <c r="CE4" s="6"/>
      <c r="CF4" s="6"/>
      <c r="CG4" s="6"/>
      <c r="CH4" s="5"/>
      <c r="CI4" s="6"/>
      <c r="CJ4" s="6"/>
      <c r="CK4" s="6"/>
      <c r="CL4" s="6"/>
      <c r="CM4" s="6"/>
      <c r="CN4" s="6"/>
      <c r="CO4" s="6"/>
      <c r="CP4" s="5"/>
      <c r="CQ4" s="6"/>
      <c r="CR4" s="6"/>
      <c r="CS4" s="6"/>
      <c r="CT4" s="6"/>
      <c r="CU4" s="6"/>
      <c r="CV4" s="6"/>
      <c r="CW4" s="6"/>
      <c r="CX4" s="5"/>
      <c r="CY4" s="6"/>
      <c r="CZ4" s="6"/>
      <c r="DA4" s="6"/>
      <c r="DB4" s="6"/>
      <c r="DC4" s="6"/>
      <c r="DD4" s="6"/>
      <c r="DE4" s="6"/>
      <c r="DF4" s="5"/>
      <c r="DG4" s="6"/>
      <c r="DH4" s="6"/>
      <c r="DI4" s="6"/>
      <c r="DJ4" s="6"/>
      <c r="DK4" s="6"/>
      <c r="DL4" s="6"/>
      <c r="DM4" s="6"/>
      <c r="DN4" s="5"/>
      <c r="DO4" s="6"/>
      <c r="DP4" s="6"/>
      <c r="DQ4" s="6"/>
      <c r="DR4" s="6"/>
      <c r="DS4" s="6"/>
      <c r="DT4" s="6"/>
      <c r="DU4" s="6"/>
      <c r="DV4" s="5"/>
      <c r="DW4" s="6"/>
      <c r="DX4" s="6"/>
      <c r="DY4" s="6"/>
      <c r="DZ4" s="6"/>
      <c r="EA4" s="6"/>
      <c r="EB4" s="6"/>
      <c r="EC4" s="6"/>
      <c r="ED4" s="5"/>
      <c r="EE4" s="6"/>
      <c r="EF4" s="6"/>
      <c r="EG4" s="6"/>
      <c r="EH4" s="6"/>
      <c r="EI4" s="6"/>
      <c r="EJ4" s="6"/>
      <c r="EK4" s="6"/>
      <c r="EL4" s="5"/>
      <c r="EM4" s="6"/>
      <c r="EN4" s="6"/>
      <c r="EO4" s="6"/>
      <c r="EP4" s="6"/>
      <c r="EQ4" s="6"/>
      <c r="ER4" s="6"/>
      <c r="ES4" s="6"/>
      <c r="ET4" s="5"/>
      <c r="EU4" s="6"/>
      <c r="EV4" s="6"/>
      <c r="EW4" s="6"/>
      <c r="EX4" s="6"/>
      <c r="EY4" s="6"/>
      <c r="EZ4" s="6"/>
      <c r="FA4" s="6"/>
      <c r="FB4" s="5"/>
      <c r="FC4" s="6"/>
      <c r="FD4" s="6"/>
      <c r="FE4" s="6"/>
      <c r="FF4" s="6"/>
      <c r="FG4" s="6"/>
      <c r="FH4" s="6"/>
      <c r="FI4" s="6"/>
      <c r="FJ4" s="5"/>
      <c r="FK4" s="6"/>
      <c r="FL4" s="6"/>
      <c r="FM4" s="6"/>
      <c r="FN4" s="6"/>
      <c r="FO4" s="6"/>
      <c r="FP4" s="6"/>
      <c r="FQ4" s="6"/>
      <c r="FR4" s="5"/>
      <c r="FS4" s="6"/>
      <c r="FT4" s="6"/>
      <c r="FU4" s="6"/>
      <c r="FV4" s="6"/>
      <c r="FW4" s="6"/>
      <c r="FX4" s="6"/>
      <c r="FY4" s="6"/>
      <c r="FZ4" s="5"/>
      <c r="GA4" s="6"/>
      <c r="GB4" s="6"/>
      <c r="GC4" s="6"/>
      <c r="GD4" s="6"/>
      <c r="GE4" s="6"/>
      <c r="GF4" s="6"/>
      <c r="GG4" s="6"/>
      <c r="GH4" s="5"/>
      <c r="GI4" s="6"/>
      <c r="GJ4" s="6"/>
      <c r="GK4" s="6"/>
      <c r="GL4" s="6"/>
      <c r="GM4" s="6"/>
      <c r="GN4" s="6"/>
      <c r="GO4" s="6"/>
      <c r="GP4" s="5"/>
      <c r="GQ4" s="6"/>
      <c r="GR4" s="6"/>
      <c r="GS4" s="6"/>
      <c r="GT4" s="6"/>
      <c r="GU4" s="6"/>
      <c r="GV4" s="6"/>
      <c r="GW4" s="6"/>
      <c r="GX4" s="5"/>
      <c r="GY4" s="6"/>
      <c r="GZ4" s="6"/>
      <c r="HA4" s="6"/>
      <c r="HB4" s="6"/>
      <c r="HC4" s="6"/>
      <c r="HD4" s="6"/>
      <c r="HE4" s="6"/>
      <c r="HF4" s="5"/>
      <c r="HG4" s="6"/>
      <c r="HH4" s="6"/>
      <c r="HI4" s="6"/>
      <c r="HJ4" s="6"/>
      <c r="HK4" s="6"/>
      <c r="HL4" s="6"/>
      <c r="HM4" s="6"/>
      <c r="HN4" s="5"/>
      <c r="HO4" s="6"/>
      <c r="HP4" s="6"/>
      <c r="HQ4" s="6"/>
      <c r="HR4" s="6"/>
      <c r="HS4" s="6"/>
      <c r="HT4" s="6"/>
      <c r="HU4" s="6"/>
      <c r="HV4" s="5"/>
      <c r="HW4" s="6"/>
      <c r="HX4" s="6"/>
      <c r="HY4" s="6"/>
      <c r="HZ4" s="6"/>
      <c r="IA4" s="6"/>
      <c r="IB4" s="6"/>
      <c r="IC4" s="6"/>
      <c r="ID4" s="5"/>
    </row>
    <row r="5" spans="2:238" s="12" customFormat="1" ht="38.25" customHeight="1" x14ac:dyDescent="0.2">
      <c r="B5" s="331" t="s">
        <v>85</v>
      </c>
      <c r="C5" s="331"/>
      <c r="D5" s="331"/>
    </row>
    <row r="6" spans="2:238" s="12" customFormat="1" ht="20.25" customHeight="1" x14ac:dyDescent="0.2">
      <c r="B6" s="332" t="s">
        <v>21</v>
      </c>
      <c r="C6" s="332"/>
      <c r="D6" s="332"/>
    </row>
    <row r="7" spans="2:238" s="12" customFormat="1" ht="20.25" customHeight="1" x14ac:dyDescent="0.2">
      <c r="B7" s="269" t="s">
        <v>42</v>
      </c>
      <c r="C7" s="269"/>
      <c r="D7" s="269"/>
    </row>
    <row r="8" spans="2:238" ht="21.75" customHeight="1" x14ac:dyDescent="0.2">
      <c r="B8" s="206" t="s">
        <v>28</v>
      </c>
      <c r="C8" s="333" t="s">
        <v>4</v>
      </c>
      <c r="D8" s="333"/>
    </row>
    <row r="9" spans="2:238" ht="30.75" customHeight="1" x14ac:dyDescent="0.2">
      <c r="B9" s="195">
        <v>1126</v>
      </c>
      <c r="C9" s="269" t="s">
        <v>36</v>
      </c>
      <c r="D9" s="269"/>
    </row>
    <row r="10" spans="2:238" s="26" customFormat="1" ht="16.5" customHeight="1" x14ac:dyDescent="0.2">
      <c r="B10" s="269" t="s">
        <v>5</v>
      </c>
      <c r="C10" s="269"/>
      <c r="D10" s="269"/>
    </row>
    <row r="11" spans="2:238" ht="36.75" customHeight="1" x14ac:dyDescent="0.2">
      <c r="B11" s="209" t="s">
        <v>6</v>
      </c>
      <c r="C11" s="209">
        <v>1126</v>
      </c>
      <c r="D11" s="132" t="s">
        <v>59</v>
      </c>
      <c r="E11" s="93"/>
      <c r="F11" s="93"/>
      <c r="G11" s="93"/>
    </row>
    <row r="12" spans="2:238" ht="19.5" customHeight="1" x14ac:dyDescent="0.2">
      <c r="B12" s="209" t="s">
        <v>7</v>
      </c>
      <c r="C12" s="85">
        <v>12006</v>
      </c>
      <c r="D12" s="193" t="s">
        <v>0</v>
      </c>
    </row>
    <row r="13" spans="2:238" ht="37.5" customHeight="1" x14ac:dyDescent="0.2">
      <c r="B13" s="209" t="s">
        <v>9</v>
      </c>
      <c r="C13" s="79" t="s">
        <v>129</v>
      </c>
      <c r="D13" s="193"/>
      <c r="E13" s="89"/>
      <c r="F13" s="89"/>
    </row>
    <row r="14" spans="2:238" ht="49.5" customHeight="1" x14ac:dyDescent="0.2">
      <c r="B14" s="209" t="s">
        <v>10</v>
      </c>
      <c r="C14" s="85" t="s">
        <v>130</v>
      </c>
      <c r="D14" s="193"/>
      <c r="E14" s="93"/>
      <c r="F14" s="93"/>
    </row>
    <row r="15" spans="2:238" ht="18.75" customHeight="1" x14ac:dyDescent="0.2">
      <c r="B15" s="209" t="s">
        <v>23</v>
      </c>
      <c r="C15" s="85" t="s">
        <v>131</v>
      </c>
      <c r="D15" s="193"/>
    </row>
    <row r="16" spans="2:238" ht="27" x14ac:dyDescent="0.2">
      <c r="B16" s="209" t="s">
        <v>41</v>
      </c>
      <c r="C16" s="85" t="s">
        <v>152</v>
      </c>
      <c r="D16" s="193"/>
    </row>
    <row r="17" spans="2:7" ht="16.5" customHeight="1" x14ac:dyDescent="0.2">
      <c r="B17" s="266" t="s">
        <v>11</v>
      </c>
      <c r="C17" s="266"/>
      <c r="D17" s="30"/>
    </row>
    <row r="18" spans="2:7" ht="16.5" customHeight="1" x14ac:dyDescent="0.2">
      <c r="B18" s="267" t="s">
        <v>153</v>
      </c>
      <c r="C18" s="267"/>
      <c r="D18" s="73">
        <f>+'10'!D20</f>
        <v>11</v>
      </c>
    </row>
    <row r="19" spans="2:7" s="23" customFormat="1" ht="18" customHeight="1" x14ac:dyDescent="0.2">
      <c r="B19" s="268" t="s">
        <v>12</v>
      </c>
      <c r="C19" s="268"/>
      <c r="D19" s="169">
        <f>+'5'!E18</f>
        <v>560314.4</v>
      </c>
      <c r="E19" s="97"/>
      <c r="F19" s="97"/>
      <c r="G19" s="97"/>
    </row>
    <row r="20" spans="2:7" s="23" customFormat="1" ht="12.75" customHeight="1" x14ac:dyDescent="0.2">
      <c r="B20" s="337"/>
      <c r="C20" s="337"/>
      <c r="D20" s="337"/>
      <c r="E20" s="97"/>
      <c r="F20" s="97"/>
    </row>
    <row r="21" spans="2:7" ht="33" customHeight="1" x14ac:dyDescent="0.2">
      <c r="B21" s="21" t="s">
        <v>6</v>
      </c>
      <c r="C21" s="21">
        <v>1126</v>
      </c>
      <c r="D21" s="197" t="s">
        <v>52</v>
      </c>
    </row>
    <row r="22" spans="2:7" ht="19.5" customHeight="1" x14ac:dyDescent="0.2">
      <c r="B22" s="21" t="s">
        <v>7</v>
      </c>
      <c r="C22" s="21">
        <v>31003</v>
      </c>
      <c r="D22" s="205" t="s">
        <v>8</v>
      </c>
    </row>
    <row r="23" spans="2:7" ht="22.5" customHeight="1" x14ac:dyDescent="0.2">
      <c r="B23" s="22" t="s">
        <v>9</v>
      </c>
      <c r="C23" s="151" t="s">
        <v>38</v>
      </c>
      <c r="D23" s="205"/>
    </row>
    <row r="24" spans="2:7" ht="54" customHeight="1" x14ac:dyDescent="0.2">
      <c r="B24" s="22" t="s">
        <v>10</v>
      </c>
      <c r="C24" s="209" t="s">
        <v>39</v>
      </c>
      <c r="D24" s="205"/>
    </row>
    <row r="25" spans="2:7" ht="33" customHeight="1" x14ac:dyDescent="0.2">
      <c r="B25" s="210" t="s">
        <v>23</v>
      </c>
      <c r="C25" s="210" t="s">
        <v>40</v>
      </c>
      <c r="D25" s="205"/>
    </row>
    <row r="26" spans="2:7" ht="27" x14ac:dyDescent="0.2">
      <c r="B26" s="210" t="s">
        <v>41</v>
      </c>
      <c r="C26" s="209" t="s">
        <v>252</v>
      </c>
      <c r="D26" s="205"/>
    </row>
    <row r="27" spans="2:7" ht="16.5" customHeight="1" x14ac:dyDescent="0.2">
      <c r="B27" s="270" t="s">
        <v>11</v>
      </c>
      <c r="C27" s="270"/>
      <c r="D27" s="30"/>
    </row>
    <row r="28" spans="2:7" ht="16.5" customHeight="1" x14ac:dyDescent="0.2">
      <c r="B28" s="340" t="s">
        <v>256</v>
      </c>
      <c r="C28" s="340"/>
      <c r="D28" s="36">
        <f>+D29</f>
        <v>-9</v>
      </c>
    </row>
    <row r="29" spans="2:7" ht="16.5" customHeight="1" x14ac:dyDescent="0.2">
      <c r="B29" s="340" t="s">
        <v>255</v>
      </c>
      <c r="C29" s="340"/>
      <c r="D29" s="36">
        <f>+D30</f>
        <v>-9</v>
      </c>
    </row>
    <row r="30" spans="2:7" ht="16.5" customHeight="1" x14ac:dyDescent="0.2">
      <c r="B30" s="340" t="s">
        <v>219</v>
      </c>
      <c r="C30" s="340"/>
      <c r="D30" s="36">
        <v>-9</v>
      </c>
    </row>
    <row r="31" spans="2:7" s="23" customFormat="1" ht="18.75" customHeight="1" x14ac:dyDescent="0.2">
      <c r="B31" s="341" t="s">
        <v>12</v>
      </c>
      <c r="C31" s="341"/>
      <c r="D31" s="169">
        <f>+'8'!E14</f>
        <v>-1492412.0070000002</v>
      </c>
    </row>
    <row r="32" spans="2:7" s="23" customFormat="1" ht="18.75" customHeight="1" x14ac:dyDescent="0.2">
      <c r="B32" s="342"/>
      <c r="C32" s="342"/>
      <c r="D32" s="342"/>
    </row>
    <row r="33" spans="2:4" s="26" customFormat="1" ht="21.75" customHeight="1" x14ac:dyDescent="0.2">
      <c r="B33" s="206" t="s">
        <v>28</v>
      </c>
      <c r="C33" s="333" t="s">
        <v>4</v>
      </c>
      <c r="D33" s="333"/>
    </row>
    <row r="34" spans="2:4" s="26" customFormat="1" ht="29.25" customHeight="1" x14ac:dyDescent="0.2">
      <c r="B34" s="195">
        <v>1142</v>
      </c>
      <c r="C34" s="200" t="s">
        <v>248</v>
      </c>
      <c r="D34" s="30"/>
    </row>
    <row r="35" spans="2:4" s="26" customFormat="1" ht="17.25" customHeight="1" x14ac:dyDescent="0.2">
      <c r="B35" s="269" t="s">
        <v>5</v>
      </c>
      <c r="C35" s="269"/>
      <c r="D35" s="30"/>
    </row>
    <row r="36" spans="2:4" s="26" customFormat="1" ht="36" customHeight="1" x14ac:dyDescent="0.2">
      <c r="B36" s="209" t="s">
        <v>6</v>
      </c>
      <c r="C36" s="209">
        <v>1142</v>
      </c>
      <c r="D36" s="197" t="s">
        <v>59</v>
      </c>
    </row>
    <row r="37" spans="2:4" s="26" customFormat="1" ht="18.75" customHeight="1" x14ac:dyDescent="0.2">
      <c r="B37" s="209" t="s">
        <v>7</v>
      </c>
      <c r="C37" s="209">
        <v>11001</v>
      </c>
      <c r="D37" s="193" t="s">
        <v>0</v>
      </c>
    </row>
    <row r="38" spans="2:4" s="26" customFormat="1" ht="19.5" customHeight="1" x14ac:dyDescent="0.2">
      <c r="B38" s="209" t="s">
        <v>9</v>
      </c>
      <c r="C38" s="200" t="s">
        <v>215</v>
      </c>
      <c r="D38" s="193"/>
    </row>
    <row r="39" spans="2:4" s="26" customFormat="1" ht="41.25" customHeight="1" x14ac:dyDescent="0.2">
      <c r="B39" s="209" t="s">
        <v>10</v>
      </c>
      <c r="C39" s="194" t="s">
        <v>216</v>
      </c>
      <c r="D39" s="193"/>
    </row>
    <row r="40" spans="2:4" s="26" customFormat="1" ht="21" customHeight="1" x14ac:dyDescent="0.2">
      <c r="B40" s="85" t="s">
        <v>23</v>
      </c>
      <c r="C40" s="207" t="s">
        <v>146</v>
      </c>
      <c r="D40" s="204"/>
    </row>
    <row r="41" spans="2:4" ht="22.5" customHeight="1" x14ac:dyDescent="0.2">
      <c r="B41" s="85" t="s">
        <v>147</v>
      </c>
      <c r="C41" s="85" t="s">
        <v>253</v>
      </c>
      <c r="D41" s="203"/>
    </row>
    <row r="42" spans="2:4" s="26" customFormat="1" ht="16.5" customHeight="1" x14ac:dyDescent="0.2">
      <c r="B42" s="266" t="s">
        <v>11</v>
      </c>
      <c r="C42" s="266"/>
      <c r="D42" s="30"/>
    </row>
    <row r="43" spans="2:4" s="26" customFormat="1" ht="16.5" customHeight="1" x14ac:dyDescent="0.2">
      <c r="B43" s="343" t="s">
        <v>238</v>
      </c>
      <c r="C43" s="344"/>
      <c r="D43" s="73">
        <f>+'10'!D45</f>
        <v>184</v>
      </c>
    </row>
    <row r="44" spans="2:4" s="26" customFormat="1" ht="16.5" customHeight="1" x14ac:dyDescent="0.2">
      <c r="B44" s="345" t="s">
        <v>233</v>
      </c>
      <c r="C44" s="346"/>
      <c r="D44" s="73">
        <f>+'10'!D46</f>
        <v>598</v>
      </c>
    </row>
    <row r="45" spans="2:4" s="26" customFormat="1" ht="16.5" customHeight="1" x14ac:dyDescent="0.2">
      <c r="B45" s="345" t="s">
        <v>234</v>
      </c>
      <c r="C45" s="346"/>
      <c r="D45" s="73">
        <f>+'10'!D47</f>
        <v>580</v>
      </c>
    </row>
    <row r="46" spans="2:4" s="26" customFormat="1" ht="16.5" customHeight="1" x14ac:dyDescent="0.2">
      <c r="B46" s="345" t="s">
        <v>237</v>
      </c>
      <c r="C46" s="346"/>
      <c r="D46" s="73">
        <f>+'10'!D48</f>
        <v>1020</v>
      </c>
    </row>
    <row r="47" spans="2:4" s="26" customFormat="1" ht="16.5" customHeight="1" x14ac:dyDescent="0.2">
      <c r="B47" s="345" t="s">
        <v>235</v>
      </c>
      <c r="C47" s="346"/>
      <c r="D47" s="73">
        <f>+'10'!D49</f>
        <v>4</v>
      </c>
    </row>
    <row r="48" spans="2:4" s="26" customFormat="1" ht="16.5" customHeight="1" x14ac:dyDescent="0.2">
      <c r="B48" s="345" t="s">
        <v>236</v>
      </c>
      <c r="C48" s="346"/>
      <c r="D48" s="73">
        <f>+'10'!D50</f>
        <v>89</v>
      </c>
    </row>
    <row r="49" spans="2:4" s="37" customFormat="1" ht="18.75" customHeight="1" x14ac:dyDescent="0.2">
      <c r="B49" s="268" t="s">
        <v>12</v>
      </c>
      <c r="C49" s="268"/>
      <c r="D49" s="153">
        <f>+'5'!E39</f>
        <v>40000</v>
      </c>
    </row>
    <row r="50" spans="2:4" x14ac:dyDescent="0.2">
      <c r="B50" s="20"/>
      <c r="C50" s="20"/>
      <c r="D50" s="30"/>
    </row>
    <row r="51" spans="2:4" s="26" customFormat="1" ht="21.75" customHeight="1" x14ac:dyDescent="0.2">
      <c r="B51" s="206" t="s">
        <v>28</v>
      </c>
      <c r="C51" s="333" t="s">
        <v>4</v>
      </c>
      <c r="D51" s="333"/>
    </row>
    <row r="52" spans="2:4" s="26" customFormat="1" ht="22.5" customHeight="1" x14ac:dyDescent="0.2">
      <c r="B52" s="195">
        <v>1188</v>
      </c>
      <c r="C52" s="195" t="s">
        <v>194</v>
      </c>
      <c r="D52" s="30"/>
    </row>
    <row r="53" spans="2:4" s="26" customFormat="1" ht="22.5" customHeight="1" x14ac:dyDescent="0.2">
      <c r="B53" s="269" t="s">
        <v>5</v>
      </c>
      <c r="C53" s="269"/>
      <c r="D53" s="30"/>
    </row>
    <row r="54" spans="2:4" s="26" customFormat="1" ht="37.5" customHeight="1" x14ac:dyDescent="0.2">
      <c r="B54" s="209" t="s">
        <v>6</v>
      </c>
      <c r="C54" s="209">
        <v>1188</v>
      </c>
      <c r="D54" s="197" t="s">
        <v>59</v>
      </c>
    </row>
    <row r="55" spans="2:4" s="26" customFormat="1" ht="24.75" customHeight="1" x14ac:dyDescent="0.2">
      <c r="B55" s="209" t="s">
        <v>7</v>
      </c>
      <c r="C55" s="209">
        <v>11002</v>
      </c>
      <c r="D55" s="193" t="s">
        <v>0</v>
      </c>
    </row>
    <row r="56" spans="2:4" s="26" customFormat="1" ht="24.75" customHeight="1" x14ac:dyDescent="0.2">
      <c r="B56" s="209" t="s">
        <v>9</v>
      </c>
      <c r="C56" s="195" t="s">
        <v>191</v>
      </c>
      <c r="D56" s="193"/>
    </row>
    <row r="57" spans="2:4" s="26" customFormat="1" ht="30.75" customHeight="1" x14ac:dyDescent="0.2">
      <c r="B57" s="209" t="s">
        <v>10</v>
      </c>
      <c r="C57" s="209" t="s">
        <v>192</v>
      </c>
      <c r="D57" s="193"/>
    </row>
    <row r="58" spans="2:4" s="26" customFormat="1" ht="21" customHeight="1" x14ac:dyDescent="0.2">
      <c r="B58" s="209" t="s">
        <v>23</v>
      </c>
      <c r="C58" s="209" t="s">
        <v>154</v>
      </c>
      <c r="D58" s="193"/>
    </row>
    <row r="59" spans="2:4" s="26" customFormat="1" ht="23.25" customHeight="1" x14ac:dyDescent="0.2">
      <c r="B59" s="85" t="s">
        <v>147</v>
      </c>
      <c r="C59" s="207" t="s">
        <v>214</v>
      </c>
      <c r="D59" s="204"/>
    </row>
    <row r="60" spans="2:4" s="26" customFormat="1" ht="16.5" customHeight="1" x14ac:dyDescent="0.2">
      <c r="B60" s="266" t="s">
        <v>11</v>
      </c>
      <c r="C60" s="266"/>
      <c r="D60" s="30"/>
    </row>
    <row r="61" spans="2:4" s="37" customFormat="1" ht="18.75" customHeight="1" x14ac:dyDescent="0.2">
      <c r="B61" s="268" t="s">
        <v>12</v>
      </c>
      <c r="C61" s="268"/>
      <c r="D61" s="153">
        <f>+'10'!D63</f>
        <v>680500</v>
      </c>
    </row>
  </sheetData>
  <mergeCells count="34">
    <mergeCell ref="B1:D1"/>
    <mergeCell ref="B2:D2"/>
    <mergeCell ref="B3:D3"/>
    <mergeCell ref="B4:D4"/>
    <mergeCell ref="B5:D5"/>
    <mergeCell ref="B6:D6"/>
    <mergeCell ref="B7:D7"/>
    <mergeCell ref="C8:D8"/>
    <mergeCell ref="C9:D9"/>
    <mergeCell ref="B10:D10"/>
    <mergeCell ref="B17:C17"/>
    <mergeCell ref="B18:C18"/>
    <mergeCell ref="B19:C19"/>
    <mergeCell ref="B20:D20"/>
    <mergeCell ref="B27:C27"/>
    <mergeCell ref="B28:C28"/>
    <mergeCell ref="B31:C31"/>
    <mergeCell ref="B29:C29"/>
    <mergeCell ref="B30:C30"/>
    <mergeCell ref="B49:C49"/>
    <mergeCell ref="B61:C61"/>
    <mergeCell ref="C51:D51"/>
    <mergeCell ref="B53:C53"/>
    <mergeCell ref="B60:C60"/>
    <mergeCell ref="B32:D32"/>
    <mergeCell ref="C33:D33"/>
    <mergeCell ref="B35:C35"/>
    <mergeCell ref="B42:C42"/>
    <mergeCell ref="B43:C43"/>
    <mergeCell ref="B44:C44"/>
    <mergeCell ref="B45:C45"/>
    <mergeCell ref="B46:C46"/>
    <mergeCell ref="B47:C47"/>
    <mergeCell ref="B48:C48"/>
  </mergeCells>
  <pageMargins left="0.15748031496062992" right="0.57999999999999996" top="0.38" bottom="0.23622047244094491" header="0.22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EZ32"/>
  <sheetViews>
    <sheetView tabSelected="1" topLeftCell="A7" workbookViewId="0">
      <selection activeCell="J24" sqref="J24"/>
    </sheetView>
  </sheetViews>
  <sheetFormatPr defaultColWidth="9.140625" defaultRowHeight="13.5" x14ac:dyDescent="0.2"/>
  <cols>
    <col min="1" max="1" width="2.85546875" style="16" customWidth="1"/>
    <col min="2" max="2" width="14.85546875" style="16" customWidth="1"/>
    <col min="3" max="3" width="12.5703125" style="16" customWidth="1"/>
    <col min="4" max="4" width="10.42578125" style="16" customWidth="1"/>
    <col min="5" max="5" width="23.140625" style="16" customWidth="1"/>
    <col min="6" max="6" width="10.140625" style="16" customWidth="1"/>
    <col min="7" max="7" width="10.5703125" style="16" customWidth="1"/>
    <col min="8" max="8" width="14.5703125" style="16" customWidth="1"/>
    <col min="9" max="9" width="10.28515625" style="16" customWidth="1"/>
    <col min="10" max="10" width="32.28515625" style="16" customWidth="1"/>
    <col min="11" max="11" width="9.42578125" style="16" customWidth="1"/>
    <col min="12" max="16384" width="9.140625" style="16"/>
  </cols>
  <sheetData>
    <row r="1" spans="2:156" s="7" customFormat="1" ht="15" customHeight="1" x14ac:dyDescent="0.2">
      <c r="B1" s="245" t="s">
        <v>157</v>
      </c>
      <c r="C1" s="245"/>
      <c r="D1" s="245"/>
      <c r="E1" s="245"/>
      <c r="F1" s="245"/>
      <c r="G1" s="245"/>
      <c r="H1" s="245"/>
      <c r="I1" s="245"/>
      <c r="J1" s="245"/>
      <c r="K1" s="6"/>
      <c r="L1" s="5"/>
      <c r="M1" s="6"/>
      <c r="N1" s="6"/>
      <c r="O1" s="6"/>
      <c r="P1" s="6"/>
      <c r="Q1" s="6"/>
      <c r="R1" s="6"/>
      <c r="S1" s="6"/>
      <c r="T1" s="5"/>
      <c r="U1" s="6"/>
      <c r="V1" s="6"/>
      <c r="W1" s="6"/>
      <c r="X1" s="6"/>
      <c r="Y1" s="6"/>
      <c r="Z1" s="6"/>
      <c r="AA1" s="6"/>
      <c r="AB1" s="5"/>
      <c r="AC1" s="6"/>
      <c r="AD1" s="6"/>
      <c r="AE1" s="6"/>
      <c r="AF1" s="6"/>
      <c r="AG1" s="6"/>
      <c r="AH1" s="6"/>
      <c r="AI1" s="6"/>
      <c r="AJ1" s="5"/>
      <c r="AK1" s="6"/>
      <c r="AL1" s="6"/>
      <c r="AM1" s="6"/>
      <c r="AN1" s="6"/>
      <c r="AO1" s="6"/>
      <c r="AP1" s="6"/>
      <c r="AQ1" s="6"/>
      <c r="AR1" s="5"/>
      <c r="AS1" s="6"/>
      <c r="AT1" s="6"/>
      <c r="AU1" s="6"/>
      <c r="AV1" s="6"/>
      <c r="AW1" s="6"/>
      <c r="AX1" s="6"/>
      <c r="AY1" s="6"/>
      <c r="AZ1" s="5"/>
      <c r="BA1" s="6"/>
      <c r="BB1" s="6"/>
      <c r="BC1" s="6"/>
      <c r="BD1" s="6"/>
      <c r="BE1" s="6"/>
      <c r="BF1" s="6"/>
      <c r="BG1" s="6"/>
      <c r="BH1" s="5"/>
      <c r="BI1" s="6"/>
      <c r="BJ1" s="6"/>
      <c r="BK1" s="6"/>
      <c r="BL1" s="6"/>
      <c r="BM1" s="6"/>
      <c r="BN1" s="6"/>
      <c r="BO1" s="6"/>
      <c r="BP1" s="5"/>
      <c r="BQ1" s="6"/>
      <c r="BR1" s="6"/>
      <c r="BS1" s="6"/>
      <c r="BT1" s="6"/>
      <c r="BU1" s="6"/>
      <c r="BV1" s="6"/>
      <c r="BW1" s="6"/>
      <c r="BX1" s="5"/>
      <c r="BY1" s="6"/>
      <c r="BZ1" s="6"/>
      <c r="CA1" s="6"/>
      <c r="CB1" s="6"/>
      <c r="CC1" s="6"/>
      <c r="CD1" s="6"/>
      <c r="CE1" s="6"/>
      <c r="CF1" s="5"/>
      <c r="CG1" s="6"/>
      <c r="CH1" s="6"/>
      <c r="CI1" s="6"/>
      <c r="CJ1" s="6"/>
      <c r="CK1" s="6"/>
      <c r="CL1" s="6"/>
      <c r="CM1" s="6"/>
      <c r="CN1" s="5"/>
      <c r="CO1" s="6"/>
      <c r="CP1" s="6"/>
      <c r="CQ1" s="6"/>
      <c r="CR1" s="6"/>
      <c r="CS1" s="6"/>
      <c r="CT1" s="6"/>
      <c r="CU1" s="6"/>
      <c r="CV1" s="5"/>
      <c r="CW1" s="6"/>
      <c r="CX1" s="6"/>
      <c r="CY1" s="6"/>
      <c r="CZ1" s="6"/>
      <c r="DA1" s="6"/>
      <c r="DB1" s="6"/>
      <c r="DC1" s="6"/>
      <c r="DD1" s="5"/>
      <c r="DE1" s="6"/>
      <c r="DF1" s="6"/>
      <c r="DG1" s="6"/>
      <c r="DH1" s="6"/>
      <c r="DI1" s="6"/>
      <c r="DJ1" s="6"/>
      <c r="DK1" s="6"/>
      <c r="DL1" s="5"/>
      <c r="DM1" s="6"/>
      <c r="DN1" s="6"/>
      <c r="DO1" s="6"/>
      <c r="DP1" s="6"/>
      <c r="DQ1" s="6"/>
      <c r="DR1" s="6"/>
      <c r="DS1" s="6"/>
      <c r="DT1" s="5"/>
      <c r="DU1" s="6"/>
      <c r="DV1" s="6"/>
      <c r="DW1" s="6"/>
      <c r="DX1" s="6"/>
      <c r="DY1" s="6"/>
      <c r="DZ1" s="6"/>
      <c r="EA1" s="6"/>
      <c r="EB1" s="5"/>
      <c r="EC1" s="6"/>
      <c r="ED1" s="6"/>
      <c r="EE1" s="6"/>
      <c r="EF1" s="6"/>
      <c r="EG1" s="6"/>
      <c r="EH1" s="6"/>
      <c r="EI1" s="6"/>
      <c r="EJ1" s="5"/>
      <c r="EK1" s="6"/>
      <c r="EL1" s="6"/>
      <c r="EM1" s="6"/>
      <c r="EN1" s="6"/>
      <c r="EO1" s="6"/>
      <c r="EP1" s="6"/>
      <c r="EQ1" s="6"/>
      <c r="ER1" s="5"/>
      <c r="ES1" s="6"/>
      <c r="ET1" s="6"/>
      <c r="EU1" s="6"/>
      <c r="EV1" s="6"/>
      <c r="EW1" s="6"/>
      <c r="EX1" s="6"/>
      <c r="EY1" s="6"/>
      <c r="EZ1" s="5"/>
    </row>
    <row r="2" spans="2:156" s="7" customFormat="1" ht="15" customHeight="1" x14ac:dyDescent="0.2">
      <c r="B2" s="245" t="s">
        <v>82</v>
      </c>
      <c r="C2" s="245"/>
      <c r="D2" s="245"/>
      <c r="E2" s="245"/>
      <c r="F2" s="245"/>
      <c r="G2" s="245"/>
      <c r="H2" s="245"/>
      <c r="I2" s="245"/>
      <c r="J2" s="245"/>
      <c r="K2" s="6"/>
      <c r="L2" s="5"/>
      <c r="M2" s="6"/>
      <c r="N2" s="6"/>
      <c r="O2" s="6"/>
      <c r="P2" s="6"/>
      <c r="Q2" s="6"/>
      <c r="R2" s="6"/>
      <c r="S2" s="6"/>
      <c r="T2" s="5"/>
      <c r="U2" s="6"/>
      <c r="V2" s="6"/>
      <c r="W2" s="6"/>
      <c r="X2" s="6"/>
      <c r="Y2" s="6"/>
      <c r="Z2" s="6"/>
      <c r="AA2" s="6"/>
      <c r="AB2" s="5"/>
      <c r="AC2" s="6"/>
      <c r="AD2" s="6"/>
      <c r="AE2" s="6"/>
      <c r="AF2" s="6"/>
      <c r="AG2" s="6"/>
      <c r="AH2" s="6"/>
      <c r="AI2" s="6"/>
      <c r="AJ2" s="5"/>
      <c r="AK2" s="6"/>
      <c r="AL2" s="6"/>
      <c r="AM2" s="6"/>
      <c r="AN2" s="6"/>
      <c r="AO2" s="6"/>
      <c r="AP2" s="6"/>
      <c r="AQ2" s="6"/>
      <c r="AR2" s="5"/>
      <c r="AS2" s="6"/>
      <c r="AT2" s="6"/>
      <c r="AU2" s="6"/>
      <c r="AV2" s="6"/>
      <c r="AW2" s="6"/>
      <c r="AX2" s="6"/>
      <c r="AY2" s="6"/>
      <c r="AZ2" s="5"/>
      <c r="BA2" s="6"/>
      <c r="BB2" s="6"/>
      <c r="BC2" s="6"/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5"/>
      <c r="BQ2" s="6"/>
      <c r="BR2" s="6"/>
      <c r="BS2" s="6"/>
      <c r="BT2" s="6"/>
      <c r="BU2" s="6"/>
      <c r="BV2" s="6"/>
      <c r="BW2" s="6"/>
      <c r="BX2" s="5"/>
      <c r="BY2" s="6"/>
      <c r="BZ2" s="6"/>
      <c r="CA2" s="6"/>
      <c r="CB2" s="6"/>
      <c r="CC2" s="6"/>
      <c r="CD2" s="6"/>
      <c r="CE2" s="6"/>
      <c r="CF2" s="5"/>
      <c r="CG2" s="6"/>
      <c r="CH2" s="6"/>
      <c r="CI2" s="6"/>
      <c r="CJ2" s="6"/>
      <c r="CK2" s="6"/>
      <c r="CL2" s="6"/>
      <c r="CM2" s="6"/>
      <c r="CN2" s="5"/>
      <c r="CO2" s="6"/>
      <c r="CP2" s="6"/>
      <c r="CQ2" s="6"/>
      <c r="CR2" s="6"/>
      <c r="CS2" s="6"/>
      <c r="CT2" s="6"/>
      <c r="CU2" s="6"/>
      <c r="CV2" s="5"/>
      <c r="CW2" s="6"/>
      <c r="CX2" s="6"/>
      <c r="CY2" s="6"/>
      <c r="CZ2" s="6"/>
      <c r="DA2" s="6"/>
      <c r="DB2" s="6"/>
      <c r="DC2" s="6"/>
      <c r="DD2" s="5"/>
      <c r="DE2" s="6"/>
      <c r="DF2" s="6"/>
      <c r="DG2" s="6"/>
      <c r="DH2" s="6"/>
      <c r="DI2" s="6"/>
      <c r="DJ2" s="6"/>
      <c r="DK2" s="6"/>
      <c r="DL2" s="5"/>
      <c r="DM2" s="6"/>
      <c r="DN2" s="6"/>
      <c r="DO2" s="6"/>
      <c r="DP2" s="6"/>
      <c r="DQ2" s="6"/>
      <c r="DR2" s="6"/>
      <c r="DS2" s="6"/>
      <c r="DT2" s="5"/>
      <c r="DU2" s="6"/>
      <c r="DV2" s="6"/>
      <c r="DW2" s="6"/>
      <c r="DX2" s="6"/>
      <c r="DY2" s="6"/>
      <c r="DZ2" s="6"/>
      <c r="EA2" s="6"/>
      <c r="EB2" s="5"/>
      <c r="EC2" s="6"/>
      <c r="ED2" s="6"/>
      <c r="EE2" s="6"/>
      <c r="EF2" s="6"/>
      <c r="EG2" s="6"/>
      <c r="EH2" s="6"/>
      <c r="EI2" s="6"/>
      <c r="EJ2" s="5"/>
      <c r="EK2" s="6"/>
      <c r="EL2" s="6"/>
      <c r="EM2" s="6"/>
      <c r="EN2" s="6"/>
      <c r="EO2" s="6"/>
      <c r="EP2" s="6"/>
      <c r="EQ2" s="6"/>
      <c r="ER2" s="5"/>
      <c r="ES2" s="6"/>
      <c r="ET2" s="6"/>
      <c r="EU2" s="6"/>
      <c r="EV2" s="6"/>
      <c r="EW2" s="6"/>
      <c r="EX2" s="6"/>
      <c r="EY2" s="6"/>
      <c r="EZ2" s="5"/>
    </row>
    <row r="3" spans="2:156" s="7" customFormat="1" ht="15" customHeight="1" x14ac:dyDescent="0.2">
      <c r="B3" s="245" t="s">
        <v>54</v>
      </c>
      <c r="C3" s="245"/>
      <c r="D3" s="245"/>
      <c r="E3" s="245"/>
      <c r="F3" s="245"/>
      <c r="G3" s="245"/>
      <c r="H3" s="245"/>
      <c r="I3" s="245"/>
      <c r="J3" s="245"/>
      <c r="K3" s="6"/>
      <c r="L3" s="5"/>
      <c r="M3" s="6"/>
      <c r="N3" s="6"/>
      <c r="O3" s="6"/>
      <c r="P3" s="6"/>
      <c r="Q3" s="6"/>
      <c r="R3" s="6"/>
      <c r="S3" s="6"/>
      <c r="T3" s="5"/>
      <c r="U3" s="6"/>
      <c r="V3" s="6"/>
      <c r="W3" s="6"/>
      <c r="X3" s="6"/>
      <c r="Y3" s="6"/>
      <c r="Z3" s="6"/>
      <c r="AA3" s="6"/>
      <c r="AB3" s="5"/>
      <c r="AC3" s="6"/>
      <c r="AD3" s="6"/>
      <c r="AE3" s="6"/>
      <c r="AF3" s="6"/>
      <c r="AG3" s="6"/>
      <c r="AH3" s="6"/>
      <c r="AI3" s="6"/>
      <c r="AJ3" s="5"/>
      <c r="AK3" s="6"/>
      <c r="AL3" s="6"/>
      <c r="AM3" s="6"/>
      <c r="AN3" s="6"/>
      <c r="AO3" s="6"/>
      <c r="AP3" s="6"/>
      <c r="AQ3" s="6"/>
      <c r="AR3" s="5"/>
      <c r="AS3" s="6"/>
      <c r="AT3" s="6"/>
      <c r="AU3" s="6"/>
      <c r="AV3" s="6"/>
      <c r="AW3" s="6"/>
      <c r="AX3" s="6"/>
      <c r="AY3" s="6"/>
      <c r="AZ3" s="5"/>
      <c r="BA3" s="6"/>
      <c r="BB3" s="6"/>
      <c r="BC3" s="6"/>
      <c r="BD3" s="6"/>
      <c r="BE3" s="6"/>
      <c r="BF3" s="6"/>
      <c r="BG3" s="6"/>
      <c r="BH3" s="5"/>
      <c r="BI3" s="6"/>
      <c r="BJ3" s="6"/>
      <c r="BK3" s="6"/>
      <c r="BL3" s="6"/>
      <c r="BM3" s="6"/>
      <c r="BN3" s="6"/>
      <c r="BO3" s="6"/>
      <c r="BP3" s="5"/>
      <c r="BQ3" s="6"/>
      <c r="BR3" s="6"/>
      <c r="BS3" s="6"/>
      <c r="BT3" s="6"/>
      <c r="BU3" s="6"/>
      <c r="BV3" s="6"/>
      <c r="BW3" s="6"/>
      <c r="BX3" s="5"/>
      <c r="BY3" s="6"/>
      <c r="BZ3" s="6"/>
      <c r="CA3" s="6"/>
      <c r="CB3" s="6"/>
      <c r="CC3" s="6"/>
      <c r="CD3" s="6"/>
      <c r="CE3" s="6"/>
      <c r="CF3" s="5"/>
      <c r="CG3" s="6"/>
      <c r="CH3" s="6"/>
      <c r="CI3" s="6"/>
      <c r="CJ3" s="6"/>
      <c r="CK3" s="6"/>
      <c r="CL3" s="6"/>
      <c r="CM3" s="6"/>
      <c r="CN3" s="5"/>
      <c r="CO3" s="6"/>
      <c r="CP3" s="6"/>
      <c r="CQ3" s="6"/>
      <c r="CR3" s="6"/>
      <c r="CS3" s="6"/>
      <c r="CT3" s="6"/>
      <c r="CU3" s="6"/>
      <c r="CV3" s="5"/>
      <c r="CW3" s="6"/>
      <c r="CX3" s="6"/>
      <c r="CY3" s="6"/>
      <c r="CZ3" s="6"/>
      <c r="DA3" s="6"/>
      <c r="DB3" s="6"/>
      <c r="DC3" s="6"/>
      <c r="DD3" s="5"/>
      <c r="DE3" s="6"/>
      <c r="DF3" s="6"/>
      <c r="DG3" s="6"/>
      <c r="DH3" s="6"/>
      <c r="DI3" s="6"/>
      <c r="DJ3" s="6"/>
      <c r="DK3" s="6"/>
      <c r="DL3" s="5"/>
      <c r="DM3" s="6"/>
      <c r="DN3" s="6"/>
      <c r="DO3" s="6"/>
      <c r="DP3" s="6"/>
      <c r="DQ3" s="6"/>
      <c r="DR3" s="6"/>
      <c r="DS3" s="6"/>
      <c r="DT3" s="5"/>
      <c r="DU3" s="6"/>
      <c r="DV3" s="6"/>
      <c r="DW3" s="6"/>
      <c r="DX3" s="6"/>
      <c r="DY3" s="6"/>
      <c r="DZ3" s="6"/>
      <c r="EA3" s="6"/>
      <c r="EB3" s="5"/>
      <c r="EC3" s="6"/>
      <c r="ED3" s="6"/>
      <c r="EE3" s="6"/>
      <c r="EF3" s="6"/>
      <c r="EG3" s="6"/>
      <c r="EH3" s="6"/>
      <c r="EI3" s="6"/>
      <c r="EJ3" s="5"/>
      <c r="EK3" s="6"/>
      <c r="EL3" s="6"/>
      <c r="EM3" s="6"/>
      <c r="EN3" s="6"/>
      <c r="EO3" s="6"/>
      <c r="EP3" s="6"/>
      <c r="EQ3" s="6"/>
      <c r="ER3" s="5"/>
      <c r="ES3" s="6"/>
      <c r="ET3" s="6"/>
      <c r="EU3" s="6"/>
      <c r="EV3" s="6"/>
      <c r="EW3" s="6"/>
      <c r="EX3" s="6"/>
      <c r="EY3" s="6"/>
      <c r="EZ3" s="5"/>
    </row>
    <row r="4" spans="2:156" s="7" customFormat="1" ht="15" customHeight="1" x14ac:dyDescent="0.2">
      <c r="B4" s="245" t="s">
        <v>53</v>
      </c>
      <c r="C4" s="245"/>
      <c r="D4" s="245"/>
      <c r="E4" s="245"/>
      <c r="F4" s="245"/>
      <c r="G4" s="245"/>
      <c r="H4" s="245"/>
      <c r="I4" s="245"/>
      <c r="J4" s="245"/>
      <c r="K4" s="6"/>
      <c r="L4" s="5"/>
      <c r="M4" s="6"/>
      <c r="N4" s="6"/>
      <c r="O4" s="6"/>
      <c r="P4" s="6"/>
      <c r="Q4" s="6"/>
      <c r="R4" s="6"/>
      <c r="S4" s="6"/>
      <c r="T4" s="5"/>
      <c r="U4" s="6"/>
      <c r="V4" s="6"/>
      <c r="W4" s="6"/>
      <c r="X4" s="6"/>
      <c r="Y4" s="6"/>
      <c r="Z4" s="6"/>
      <c r="AA4" s="6"/>
      <c r="AB4" s="5"/>
      <c r="AC4" s="6"/>
      <c r="AD4" s="6"/>
      <c r="AE4" s="6"/>
      <c r="AF4" s="6"/>
      <c r="AG4" s="6"/>
      <c r="AH4" s="6"/>
      <c r="AI4" s="6"/>
      <c r="AJ4" s="5"/>
      <c r="AK4" s="6"/>
      <c r="AL4" s="6"/>
      <c r="AM4" s="6"/>
      <c r="AN4" s="6"/>
      <c r="AO4" s="6"/>
      <c r="AP4" s="6"/>
      <c r="AQ4" s="6"/>
      <c r="AR4" s="5"/>
      <c r="AS4" s="6"/>
      <c r="AT4" s="6"/>
      <c r="AU4" s="6"/>
      <c r="AV4" s="6"/>
      <c r="AW4" s="6"/>
      <c r="AX4" s="6"/>
      <c r="AY4" s="6"/>
      <c r="AZ4" s="5"/>
      <c r="BA4" s="6"/>
      <c r="BB4" s="6"/>
      <c r="BC4" s="6"/>
      <c r="BD4" s="6"/>
      <c r="BE4" s="6"/>
      <c r="BF4" s="6"/>
      <c r="BG4" s="6"/>
      <c r="BH4" s="5"/>
      <c r="BI4" s="6"/>
      <c r="BJ4" s="6"/>
      <c r="BK4" s="6"/>
      <c r="BL4" s="6"/>
      <c r="BM4" s="6"/>
      <c r="BN4" s="6"/>
      <c r="BO4" s="6"/>
      <c r="BP4" s="5"/>
      <c r="BQ4" s="6"/>
      <c r="BR4" s="6"/>
      <c r="BS4" s="6"/>
      <c r="BT4" s="6"/>
      <c r="BU4" s="6"/>
      <c r="BV4" s="6"/>
      <c r="BW4" s="6"/>
      <c r="BX4" s="5"/>
      <c r="BY4" s="6"/>
      <c r="BZ4" s="6"/>
      <c r="CA4" s="6"/>
      <c r="CB4" s="6"/>
      <c r="CC4" s="6"/>
      <c r="CD4" s="6"/>
      <c r="CE4" s="6"/>
      <c r="CF4" s="5"/>
      <c r="CG4" s="6"/>
      <c r="CH4" s="6"/>
      <c r="CI4" s="6"/>
      <c r="CJ4" s="6"/>
      <c r="CK4" s="6"/>
      <c r="CL4" s="6"/>
      <c r="CM4" s="6"/>
      <c r="CN4" s="5"/>
      <c r="CO4" s="6"/>
      <c r="CP4" s="6"/>
      <c r="CQ4" s="6"/>
      <c r="CR4" s="6"/>
      <c r="CS4" s="6"/>
      <c r="CT4" s="6"/>
      <c r="CU4" s="6"/>
      <c r="CV4" s="5"/>
      <c r="CW4" s="6"/>
      <c r="CX4" s="6"/>
      <c r="CY4" s="6"/>
      <c r="CZ4" s="6"/>
      <c r="DA4" s="6"/>
      <c r="DB4" s="6"/>
      <c r="DC4" s="6"/>
      <c r="DD4" s="5"/>
      <c r="DE4" s="6"/>
      <c r="DF4" s="6"/>
      <c r="DG4" s="6"/>
      <c r="DH4" s="6"/>
      <c r="DI4" s="6"/>
      <c r="DJ4" s="6"/>
      <c r="DK4" s="6"/>
      <c r="DL4" s="5"/>
      <c r="DM4" s="6"/>
      <c r="DN4" s="6"/>
      <c r="DO4" s="6"/>
      <c r="DP4" s="6"/>
      <c r="DQ4" s="6"/>
      <c r="DR4" s="6"/>
      <c r="DS4" s="6"/>
      <c r="DT4" s="5"/>
      <c r="DU4" s="6"/>
      <c r="DV4" s="6"/>
      <c r="DW4" s="6"/>
      <c r="DX4" s="6"/>
      <c r="DY4" s="6"/>
      <c r="DZ4" s="6"/>
      <c r="EA4" s="6"/>
      <c r="EB4" s="5"/>
      <c r="EC4" s="6"/>
      <c r="ED4" s="6"/>
      <c r="EE4" s="6"/>
      <c r="EF4" s="6"/>
      <c r="EG4" s="6"/>
      <c r="EH4" s="6"/>
      <c r="EI4" s="6"/>
      <c r="EJ4" s="5"/>
      <c r="EK4" s="6"/>
      <c r="EL4" s="6"/>
      <c r="EM4" s="6"/>
      <c r="EN4" s="6"/>
      <c r="EO4" s="6"/>
      <c r="EP4" s="6"/>
      <c r="EQ4" s="6"/>
      <c r="ER4" s="5"/>
      <c r="ES4" s="6"/>
      <c r="ET4" s="6"/>
      <c r="EU4" s="6"/>
      <c r="EV4" s="6"/>
      <c r="EW4" s="6"/>
      <c r="EX4" s="6"/>
      <c r="EY4" s="6"/>
      <c r="EZ4" s="5"/>
    </row>
    <row r="5" spans="2:156" ht="47.25" customHeight="1" x14ac:dyDescent="0.2">
      <c r="B5" s="348" t="s">
        <v>90</v>
      </c>
      <c r="C5" s="348"/>
      <c r="D5" s="348"/>
      <c r="E5" s="348"/>
      <c r="F5" s="348"/>
      <c r="G5" s="348"/>
      <c r="H5" s="348"/>
      <c r="I5" s="348"/>
      <c r="J5" s="348"/>
    </row>
    <row r="6" spans="2:156" ht="69.75" customHeight="1" x14ac:dyDescent="0.2">
      <c r="B6" s="198" t="s">
        <v>61</v>
      </c>
      <c r="C6" s="198" t="s">
        <v>62</v>
      </c>
      <c r="D6" s="198"/>
      <c r="E6" s="198"/>
      <c r="F6" s="198" t="s">
        <v>63</v>
      </c>
      <c r="G6" s="198" t="s">
        <v>64</v>
      </c>
      <c r="H6" s="198" t="s">
        <v>65</v>
      </c>
      <c r="I6" s="198" t="s">
        <v>66</v>
      </c>
      <c r="J6" s="198" t="s">
        <v>58</v>
      </c>
    </row>
    <row r="7" spans="2:156" ht="26.25" customHeight="1" x14ac:dyDescent="0.2">
      <c r="B7" s="198"/>
      <c r="C7" s="198"/>
      <c r="D7" s="198"/>
      <c r="E7" s="198"/>
      <c r="F7" s="198"/>
      <c r="G7" s="198"/>
      <c r="H7" s="198"/>
      <c r="I7" s="198"/>
      <c r="J7" s="201" t="s">
        <v>245</v>
      </c>
    </row>
    <row r="8" spans="2:156" ht="24" customHeight="1" x14ac:dyDescent="0.2">
      <c r="B8" s="278" t="s">
        <v>19</v>
      </c>
      <c r="C8" s="282"/>
      <c r="D8" s="282"/>
      <c r="E8" s="282"/>
      <c r="F8" s="282"/>
      <c r="G8" s="282"/>
      <c r="H8" s="282"/>
      <c r="I8" s="283"/>
      <c r="J8" s="174">
        <f>+J9+J19</f>
        <v>-1492411.96</v>
      </c>
    </row>
    <row r="9" spans="2:156" ht="18.75" customHeight="1" x14ac:dyDescent="0.2">
      <c r="B9" s="347" t="s">
        <v>57</v>
      </c>
      <c r="C9" s="347"/>
      <c r="D9" s="347"/>
      <c r="E9" s="347"/>
      <c r="F9" s="347"/>
      <c r="G9" s="347"/>
      <c r="H9" s="347"/>
      <c r="I9" s="347"/>
      <c r="J9" s="177">
        <f>+J10</f>
        <v>-1492411.96</v>
      </c>
    </row>
    <row r="10" spans="2:156" s="10" customFormat="1" ht="19.5" customHeight="1" x14ac:dyDescent="0.2">
      <c r="B10" s="192" t="s">
        <v>67</v>
      </c>
      <c r="C10" s="192" t="s">
        <v>68</v>
      </c>
      <c r="D10" s="192" t="s">
        <v>69</v>
      </c>
      <c r="E10" s="259" t="s">
        <v>37</v>
      </c>
      <c r="F10" s="259"/>
      <c r="G10" s="259"/>
      <c r="H10" s="259"/>
      <c r="I10" s="259"/>
      <c r="J10" s="174">
        <f>+J11</f>
        <v>-1492411.96</v>
      </c>
    </row>
    <row r="11" spans="2:156" s="10" customFormat="1" ht="22.5" customHeight="1" x14ac:dyDescent="0.2">
      <c r="B11" s="192" t="s">
        <v>170</v>
      </c>
      <c r="C11" s="259" t="s">
        <v>171</v>
      </c>
      <c r="D11" s="259"/>
      <c r="E11" s="259"/>
      <c r="F11" s="259"/>
      <c r="G11" s="259"/>
      <c r="H11" s="259"/>
      <c r="I11" s="259"/>
      <c r="J11" s="175">
        <f>+J12</f>
        <v>-1492411.96</v>
      </c>
    </row>
    <row r="12" spans="2:156" s="10" customFormat="1" ht="20.25" customHeight="1" x14ac:dyDescent="0.2">
      <c r="B12" s="192" t="s">
        <v>60</v>
      </c>
      <c r="C12" s="269" t="s">
        <v>70</v>
      </c>
      <c r="D12" s="269"/>
      <c r="E12" s="269"/>
      <c r="F12" s="192" t="s">
        <v>60</v>
      </c>
      <c r="G12" s="192" t="s">
        <v>60</v>
      </c>
      <c r="H12" s="192" t="s">
        <v>60</v>
      </c>
      <c r="I12" s="192" t="s">
        <v>60</v>
      </c>
      <c r="J12" s="175">
        <f>SUM(J13:J17)</f>
        <v>-1492411.96</v>
      </c>
    </row>
    <row r="13" spans="2:156" s="10" customFormat="1" ht="19.5" customHeight="1" x14ac:dyDescent="0.2">
      <c r="B13" s="193" t="s">
        <v>221</v>
      </c>
      <c r="C13" s="349" t="s">
        <v>71</v>
      </c>
      <c r="D13" s="349"/>
      <c r="E13" s="349"/>
      <c r="F13" s="193" t="s">
        <v>172</v>
      </c>
      <c r="G13" s="193" t="s">
        <v>72</v>
      </c>
      <c r="H13" s="98"/>
      <c r="I13" s="98"/>
      <c r="J13" s="188">
        <v>-500000</v>
      </c>
    </row>
    <row r="14" spans="2:156" s="10" customFormat="1" ht="19.5" customHeight="1" x14ac:dyDescent="0.2">
      <c r="B14" s="193" t="s">
        <v>165</v>
      </c>
      <c r="C14" s="349" t="s">
        <v>71</v>
      </c>
      <c r="D14" s="349"/>
      <c r="E14" s="349"/>
      <c r="F14" s="193" t="s">
        <v>172</v>
      </c>
      <c r="G14" s="193" t="s">
        <v>72</v>
      </c>
      <c r="H14" s="98"/>
      <c r="I14" s="98"/>
      <c r="J14" s="188">
        <v>-272290</v>
      </c>
    </row>
    <row r="15" spans="2:156" s="10" customFormat="1" ht="19.5" customHeight="1" x14ac:dyDescent="0.2">
      <c r="B15" s="193" t="s">
        <v>222</v>
      </c>
      <c r="C15" s="349" t="s">
        <v>71</v>
      </c>
      <c r="D15" s="349"/>
      <c r="E15" s="349"/>
      <c r="F15" s="193" t="s">
        <v>172</v>
      </c>
      <c r="G15" s="193" t="s">
        <v>72</v>
      </c>
      <c r="H15" s="98"/>
      <c r="I15" s="98"/>
      <c r="J15" s="188">
        <v>-622246.40000000002</v>
      </c>
    </row>
    <row r="16" spans="2:156" s="10" customFormat="1" ht="19.5" customHeight="1" x14ac:dyDescent="0.2">
      <c r="B16" s="193" t="s">
        <v>223</v>
      </c>
      <c r="C16" s="349" t="s">
        <v>71</v>
      </c>
      <c r="D16" s="349"/>
      <c r="E16" s="349"/>
      <c r="F16" s="193" t="s">
        <v>172</v>
      </c>
      <c r="G16" s="193" t="s">
        <v>72</v>
      </c>
      <c r="H16" s="98"/>
      <c r="I16" s="98"/>
      <c r="J16" s="188">
        <v>-222875.56</v>
      </c>
    </row>
    <row r="17" spans="2:13" s="10" customFormat="1" ht="19.5" customHeight="1" x14ac:dyDescent="0.2">
      <c r="B17" s="193" t="s">
        <v>224</v>
      </c>
      <c r="C17" s="349" t="s">
        <v>71</v>
      </c>
      <c r="D17" s="349"/>
      <c r="E17" s="349"/>
      <c r="F17" s="193" t="s">
        <v>172</v>
      </c>
      <c r="G17" s="193" t="s">
        <v>72</v>
      </c>
      <c r="H17" s="98">
        <v>125000000</v>
      </c>
      <c r="I17" s="98">
        <v>1</v>
      </c>
      <c r="J17" s="188">
        <f>+H17*I17/1000</f>
        <v>125000</v>
      </c>
    </row>
    <row r="18" spans="2:13" s="10" customFormat="1" ht="14.1" customHeight="1" x14ac:dyDescent="0.2">
      <c r="B18" s="176"/>
      <c r="C18" s="176"/>
      <c r="D18" s="176"/>
      <c r="E18" s="176"/>
      <c r="F18" s="176"/>
      <c r="G18" s="176"/>
      <c r="H18" s="176"/>
      <c r="I18" s="176"/>
      <c r="J18" s="176"/>
    </row>
    <row r="19" spans="2:13" s="40" customFormat="1" ht="19.5" customHeight="1" x14ac:dyDescent="0.2">
      <c r="B19" s="351" t="s">
        <v>226</v>
      </c>
      <c r="C19" s="351"/>
      <c r="D19" s="351"/>
      <c r="E19" s="351"/>
      <c r="F19" s="351"/>
      <c r="G19" s="351"/>
      <c r="H19" s="351"/>
      <c r="I19" s="351"/>
      <c r="J19" s="177">
        <f>+J20</f>
        <v>0</v>
      </c>
    </row>
    <row r="20" spans="2:13" s="10" customFormat="1" ht="19.5" customHeight="1" x14ac:dyDescent="0.2">
      <c r="B20" s="192" t="s">
        <v>67</v>
      </c>
      <c r="C20" s="192" t="s">
        <v>68</v>
      </c>
      <c r="D20" s="192" t="s">
        <v>69</v>
      </c>
      <c r="E20" s="259" t="s">
        <v>37</v>
      </c>
      <c r="F20" s="259"/>
      <c r="G20" s="259"/>
      <c r="H20" s="259"/>
      <c r="I20" s="259"/>
      <c r="J20" s="174">
        <f>+J21</f>
        <v>0</v>
      </c>
    </row>
    <row r="21" spans="2:13" s="10" customFormat="1" ht="22.5" customHeight="1" x14ac:dyDescent="0.2">
      <c r="B21" s="197" t="s">
        <v>170</v>
      </c>
      <c r="C21" s="271" t="s">
        <v>171</v>
      </c>
      <c r="D21" s="271"/>
      <c r="E21" s="271"/>
      <c r="F21" s="271"/>
      <c r="G21" s="271"/>
      <c r="H21" s="271"/>
      <c r="I21" s="271"/>
      <c r="J21" s="174">
        <f>+J22+J25</f>
        <v>0</v>
      </c>
    </row>
    <row r="22" spans="2:13" s="10" customFormat="1" ht="20.25" customHeight="1" x14ac:dyDescent="0.2">
      <c r="B22" s="192" t="s">
        <v>60</v>
      </c>
      <c r="C22" s="259" t="s">
        <v>70</v>
      </c>
      <c r="D22" s="259"/>
      <c r="E22" s="259"/>
      <c r="F22" s="192" t="s">
        <v>60</v>
      </c>
      <c r="G22" s="192" t="s">
        <v>60</v>
      </c>
      <c r="H22" s="192" t="s">
        <v>60</v>
      </c>
      <c r="I22" s="192" t="s">
        <v>60</v>
      </c>
      <c r="J22" s="175">
        <f>SUM(J23:J24)</f>
        <v>-1597.5</v>
      </c>
    </row>
    <row r="23" spans="2:13" s="10" customFormat="1" ht="20.25" customHeight="1" x14ac:dyDescent="0.2">
      <c r="B23" s="187" t="s">
        <v>221</v>
      </c>
      <c r="C23" s="349" t="s">
        <v>71</v>
      </c>
      <c r="D23" s="349"/>
      <c r="E23" s="349"/>
      <c r="F23" s="193" t="s">
        <v>239</v>
      </c>
      <c r="G23" s="193" t="s">
        <v>72</v>
      </c>
      <c r="H23" s="193"/>
      <c r="I23" s="193"/>
      <c r="J23" s="188">
        <v>87744.5</v>
      </c>
      <c r="K23" s="352"/>
    </row>
    <row r="24" spans="2:13" s="10" customFormat="1" ht="15.95" customHeight="1" x14ac:dyDescent="0.2">
      <c r="B24" s="30" t="s">
        <v>231</v>
      </c>
      <c r="C24" s="349" t="s">
        <v>71</v>
      </c>
      <c r="D24" s="349"/>
      <c r="E24" s="349"/>
      <c r="F24" s="193" t="s">
        <v>172</v>
      </c>
      <c r="G24" s="193" t="s">
        <v>72</v>
      </c>
      <c r="H24" s="98"/>
      <c r="I24" s="98"/>
      <c r="J24" s="188">
        <v>-89342</v>
      </c>
    </row>
    <row r="25" spans="2:13" s="208" customFormat="1" ht="18" customHeight="1" x14ac:dyDescent="0.2">
      <c r="B25" s="193"/>
      <c r="C25" s="309" t="s">
        <v>227</v>
      </c>
      <c r="D25" s="309"/>
      <c r="E25" s="309"/>
      <c r="F25" s="17"/>
      <c r="G25" s="17"/>
      <c r="H25" s="98"/>
      <c r="I25" s="98"/>
      <c r="J25" s="175">
        <f>SUM(J26:J27)</f>
        <v>1597.5</v>
      </c>
    </row>
    <row r="26" spans="2:13" s="10" customFormat="1" ht="21" customHeight="1" x14ac:dyDescent="0.2">
      <c r="B26" s="193" t="s">
        <v>240</v>
      </c>
      <c r="C26" s="350" t="s">
        <v>228</v>
      </c>
      <c r="D26" s="350"/>
      <c r="E26" s="350"/>
      <c r="F26" s="196" t="s">
        <v>225</v>
      </c>
      <c r="G26" s="196" t="s">
        <v>72</v>
      </c>
      <c r="H26" s="196"/>
      <c r="I26" s="196"/>
      <c r="J26" s="188">
        <v>1092.2</v>
      </c>
    </row>
    <row r="27" spans="2:13" s="10" customFormat="1" ht="21" customHeight="1" x14ac:dyDescent="0.2">
      <c r="B27" s="30" t="s">
        <v>241</v>
      </c>
      <c r="C27" s="350" t="s">
        <v>229</v>
      </c>
      <c r="D27" s="350"/>
      <c r="E27" s="350"/>
      <c r="F27" s="196" t="s">
        <v>230</v>
      </c>
      <c r="G27" s="196" t="s">
        <v>72</v>
      </c>
      <c r="H27" s="196"/>
      <c r="I27" s="196"/>
      <c r="J27" s="188">
        <v>505.3</v>
      </c>
    </row>
    <row r="28" spans="2:13" x14ac:dyDescent="0.2">
      <c r="K28" s="1"/>
      <c r="L28" s="1"/>
      <c r="M28" s="1"/>
    </row>
    <row r="29" spans="2:13" x14ac:dyDescent="0.2">
      <c r="K29" s="1"/>
      <c r="L29" s="1"/>
      <c r="M29" s="1"/>
    </row>
    <row r="30" spans="2:13" x14ac:dyDescent="0.2">
      <c r="K30" s="1"/>
      <c r="L30" s="1"/>
      <c r="M30" s="1"/>
    </row>
    <row r="31" spans="2:13" x14ac:dyDescent="0.2">
      <c r="K31" s="1"/>
      <c r="L31" s="1"/>
      <c r="M31" s="1"/>
    </row>
    <row r="32" spans="2:13" x14ac:dyDescent="0.2">
      <c r="K32" s="1"/>
      <c r="L32" s="1"/>
      <c r="M32" s="1"/>
    </row>
  </sheetData>
  <mergeCells count="24">
    <mergeCell ref="C27:E27"/>
    <mergeCell ref="C23:E23"/>
    <mergeCell ref="C25:E25"/>
    <mergeCell ref="B19:I19"/>
    <mergeCell ref="C21:I21"/>
    <mergeCell ref="C22:E22"/>
    <mergeCell ref="C24:E24"/>
    <mergeCell ref="C26:E26"/>
    <mergeCell ref="E20:I20"/>
    <mergeCell ref="C15:E15"/>
    <mergeCell ref="C16:E16"/>
    <mergeCell ref="C17:E17"/>
    <mergeCell ref="E10:I10"/>
    <mergeCell ref="C11:I11"/>
    <mergeCell ref="C12:E12"/>
    <mergeCell ref="C13:E13"/>
    <mergeCell ref="C14:E14"/>
    <mergeCell ref="B1:J1"/>
    <mergeCell ref="B2:J2"/>
    <mergeCell ref="B3:J3"/>
    <mergeCell ref="B4:J4"/>
    <mergeCell ref="B9:I9"/>
    <mergeCell ref="B5:J5"/>
    <mergeCell ref="B8:I8"/>
  </mergeCells>
  <phoneticPr fontId="65" type="noConversion"/>
  <pageMargins left="0.17" right="0.17" top="0.35" bottom="0.32" header="0.3" footer="0.3"/>
  <pageSetup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Ruzanna Khanaganyan</cp:lastModifiedBy>
  <cp:lastPrinted>2024-11-08T13:21:25Z</cp:lastPrinted>
  <dcterms:created xsi:type="dcterms:W3CDTF">1996-10-14T23:33:28Z</dcterms:created>
  <dcterms:modified xsi:type="dcterms:W3CDTF">2024-11-14T12:51:52Z</dcterms:modified>
</cp:coreProperties>
</file>