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Arevhat Poghosyan\Desktop\Որոշման նախագիծ-Աղետ\Նոր\Նախագիծ նիստ\"/>
    </mc:Choice>
  </mc:AlternateContent>
  <xr:revisionPtr revIDLastSave="0" documentId="13_ncr:1_{648CDBA9-CD7F-4116-A23E-DBC3D318589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" sheetId="36" r:id="rId1"/>
    <sheet name="2" sheetId="48" r:id="rId2"/>
    <sheet name="3" sheetId="53" r:id="rId3"/>
    <sheet name="4" sheetId="55" r:id="rId4"/>
    <sheet name="5" sheetId="51" r:id="rId5"/>
    <sheet name="6" sheetId="46" r:id="rId6"/>
    <sheet name="7" sheetId="54" r:id="rId7"/>
    <sheet name="8" sheetId="58" r:id="rId8"/>
  </sheets>
  <definedNames>
    <definedName name="_tab10" localSheetId="0">#REF!</definedName>
    <definedName name="_tab10" localSheetId="1">#REF!</definedName>
    <definedName name="_tab10" localSheetId="5">#REF!</definedName>
    <definedName name="_tab10">#REF!</definedName>
    <definedName name="_tab11" localSheetId="0">#REF!</definedName>
    <definedName name="_tab11" localSheetId="1">#REF!</definedName>
    <definedName name="_tab11" localSheetId="5">#REF!</definedName>
    <definedName name="_tab11">#REF!</definedName>
    <definedName name="_tab12" localSheetId="0">#REF!</definedName>
    <definedName name="_tab12" localSheetId="1">#REF!</definedName>
    <definedName name="_tab12" localSheetId="5">#REF!</definedName>
    <definedName name="_tab12">#REF!</definedName>
    <definedName name="_tab13" localSheetId="0">#REF!</definedName>
    <definedName name="_tab13" localSheetId="1">#REF!</definedName>
    <definedName name="_tab13" localSheetId="5">#REF!</definedName>
    <definedName name="_tab13">#REF!</definedName>
    <definedName name="_tab14" localSheetId="0">#REF!</definedName>
    <definedName name="_tab14" localSheetId="1">#REF!</definedName>
    <definedName name="_tab14" localSheetId="5">#REF!</definedName>
    <definedName name="_tab14">#REF!</definedName>
    <definedName name="_tab15" localSheetId="0">#REF!</definedName>
    <definedName name="_tab15" localSheetId="1">#REF!</definedName>
    <definedName name="_tab15" localSheetId="5">#REF!</definedName>
    <definedName name="_tab15">#REF!</definedName>
    <definedName name="_tab16" localSheetId="0">#REF!</definedName>
    <definedName name="_tab16" localSheetId="1">#REF!</definedName>
    <definedName name="_tab16" localSheetId="5">#REF!</definedName>
    <definedName name="_tab16">#REF!</definedName>
    <definedName name="_tab17" localSheetId="0">#REF!</definedName>
    <definedName name="_tab17" localSheetId="1">#REF!</definedName>
    <definedName name="_tab17" localSheetId="5">#REF!</definedName>
    <definedName name="_tab17">#REF!</definedName>
    <definedName name="_tab18" localSheetId="0">#REF!</definedName>
    <definedName name="_tab18" localSheetId="1">#REF!</definedName>
    <definedName name="_tab18" localSheetId="5">#REF!</definedName>
    <definedName name="_tab18">#REF!</definedName>
    <definedName name="_tab19" localSheetId="0">#REF!</definedName>
    <definedName name="_tab19" localSheetId="1">#REF!</definedName>
    <definedName name="_tab19" localSheetId="5">#REF!</definedName>
    <definedName name="_tab19">#REF!</definedName>
    <definedName name="_tab20" localSheetId="0">#REF!</definedName>
    <definedName name="_tab20" localSheetId="1">#REF!</definedName>
    <definedName name="_tab20" localSheetId="5">#REF!</definedName>
    <definedName name="_tab20">#REF!</definedName>
    <definedName name="_tab21" localSheetId="0">#REF!</definedName>
    <definedName name="_tab21" localSheetId="1">#REF!</definedName>
    <definedName name="_tab21" localSheetId="5">#REF!</definedName>
    <definedName name="_tab21">#REF!</definedName>
    <definedName name="_tab22" localSheetId="0">#REF!</definedName>
    <definedName name="_tab22" localSheetId="1">#REF!</definedName>
    <definedName name="_tab22" localSheetId="5">#REF!</definedName>
    <definedName name="_tab22">#REF!</definedName>
    <definedName name="_tab23" localSheetId="0">#REF!</definedName>
    <definedName name="_tab23" localSheetId="1">#REF!</definedName>
    <definedName name="_tab23" localSheetId="5">#REF!</definedName>
    <definedName name="_tab23">#REF!</definedName>
    <definedName name="_tab24" localSheetId="0">#REF!</definedName>
    <definedName name="_tab24" localSheetId="1">#REF!</definedName>
    <definedName name="_tab24" localSheetId="5">#REF!</definedName>
    <definedName name="_tab24">#REF!</definedName>
    <definedName name="_tab5" localSheetId="0">#REF!</definedName>
    <definedName name="_tab5" localSheetId="1">#REF!</definedName>
    <definedName name="_tab5" localSheetId="5">#REF!</definedName>
    <definedName name="_tab5">#REF!</definedName>
    <definedName name="_tab6" localSheetId="0">#REF!</definedName>
    <definedName name="_tab6" localSheetId="1">#REF!</definedName>
    <definedName name="_tab6" localSheetId="5">#REF!</definedName>
    <definedName name="_tab6">#REF!</definedName>
    <definedName name="_tab7" localSheetId="0">#REF!</definedName>
    <definedName name="_tab7" localSheetId="1">#REF!</definedName>
    <definedName name="_tab7" localSheetId="5">#REF!</definedName>
    <definedName name="_tab7">#REF!</definedName>
    <definedName name="_tab8" localSheetId="0">#REF!</definedName>
    <definedName name="_tab8" localSheetId="1">#REF!</definedName>
    <definedName name="_tab8" localSheetId="5">#REF!</definedName>
    <definedName name="_tab8">#REF!</definedName>
    <definedName name="_tab9" localSheetId="0">#REF!</definedName>
    <definedName name="_tab9" localSheetId="1">#REF!</definedName>
    <definedName name="_tab9" localSheetId="5">#REF!</definedName>
    <definedName name="_tab9">#REF!</definedName>
    <definedName name="AgencyCode">#REF!</definedName>
    <definedName name="AgencyName">#REF!</definedName>
    <definedName name="åû">#REF!</definedName>
    <definedName name="davit">#REF!</definedName>
    <definedName name="Functional1">#REF!</definedName>
    <definedName name="ggg">#REF!</definedName>
    <definedName name="mas">#REF!</definedName>
    <definedName name="mass">#REF!</definedName>
    <definedName name="PANature">#REF!</definedName>
    <definedName name="par_count" localSheetId="0">#REF!,#REF!,#REF!,#REF!,#REF!,#REF!,#REF!,#REF!,#REF!,#REF!,#REF!,#REF!,#REF!,#REF!,#REF!</definedName>
    <definedName name="par_count" localSheetId="1">#REF!,#REF!,#REF!,#REF!,#REF!,#REF!,#REF!,#REF!,#REF!,#REF!,#REF!,#REF!,#REF!,#REF!,#REF!</definedName>
    <definedName name="par_count" localSheetId="5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0">#REF!,#REF!,#REF!,#REF!,#REF!</definedName>
    <definedName name="par_qual" localSheetId="1">#REF!,#REF!,#REF!,#REF!,#REF!</definedName>
    <definedName name="par_qual" localSheetId="5">#REF!,#REF!,#REF!,#REF!,#REF!</definedName>
    <definedName name="par_qual">#REF!,#REF!,#REF!,#REF!,#REF!</definedName>
    <definedName name="par_time" localSheetId="0">#REF!,#REF!,#REF!,#REF!</definedName>
    <definedName name="par_time" localSheetId="1">#REF!,#REF!,#REF!,#REF!</definedName>
    <definedName name="par_time" localSheetId="5">#REF!,#REF!,#REF!,#REF!</definedName>
    <definedName name="par_time">#REF!,#REF!,#REF!,#REF!</definedName>
    <definedName name="par2.12s" localSheetId="0">#REF!</definedName>
    <definedName name="par2.12s" localSheetId="1">#REF!</definedName>
    <definedName name="par2.12s" localSheetId="5">#REF!</definedName>
    <definedName name="par2.12s">#REF!</definedName>
    <definedName name="par2.4s" localSheetId="0">#REF!,#REF!,#REF!,#REF!,#REF!,#REF!,#REF!,#REF!,#REF!,#REF!,#REF!,#REF!,#REF!,#REF!,#REF!,#REF!</definedName>
    <definedName name="par2.4s" localSheetId="1">#REF!,#REF!,#REF!,#REF!,#REF!,#REF!,#REF!,#REF!,#REF!,#REF!,#REF!,#REF!,#REF!,#REF!,#REF!,#REF!</definedName>
    <definedName name="par2.4s" localSheetId="5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0">#REF!,#REF!</definedName>
    <definedName name="par2.5s" localSheetId="1">#REF!,#REF!</definedName>
    <definedName name="par2.5s" localSheetId="5">#REF!,#REF!</definedName>
    <definedName name="par2.5s">#REF!,#REF!</definedName>
    <definedName name="par2.6s" localSheetId="0">#REF!,#REF!,#REF!,#REF!</definedName>
    <definedName name="par2.6s" localSheetId="1">#REF!,#REF!,#REF!,#REF!</definedName>
    <definedName name="par2.6s" localSheetId="5">#REF!,#REF!,#REF!,#REF!</definedName>
    <definedName name="par2.6s">#REF!,#REF!,#REF!,#REF!</definedName>
    <definedName name="par2.7s" localSheetId="0">#REF!,#REF!</definedName>
    <definedName name="par2.7s" localSheetId="1">#REF!,#REF!</definedName>
    <definedName name="par2.7s" localSheetId="5">#REF!,#REF!</definedName>
    <definedName name="par2.7s">#REF!,#REF!</definedName>
    <definedName name="par2.9s" localSheetId="0">#REF!,#REF!,#REF!,#REF!,#REF!,#REF!,#REF!,#REF!,#REF!,#REF!,#REF!,#REF!,#REF!,#REF!,#REF!,#REF!</definedName>
    <definedName name="par2.9s" localSheetId="1">#REF!,#REF!,#REF!,#REF!,#REF!,#REF!,#REF!,#REF!,#REF!,#REF!,#REF!,#REF!,#REF!,#REF!,#REF!,#REF!</definedName>
    <definedName name="par2.9s" localSheetId="5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0">#REF!,#REF!</definedName>
    <definedName name="par4.10s" localSheetId="1">#REF!,#REF!</definedName>
    <definedName name="par4.10s" localSheetId="5">#REF!,#REF!</definedName>
    <definedName name="par4.10s">#REF!,#REF!</definedName>
    <definedName name="par4.11d" localSheetId="0">#REF!,#REF!,#REF!,#REF!,#REF!</definedName>
    <definedName name="par4.11d" localSheetId="1">#REF!,#REF!,#REF!,#REF!,#REF!</definedName>
    <definedName name="par4.11d" localSheetId="5">#REF!,#REF!,#REF!,#REF!,#REF!</definedName>
    <definedName name="par4.11d">#REF!,#REF!,#REF!,#REF!,#REF!</definedName>
    <definedName name="par4.12d" localSheetId="0">#REF!</definedName>
    <definedName name="par4.12d" localSheetId="1">#REF!</definedName>
    <definedName name="par4.12d" localSheetId="5">#REF!</definedName>
    <definedName name="par4.12d">#REF!</definedName>
    <definedName name="par4.13s" localSheetId="0">#REF!</definedName>
    <definedName name="par4.13s" localSheetId="1">#REF!</definedName>
    <definedName name="par4.13s" localSheetId="5">#REF!</definedName>
    <definedName name="par4.13s">#REF!</definedName>
    <definedName name="par4.14" localSheetId="0">#REF!,#REF!,#REF!,#REF!,#REF!,#REF!</definedName>
    <definedName name="par4.14" localSheetId="1">#REF!,#REF!,#REF!,#REF!,#REF!,#REF!</definedName>
    <definedName name="par4.14" localSheetId="5">#REF!,#REF!,#REF!,#REF!,#REF!,#REF!</definedName>
    <definedName name="par4.14">#REF!,#REF!,#REF!,#REF!,#REF!,#REF!</definedName>
    <definedName name="par4.15" localSheetId="0">#REF!,#REF!,#REF!</definedName>
    <definedName name="par4.15" localSheetId="1">#REF!,#REF!,#REF!</definedName>
    <definedName name="par4.15" localSheetId="5">#REF!,#REF!,#REF!</definedName>
    <definedName name="par4.15">#REF!,#REF!,#REF!</definedName>
    <definedName name="par4.16" localSheetId="0">#REF!,#REF!,#REF!</definedName>
    <definedName name="par4.16" localSheetId="1">#REF!,#REF!,#REF!</definedName>
    <definedName name="par4.16" localSheetId="5">#REF!,#REF!,#REF!</definedName>
    <definedName name="par4.16">#REF!,#REF!,#REF!</definedName>
    <definedName name="par4.17" localSheetId="0">#REF!,#REF!,#REF!,#REF!</definedName>
    <definedName name="par4.17" localSheetId="1">#REF!,#REF!,#REF!,#REF!</definedName>
    <definedName name="par4.17" localSheetId="5">#REF!,#REF!,#REF!,#REF!</definedName>
    <definedName name="par4.17">#REF!,#REF!,#REF!,#REF!</definedName>
    <definedName name="par4.18d" localSheetId="0">#REF!,#REF!</definedName>
    <definedName name="par4.18d" localSheetId="1">#REF!,#REF!</definedName>
    <definedName name="par4.18d" localSheetId="5">#REF!,#REF!</definedName>
    <definedName name="par4.18d">#REF!,#REF!</definedName>
    <definedName name="par4.19s" localSheetId="0">#REF!</definedName>
    <definedName name="par4.19s" localSheetId="1">#REF!</definedName>
    <definedName name="par4.19s" localSheetId="5">#REF!</definedName>
    <definedName name="par4.19s">#REF!</definedName>
    <definedName name="par4.20f" localSheetId="0">#REF!</definedName>
    <definedName name="par4.20f" localSheetId="1">#REF!</definedName>
    <definedName name="par4.20f" localSheetId="5">#REF!</definedName>
    <definedName name="par4.20f">#REF!</definedName>
    <definedName name="par4.21f" localSheetId="0">#REF!</definedName>
    <definedName name="par4.21f" localSheetId="1">#REF!</definedName>
    <definedName name="par4.21f" localSheetId="5">#REF!</definedName>
    <definedName name="par4.21f">#REF!</definedName>
    <definedName name="par4.22" localSheetId="0">#REF!</definedName>
    <definedName name="par4.22" localSheetId="1">#REF!</definedName>
    <definedName name="par4.22" localSheetId="5">#REF!</definedName>
    <definedName name="par4.22">#REF!</definedName>
    <definedName name="par4.4" localSheetId="0">#REF!</definedName>
    <definedName name="par4.4" localSheetId="1">#REF!</definedName>
    <definedName name="par4.4" localSheetId="5">#REF!</definedName>
    <definedName name="par4.4">#REF!</definedName>
    <definedName name="par4.5" localSheetId="0">#REF!</definedName>
    <definedName name="par4.5" localSheetId="1">#REF!</definedName>
    <definedName name="par4.5" localSheetId="5">#REF!</definedName>
    <definedName name="par4.5">#REF!</definedName>
    <definedName name="par4.6s" localSheetId="0">#REF!</definedName>
    <definedName name="par4.6s" localSheetId="1">#REF!</definedName>
    <definedName name="par4.6s" localSheetId="5">#REF!</definedName>
    <definedName name="par4.6s">#REF!</definedName>
    <definedName name="par4.7s" localSheetId="0">#REF!</definedName>
    <definedName name="par4.7s" localSheetId="1">#REF!</definedName>
    <definedName name="par4.7s" localSheetId="5">#REF!</definedName>
    <definedName name="par4.7s">#REF!</definedName>
    <definedName name="par4.8" localSheetId="0">#REF!,#REF!,#REF!,#REF!,#REF!</definedName>
    <definedName name="par4.8" localSheetId="1">#REF!,#REF!,#REF!,#REF!,#REF!</definedName>
    <definedName name="par4.8" localSheetId="5">#REF!,#REF!,#REF!,#REF!,#REF!</definedName>
    <definedName name="par4.8">#REF!,#REF!,#REF!,#REF!,#REF!</definedName>
    <definedName name="par4.9" localSheetId="0">#REF!,#REF!,#REF!,#REF!,#REF!,#REF!</definedName>
    <definedName name="par4.9" localSheetId="1">#REF!,#REF!,#REF!,#REF!,#REF!,#REF!</definedName>
    <definedName name="par4.9" localSheetId="5">#REF!,#REF!,#REF!,#REF!,#REF!,#REF!</definedName>
    <definedName name="par4.9">#REF!,#REF!,#REF!,#REF!,#REF!,#REF!</definedName>
    <definedName name="par5.1" localSheetId="0">#REF!,#REF!</definedName>
    <definedName name="par5.1" localSheetId="1">#REF!,#REF!</definedName>
    <definedName name="par5.1" localSheetId="5">#REF!,#REF!</definedName>
    <definedName name="par5.1">#REF!,#REF!</definedName>
    <definedName name="par5.3" localSheetId="0">#REF!,#REF!,#REF!,#REF!,#REF!,#REF!</definedName>
    <definedName name="par5.3" localSheetId="1">#REF!,#REF!,#REF!,#REF!,#REF!,#REF!</definedName>
    <definedName name="par5.3" localSheetId="5">#REF!,#REF!,#REF!,#REF!,#REF!,#REF!</definedName>
    <definedName name="par5.3">#REF!,#REF!,#REF!,#REF!,#REF!,#REF!</definedName>
    <definedName name="par5.4" localSheetId="0">#REF!,#REF!,#REF!,#REF!,#REF!</definedName>
    <definedName name="par5.4" localSheetId="1">#REF!,#REF!,#REF!,#REF!,#REF!</definedName>
    <definedName name="par5.4" localSheetId="5">#REF!,#REF!,#REF!,#REF!,#REF!</definedName>
    <definedName name="par5.4">#REF!,#REF!,#REF!,#REF!,#REF!</definedName>
    <definedName name="par5.5" localSheetId="0">#REF!</definedName>
    <definedName name="par5.5" localSheetId="1">#REF!</definedName>
    <definedName name="par5.5" localSheetId="5">#REF!</definedName>
    <definedName name="par5.5">#REF!</definedName>
    <definedName name="par5.6" localSheetId="0">#REF!,#REF!</definedName>
    <definedName name="par5.6" localSheetId="1">#REF!,#REF!</definedName>
    <definedName name="par5.6" localSheetId="5">#REF!,#REF!</definedName>
    <definedName name="par5.6">#REF!,#REF!</definedName>
    <definedName name="PAType">#REF!</definedName>
    <definedName name="Performance2">#REF!</definedName>
    <definedName name="PerformanceType">#REF!</definedName>
    <definedName name="_xlnm.Print_Area" localSheetId="1">'2'!$A$1:$G$141</definedName>
    <definedName name="_xlnm.Print_Area" localSheetId="6">'7'!$A$1:$G$23</definedName>
    <definedName name="_xlnm.Print_Titles" localSheetId="1">'2'!$7:$8</definedName>
    <definedName name="program" localSheetId="0">#REF!,#REF!,#REF!,#REF!,#REF!,#REF!,#REF!,#REF!,#REF!,#REF!,#REF!,#REF!,#REF!,#REF!,#REF!,#REF!,#REF!,#REF!,#REF!,#REF!</definedName>
    <definedName name="program" localSheetId="1">#REF!,#REF!,#REF!,#REF!,#REF!,#REF!,#REF!,#REF!,#REF!,#REF!,#REF!,#REF!,#REF!,#REF!,#REF!,#REF!,#REF!,#REF!,#REF!,#REF!</definedName>
    <definedName name="program" localSheetId="5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x">#REF!</definedName>
    <definedName name="Հավելված">#REF!</definedName>
    <definedName name="Մաս">#REF!</definedName>
    <definedName name="շախմատիստ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49" i="58" l="1"/>
  <c r="G48" i="58" s="1"/>
  <c r="G47" i="58" s="1"/>
  <c r="G46" i="58" s="1"/>
  <c r="G45" i="58" s="1"/>
  <c r="G43" i="58" s="1"/>
  <c r="G56" i="58"/>
  <c r="G55" i="58" s="1"/>
  <c r="G54" i="58" s="1"/>
  <c r="G53" i="58" s="1"/>
  <c r="G52" i="58" s="1"/>
  <c r="G50" i="58" s="1"/>
  <c r="G29" i="58"/>
  <c r="D9" i="36"/>
  <c r="D11" i="36"/>
  <c r="D82" i="36"/>
  <c r="C130" i="46" s="1"/>
  <c r="D88" i="36"/>
  <c r="C118" i="51" s="1"/>
  <c r="G9" i="48"/>
  <c r="G11" i="48"/>
  <c r="G128" i="48"/>
  <c r="G136" i="48"/>
  <c r="G38" i="48"/>
  <c r="G47" i="48"/>
  <c r="C108" i="51"/>
  <c r="G41" i="58" l="1"/>
  <c r="G39" i="58" s="1"/>
  <c r="G37" i="58" s="1"/>
  <c r="G35" i="58" s="1"/>
  <c r="G33" i="58" s="1"/>
  <c r="G31" i="58" s="1"/>
  <c r="G30" i="58" s="1"/>
  <c r="G28" i="58"/>
  <c r="G27" i="58" s="1"/>
  <c r="G26" i="58" s="1"/>
  <c r="G24" i="58" s="1"/>
  <c r="G22" i="58" s="1"/>
  <c r="G20" i="58" s="1"/>
  <c r="G18" i="58" s="1"/>
  <c r="G16" i="58" s="1"/>
  <c r="G14" i="58" s="1"/>
  <c r="G12" i="58" s="1"/>
  <c r="G11" i="58" s="1"/>
  <c r="G9" i="58" s="1"/>
  <c r="D75" i="36"/>
  <c r="D74" i="36" s="1"/>
  <c r="C140" i="46"/>
  <c r="C90" i="51" l="1"/>
  <c r="G81" i="48"/>
  <c r="G64" i="48"/>
  <c r="G43" i="53" l="1"/>
  <c r="E43" i="53" s="1"/>
  <c r="F42" i="53"/>
  <c r="G42" i="53" l="1"/>
  <c r="G135" i="48"/>
  <c r="G134" i="48" s="1"/>
  <c r="G133" i="48" s="1"/>
  <c r="G131" i="48" s="1"/>
  <c r="G129" i="48" s="1"/>
  <c r="G127" i="48" l="1"/>
  <c r="G126" i="48" s="1"/>
  <c r="G125" i="48" s="1"/>
  <c r="G123" i="48" s="1"/>
  <c r="G121" i="48" s="1"/>
  <c r="G119" i="48" s="1"/>
  <c r="G117" i="48" s="1"/>
  <c r="G115" i="48" l="1"/>
  <c r="G113" i="48" s="1"/>
  <c r="G111" i="48" s="1"/>
  <c r="G109" i="48" s="1"/>
  <c r="F34" i="55"/>
  <c r="F33" i="53"/>
  <c r="G31" i="48"/>
  <c r="G108" i="48"/>
  <c r="G56" i="48"/>
  <c r="G55" i="48"/>
  <c r="G54" i="48" s="1"/>
  <c r="G26" i="53" l="1"/>
  <c r="G25" i="53" s="1"/>
  <c r="G24" i="53" s="1"/>
  <c r="G23" i="53" s="1"/>
  <c r="G21" i="53" s="1"/>
  <c r="G19" i="53" s="1"/>
  <c r="C38" i="46"/>
  <c r="C47" i="46"/>
  <c r="G107" i="48"/>
  <c r="G106" i="48" s="1"/>
  <c r="G35" i="55"/>
  <c r="C21" i="46"/>
  <c r="C77" i="51"/>
  <c r="F32" i="53"/>
  <c r="G63" i="48"/>
  <c r="G62" i="48" s="1"/>
  <c r="F33" i="55"/>
  <c r="F31" i="53"/>
  <c r="F29" i="53" s="1"/>
  <c r="F25" i="53"/>
  <c r="G105" i="48"/>
  <c r="G103" i="48" s="1"/>
  <c r="G101" i="48" s="1"/>
  <c r="D55" i="36" s="1"/>
  <c r="G53" i="48"/>
  <c r="G51" i="48" s="1"/>
  <c r="G49" i="48" s="1"/>
  <c r="D18" i="36" s="1"/>
  <c r="C23" i="51" s="1"/>
  <c r="C56" i="46"/>
  <c r="F41" i="53"/>
  <c r="F24" i="55"/>
  <c r="E35" i="55" l="1"/>
  <c r="G34" i="55"/>
  <c r="G61" i="48"/>
  <c r="G59" i="48" s="1"/>
  <c r="G57" i="48" s="1"/>
  <c r="D24" i="36" s="1"/>
  <c r="C33" i="51" s="1"/>
  <c r="E34" i="53"/>
  <c r="G33" i="53"/>
  <c r="D48" i="36"/>
  <c r="G99" i="48"/>
  <c r="G97" i="48" s="1"/>
  <c r="G95" i="48" s="1"/>
  <c r="G93" i="48" s="1"/>
  <c r="F32" i="55"/>
  <c r="F30" i="55" s="1"/>
  <c r="F27" i="53"/>
  <c r="E26" i="53"/>
  <c r="E25" i="53"/>
  <c r="F24" i="53"/>
  <c r="F40" i="53"/>
  <c r="F23" i="55"/>
  <c r="F13" i="55" s="1"/>
  <c r="F13" i="53" l="1"/>
  <c r="G32" i="53"/>
  <c r="E33" i="53"/>
  <c r="G33" i="55"/>
  <c r="E34" i="55"/>
  <c r="F28" i="55"/>
  <c r="F23" i="53"/>
  <c r="F21" i="53" s="1"/>
  <c r="E24" i="53"/>
  <c r="E23" i="53" s="1"/>
  <c r="G41" i="53"/>
  <c r="E42" i="53"/>
  <c r="F39" i="53"/>
  <c r="F37" i="53" s="1"/>
  <c r="F22" i="55"/>
  <c r="F20" i="55" s="1"/>
  <c r="G31" i="53" l="1"/>
  <c r="G29" i="53" s="1"/>
  <c r="E32" i="53"/>
  <c r="E31" i="53" s="1"/>
  <c r="G32" i="55"/>
  <c r="G30" i="55" s="1"/>
  <c r="E33" i="55"/>
  <c r="E32" i="55" s="1"/>
  <c r="F26" i="55"/>
  <c r="E21" i="53"/>
  <c r="F19" i="53"/>
  <c r="E19" i="53" s="1"/>
  <c r="F35" i="53"/>
  <c r="G40" i="53"/>
  <c r="E41" i="53"/>
  <c r="F18" i="55"/>
  <c r="G39" i="53" l="1"/>
  <c r="G37" i="53" s="1"/>
  <c r="G13" i="53"/>
  <c r="G28" i="55"/>
  <c r="E30" i="55"/>
  <c r="G27" i="53"/>
  <c r="E27" i="53" s="1"/>
  <c r="E29" i="53"/>
  <c r="E40" i="53"/>
  <c r="E13" i="53" s="1"/>
  <c r="F16" i="55"/>
  <c r="F14" i="55" s="1"/>
  <c r="F11" i="55" s="1"/>
  <c r="E39" i="53" l="1"/>
  <c r="G26" i="55"/>
  <c r="E28" i="55"/>
  <c r="E26" i="55" s="1"/>
  <c r="G35" i="53"/>
  <c r="E35" i="53" s="1"/>
  <c r="E37" i="53"/>
  <c r="G90" i="48"/>
  <c r="G92" i="48"/>
  <c r="G91" i="48" s="1"/>
  <c r="G25" i="55" l="1"/>
  <c r="C66" i="46"/>
  <c r="G54" i="53"/>
  <c r="E54" i="53" s="1"/>
  <c r="G72" i="48"/>
  <c r="G71" i="48" s="1"/>
  <c r="G70" i="48" s="1"/>
  <c r="G80" i="48"/>
  <c r="E17" i="54"/>
  <c r="G11" i="54"/>
  <c r="G10" i="54" s="1"/>
  <c r="E12" i="54"/>
  <c r="G53" i="53" l="1"/>
  <c r="E53" i="53" s="1"/>
  <c r="E25" i="55"/>
  <c r="G24" i="55"/>
  <c r="G79" i="48"/>
  <c r="G78" i="48"/>
  <c r="G76" i="48" s="1"/>
  <c r="G74" i="48" s="1"/>
  <c r="G69" i="48"/>
  <c r="G9" i="54"/>
  <c r="G8" i="54" s="1"/>
  <c r="D36" i="36" l="1"/>
  <c r="G23" i="55"/>
  <c r="G13" i="55" s="1"/>
  <c r="E24" i="55"/>
  <c r="G67" i="48"/>
  <c r="C53" i="51" l="1"/>
  <c r="G65" i="48"/>
  <c r="G22" i="55"/>
  <c r="G20" i="55" s="1"/>
  <c r="E23" i="55"/>
  <c r="G52" i="53"/>
  <c r="D30" i="36" l="1"/>
  <c r="E22" i="55"/>
  <c r="E13" i="55"/>
  <c r="G18" i="55"/>
  <c r="E20" i="55"/>
  <c r="E52" i="53"/>
  <c r="G51" i="53"/>
  <c r="F51" i="53"/>
  <c r="F50" i="53" s="1"/>
  <c r="C43" i="51" l="1"/>
  <c r="G16" i="55"/>
  <c r="E18" i="55"/>
  <c r="E51" i="53"/>
  <c r="G50" i="53"/>
  <c r="G49" i="53" s="1"/>
  <c r="F49" i="53"/>
  <c r="E49" i="53" l="1"/>
  <c r="E14" i="53" s="1"/>
  <c r="F14" i="53"/>
  <c r="G48" i="53"/>
  <c r="G46" i="53" s="1"/>
  <c r="G44" i="53" s="1"/>
  <c r="G17" i="53" s="1"/>
  <c r="G15" i="53" s="1"/>
  <c r="G14" i="53"/>
  <c r="G11" i="53" s="1"/>
  <c r="E16" i="55"/>
  <c r="G14" i="55"/>
  <c r="G11" i="55" s="1"/>
  <c r="E50" i="53"/>
  <c r="F48" i="53"/>
  <c r="F46" i="53" s="1"/>
  <c r="E11" i="55" l="1"/>
  <c r="E14" i="55"/>
  <c r="E46" i="53"/>
  <c r="F44" i="53"/>
  <c r="E48" i="53"/>
  <c r="F17" i="53" l="1"/>
  <c r="F15" i="53" s="1"/>
  <c r="F11" i="53" s="1"/>
  <c r="E11" i="53" s="1"/>
  <c r="E44" i="53"/>
  <c r="E17" i="53" l="1"/>
  <c r="E15" i="53" s="1"/>
  <c r="G37" i="48"/>
  <c r="G36" i="48" s="1"/>
  <c r="G35" i="48" l="1"/>
  <c r="G34" i="48"/>
  <c r="G32" i="48" s="1"/>
  <c r="C94" i="46" s="1"/>
  <c r="G30" i="48" l="1"/>
  <c r="G29" i="48" s="1"/>
  <c r="G28" i="48" s="1"/>
  <c r="G89" i="48" l="1"/>
  <c r="G88" i="48" s="1"/>
  <c r="G87" i="48" s="1"/>
  <c r="G86" i="48" l="1"/>
  <c r="G84" i="48"/>
  <c r="G82" i="48" s="1"/>
  <c r="G45" i="48" l="1"/>
  <c r="G43" i="48" s="1"/>
  <c r="G41" i="48" s="1"/>
  <c r="G39" i="48" s="1"/>
  <c r="C63" i="51"/>
  <c r="C76" i="46"/>
  <c r="D42" i="36"/>
  <c r="G27" i="48"/>
  <c r="G25" i="48" s="1"/>
  <c r="G16" i="54" l="1"/>
  <c r="G15" i="54"/>
  <c r="G14" i="54" s="1"/>
  <c r="G13" i="54" s="1"/>
  <c r="G7" i="54" s="1"/>
  <c r="G23" i="48"/>
  <c r="C91" i="51" s="1"/>
  <c r="C113" i="46"/>
  <c r="D68" i="36" l="1"/>
  <c r="D61" i="36" s="1"/>
  <c r="D10" i="36" s="1"/>
  <c r="G21" i="48"/>
  <c r="G19" i="48" s="1"/>
  <c r="G17" i="48" s="1"/>
  <c r="G15" i="48" l="1"/>
  <c r="G13" i="48" s="1"/>
</calcChain>
</file>

<file path=xl/sharedStrings.xml><?xml version="1.0" encoding="utf-8"?>
<sst xmlns="http://schemas.openxmlformats.org/spreadsheetml/2006/main" count="852" uniqueCount="249">
  <si>
    <t>Տարի</t>
  </si>
  <si>
    <t>Ծրագրային դասիչը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</si>
  <si>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</si>
  <si>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</si>
  <si>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</si>
  <si>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</si>
  <si>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</si>
  <si>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</si>
  <si>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</si>
  <si>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Արդյունքի չափորոշիչներ </t>
  </si>
  <si>
    <t xml:space="preserve">Գործառական դասիչը </t>
  </si>
  <si>
    <t>Ծրագիր</t>
  </si>
  <si>
    <t>Միջոցառում</t>
  </si>
  <si>
    <t>ԸՆԴԱՄԵՆԸ</t>
  </si>
  <si>
    <t>Բյուջետային հատկացումների գլխավոր կարգադրիչների, ծրագրերի և միջոցառումների անվանումները</t>
  </si>
  <si>
    <t>01</t>
  </si>
  <si>
    <t xml:space="preserve"> Միջոցառման տեսակը` 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</si>
  <si>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</si>
  <si>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</si>
  <si>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</si>
  <si>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</si>
  <si>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</si>
  <si>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</si>
  <si>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</si>
  <si>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ԸՆԴԱՄԵՆԸ ԾԱԽՍԵՐ</t>
  </si>
  <si>
    <t xml:space="preserve"> այդ թվում`</t>
  </si>
  <si>
    <t xml:space="preserve"> 01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</si>
  <si>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</si>
  <si>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</si>
  <si>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</si>
  <si>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ՄԱՍ 1. ՊԵՏԱԿԱՆ ՄԱՐՄՆԻ ԳԾՈՎ ԱՐԴՅՈՒՆՔԱՅԻՆ (ԿԱՏԱՐՈՂԱԿԱՆ) ՑՈՒՑԱՆԻՇՆԵՐԸ </t>
  </si>
  <si>
    <t xml:space="preserve"> Ծրագրի դասիչը </t>
  </si>
  <si>
    <t xml:space="preserve"> Միջոցառման վրա կատարվող ծախսը (հազար դրամ) </t>
  </si>
  <si>
    <t xml:space="preserve"> Միջոցառումն իրականացնողի անվանումը </t>
  </si>
  <si>
    <t xml:space="preserve"> Աղյուսակ 9.1.57</t>
  </si>
  <si>
    <t>Ցուցանիշների փոփոխությունը
 (ավելացումները նշված են դրական նշանով, իսկ նվազեցումները` փակագծերում)</t>
  </si>
  <si>
    <t>Ցուցանիշների փոփոխությունը
 (նվազեցումները նշված են փակագծերում)</t>
  </si>
  <si>
    <t>Կառավարության տարբեր մակարդակների միջև իրականացվող ընդհանուր բնույթի տրանսֆերտներ</t>
  </si>
  <si>
    <t xml:space="preserve">ԸՆԴՀԱՆՈՒՐ ԲՆՈՒՅԹԻ ՀԱՆՐԱՅԻՆ ԾԱՌԱՅՈՒԹՅՈՒՆՆԵՐ </t>
  </si>
  <si>
    <t>08</t>
  </si>
  <si>
    <t xml:space="preserve"> Կառավարության տարբեր մակարդակների միջև իրականացվող ընդհանուր բնույթի տրանսֆերտներ</t>
  </si>
  <si>
    <t>Կոդը</t>
  </si>
  <si>
    <t>Անվանումը</t>
  </si>
  <si>
    <t>Գնման ձևը</t>
  </si>
  <si>
    <t>Չափի միավորը</t>
  </si>
  <si>
    <t>Միավորի գինը</t>
  </si>
  <si>
    <t>Քանակը</t>
  </si>
  <si>
    <t>Ցուցանիշների փոփոխությունը (ավելացումները նշված են դրական նշանով, իսկ նվազեցումները` փակագծերում)</t>
  </si>
  <si>
    <t>Տարածքային զարգացում</t>
  </si>
  <si>
    <t>այդ թվում</t>
  </si>
  <si>
    <t xml:space="preserve"> ՀՀ տարածքային կառավարման և ենթակառուցվածքների նախարարություն</t>
  </si>
  <si>
    <t xml:space="preserve"> ԸՆԹԱՑԻԿ ԾԱԽՍԵՐ</t>
  </si>
  <si>
    <t xml:space="preserve"> ՄԱՍ II.  ԱՇԽԱՏԱՆՔՆԵՐ</t>
  </si>
  <si>
    <t>գումարը  (հազար դրամ)</t>
  </si>
  <si>
    <t>Բաժին N 01</t>
  </si>
  <si>
    <t>Խումբ N 08</t>
  </si>
  <si>
    <t xml:space="preserve">Դաս N 01 </t>
  </si>
  <si>
    <t>Կառավարության տարբեր մակարդակների միջեւ իրականացվող ընդհանուր բնույթի տրանսֆերտներ</t>
  </si>
  <si>
    <t xml:space="preserve"> ԾԱՌԱՅՈՒԹՅՈՒՆՆԵՐԻ  ԵՎ   ԱՊՐԱՆՔՆԵՐԻ  ՁԵՌՔԲԵՐՈՒՄ</t>
  </si>
  <si>
    <t xml:space="preserve">ԸՆԴԱՄԵՆԸ </t>
  </si>
  <si>
    <t>այդ թվում`</t>
  </si>
  <si>
    <t>Ցուցանիշների փոփոխությունը               (ավելացումները նշված են դրական նշանով)</t>
  </si>
  <si>
    <t>Հավելված N 1</t>
  </si>
  <si>
    <t>N ------------ -Ն որոշման</t>
  </si>
  <si>
    <t>Հավելված N 2</t>
  </si>
  <si>
    <t>N  ------------ -Ն որոշման</t>
  </si>
  <si>
    <t>հազար դրամ</t>
  </si>
  <si>
    <t xml:space="preserve">                 ՂԵԿԱՎԱՐ ՝                                                                   Ա. ՀԱՐՈՒԹՅՈՒՆՅԱՆ</t>
  </si>
  <si>
    <t xml:space="preserve">                ՀԱՅԱՍՏԱՆԻ ՀԱՆՐԱՊԵՏՈՒԹՅԱՆ</t>
  </si>
  <si>
    <t xml:space="preserve">                   ՎԱՐՉԱՊԵՏԻ ԱՇԽԱՏԱԿԱԶՄԻ</t>
  </si>
  <si>
    <t xml:space="preserve">                               ՂԵԿԱՎԱՐ ՝                                                                   Ա. ՀԱՐՈՒԹՅՈՒՆՅԱՆ</t>
  </si>
  <si>
    <t xml:space="preserve"> ՀՀ Տավուշի մարզպետի աշխատակազմ</t>
  </si>
  <si>
    <t>Բաժին</t>
  </si>
  <si>
    <t>Խումբ</t>
  </si>
  <si>
    <t>Դաս</t>
  </si>
  <si>
    <t>ՀՀ կառավարության 2024 թվականի</t>
  </si>
  <si>
    <t>Մարզերում առաջնահերթ լուծում պահանջող ծրագրերի իրականացում, որի արդյունքում լուծում կտրվի բնակչության և համայնքների սոցիալական նշանակություն ունեցող հիմնախնդիրներին</t>
  </si>
  <si>
    <t xml:space="preserve"> Տրանսֆերտների տրամադրում</t>
  </si>
  <si>
    <t xml:space="preserve">ՀԱՅԱՍՏԱՆԻ ՀԱՆՐԱՊԵՏՈՒԹՅԱՆ ԿԱՌԱՎԱՐՈՒԹՅԱՆ 2023 ԹՎԱԿԱՆԻ ԴԵԿՏԵՄԲԵՐԻ 28-Ի N 2323-Ն ՈՐՈՇՄԱՆ NN 3 ԵՎ 4 ՀԱՎԵԼՎԱԾՆԵՐՈՒՄ ԿԱՏԱՐՎՈՂ ՓՈՓՈԽՈՒԹՅՈՒՆՆԵՐԸ ԵՎ ԼՐԱՑՈՒՄՆԵՐԸ </t>
  </si>
  <si>
    <t xml:space="preserve">  Մարզերում առաջնահերթ լուծում պահանջող հիմնախնդիրների լուծում</t>
  </si>
  <si>
    <t>դրամ</t>
  </si>
  <si>
    <t>ՀՀ կառավարության  2024 թվականի</t>
  </si>
  <si>
    <t xml:space="preserve"> Աղյուսակ 9.7</t>
  </si>
  <si>
    <t>04</t>
  </si>
  <si>
    <t xml:space="preserve"> ՏՆՏԵՍԱԿԱՆ ՀԱՐԱԲԵՐՈՒԹՅՈՒՆՆԵՐ</t>
  </si>
  <si>
    <t xml:space="preserve"> Ընթացիկ նորոգում և պահպանում (ծառայություններ և նյութեր)</t>
  </si>
  <si>
    <t xml:space="preserve"> - Շենքերի և կառույցների ընթացիկ նորոգում և պահպանում</t>
  </si>
  <si>
    <t xml:space="preserve"> ՀՀ ՏԱՐԱԾՔԱՅԻՆ ԿԱՌԱՎԱՐՄԱՆ ԵՎ ԵՆԹԱԿԱՌՈՒՑՎԱԾՔՆԵՐԻ ՆԱԽԱՐԱՐՈՒԹՅՈՒՆ</t>
  </si>
  <si>
    <t xml:space="preserve"> ՄԱՍ 2. ՊԵՏԱԿԱՆ ՄԱՐՄՆԻ ԳԾՈՎ ԱՐԴՅՈՒՆՔԱՅԻՆ (ԿԱՏԱՐՈՂԱԿԱՆ) ՑՈՒՑԱՆԻՇՆԵՐԸ </t>
  </si>
  <si>
    <t>Ցուցանիշների փոփոխությունը
( նվազեցումները` նշված են փակագծերում)</t>
  </si>
  <si>
    <t>Համայնքներ</t>
  </si>
  <si>
    <t xml:space="preserve"> ՀՀ Լոռու մարզպետի աշխատակազմ</t>
  </si>
  <si>
    <t xml:space="preserve"> ՀՀ Լոռու  մարզպետի աշխատակազմ</t>
  </si>
  <si>
    <t xml:space="preserve"> Աղյուսակ 9.1.52</t>
  </si>
  <si>
    <t>ՀՀ Լոռու մարզպետի աշխատակազմը</t>
  </si>
  <si>
    <t>ՀՀ Տավուշի մարզպետի աշխատակազմը</t>
  </si>
  <si>
    <t xml:space="preserve"> 1004</t>
  </si>
  <si>
    <t xml:space="preserve"> Ոռոգման համակարգի առողջացում</t>
  </si>
  <si>
    <t xml:space="preserve"> Ոռոգման ծառայությունների հասանելիության և մատչելիության ապահովում</t>
  </si>
  <si>
    <t xml:space="preserve"> Ոռոգման ջրի մատակարարման արդյունավետության և հասանելիության բարելավում, կորուստների կրճատում</t>
  </si>
  <si>
    <t xml:space="preserve"> 12002</t>
  </si>
  <si>
    <t xml:space="preserve"> Գերմանիայի զարգացման բանկի աջակցությամբ իրականացվող Ախուրյան գետի ջրային ռեսուրսների ինտեգրված կառավարման փուլ 1 ծրագրով Ջրաձոր գյուղի վերաբնակեցման համար   ենթակառուցվածքների և բնակելի տների կառուցում</t>
  </si>
  <si>
    <t xml:space="preserve"> Գերմանիայի զարգացման բանկի աջակցությամբ իրականացվող Ախուրյան գետի ջրային ռեսուրսների ինտեգրված կառավարման փուլ 1 ծրագիր</t>
  </si>
  <si>
    <t xml:space="preserve"> 04</t>
  </si>
  <si>
    <t xml:space="preserve"> Ոռոգում</t>
  </si>
  <si>
    <t xml:space="preserve"> 02</t>
  </si>
  <si>
    <t xml:space="preserve"> Գյուղատնտեսություն, անտառային տնտեսություն, ձկնորսություն և որսորդություն</t>
  </si>
  <si>
    <t xml:space="preserve"> ՀՀ  տարածքային կառավարման և ենթակառուցվածքների նախարարության ջրային կոմիտե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</si>
  <si>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</si>
  <si>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</si>
  <si>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</si>
  <si>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շինարարություն</t>
  </si>
  <si>
    <t xml:space="preserve"> Ոռոգման համակարգի առողջացում </t>
  </si>
  <si>
    <t xml:space="preserve"> Գերմանիայի զարգացման բանկի աջակցությամբ իրականացվող Ախուրյան գետի ջրային ռեսուրսների ինտեգրված կառավարման փուլ 1 ծրագրով Ջրաձոր գյուղի վերաբնակեցման համար   ենթակառուցվածքների և բնակելի տների կառուցում </t>
  </si>
  <si>
    <t xml:space="preserve"> Գերմանիայի զարգացման բանկի աջակցությամբ իրականացվող Ախուրյան գետի ջրային ռեսուրսների ինտեգրված կառավարման փուլ 1 ծրագիր </t>
  </si>
  <si>
    <t xml:space="preserve"> Տրանսֆերտների տրամադրում </t>
  </si>
  <si>
    <t xml:space="preserve"> Մասնագիտացված միավոր </t>
  </si>
  <si>
    <t xml:space="preserve">  Գերմանիայի զարգացման բանկի աջակցությամբ իրականացվող Ախուրյան գետի ջրային ռեսուրսների ինտեգրված կառավարման փուլ 1 ծրագիր </t>
  </si>
  <si>
    <t xml:space="preserve"> ՀՀ  տարածքային կառավարման և ենթակառուցվածքների նախարարության ջրային կոմիտե </t>
  </si>
  <si>
    <t xml:space="preserve"> Աղյուսակ 9.1.25</t>
  </si>
  <si>
    <t>______________ ի    ___Ն որոշման</t>
  </si>
  <si>
    <t xml:space="preserve"> Ծրագրային դասիչը</t>
  </si>
  <si>
    <t xml:space="preserve"> Բյուջետային գլխավոր կարգադրիչների, ծրագրերի և միջոցառումների անվանումները</t>
  </si>
  <si>
    <t xml:space="preserve"> Ընդամենը</t>
  </si>
  <si>
    <t xml:space="preserve"> Ծրագիր</t>
  </si>
  <si>
    <t xml:space="preserve"> Միջոցառում</t>
  </si>
  <si>
    <t xml:space="preserve"> Վարկային միջոցներ</t>
  </si>
  <si>
    <t xml:space="preserve"> Համաֆինան սավորում</t>
  </si>
  <si>
    <t xml:space="preserve">ԸՆԴԱՄԵՆԸ_x000D_
</t>
  </si>
  <si>
    <t xml:space="preserve">ՀՀ ՏԱՐԱԾՔԱՅԻՆ ԿԱՌԱՎԱՐՄԱՆ ԵՎ ԵՆԹԱԿԱՌՈՒՑՎԱԾՔՆԵՐԻ ՆԱԽԱՐԱՐՈՒԹՅՈՒՆ_x000D_
</t>
  </si>
  <si>
    <t>Ոռոգման համակարգի առողջացում</t>
  </si>
  <si>
    <t xml:space="preserve">ՀՀ կառավարության  2024 թվականի </t>
  </si>
  <si>
    <t>Հավելված N 6</t>
  </si>
  <si>
    <t xml:space="preserve"> Ծառայությունների մատուցում</t>
  </si>
  <si>
    <t xml:space="preserve"> ՉԱՐՏԱԴՐՎԱԾ ԱԿՏԻՎՆԵՐ</t>
  </si>
  <si>
    <t xml:space="preserve"> ՀՈՂ</t>
  </si>
  <si>
    <t xml:space="preserve"> 11010</t>
  </si>
  <si>
    <t xml:space="preserve"> Գերմանիայի զարգացման վարկերի բանկի աջակցությամբ իրականացվող Ախուրյան գետի ջրային ռեսուրսների ինտեգրացված կառավարում փուլ 1 ծրագրով Ջրաձոր գյուղի վերաբնակեցման գործողությունների խորհրդատվություն և կառավարում</t>
  </si>
  <si>
    <t xml:space="preserve"> Գերմանիայի զարգացման վարկերի բանկի աջակցությամբ իրականացվող Ախուրյան գետի ջրային ռեսուրսների ինտեգրացված կառավարում  փուլ 1 ծրագրով Ջրաձոր գյուղի վերաբնակեցման գործողությունների  համակարգում և ղեկավարում</t>
  </si>
  <si>
    <t xml:space="preserve"> 11011</t>
  </si>
  <si>
    <t xml:space="preserve">  Զարգացման ֆրանսիական գործակալության աջակցությամբ իրականացվող ոռոգման ոլորտի ֆինանսական կայունության և ոռոգման կառավարման կարողությունների բարելավման դրամաշնորհային ծրագրի խորհրդատվություն և կառավարում</t>
  </si>
  <si>
    <t xml:space="preserve"> Զարգացման ֆրանսիական  գործակալության աջակցությամբ իրականացվող ոռոգման ոլորտի ֆինանսական կայունության և ոռոգման կառավարման կարողությունն»րի բար»լավման ծրագրի համակարգում և ղ»կավարում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</si>
  <si>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</si>
  <si>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</si>
  <si>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Այլ ընթացիկ դրամաշնորհներ</t>
  </si>
  <si>
    <t xml:space="preserve"> ԱՅԼ  ԾԱԽՍԵՐ</t>
  </si>
  <si>
    <t xml:space="preserve"> Այլ ծախսեր</t>
  </si>
  <si>
    <t>Ցուցանիշների փոփոխությունը 
(նվազեցումները նշված են փակագծերում)</t>
  </si>
  <si>
    <t>Դրամաշնորհային միջոցներ</t>
  </si>
  <si>
    <t xml:space="preserve">                         ՂԵԿԱՎԱՐ ՝                                                                                                Ա․ ՀԱՐՈՒԹՅՈՒՆՅԱՆ</t>
  </si>
  <si>
    <t xml:space="preserve"> 11010 </t>
  </si>
  <si>
    <t xml:space="preserve"> Գերմանիայի զարգացման վարկերի բանկի աջակցությամբ իրականացվող Ախուրյան գետի ջրային ռեսուրսների ինտեգրացված կառավարում փուլ 1 ծրագրով Ջրաձոր գյուղի վերաբնակեցման գործողությունների խորհրդատվություն և կառավարում </t>
  </si>
  <si>
    <t xml:space="preserve"> Գերմանիայի զարգացման վարկերի բանկի աջակցությամբ իրականացվող Ախուրյան գետի ջրային ռեսուրսների ինտեգրացված կառավարում  փուլ 1 ծրագրով Ջրաձոր գյուղի վերաբնակեցման գործողությունների  համակարգում և ղեկավարում </t>
  </si>
  <si>
    <t xml:space="preserve"> Ծառայությունների մատուցում </t>
  </si>
  <si>
    <t xml:space="preserve"> Ծառայությունը մատուցող կազմակերպության անվանումը </t>
  </si>
  <si>
    <t xml:space="preserve"> 11011 </t>
  </si>
  <si>
    <t xml:space="preserve">  Զարգացման ֆրանսիական գործակալության աջակցությամբ իրականացվող ոռոգման ոլորտի ֆինանսական կայունության և ոռոգման կառավարման կարողությունների բարելավման դրամաշնորհային ծրագրի խորհրդատվություն և կառավարում </t>
  </si>
  <si>
    <t xml:space="preserve"> Զարգացման ֆրանսիական  գործակալության աջակցությամբ իրականացվող ոռոգման ոլորտի ֆինանսական կայունության և ոռոգման կառավարման կարողությունն»րի բար»լավման ծրագրի համակարգում և ղ»կավարում </t>
  </si>
  <si>
    <t xml:space="preserve"> Զարգացման ֆրանսիական  գործակալության աջակցությամբ իրականացվող ոռոգման ոլորտի ֆինանսական կայունության և ոռոգման կառավարման կարողությունների բարելավման ծրագրի համակարգում և ղեկավարում </t>
  </si>
  <si>
    <t>Հավելված N 7</t>
  </si>
  <si>
    <t xml:space="preserve"> 11005</t>
  </si>
  <si>
    <t xml:space="preserve"> Եվրասիական զարգացման բանկի աջակցությամբ իրականացվող ոռոգման համակարգերի զարգացման ծրագրի խորհրդատվություն և կառավարում</t>
  </si>
  <si>
    <t xml:space="preserve"> 1157</t>
  </si>
  <si>
    <t xml:space="preserve"> Քաղաքային զարգացում</t>
  </si>
  <si>
    <t xml:space="preserve"> 12016</t>
  </si>
  <si>
    <t xml:space="preserve"> Վերակառուցման և զարգացման եվրոպական բանկի աջակցությամբ իրականացվող Գյումրու քաղաքային ճանապարհների տեխնիկական համագործակցության   դրամաշնորհային ծրագիր</t>
  </si>
  <si>
    <t xml:space="preserve"> Ճանապարհային տրանսպորտ</t>
  </si>
  <si>
    <t xml:space="preserve"> 05</t>
  </si>
  <si>
    <t xml:space="preserve"> Տրանսպորտ</t>
  </si>
  <si>
    <t xml:space="preserve"> Եվրասիական զարգացման բանկի աջակցությամբ իրականացվող ոռոգման համակարգերի զարգացման ծրագրի համակարգում և ղեկավարում</t>
  </si>
  <si>
    <t xml:space="preserve"> 11007</t>
  </si>
  <si>
    <t xml:space="preserve"> Գերմանիայի զարգացման վարկերի բանկի աջակցությամբ իրականացվող Ախուրյան գետի ջրային ռեսուրսների ինտեգրացված կառավարում ծրագրի խորհրդատվություն և կառավարում</t>
  </si>
  <si>
    <t xml:space="preserve"> Գերմանիայի զարգացման վարկերի բանկի աջակցությամբ իրականացվող Ախուրյան գետի ջրային ռեսուրսների ինտեգրացված կառավարում ծրագրի համակարգում և ղեկավարում</t>
  </si>
  <si>
    <t xml:space="preserve"> Քաղաքային ենթակառուցվածքների զարգացում</t>
  </si>
  <si>
    <t xml:space="preserve"> Քաղաքային ենթակառուցվածքների արդիականացում և բարելավում</t>
  </si>
  <si>
    <t xml:space="preserve"> Գյումրու ճանապարհների վերակառուցմանը և փողոցային լուսավորության արդիականացմանը խորհրդատվական աջակցություն</t>
  </si>
  <si>
    <t>ՀՀ տարածքային կառավարման և ենթակառուցվածքների նախարարություն</t>
  </si>
  <si>
    <t xml:space="preserve"> 11005 </t>
  </si>
  <si>
    <t xml:space="preserve"> Եվրասիական զարգացման բանկի աջակցությամբ իրականացվող ոռոգման համակարգերի զարգացման ծրագրի խորհրդատվություն և կառավարում </t>
  </si>
  <si>
    <t xml:space="preserve"> Եվրասիական զարգացման բանկի աջակցությամբ իրականացվող ոռոգման համակարգերի զարգացման ծրագրի համակարգում և ղեկավարում </t>
  </si>
  <si>
    <t xml:space="preserve"> Մասնագիտատացված միավոր </t>
  </si>
  <si>
    <t xml:space="preserve"> 11007 </t>
  </si>
  <si>
    <t xml:space="preserve"> Գերմանիայի զարգացման վարկերի բանկի աջակցությամբ իրականացվող Ախուրյան գետի ջրային ռեսուրսների ինտեգրացված կառավարում ծրագրի խորհրդատվություն և կառավարում </t>
  </si>
  <si>
    <t xml:space="preserve"> Գերմանիայի զարգացման վարկերի բանկի աջակցությամբ իրականացվող Ախուրյան գետի ջրային ռեսուրսների ինտեգրացված կառավարում ծրագրի համակարգում և ղեկավարում </t>
  </si>
  <si>
    <t xml:space="preserve"> 1157 </t>
  </si>
  <si>
    <t xml:space="preserve"> Քաղաքային զարգացում </t>
  </si>
  <si>
    <t xml:space="preserve"> 12016 </t>
  </si>
  <si>
    <t xml:space="preserve"> Վերակառուցման և զարգացման եվրոպական բանկի աջակցությամբ իրականացվող Գյումրու քաղաքային ճանապարհների տեխնիկական համագործակցության   դրամաշնորհային ծրագիր </t>
  </si>
  <si>
    <t xml:space="preserve"> Գյումրու ճանապարհների վերակառուցմանը և փողոցային լուսավորության արդիականացմանը խորհրդատվական աջակցություն </t>
  </si>
  <si>
    <t xml:space="preserve"> Շահառուների ընտրության չափանիշները </t>
  </si>
  <si>
    <t xml:space="preserve">  ՀՀ բնակչություն </t>
  </si>
  <si>
    <t xml:space="preserve"> Աղյուսակ 9.1.7</t>
  </si>
  <si>
    <t xml:space="preserve"> ՀՀ  տարածքային կառավարման և ենթակառուցվածքների նախարարություն </t>
  </si>
  <si>
    <t>«ՀԱՅԱՍՏԱՆԻ ՀԱՆՐԱՊԵՏՈՒԹՅԱՆ 2024 ԹՎԱԿԱՆԻ ՊԵՏԱԿԱՆ ԲՅՈՒՋԵԻ ՄԱՍԻՆ» ՕՐԵՆՔԻ N 1 ՀԱՎԵԼՎԱԾԻ N 2 ԱՂՅՈՒՍԱԿՈՒՄ ԿԱՏԱՐՎՈՂ ՎԵՐԱԲԱՇԽՈՒՄԸ ԵՎ ՀԱՅԱՍՏԱՆԻ ՀԱՆՐԱՊԵՏՈՒԹՅԱՆ ԿԱՌԱՎԱՐՈՒԹՅԱՆ 2023 ԹՎԱԿԱՆԻ ԴԵԿՏԵՄԲԵՐԻ 28-Ի N 2323-Ն ՈՐՈՇՄԱՆ N 5 ՀԱՎԵԼՎԱԾԻ N 1 ԱՂՅՈՒՍԱԿՈՒՄ ԿԱՏԱՐՎՈՂ ՓՈՓՈԽՈՒԹՅՈՒՆՆԵՐԸ ԵՎ ԼՐԱՑՈՒՄՆԵՐԸ</t>
  </si>
  <si>
    <t xml:space="preserve"> Տարածքային զարգացում</t>
  </si>
  <si>
    <t xml:space="preserve"> Տարածքային համաչափ զարգացման խթանում</t>
  </si>
  <si>
    <t xml:space="preserve"> ՀՀ համայնքների կառավարման արդյունավետության բարձրացում և տնտեսական գործունեության խթանում</t>
  </si>
  <si>
    <t>Մարզերում առաջնահերթ լուծում պահանջող հիմնախնդիրների լուծում</t>
  </si>
  <si>
    <t xml:space="preserve"> Մարզերում առաջնահերթ լուծում պահանջող ծրագրերի իրականացում, որի արդյունքում լուծում կտրվի բնակչության և համայնքների սոցիալական նշանակություն ունեցող հիմնախնդիրներին:</t>
  </si>
  <si>
    <t xml:space="preserve">Շահառուների ընտրության չափանիշները` </t>
  </si>
  <si>
    <t>1212-12025</t>
  </si>
  <si>
    <t>ՀՄԱ</t>
  </si>
  <si>
    <t xml:space="preserve"> հակահեղեղային միջոցառումների քանակ</t>
  </si>
  <si>
    <t xml:space="preserve"> Հակահեղեղային միջոցառումների քանակ</t>
  </si>
  <si>
    <t xml:space="preserve"> -ԸՆԹԱՑԻԿ ԾԱԽՍԵՐ</t>
  </si>
  <si>
    <t xml:space="preserve"> -ՈՉ ՖԻՆԱՆՍԱԿԱՆ ԱԿՏԻՎՆԵՐԻ ԳԾՈՎ ԾԱԽՍԵՐ </t>
  </si>
  <si>
    <t>գետերի հոսանքների կարգավորման և ջրհեղեղների վերահսկման աշխատանքներ</t>
  </si>
  <si>
    <t>«ՀԱՅԱUՏԱՆԻ ՀԱՆՐԱՊԵՏՈՒԹՅԱՆ 2024 ԹՎԱԿԱՆԻ ՊԵՏԱԿԱՆ ԲՅՈՒՋԵԻ ՄԱUԻՆ» OՐԵՆՔԻ N 1 ՀԱՎԵԼՎԱԾԻ N 4 ԱՂՅՈՒՍԱԿՈՒՄ  ԵՎ ՀԱՅԱՍՏԱՆԻ ՀԱՆՐԱՊԵՏՈՒԹՅԱՆ ԿԱՌԱՎԱՐՈՒԹՅԱՆ 2023 ԹՎԱԿԱՆԻ ԴԵԿՏԵՄԲԵՐԻ 28-Ի N 2323-Ն ՈՐՈՇՄԱՆ N 5 ՀԱՎԵԼՎԱԾԻ N 3 ԱՂՅՈՒՍԱԿՈՒՄ ԿԱՏԱՐՎՈՂ ՓՈՓՈԽՈՒԹՅՈՒՆՆԵՐԸ</t>
  </si>
  <si>
    <t>«ՀԱՅԱUՏԱՆԻ ՀԱՆՐԱՊԵՏՈՒԹՅԱՆ 2024 ԹՎԱԿԱՆԻ ՊԵՏԱԿԱՆ ԲՅՈՒՋԵԻ ՄԱUԻՆ» OՐԵՆՔԻ N 1 ՀԱՎԵԼՎԱԾԻ N 5 ԱՂՅՈՒՍԱԿՈՒՄ  ԵՎ ՀԱՅԱՍՏԱՆԻ ՀԱՆՐԱՊԵՏՈՒԹՅԱՆ ԿԱՌԱՎԱՐՈՒԹՅԱՆ 2023 ԹՎԱԿԱՆԻ ԴԵԿՏԵՄԲԵՐԻ 28-Ի N 2323-Ն ՈՐՈՇՄԱՆ N 5 ՀԱՎԵԼՎԱԾԻ N 4 ԱՂՅՈՒՍԱԿՈՒՄ ԿԱՏԱՐՎՈՂ ՓՈՓՈԽՈՒԹՅՈՒՆՆԵՐԸ</t>
  </si>
  <si>
    <t>ՀՀ կառավարություն</t>
  </si>
  <si>
    <t xml:space="preserve"> ՀՀ կառավարության պահուստային ֆոնդ</t>
  </si>
  <si>
    <t>Պետական բյուջեում չկանխատեսված,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</si>
  <si>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</si>
  <si>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>Ծրագրի միջոցառումներ</t>
  </si>
  <si>
    <t>ՀՀ կառավարության պահուստային ֆոնդ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</si>
  <si>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</si>
  <si>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 xml:space="preserve"> ՀՀ ԿԱՌԱՎԱՐՈՒԹՅՈՒՆ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</si>
  <si>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</si>
  <si>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</si>
  <si>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</si>
  <si>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կառավարություն</t>
  </si>
  <si>
    <t xml:space="preserve"> Պահուստային միջոցներ</t>
  </si>
  <si>
    <t>Աղյուսակ 9.48</t>
  </si>
  <si>
    <t xml:space="preserve"> ՀՀ կառավարություն </t>
  </si>
  <si>
    <t xml:space="preserve"> 1139 </t>
  </si>
  <si>
    <t xml:space="preserve">ՀՀ կառավարության պահուստային ֆոնդ </t>
  </si>
  <si>
    <t>Ցուցանիշների փոփոխությունը 
(ավելացումները նշված են դրական նշանով)</t>
  </si>
  <si>
    <t xml:space="preserve"> 11001 </t>
  </si>
  <si>
    <t xml:space="preserve"> ՀՀ կառավարության պահուստային ֆոնդ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</si>
  <si>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</si>
  <si>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>Աղյուսակ 9.1․58</t>
  </si>
  <si>
    <t>ՀԱՅԱՍՏԱՆԻ ՀԱՆՐԱՊԵՏՈՒԹՅԱՆ ԿԱՌԱՎԱՐՈՒԹՅԱՆ 2023 ԹՎԱԿԱՆԻ ԴԵԿՏԵՄԲԵՐԻ 28-Ի N 2323-Ն ՈՐՈՇՄԱՆ N 9.1 ՀԱՎԵԼՎԱԾԻ NN 9.1.7, 9.1.25, 9.1.52,9.1.57 ԵՎ 9.1.58 ԱՂՅՈՒՍԱԿՆԵՐՈՒՄ ԿԱՏԱՐՎՈՂ ՓՈՓՈԽՈՒԹՅՈՒՆՆԵՐԸ ԵՎ ԼՐԱՑՈՒՄՆԵՐԸ</t>
  </si>
  <si>
    <t xml:space="preserve">                   -ի N        -Ն որոշման</t>
  </si>
  <si>
    <t xml:space="preserve"> ՀԱՅԱՍՏԱՆԻ ՀԱՆՐԱՊԵՏՈՒԹՅԱՆ ԿԱՌԱՎԱՐՈՒԹՅԱՆ ՊԱՀՈՒՍՏԱՅԻՆ ՖՈՆԴԻՑ ԿԱՏԱՐՎՈՂ ՀԱՏԿԱՑՈՒՄԸ</t>
  </si>
  <si>
    <t xml:space="preserve"> Գործառական դասիչը</t>
  </si>
  <si>
    <t xml:space="preserve"> Տարի</t>
  </si>
  <si>
    <t xml:space="preserve"> Բաժին</t>
  </si>
  <si>
    <t xml:space="preserve"> Խումբ</t>
  </si>
  <si>
    <t xml:space="preserve"> Դաս</t>
  </si>
  <si>
    <t xml:space="preserve"> 1139</t>
  </si>
  <si>
    <t xml:space="preserve"> 11001</t>
  </si>
  <si>
    <t xml:space="preserve"> </t>
  </si>
  <si>
    <t>ՀԱՅԱՍՏԱՆԻ ՀԱՆՐԱՊԵՏՈՒԹՅԱՆ                                                                                ՎԱՐՉԱՊԵՏԻ ԱՇԽԱՏԱԿԱԶՄԻ ՂԵԿԱՎԱՐ   Ա. ՀԱՐՈՒԹՅՈՒՆՅԱՆ</t>
  </si>
  <si>
    <t>Հավելված 8</t>
  </si>
  <si>
    <t xml:space="preserve">ՀԱՅԱՍՏԱՆԻ ՀԱՆՐԱՊԵՏՈՒԹՅԱՆ ԿԱՌԱՎԱՐՈՒԹՅԱՆ 2023 ԹՎԱԿԱՆԻ ԴԵԿՏԵՄԲԵՐԻ 28-Ի N 2323-Ն ՈՐՈՇՄԱՆ N 10 ՀԱՎԵԼՎԱԾՈՒՄ ԿԱՏԱՐՎՈՂ ԼՐԱՑՈՒՄՆԵՐԸ </t>
  </si>
  <si>
    <t>ՀԱՅԱՍՏԱՆԻ ՀԱՆՐԱՊԵՏՈՒԹՅԱՆ ԿԱՌԱՎԱՐՈՒԹՅԱՆ 2023 ԹՎԱԿԱՆԻ ԴԵԿՏԵՄԲԵՐԻ 28-Ի N 2323-Ն ՈՐՈՇՄԱՆ N 9 ՀԱՎԵԼՎԱԾԻ N 9.7 ԵՎ 9․48 ԱՂՅՈՒՍԱԿՆԵՐՈՒՄ ԿԱՏԱՐՎՈՂ ՓՈՓՈԽՈՒԹՅՈՒՆՆԵՐԸ ԵՎ ԼՐԱՑՈՒՄՆԵՐԸ</t>
  </si>
  <si>
    <t>Հավելված N3</t>
  </si>
  <si>
    <t>Հավելված N  4</t>
  </si>
  <si>
    <t>Հավելված N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</si>
</sst>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3" formatCode="_(* #,##0.00_);_(* \(#,##0.00\);_(* &quot;-&quot;??_);_(@_)"/>
    <numFmt numFmtId="164" formatCode="_-* #,##0.00_-;\-* #,##0.00_-;_-* &quot;-&quot;??_-;_-@_-"/>
    <numFmt numFmtId="165" formatCode="_-* #,##0.00_р_._-;\-* #,##0.00_р_._-;_-* &quot;-&quot;??_р_._-;_-@_-"/>
    <numFmt numFmtId="166" formatCode="#,##0.0_);\(#,##0.0\)"/>
    <numFmt numFmtId="167" formatCode="##,##0.0;\(##,##0.0\);\-"/>
    <numFmt numFmtId="168" formatCode="##,##0;\(##,##0\);\-"/>
    <numFmt numFmtId="169" formatCode="_(* #,##0.0_);_(* \(#,##0.0\);_(* &quot;-&quot;??_);_(@_)"/>
    <numFmt numFmtId="170" formatCode="_(* #,##0.0_);_(* \(#,##0.0\);_(* &quot;-&quot;?_);_(@_)"/>
    <numFmt numFmtId="171" formatCode="_ * #,##0.00_)\ _€_ ;_ * \(#,##0.00\)\ _€_ ;_ * &quot;-&quot;??_)\ _€_ ;_ @_ "/>
    <numFmt numFmtId="172" formatCode="_-* #,##0.0_-;\-* #,##0.0_-;_-* &quot;-&quot;??_-;_-@_-"/>
    <numFmt numFmtId="173" formatCode="#,##0.0"/>
  </numFmts>
  <fonts count="113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sz val="12"/>
      <name val="GHEA Grapalat"/>
      <family val="3"/>
    </font>
    <font>
      <sz val="10"/>
      <name val="Arial"/>
      <family val="2"/>
      <charset val="204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GHEA Grapalat"/>
      <family val="2"/>
    </font>
    <font>
      <sz val="11"/>
      <color indexed="8"/>
      <name val="Calibri"/>
      <family val="2"/>
    </font>
    <font>
      <sz val="10"/>
      <name val="Times Armenian"/>
      <family val="1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name val="Arial Armenian"/>
      <family val="2"/>
    </font>
    <font>
      <b/>
      <sz val="8"/>
      <name val="GHEA Grapalat"/>
      <family val="2"/>
    </font>
    <font>
      <sz val="8"/>
      <name val="GHEA Grapalat"/>
      <family val="3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2"/>
      <color theme="1"/>
      <name val="GHEA Grapalat"/>
      <family val="3"/>
    </font>
    <font>
      <sz val="11"/>
      <color theme="1"/>
      <name val="Calibri"/>
      <family val="2"/>
      <charset val="1"/>
      <scheme val="minor"/>
    </font>
    <font>
      <sz val="10"/>
      <name val="GHEA Grapalat"/>
      <family val="3"/>
    </font>
    <font>
      <b/>
      <sz val="12"/>
      <name val="GHEA Grapalat"/>
      <family val="3"/>
    </font>
    <font>
      <sz val="12"/>
      <color rgb="FFFF0000"/>
      <name val="GHEA Grapalat"/>
      <family val="3"/>
    </font>
    <font>
      <b/>
      <i/>
      <sz val="12"/>
      <name val="GHEA Grapalat"/>
      <family val="3"/>
    </font>
    <font>
      <sz val="11"/>
      <name val="GHEA Grapalat"/>
      <family val="3"/>
    </font>
    <font>
      <sz val="10"/>
      <name val="Arial"/>
      <family val="2"/>
      <charset val="204"/>
    </font>
    <font>
      <b/>
      <sz val="12"/>
      <color theme="1"/>
      <name val="GHEA Grapalat"/>
      <family val="3"/>
    </font>
    <font>
      <i/>
      <sz val="12"/>
      <name val="GHEA Grapalat"/>
      <family val="3"/>
    </font>
    <font>
      <sz val="12"/>
      <color indexed="8"/>
      <name val="GHEA Grapalat"/>
      <family val="3"/>
    </font>
    <font>
      <b/>
      <sz val="12"/>
      <color indexed="8"/>
      <name val="GHEA Grapalat"/>
      <family val="3"/>
    </font>
    <font>
      <i/>
      <sz val="12"/>
      <color theme="1"/>
      <name val="GHEA Grapalat"/>
      <family val="3"/>
    </font>
    <font>
      <b/>
      <sz val="12"/>
      <color rgb="FFFF0000"/>
      <name val="GHEA Grapalat"/>
      <family val="3"/>
    </font>
    <font>
      <sz val="18"/>
      <color theme="3"/>
      <name val="Cambria"/>
      <family val="2"/>
      <scheme val="major"/>
    </font>
    <font>
      <sz val="12"/>
      <name val="GHEA Grapalat"/>
      <family val="2"/>
    </font>
    <font>
      <i/>
      <sz val="12"/>
      <name val="GHEA Grapalat"/>
      <family val="2"/>
    </font>
    <font>
      <sz val="12"/>
      <color rgb="FF000000"/>
      <name val="GHEA Grapalat"/>
      <family val="3"/>
    </font>
    <font>
      <b/>
      <sz val="12"/>
      <color rgb="FF000000"/>
      <name val="GHEA Grapalat"/>
      <family val="3"/>
    </font>
    <font>
      <sz val="11"/>
      <color rgb="FF000000"/>
      <name val="Calibri"/>
      <family val="2"/>
      <charset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GHEA Grapalat"/>
      <family val="3"/>
    </font>
    <font>
      <i/>
      <sz val="11"/>
      <name val="GHEA Grapalat"/>
      <family val="3"/>
    </font>
    <font>
      <b/>
      <sz val="11"/>
      <name val="GHEA Grapalat"/>
      <family val="2"/>
    </font>
    <font>
      <sz val="11"/>
      <name val="GHEA Grapalat"/>
      <family val="2"/>
    </font>
    <font>
      <i/>
      <sz val="8"/>
      <name val="GHEA Grapalat"/>
      <family val="2"/>
    </font>
    <font>
      <b/>
      <sz val="12"/>
      <name val="Calibri"/>
      <family val="2"/>
      <charset val="1"/>
      <scheme val="minor"/>
    </font>
    <font>
      <b/>
      <sz val="12"/>
      <color theme="1"/>
      <name val="Calibri"/>
      <family val="2"/>
      <charset val="1"/>
      <scheme val="minor"/>
    </font>
    <font>
      <i/>
      <sz val="10"/>
      <color theme="1"/>
      <name val="GHEA Grapalat"/>
      <family val="3"/>
    </font>
  </fonts>
  <fills count="5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</fills>
  <borders count="5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42">
    <xf numFmtId="0" fontId="0" fillId="0" borderId="0"/>
    <xf numFmtId="0" fontId="5" fillId="0" borderId="0"/>
    <xf numFmtId="0" fontId="5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8" fillId="0" borderId="0"/>
    <xf numFmtId="0" fontId="5" fillId="0" borderId="0"/>
    <xf numFmtId="0" fontId="7" fillId="0" borderId="0"/>
    <xf numFmtId="0" fontId="25" fillId="0" borderId="0"/>
    <xf numFmtId="0" fontId="7" fillId="0" borderId="0"/>
    <xf numFmtId="0" fontId="27" fillId="0" borderId="0"/>
    <xf numFmtId="9" fontId="7" fillId="0" borderId="0" applyFont="0" applyFill="0" applyBorder="0" applyAlignment="0" applyProtection="0"/>
    <xf numFmtId="0" fontId="9" fillId="0" borderId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9" borderId="0" applyNumberFormat="0" applyBorder="0" applyAlignment="0" applyProtection="0"/>
    <xf numFmtId="0" fontId="10" fillId="7" borderId="1" applyNumberFormat="0" applyAlignment="0" applyProtection="0"/>
    <xf numFmtId="0" fontId="11" fillId="20" borderId="8" applyNumberFormat="0" applyAlignment="0" applyProtection="0"/>
    <xf numFmtId="0" fontId="12" fillId="20" borderId="1" applyNumberFormat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5" fillId="0" borderId="5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21" borderId="2" applyNumberFormat="0" applyAlignment="0" applyProtection="0"/>
    <xf numFmtId="0" fontId="18" fillId="0" borderId="0" applyNumberFormat="0" applyFill="0" applyBorder="0" applyAlignment="0" applyProtection="0"/>
    <xf numFmtId="0" fontId="19" fillId="22" borderId="0" applyNumberFormat="0" applyBorder="0" applyAlignment="0" applyProtection="0"/>
    <xf numFmtId="0" fontId="20" fillId="3" borderId="0" applyNumberFormat="0" applyBorder="0" applyAlignment="0" applyProtection="0"/>
    <xf numFmtId="0" fontId="21" fillId="0" borderId="0" applyNumberFormat="0" applyFill="0" applyBorder="0" applyAlignment="0" applyProtection="0"/>
    <xf numFmtId="0" fontId="5" fillId="23" borderId="7" applyNumberFormat="0" applyFont="0" applyAlignment="0" applyProtection="0"/>
    <xf numFmtId="0" fontId="22" fillId="0" borderId="6" applyNumberFormat="0" applyFill="0" applyAlignment="0" applyProtection="0"/>
    <xf numFmtId="0" fontId="23" fillId="0" borderId="0" applyNumberFormat="0" applyFill="0" applyBorder="0" applyAlignment="0" applyProtection="0"/>
    <xf numFmtId="0" fontId="24" fillId="4" borderId="0" applyNumberFormat="0" applyBorder="0" applyAlignment="0" applyProtection="0"/>
    <xf numFmtId="0" fontId="8" fillId="0" borderId="0"/>
    <xf numFmtId="0" fontId="28" fillId="2" borderId="0" applyNumberFormat="0" applyBorder="0" applyAlignment="0" applyProtection="0"/>
    <xf numFmtId="0" fontId="28" fillId="3" borderId="0" applyNumberFormat="0" applyBorder="0" applyAlignment="0" applyProtection="0"/>
    <xf numFmtId="0" fontId="28" fillId="4" borderId="0" applyNumberFormat="0" applyBorder="0" applyAlignment="0" applyProtection="0"/>
    <xf numFmtId="0" fontId="28" fillId="5" borderId="0" applyNumberFormat="0" applyBorder="0" applyAlignment="0" applyProtection="0"/>
    <xf numFmtId="0" fontId="28" fillId="6" borderId="0" applyNumberFormat="0" applyBorder="0" applyAlignment="0" applyProtection="0"/>
    <xf numFmtId="0" fontId="28" fillId="7" borderId="0" applyNumberFormat="0" applyBorder="0" applyAlignment="0" applyProtection="0"/>
    <xf numFmtId="0" fontId="28" fillId="8" borderId="0" applyNumberFormat="0" applyBorder="0" applyAlignment="0" applyProtection="0"/>
    <xf numFmtId="0" fontId="28" fillId="9" borderId="0" applyNumberFormat="0" applyBorder="0" applyAlignment="0" applyProtection="0"/>
    <xf numFmtId="0" fontId="28" fillId="10" borderId="0" applyNumberFormat="0" applyBorder="0" applyAlignment="0" applyProtection="0"/>
    <xf numFmtId="0" fontId="28" fillId="5" borderId="0" applyNumberFormat="0" applyBorder="0" applyAlignment="0" applyProtection="0"/>
    <xf numFmtId="0" fontId="28" fillId="8" borderId="0" applyNumberFormat="0" applyBorder="0" applyAlignment="0" applyProtection="0"/>
    <xf numFmtId="0" fontId="28" fillId="11" borderId="0" applyNumberFormat="0" applyBorder="0" applyAlignment="0" applyProtection="0"/>
    <xf numFmtId="0" fontId="29" fillId="12" borderId="0" applyNumberFormat="0" applyBorder="0" applyAlignment="0" applyProtection="0"/>
    <xf numFmtId="0" fontId="29" fillId="9" borderId="0" applyNumberFormat="0" applyBorder="0" applyAlignment="0" applyProtection="0"/>
    <xf numFmtId="0" fontId="29" fillId="10" borderId="0" applyNumberFormat="0" applyBorder="0" applyAlignment="0" applyProtection="0"/>
    <xf numFmtId="0" fontId="29" fillId="13" borderId="0" applyNumberFormat="0" applyBorder="0" applyAlignment="0" applyProtection="0"/>
    <xf numFmtId="0" fontId="29" fillId="14" borderId="0" applyNumberFormat="0" applyBorder="0" applyAlignment="0" applyProtection="0"/>
    <xf numFmtId="0" fontId="29" fillId="15" borderId="0" applyNumberFormat="0" applyBorder="0" applyAlignment="0" applyProtection="0"/>
    <xf numFmtId="0" fontId="29" fillId="16" borderId="0" applyNumberFormat="0" applyBorder="0" applyAlignment="0" applyProtection="0"/>
    <xf numFmtId="0" fontId="29" fillId="17" borderId="0" applyNumberFormat="0" applyBorder="0" applyAlignment="0" applyProtection="0"/>
    <xf numFmtId="0" fontId="29" fillId="18" borderId="0" applyNumberFormat="0" applyBorder="0" applyAlignment="0" applyProtection="0"/>
    <xf numFmtId="0" fontId="29" fillId="13" borderId="0" applyNumberFormat="0" applyBorder="0" applyAlignment="0" applyProtection="0"/>
    <xf numFmtId="0" fontId="29" fillId="14" borderId="0" applyNumberFormat="0" applyBorder="0" applyAlignment="0" applyProtection="0"/>
    <xf numFmtId="0" fontId="29" fillId="19" borderId="0" applyNumberFormat="0" applyBorder="0" applyAlignment="0" applyProtection="0"/>
    <xf numFmtId="0" fontId="30" fillId="3" borderId="0" applyNumberFormat="0" applyBorder="0" applyAlignment="0" applyProtection="0"/>
    <xf numFmtId="0" fontId="31" fillId="20" borderId="1" applyNumberFormat="0" applyAlignment="0" applyProtection="0"/>
    <xf numFmtId="0" fontId="32" fillId="21" borderId="2" applyNumberFormat="0" applyAlignment="0" applyProtection="0"/>
    <xf numFmtId="164" fontId="45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33" fillId="0" borderId="0" applyNumberFormat="0" applyFill="0" applyBorder="0" applyAlignment="0" applyProtection="0"/>
    <xf numFmtId="0" fontId="34" fillId="4" borderId="0" applyNumberFormat="0" applyBorder="0" applyAlignment="0" applyProtection="0"/>
    <xf numFmtId="0" fontId="35" fillId="0" borderId="3" applyNumberFormat="0" applyFill="0" applyAlignment="0" applyProtection="0"/>
    <xf numFmtId="0" fontId="36" fillId="0" borderId="4" applyNumberFormat="0" applyFill="0" applyAlignment="0" applyProtection="0"/>
    <xf numFmtId="0" fontId="37" fillId="0" borderId="5" applyNumberFormat="0" applyFill="0" applyAlignment="0" applyProtection="0"/>
    <xf numFmtId="0" fontId="37" fillId="0" borderId="0" applyNumberFormat="0" applyFill="0" applyBorder="0" applyAlignment="0" applyProtection="0"/>
    <xf numFmtId="0" fontId="38" fillId="7" borderId="1" applyNumberFormat="0" applyAlignment="0" applyProtection="0"/>
    <xf numFmtId="0" fontId="39" fillId="0" borderId="6" applyNumberFormat="0" applyFill="0" applyAlignment="0" applyProtection="0"/>
    <xf numFmtId="0" fontId="40" fillId="22" borderId="0" applyNumberFormat="0" applyBorder="0" applyAlignment="0" applyProtection="0"/>
    <xf numFmtId="0" fontId="7" fillId="0" borderId="0"/>
    <xf numFmtId="0" fontId="8" fillId="0" borderId="0"/>
    <xf numFmtId="0" fontId="45" fillId="0" borderId="0"/>
    <xf numFmtId="0" fontId="8" fillId="0" borderId="0"/>
    <xf numFmtId="0" fontId="28" fillId="23" borderId="7" applyNumberFormat="0" applyFont="0" applyAlignment="0" applyProtection="0"/>
    <xf numFmtId="0" fontId="41" fillId="20" borderId="8" applyNumberFormat="0" applyAlignment="0" applyProtection="0"/>
    <xf numFmtId="0" fontId="42" fillId="0" borderId="0" applyNumberFormat="0" applyFill="0" applyBorder="0" applyAlignment="0" applyProtection="0"/>
    <xf numFmtId="0" fontId="43" fillId="0" borderId="9" applyNumberFormat="0" applyFill="0" applyAlignment="0" applyProtection="0"/>
    <xf numFmtId="0" fontId="44" fillId="0" borderId="0" applyNumberFormat="0" applyFill="0" applyBorder="0" applyAlignment="0" applyProtection="0"/>
    <xf numFmtId="0" fontId="46" fillId="0" borderId="0"/>
    <xf numFmtId="43" fontId="45" fillId="0" borderId="0" applyFont="0" applyFill="0" applyBorder="0" applyAlignment="0" applyProtection="0"/>
    <xf numFmtId="167" fontId="47" fillId="0" borderId="0" applyFill="0" applyBorder="0" applyProtection="0">
      <alignment horizontal="right" vertical="top"/>
    </xf>
    <xf numFmtId="43" fontId="5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49" fillId="0" borderId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8" fillId="0" borderId="0"/>
    <xf numFmtId="0" fontId="50" fillId="25" borderId="0" applyNumberFormat="0" applyBorder="0" applyAlignment="0" applyProtection="0"/>
    <xf numFmtId="0" fontId="49" fillId="0" borderId="0"/>
    <xf numFmtId="0" fontId="5" fillId="0" borderId="0"/>
    <xf numFmtId="0" fontId="48" fillId="2" borderId="0" applyNumberFormat="0" applyBorder="0" applyAlignment="0" applyProtection="0"/>
    <xf numFmtId="0" fontId="48" fillId="3" borderId="0" applyNumberFormat="0" applyBorder="0" applyAlignment="0" applyProtection="0"/>
    <xf numFmtId="0" fontId="48" fillId="4" borderId="0" applyNumberFormat="0" applyBorder="0" applyAlignment="0" applyProtection="0"/>
    <xf numFmtId="0" fontId="48" fillId="5" borderId="0" applyNumberFormat="0" applyBorder="0" applyAlignment="0" applyProtection="0"/>
    <xf numFmtId="0" fontId="48" fillId="6" borderId="0" applyNumberFormat="0" applyBorder="0" applyAlignment="0" applyProtection="0"/>
    <xf numFmtId="0" fontId="48" fillId="7" borderId="0" applyNumberFormat="0" applyBorder="0" applyAlignment="0" applyProtection="0"/>
    <xf numFmtId="0" fontId="48" fillId="8" borderId="0" applyNumberFormat="0" applyBorder="0" applyAlignment="0" applyProtection="0"/>
    <xf numFmtId="0" fontId="48" fillId="9" borderId="0" applyNumberFormat="0" applyBorder="0" applyAlignment="0" applyProtection="0"/>
    <xf numFmtId="0" fontId="48" fillId="10" borderId="0" applyNumberFormat="0" applyBorder="0" applyAlignment="0" applyProtection="0"/>
    <xf numFmtId="0" fontId="48" fillId="5" borderId="0" applyNumberFormat="0" applyBorder="0" applyAlignment="0" applyProtection="0"/>
    <xf numFmtId="0" fontId="48" fillId="8" borderId="0" applyNumberFormat="0" applyBorder="0" applyAlignment="0" applyProtection="0"/>
    <xf numFmtId="0" fontId="48" fillId="11" borderId="0" applyNumberFormat="0" applyBorder="0" applyAlignment="0" applyProtection="0"/>
    <xf numFmtId="0" fontId="51" fillId="12" borderId="0" applyNumberFormat="0" applyBorder="0" applyAlignment="0" applyProtection="0"/>
    <xf numFmtId="0" fontId="51" fillId="9" borderId="0" applyNumberFormat="0" applyBorder="0" applyAlignment="0" applyProtection="0"/>
    <xf numFmtId="0" fontId="51" fillId="10" borderId="0" applyNumberFormat="0" applyBorder="0" applyAlignment="0" applyProtection="0"/>
    <xf numFmtId="0" fontId="51" fillId="13" borderId="0" applyNumberFormat="0" applyBorder="0" applyAlignment="0" applyProtection="0"/>
    <xf numFmtId="0" fontId="51" fillId="14" borderId="0" applyNumberFormat="0" applyBorder="0" applyAlignment="0" applyProtection="0"/>
    <xf numFmtId="0" fontId="51" fillId="15" borderId="0" applyNumberFormat="0" applyBorder="0" applyAlignment="0" applyProtection="0"/>
    <xf numFmtId="0" fontId="51" fillId="16" borderId="0" applyNumberFormat="0" applyBorder="0" applyAlignment="0" applyProtection="0"/>
    <xf numFmtId="0" fontId="51" fillId="17" borderId="0" applyNumberFormat="0" applyBorder="0" applyAlignment="0" applyProtection="0"/>
    <xf numFmtId="0" fontId="51" fillId="18" borderId="0" applyNumberFormat="0" applyBorder="0" applyAlignment="0" applyProtection="0"/>
    <xf numFmtId="0" fontId="51" fillId="13" borderId="0" applyNumberFormat="0" applyBorder="0" applyAlignment="0" applyProtection="0"/>
    <xf numFmtId="0" fontId="51" fillId="14" borderId="0" applyNumberFormat="0" applyBorder="0" applyAlignment="0" applyProtection="0"/>
    <xf numFmtId="0" fontId="51" fillId="19" borderId="0" applyNumberFormat="0" applyBorder="0" applyAlignment="0" applyProtection="0"/>
    <xf numFmtId="0" fontId="52" fillId="3" borderId="0" applyNumberFormat="0" applyBorder="0" applyAlignment="0" applyProtection="0"/>
    <xf numFmtId="0" fontId="53" fillId="20" borderId="1" applyNumberFormat="0" applyAlignment="0" applyProtection="0"/>
    <xf numFmtId="0" fontId="54" fillId="21" borderId="2" applyNumberFormat="0" applyAlignment="0" applyProtection="0"/>
    <xf numFmtId="43" fontId="7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55" fillId="0" borderId="0" applyNumberFormat="0" applyFill="0" applyBorder="0" applyAlignment="0" applyProtection="0"/>
    <xf numFmtId="0" fontId="56" fillId="4" borderId="0" applyNumberFormat="0" applyBorder="0" applyAlignment="0" applyProtection="0"/>
    <xf numFmtId="0" fontId="57" fillId="0" borderId="3" applyNumberFormat="0" applyFill="0" applyAlignment="0" applyProtection="0"/>
    <xf numFmtId="0" fontId="58" fillId="0" borderId="4" applyNumberFormat="0" applyFill="0" applyAlignment="0" applyProtection="0"/>
    <xf numFmtId="0" fontId="59" fillId="0" borderId="5" applyNumberFormat="0" applyFill="0" applyAlignment="0" applyProtection="0"/>
    <xf numFmtId="0" fontId="59" fillId="0" borderId="0" applyNumberFormat="0" applyFill="0" applyBorder="0" applyAlignment="0" applyProtection="0"/>
    <xf numFmtId="0" fontId="60" fillId="7" borderId="1" applyNumberFormat="0" applyAlignment="0" applyProtection="0"/>
    <xf numFmtId="0" fontId="61" fillId="0" borderId="6" applyNumberFormat="0" applyFill="0" applyAlignment="0" applyProtection="0"/>
    <xf numFmtId="0" fontId="62" fillId="22" borderId="0" applyNumberFormat="0" applyBorder="0" applyAlignment="0" applyProtection="0"/>
    <xf numFmtId="1" fontId="66" fillId="0" borderId="0"/>
    <xf numFmtId="1" fontId="66" fillId="0" borderId="0"/>
    <xf numFmtId="1" fontId="66" fillId="0" borderId="0"/>
    <xf numFmtId="0" fontId="4" fillId="0" borderId="0"/>
    <xf numFmtId="0" fontId="5" fillId="0" borderId="0"/>
    <xf numFmtId="0" fontId="5" fillId="0" borderId="0"/>
    <xf numFmtId="0" fontId="7" fillId="23" borderId="7" applyNumberFormat="0" applyFont="0" applyAlignment="0" applyProtection="0"/>
    <xf numFmtId="0" fontId="63" fillId="20" borderId="8" applyNumberFormat="0" applyAlignment="0" applyProtection="0"/>
    <xf numFmtId="0" fontId="9" fillId="0" borderId="0"/>
    <xf numFmtId="0" fontId="9" fillId="0" borderId="0"/>
    <xf numFmtId="0" fontId="64" fillId="0" borderId="9" applyNumberFormat="0" applyFill="0" applyAlignment="0" applyProtection="0"/>
    <xf numFmtId="0" fontId="65" fillId="0" borderId="0" applyNumberFormat="0" applyFill="0" applyBorder="0" applyAlignment="0" applyProtection="0"/>
    <xf numFmtId="0" fontId="8" fillId="0" borderId="0"/>
    <xf numFmtId="1" fontId="66" fillId="0" borderId="0"/>
    <xf numFmtId="0" fontId="9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167" fontId="67" fillId="0" borderId="0" applyFill="0" applyBorder="0" applyProtection="0">
      <alignment horizontal="right" vertical="top"/>
    </xf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69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69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69" fillId="35" borderId="0" applyNumberFormat="0" applyBorder="0" applyAlignment="0" applyProtection="0"/>
    <xf numFmtId="0" fontId="3" fillId="36" borderId="0" applyNumberFormat="0" applyBorder="0" applyAlignment="0" applyProtection="0"/>
    <xf numFmtId="0" fontId="3" fillId="37" borderId="0" applyNumberFormat="0" applyBorder="0" applyAlignment="0" applyProtection="0"/>
    <xf numFmtId="0" fontId="69" fillId="38" borderId="0" applyNumberFormat="0" applyBorder="0" applyAlignment="0" applyProtection="0"/>
    <xf numFmtId="0" fontId="3" fillId="39" borderId="0" applyNumberFormat="0" applyBorder="0" applyAlignment="0" applyProtection="0"/>
    <xf numFmtId="0" fontId="3" fillId="40" borderId="0" applyNumberFormat="0" applyBorder="0" applyAlignment="0" applyProtection="0"/>
    <xf numFmtId="0" fontId="69" fillId="41" borderId="0" applyNumberFormat="0" applyBorder="0" applyAlignment="0" applyProtection="0"/>
    <xf numFmtId="0" fontId="3" fillId="42" borderId="0" applyNumberFormat="0" applyBorder="0" applyAlignment="0" applyProtection="0"/>
    <xf numFmtId="0" fontId="3" fillId="43" borderId="0" applyNumberFormat="0" applyBorder="0" applyAlignment="0" applyProtection="0"/>
    <xf numFmtId="0" fontId="69" fillId="44" borderId="0" applyNumberFormat="0" applyBorder="0" applyAlignment="0" applyProtection="0"/>
    <xf numFmtId="0" fontId="47" fillId="0" borderId="0">
      <alignment horizontal="left" vertical="top" wrapText="1"/>
    </xf>
    <xf numFmtId="0" fontId="70" fillId="0" borderId="0" applyNumberFormat="0" applyFill="0" applyBorder="0" applyAlignment="0" applyProtection="0"/>
    <xf numFmtId="0" fontId="3" fillId="26" borderId="17" applyNumberFormat="0" applyFont="0" applyAlignment="0" applyProtection="0"/>
    <xf numFmtId="0" fontId="72" fillId="0" borderId="0"/>
    <xf numFmtId="0" fontId="47" fillId="0" borderId="0">
      <alignment horizontal="left" vertical="top" wrapText="1"/>
    </xf>
    <xf numFmtId="0" fontId="47" fillId="0" borderId="0">
      <alignment horizontal="left" vertical="top" wrapText="1"/>
    </xf>
    <xf numFmtId="0" fontId="2" fillId="0" borderId="0"/>
    <xf numFmtId="0" fontId="68" fillId="0" borderId="0"/>
    <xf numFmtId="43" fontId="2" fillId="0" borderId="0" applyFont="0" applyFill="0" applyBorder="0" applyAlignment="0" applyProtection="0"/>
    <xf numFmtId="43" fontId="72" fillId="0" borderId="0" applyFont="0" applyFill="0" applyBorder="0" applyAlignment="0" applyProtection="0"/>
    <xf numFmtId="164" fontId="78" fillId="0" borderId="0" applyFont="0" applyFill="0" applyBorder="0" applyAlignment="0" applyProtection="0"/>
    <xf numFmtId="0" fontId="85" fillId="0" borderId="0" applyNumberFormat="0" applyFill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36" borderId="0" applyNumberFormat="0" applyBorder="0" applyAlignment="0" applyProtection="0"/>
    <xf numFmtId="0" fontId="1" fillId="37" borderId="0" applyNumberFormat="0" applyBorder="0" applyAlignment="0" applyProtection="0"/>
    <xf numFmtId="0" fontId="1" fillId="39" borderId="0" applyNumberFormat="0" applyBorder="0" applyAlignment="0" applyProtection="0"/>
    <xf numFmtId="0" fontId="1" fillId="40" borderId="0" applyNumberFormat="0" applyBorder="0" applyAlignment="0" applyProtection="0"/>
    <xf numFmtId="0" fontId="1" fillId="42" borderId="0" applyNumberFormat="0" applyBorder="0" applyAlignment="0" applyProtection="0"/>
    <xf numFmtId="0" fontId="1" fillId="43" borderId="0" applyNumberFormat="0" applyBorder="0" applyAlignment="0" applyProtection="0"/>
    <xf numFmtId="0" fontId="49" fillId="0" borderId="0"/>
    <xf numFmtId="0" fontId="1" fillId="0" borderId="0"/>
    <xf numFmtId="0" fontId="1" fillId="0" borderId="0"/>
    <xf numFmtId="171" fontId="5" fillId="0" borderId="0" applyFont="0" applyFill="0" applyBorder="0" applyAlignment="0" applyProtection="0"/>
    <xf numFmtId="0" fontId="90" fillId="0" borderId="0"/>
    <xf numFmtId="0" fontId="91" fillId="0" borderId="31" applyNumberFormat="0" applyFill="0" applyAlignment="0" applyProtection="0"/>
    <xf numFmtId="0" fontId="92" fillId="0" borderId="32" applyNumberFormat="0" applyFill="0" applyAlignment="0" applyProtection="0"/>
    <xf numFmtId="0" fontId="93" fillId="0" borderId="33" applyNumberFormat="0" applyFill="0" applyAlignment="0" applyProtection="0"/>
    <xf numFmtId="0" fontId="93" fillId="0" borderId="0" applyNumberFormat="0" applyFill="0" applyBorder="0" applyAlignment="0" applyProtection="0"/>
    <xf numFmtId="0" fontId="94" fillId="45" borderId="0" applyNumberFormat="0" applyBorder="0" applyAlignment="0" applyProtection="0"/>
    <xf numFmtId="0" fontId="95" fillId="46" borderId="0" applyNumberFormat="0" applyBorder="0" applyAlignment="0" applyProtection="0"/>
    <xf numFmtId="0" fontId="96" fillId="25" borderId="0" applyNumberFormat="0" applyBorder="0" applyAlignment="0" applyProtection="0"/>
    <xf numFmtId="0" fontId="97" fillId="47" borderId="34" applyNumberFormat="0" applyAlignment="0" applyProtection="0"/>
    <xf numFmtId="0" fontId="98" fillId="48" borderId="35" applyNumberFormat="0" applyAlignment="0" applyProtection="0"/>
    <xf numFmtId="0" fontId="99" fillId="48" borderId="34" applyNumberFormat="0" applyAlignment="0" applyProtection="0"/>
    <xf numFmtId="0" fontId="100" fillId="0" borderId="36" applyNumberFormat="0" applyFill="0" applyAlignment="0" applyProtection="0"/>
    <xf numFmtId="0" fontId="101" fillId="49" borderId="37" applyNumberFormat="0" applyAlignment="0" applyProtection="0"/>
    <xf numFmtId="0" fontId="102" fillId="0" borderId="0" applyNumberFormat="0" applyFill="0" applyBorder="0" applyAlignment="0" applyProtection="0"/>
    <xf numFmtId="0" fontId="1" fillId="26" borderId="17" applyNumberFormat="0" applyFont="0" applyAlignment="0" applyProtection="0"/>
    <xf numFmtId="0" fontId="103" fillId="0" borderId="0" applyNumberFormat="0" applyFill="0" applyBorder="0" applyAlignment="0" applyProtection="0"/>
    <xf numFmtId="0" fontId="104" fillId="0" borderId="38" applyNumberFormat="0" applyFill="0" applyAlignment="0" applyProtection="0"/>
    <xf numFmtId="0" fontId="69" fillId="50" borderId="0" applyNumberFormat="0" applyBorder="0" applyAlignment="0" applyProtection="0"/>
    <xf numFmtId="0" fontId="69" fillId="29" borderId="0" applyNumberFormat="0" applyBorder="0" applyAlignment="0" applyProtection="0"/>
    <xf numFmtId="0" fontId="69" fillId="51" borderId="0" applyNumberFormat="0" applyBorder="0" applyAlignment="0" applyProtection="0"/>
    <xf numFmtId="0" fontId="69" fillId="32" borderId="0" applyNumberFormat="0" applyBorder="0" applyAlignment="0" applyProtection="0"/>
    <xf numFmtId="0" fontId="69" fillId="52" borderId="0" applyNumberFormat="0" applyBorder="0" applyAlignment="0" applyProtection="0"/>
    <xf numFmtId="0" fontId="69" fillId="35" borderId="0" applyNumberFormat="0" applyBorder="0" applyAlignment="0" applyProtection="0"/>
    <xf numFmtId="0" fontId="69" fillId="53" borderId="0" applyNumberFormat="0" applyBorder="0" applyAlignment="0" applyProtection="0"/>
    <xf numFmtId="0" fontId="69" fillId="38" borderId="0" applyNumberFormat="0" applyBorder="0" applyAlignment="0" applyProtection="0"/>
    <xf numFmtId="0" fontId="69" fillId="54" borderId="0" applyNumberFormat="0" applyBorder="0" applyAlignment="0" applyProtection="0"/>
    <xf numFmtId="0" fontId="69" fillId="41" borderId="0" applyNumberFormat="0" applyBorder="0" applyAlignment="0" applyProtection="0"/>
    <xf numFmtId="0" fontId="69" fillId="55" borderId="0" applyNumberFormat="0" applyBorder="0" applyAlignment="0" applyProtection="0"/>
    <xf numFmtId="0" fontId="69" fillId="44" borderId="0" applyNumberFormat="0" applyBorder="0" applyAlignment="0" applyProtection="0"/>
    <xf numFmtId="167" fontId="109" fillId="0" borderId="0" applyFill="0" applyBorder="0" applyProtection="0">
      <alignment horizontal="right" vertical="top"/>
    </xf>
    <xf numFmtId="0" fontId="47" fillId="0" borderId="0">
      <alignment horizontal="left" vertical="top" wrapText="1"/>
    </xf>
    <xf numFmtId="0" fontId="47" fillId="0" borderId="0">
      <alignment horizontal="left" vertical="top" wrapText="1"/>
    </xf>
    <xf numFmtId="0" fontId="47" fillId="0" borderId="0">
      <alignment horizontal="left" vertical="top" wrapText="1"/>
    </xf>
    <xf numFmtId="0" fontId="5" fillId="0" borderId="0"/>
    <xf numFmtId="0" fontId="5" fillId="0" borderId="0"/>
  </cellStyleXfs>
  <cellXfs count="443">
    <xf numFmtId="0" fontId="0" fillId="0" borderId="0" xfId="0"/>
    <xf numFmtId="0" fontId="26" fillId="0" borderId="0" xfId="0" applyFont="1" applyAlignment="1">
      <alignment wrapText="1"/>
    </xf>
    <xf numFmtId="0" fontId="26" fillId="0" borderId="0" xfId="0" applyFont="1"/>
    <xf numFmtId="0" fontId="26" fillId="0" borderId="0" xfId="0" applyFont="1" applyAlignment="1">
      <alignment horizontal="centerContinuous"/>
    </xf>
    <xf numFmtId="166" fontId="26" fillId="0" borderId="0" xfId="0" applyNumberFormat="1" applyFont="1"/>
    <xf numFmtId="0" fontId="26" fillId="0" borderId="0" xfId="0" applyFont="1" applyAlignment="1">
      <alignment horizontal="center"/>
    </xf>
    <xf numFmtId="0" fontId="26" fillId="0" borderId="10" xfId="0" applyFont="1" applyBorder="1" applyAlignment="1">
      <alignment horizontal="left" vertical="center" wrapText="1"/>
    </xf>
    <xf numFmtId="0" fontId="26" fillId="0" borderId="0" xfId="0" applyFont="1" applyAlignment="1">
      <alignment horizontal="center" vertical="top" wrapText="1"/>
    </xf>
    <xf numFmtId="0" fontId="26" fillId="0" borderId="10" xfId="0" applyFont="1" applyBorder="1" applyAlignment="1">
      <alignment horizontal="left" vertical="top" wrapText="1"/>
    </xf>
    <xf numFmtId="0" fontId="26" fillId="0" borderId="10" xfId="0" applyFont="1" applyBorder="1" applyAlignment="1">
      <alignment vertical="top" wrapText="1"/>
    </xf>
    <xf numFmtId="0" fontId="26" fillId="24" borderId="0" xfId="0" applyFont="1" applyFill="1"/>
    <xf numFmtId="0" fontId="26" fillId="0" borderId="18" xfId="0" applyFont="1" applyBorder="1" applyAlignment="1">
      <alignment horizontal="left" vertical="top" wrapText="1"/>
    </xf>
    <xf numFmtId="167" fontId="26" fillId="0" borderId="0" xfId="0" applyNumberFormat="1" applyFont="1" applyAlignment="1">
      <alignment horizontal="left" vertical="top" wrapText="1"/>
    </xf>
    <xf numFmtId="0" fontId="26" fillId="0" borderId="0" xfId="0" applyFont="1" applyAlignment="1">
      <alignment vertical="top" wrapText="1"/>
    </xf>
    <xf numFmtId="0" fontId="26" fillId="0" borderId="0" xfId="186" applyFont="1" applyAlignment="1">
      <alignment vertical="center"/>
    </xf>
    <xf numFmtId="0" fontId="26" fillId="0" borderId="0" xfId="186" applyFont="1"/>
    <xf numFmtId="0" fontId="26" fillId="0" borderId="0" xfId="186" applyFont="1" applyAlignment="1">
      <alignment horizontal="left" vertical="center" wrapText="1"/>
    </xf>
    <xf numFmtId="0" fontId="26" fillId="0" borderId="0" xfId="0" applyFont="1" applyAlignment="1">
      <alignment vertical="center"/>
    </xf>
    <xf numFmtId="0" fontId="26" fillId="0" borderId="0" xfId="0" applyFont="1" applyAlignment="1">
      <alignment horizontal="center" vertical="center" wrapText="1"/>
    </xf>
    <xf numFmtId="0" fontId="26" fillId="0" borderId="0" xfId="0" applyFont="1" applyAlignment="1">
      <alignment horizontal="left" vertical="top" wrapText="1"/>
    </xf>
    <xf numFmtId="0" fontId="26" fillId="0" borderId="18" xfId="0" applyFont="1" applyBorder="1" applyAlignment="1">
      <alignment vertical="top" wrapText="1"/>
    </xf>
    <xf numFmtId="0" fontId="26" fillId="0" borderId="0" xfId="0" applyFont="1" applyAlignment="1">
      <alignment horizontal="right"/>
    </xf>
    <xf numFmtId="0" fontId="26" fillId="0" borderId="10" xfId="0" applyFont="1" applyBorder="1" applyAlignment="1">
      <alignment horizontal="center" vertical="center" wrapText="1"/>
    </xf>
    <xf numFmtId="0" fontId="26" fillId="0" borderId="0" xfId="0" applyFont="1" applyAlignment="1">
      <alignment vertical="top"/>
    </xf>
    <xf numFmtId="0" fontId="26" fillId="0" borderId="0" xfId="0" applyFont="1" applyAlignment="1">
      <alignment horizontal="left" vertical="top"/>
    </xf>
    <xf numFmtId="0" fontId="71" fillId="0" borderId="0" xfId="0" applyFont="1" applyAlignment="1">
      <alignment horizontal="left"/>
    </xf>
    <xf numFmtId="167" fontId="26" fillId="0" borderId="18" xfId="0" applyNumberFormat="1" applyFont="1" applyBorder="1" applyAlignment="1">
      <alignment horizontal="center" vertical="center" wrapText="1"/>
    </xf>
    <xf numFmtId="0" fontId="26" fillId="0" borderId="18" xfId="0" applyFont="1" applyBorder="1" applyAlignment="1">
      <alignment horizontal="center" vertical="center" wrapText="1"/>
    </xf>
    <xf numFmtId="167" fontId="26" fillId="0" borderId="10" xfId="0" applyNumberFormat="1" applyFont="1" applyBorder="1" applyAlignment="1">
      <alignment horizontal="center" vertical="center" wrapText="1"/>
    </xf>
    <xf numFmtId="0" fontId="74" fillId="0" borderId="10" xfId="0" applyFont="1" applyBorder="1" applyAlignment="1">
      <alignment horizontal="left" vertical="top" wrapText="1"/>
    </xf>
    <xf numFmtId="0" fontId="75" fillId="0" borderId="0" xfId="0" applyFont="1"/>
    <xf numFmtId="0" fontId="26" fillId="0" borderId="21" xfId="0" applyFont="1" applyBorder="1" applyAlignment="1">
      <alignment horizontal="center" vertical="center"/>
    </xf>
    <xf numFmtId="0" fontId="26" fillId="0" borderId="21" xfId="0" applyFont="1" applyBorder="1" applyAlignment="1">
      <alignment horizontal="center" vertical="center" wrapText="1"/>
    </xf>
    <xf numFmtId="0" fontId="71" fillId="0" borderId="21" xfId="0" applyFont="1" applyBorder="1" applyAlignment="1">
      <alignment vertical="top" wrapText="1"/>
    </xf>
    <xf numFmtId="0" fontId="74" fillId="0" borderId="0" xfId="186" applyFont="1" applyAlignment="1">
      <alignment vertical="top"/>
    </xf>
    <xf numFmtId="49" fontId="26" fillId="0" borderId="21" xfId="0" applyNumberFormat="1" applyFont="1" applyBorder="1" applyAlignment="1">
      <alignment horizontal="center" vertical="center" wrapText="1"/>
    </xf>
    <xf numFmtId="169" fontId="26" fillId="0" borderId="10" xfId="89" applyNumberFormat="1" applyFont="1" applyFill="1" applyBorder="1" applyAlignment="1">
      <alignment horizontal="center" vertical="center"/>
    </xf>
    <xf numFmtId="169" fontId="74" fillId="0" borderId="18" xfId="89" applyNumberFormat="1" applyFont="1" applyFill="1" applyBorder="1" applyAlignment="1">
      <alignment horizontal="center" vertical="center"/>
    </xf>
    <xf numFmtId="169" fontId="26" fillId="0" borderId="18" xfId="89" applyNumberFormat="1" applyFont="1" applyFill="1" applyBorder="1" applyAlignment="1">
      <alignment horizontal="center" vertical="center"/>
    </xf>
    <xf numFmtId="169" fontId="26" fillId="0" borderId="21" xfId="89" applyNumberFormat="1" applyFont="1" applyFill="1" applyBorder="1" applyAlignment="1">
      <alignment horizontal="center" vertical="center"/>
    </xf>
    <xf numFmtId="0" fontId="74" fillId="0" borderId="21" xfId="179" applyFont="1" applyBorder="1">
      <alignment horizontal="left" vertical="top" wrapText="1"/>
    </xf>
    <xf numFmtId="0" fontId="79" fillId="0" borderId="0" xfId="0" applyFont="1" applyAlignment="1">
      <alignment horizontal="left" vertical="top" wrapText="1"/>
    </xf>
    <xf numFmtId="0" fontId="71" fillId="0" borderId="0" xfId="0" applyFont="1" applyAlignment="1">
      <alignment horizontal="left" vertical="top" wrapText="1"/>
    </xf>
    <xf numFmtId="0" fontId="26" fillId="0" borderId="21" xfId="179" applyFont="1" applyBorder="1">
      <alignment horizontal="left" vertical="top" wrapText="1"/>
    </xf>
    <xf numFmtId="0" fontId="80" fillId="0" borderId="21" xfId="179" applyFont="1" applyBorder="1">
      <alignment horizontal="left" vertical="top" wrapText="1"/>
    </xf>
    <xf numFmtId="0" fontId="74" fillId="0" borderId="21" xfId="0" applyFont="1" applyBorder="1" applyAlignment="1">
      <alignment horizontal="left" vertical="top" wrapText="1"/>
    </xf>
    <xf numFmtId="0" fontId="26" fillId="0" borderId="23" xfId="0" applyFont="1" applyBorder="1" applyAlignment="1">
      <alignment horizontal="center" vertical="top" wrapText="1"/>
    </xf>
    <xf numFmtId="0" fontId="82" fillId="0" borderId="0" xfId="186" applyFont="1"/>
    <xf numFmtId="0" fontId="81" fillId="0" borderId="0" xfId="186" applyFont="1"/>
    <xf numFmtId="0" fontId="74" fillId="0" borderId="21" xfId="186" applyFont="1" applyBorder="1" applyAlignment="1">
      <alignment vertical="top" wrapText="1"/>
    </xf>
    <xf numFmtId="0" fontId="74" fillId="0" borderId="0" xfId="186" applyFont="1" applyAlignment="1">
      <alignment vertical="top" wrapText="1"/>
    </xf>
    <xf numFmtId="0" fontId="74" fillId="0" borderId="0" xfId="186" applyFont="1"/>
    <xf numFmtId="0" fontId="80" fillId="0" borderId="21" xfId="186" applyFont="1" applyBorder="1" applyAlignment="1">
      <alignment horizontal="left" vertical="top" wrapText="1"/>
    </xf>
    <xf numFmtId="0" fontId="80" fillId="0" borderId="23" xfId="186" applyFont="1" applyBorder="1" applyAlignment="1">
      <alignment horizontal="left" vertical="top" wrapText="1"/>
    </xf>
    <xf numFmtId="0" fontId="80" fillId="0" borderId="0" xfId="186" applyFont="1" applyAlignment="1">
      <alignment horizontal="left" vertical="top" wrapText="1"/>
    </xf>
    <xf numFmtId="0" fontId="80" fillId="0" borderId="21" xfId="186" applyFont="1" applyBorder="1" applyAlignment="1">
      <alignment horizontal="center" wrapText="1"/>
    </xf>
    <xf numFmtId="169" fontId="26" fillId="0" borderId="21" xfId="189" applyNumberFormat="1" applyFont="1" applyBorder="1"/>
    <xf numFmtId="0" fontId="26" fillId="0" borderId="0" xfId="179" applyFont="1">
      <alignment horizontal="left" vertical="top" wrapText="1"/>
    </xf>
    <xf numFmtId="169" fontId="26" fillId="0" borderId="0" xfId="189" applyNumberFormat="1" applyFont="1" applyBorder="1"/>
    <xf numFmtId="167" fontId="74" fillId="0" borderId="21" xfId="89" applyFont="1" applyBorder="1" applyAlignment="1">
      <alignment horizontal="center" vertical="center"/>
    </xf>
    <xf numFmtId="0" fontId="74" fillId="0" borderId="21" xfId="0" applyFont="1" applyBorder="1" applyAlignment="1">
      <alignment vertical="center" wrapText="1"/>
    </xf>
    <xf numFmtId="0" fontId="74" fillId="0" borderId="21" xfId="0" applyFont="1" applyBorder="1" applyAlignment="1">
      <alignment horizontal="center" vertical="center" wrapText="1"/>
    </xf>
    <xf numFmtId="0" fontId="74" fillId="0" borderId="18" xfId="0" applyFont="1" applyBorder="1" applyAlignment="1">
      <alignment horizontal="left" vertical="top" wrapText="1"/>
    </xf>
    <xf numFmtId="0" fontId="74" fillId="0" borderId="18" xfId="0" applyFont="1" applyBorder="1" applyAlignment="1">
      <alignment vertical="top" wrapText="1"/>
    </xf>
    <xf numFmtId="0" fontId="74" fillId="0" borderId="21" xfId="0" applyFont="1" applyBorder="1" applyAlignment="1">
      <alignment horizontal="center" vertical="center"/>
    </xf>
    <xf numFmtId="166" fontId="74" fillId="0" borderId="21" xfId="0" applyNumberFormat="1" applyFont="1" applyBorder="1" applyAlignment="1">
      <alignment horizontal="center" vertical="center" wrapText="1"/>
    </xf>
    <xf numFmtId="166" fontId="26" fillId="0" borderId="0" xfId="0" applyNumberFormat="1" applyFont="1" applyAlignment="1">
      <alignment vertical="center"/>
    </xf>
    <xf numFmtId="0" fontId="74" fillId="0" borderId="0" xfId="0" applyFont="1"/>
    <xf numFmtId="0" fontId="84" fillId="0" borderId="0" xfId="0" applyFont="1"/>
    <xf numFmtId="0" fontId="26" fillId="0" borderId="18" xfId="0" applyFont="1" applyBorder="1" applyAlignment="1">
      <alignment horizontal="center" vertical="top" wrapText="1"/>
    </xf>
    <xf numFmtId="0" fontId="26" fillId="0" borderId="0" xfId="11" applyFont="1" applyAlignment="1">
      <alignment horizontal="center" vertical="center" wrapText="1"/>
    </xf>
    <xf numFmtId="0" fontId="26" fillId="0" borderId="0" xfId="11" applyFont="1" applyAlignment="1">
      <alignment vertical="center" wrapText="1"/>
    </xf>
    <xf numFmtId="0" fontId="26" fillId="0" borderId="0" xfId="87" applyFont="1" applyAlignment="1">
      <alignment vertical="center" wrapText="1"/>
    </xf>
    <xf numFmtId="0" fontId="26" fillId="0" borderId="0" xfId="87" applyFont="1" applyAlignment="1">
      <alignment horizontal="right" vertical="center"/>
    </xf>
    <xf numFmtId="49" fontId="26" fillId="0" borderId="0" xfId="11" applyNumberFormat="1" applyFont="1" applyAlignment="1">
      <alignment horizontal="center" vertical="center" wrapText="1"/>
    </xf>
    <xf numFmtId="43" fontId="26" fillId="0" borderId="0" xfId="11" applyNumberFormat="1" applyFont="1" applyAlignment="1">
      <alignment vertical="center" wrapText="1"/>
    </xf>
    <xf numFmtId="0" fontId="26" fillId="0" borderId="0" xfId="87" applyFont="1" applyAlignment="1">
      <alignment wrapText="1"/>
    </xf>
    <xf numFmtId="169" fontId="26" fillId="0" borderId="0" xfId="11" applyNumberFormat="1" applyFont="1" applyAlignment="1">
      <alignment vertical="center" wrapText="1"/>
    </xf>
    <xf numFmtId="167" fontId="74" fillId="0" borderId="18" xfId="89" applyFont="1" applyFill="1" applyBorder="1" applyAlignment="1">
      <alignment horizontal="right" vertical="center"/>
    </xf>
    <xf numFmtId="167" fontId="26" fillId="0" borderId="30" xfId="89" applyFont="1" applyFill="1" applyBorder="1" applyAlignment="1">
      <alignment horizontal="right" vertical="center"/>
    </xf>
    <xf numFmtId="166" fontId="26" fillId="0" borderId="0" xfId="11" applyNumberFormat="1" applyFont="1" applyAlignment="1">
      <alignment vertical="center" wrapText="1"/>
    </xf>
    <xf numFmtId="4" fontId="26" fillId="0" borderId="0" xfId="11" applyNumberFormat="1" applyFont="1" applyAlignment="1">
      <alignment vertical="center" wrapText="1"/>
    </xf>
    <xf numFmtId="0" fontId="26" fillId="0" borderId="18" xfId="0" applyFont="1" applyBorder="1" applyAlignment="1">
      <alignment vertical="center" wrapText="1"/>
    </xf>
    <xf numFmtId="49" fontId="88" fillId="0" borderId="18" xfId="0" applyNumberFormat="1" applyFont="1" applyBorder="1" applyAlignment="1">
      <alignment horizontal="left" vertical="center" wrapText="1"/>
    </xf>
    <xf numFmtId="49" fontId="26" fillId="0" borderId="18" xfId="0" applyNumberFormat="1" applyFont="1" applyBorder="1" applyAlignment="1">
      <alignment horizontal="center" vertical="center" wrapText="1"/>
    </xf>
    <xf numFmtId="43" fontId="89" fillId="0" borderId="18" xfId="0" applyNumberFormat="1" applyFont="1" applyBorder="1" applyAlignment="1">
      <alignment horizontal="left" vertical="top" wrapText="1"/>
    </xf>
    <xf numFmtId="43" fontId="88" fillId="0" borderId="18" xfId="0" applyNumberFormat="1" applyFont="1" applyBorder="1" applyAlignment="1">
      <alignment horizontal="left" vertical="center" wrapText="1"/>
    </xf>
    <xf numFmtId="169" fontId="26" fillId="0" borderId="18" xfId="203" applyNumberFormat="1" applyFont="1" applyBorder="1" applyAlignment="1">
      <alignment horizontal="right" vertical="center" shrinkToFit="1"/>
    </xf>
    <xf numFmtId="43" fontId="26" fillId="0" borderId="18" xfId="203" applyNumberFormat="1" applyFont="1" applyBorder="1" applyAlignment="1">
      <alignment horizontal="right" vertical="center" shrinkToFit="1"/>
    </xf>
    <xf numFmtId="167" fontId="74" fillId="0" borderId="10" xfId="89" applyFont="1" applyFill="1" applyBorder="1" applyAlignment="1">
      <alignment horizontal="center" vertical="center"/>
    </xf>
    <xf numFmtId="167" fontId="26" fillId="0" borderId="18" xfId="89" applyFont="1" applyFill="1" applyBorder="1" applyAlignment="1">
      <alignment horizontal="right" vertical="center"/>
    </xf>
    <xf numFmtId="49" fontId="89" fillId="0" borderId="18" xfId="0" applyNumberFormat="1" applyFont="1" applyBorder="1" applyAlignment="1">
      <alignment horizontal="left" vertical="center" wrapText="1"/>
    </xf>
    <xf numFmtId="49" fontId="74" fillId="0" borderId="18" xfId="0" applyNumberFormat="1" applyFont="1" applyBorder="1" applyAlignment="1">
      <alignment horizontal="center" vertical="center" wrapText="1"/>
    </xf>
    <xf numFmtId="0" fontId="26" fillId="0" borderId="15" xfId="0" applyFont="1" applyBorder="1" applyAlignment="1">
      <alignment horizontal="center" vertical="center" wrapText="1"/>
    </xf>
    <xf numFmtId="0" fontId="74" fillId="0" borderId="0" xfId="0" applyFont="1" applyAlignment="1">
      <alignment horizontal="center" vertical="center" wrapText="1"/>
    </xf>
    <xf numFmtId="0" fontId="26" fillId="0" borderId="0" xfId="186" applyFont="1" applyAlignment="1">
      <alignment wrapText="1"/>
    </xf>
    <xf numFmtId="0" fontId="74" fillId="0" borderId="0" xfId="0" applyFont="1" applyAlignment="1">
      <alignment vertical="center" wrapText="1"/>
    </xf>
    <xf numFmtId="167" fontId="26" fillId="0" borderId="0" xfId="89" applyFont="1" applyBorder="1" applyAlignment="1">
      <alignment horizontal="center" vertical="center"/>
    </xf>
    <xf numFmtId="0" fontId="74" fillId="0" borderId="21" xfId="0" applyFont="1" applyBorder="1" applyAlignment="1">
      <alignment vertical="center"/>
    </xf>
    <xf numFmtId="167" fontId="74" fillId="0" borderId="21" xfId="89" applyFont="1" applyFill="1" applyBorder="1" applyAlignment="1">
      <alignment horizontal="center" vertical="center"/>
    </xf>
    <xf numFmtId="0" fontId="74" fillId="0" borderId="0" xfId="0" applyFont="1" applyAlignment="1">
      <alignment vertical="top"/>
    </xf>
    <xf numFmtId="0" fontId="74" fillId="0" borderId="0" xfId="0" applyFont="1" applyAlignment="1">
      <alignment horizontal="center"/>
    </xf>
    <xf numFmtId="0" fontId="26" fillId="0" borderId="39" xfId="179" applyFont="1" applyBorder="1">
      <alignment horizontal="left" vertical="top" wrapText="1"/>
    </xf>
    <xf numFmtId="0" fontId="80" fillId="0" borderId="39" xfId="179" applyFont="1" applyBorder="1">
      <alignment horizontal="left" vertical="top" wrapText="1"/>
    </xf>
    <xf numFmtId="0" fontId="26" fillId="0" borderId="39" xfId="0" applyFont="1" applyBorder="1" applyAlignment="1">
      <alignment horizontal="left" vertical="top" wrapText="1"/>
    </xf>
    <xf numFmtId="0" fontId="105" fillId="0" borderId="39" xfId="0" applyFont="1" applyBorder="1" applyAlignment="1">
      <alignment horizontal="left" vertical="top" wrapText="1"/>
    </xf>
    <xf numFmtId="0" fontId="26" fillId="0" borderId="39" xfId="11" applyFont="1" applyBorder="1" applyAlignment="1">
      <alignment horizontal="center" vertical="center" wrapText="1"/>
    </xf>
    <xf numFmtId="0" fontId="79" fillId="0" borderId="39" xfId="0" applyFont="1" applyBorder="1" applyAlignment="1">
      <alignment horizontal="center" vertical="top" wrapText="1"/>
    </xf>
    <xf numFmtId="169" fontId="26" fillId="0" borderId="39" xfId="189" applyNumberFormat="1" applyFont="1" applyBorder="1"/>
    <xf numFmtId="0" fontId="26" fillId="0" borderId="39" xfId="0" applyFont="1" applyBorder="1" applyAlignment="1">
      <alignment horizontal="center" vertical="top" wrapText="1"/>
    </xf>
    <xf numFmtId="169" fontId="26" fillId="0" borderId="0" xfId="189" applyNumberFormat="1" applyFont="1" applyBorder="1" applyAlignment="1">
      <alignment horizontal="right"/>
    </xf>
    <xf numFmtId="0" fontId="74" fillId="0" borderId="39" xfId="0" applyFont="1" applyBorder="1" applyAlignment="1">
      <alignment horizontal="left" vertical="top" wrapText="1"/>
    </xf>
    <xf numFmtId="0" fontId="26" fillId="24" borderId="39" xfId="0" applyFont="1" applyFill="1" applyBorder="1" applyAlignment="1">
      <alignment horizontal="left" vertical="top" wrapText="1"/>
    </xf>
    <xf numFmtId="170" fontId="26" fillId="0" borderId="39" xfId="11" applyNumberFormat="1" applyFont="1" applyBorder="1" applyAlignment="1">
      <alignment horizontal="right" vertical="center" wrapText="1"/>
    </xf>
    <xf numFmtId="169" fontId="89" fillId="0" borderId="18" xfId="0" applyNumberFormat="1" applyFont="1" applyBorder="1" applyAlignment="1">
      <alignment horizontal="right" vertical="top" wrapText="1"/>
    </xf>
    <xf numFmtId="169" fontId="89" fillId="0" borderId="18" xfId="0" applyNumberFormat="1" applyFont="1" applyBorder="1" applyAlignment="1">
      <alignment horizontal="left" vertical="top" wrapText="1"/>
    </xf>
    <xf numFmtId="0" fontId="26" fillId="0" borderId="39" xfId="0" applyFont="1" applyBorder="1" applyAlignment="1">
      <alignment horizontal="center" vertical="center" wrapText="1"/>
    </xf>
    <xf numFmtId="49" fontId="88" fillId="0" borderId="39" xfId="0" applyNumberFormat="1" applyFont="1" applyBorder="1" applyAlignment="1">
      <alignment horizontal="left" vertical="center" wrapText="1"/>
    </xf>
    <xf numFmtId="49" fontId="26" fillId="0" borderId="39" xfId="0" applyNumberFormat="1" applyFont="1" applyBorder="1" applyAlignment="1">
      <alignment horizontal="center" vertical="center" wrapText="1"/>
    </xf>
    <xf numFmtId="43" fontId="88" fillId="0" borderId="39" xfId="0" applyNumberFormat="1" applyFont="1" applyBorder="1" applyAlignment="1">
      <alignment horizontal="left" vertical="center" wrapText="1"/>
    </xf>
    <xf numFmtId="169" fontId="26" fillId="0" borderId="39" xfId="203" applyNumberFormat="1" applyFont="1" applyBorder="1" applyAlignment="1">
      <alignment horizontal="right" vertical="center" shrinkToFit="1"/>
    </xf>
    <xf numFmtId="167" fontId="74" fillId="0" borderId="39" xfId="89" applyFont="1" applyFill="1" applyBorder="1" applyAlignment="1">
      <alignment horizontal="right" vertical="center"/>
    </xf>
    <xf numFmtId="167" fontId="26" fillId="0" borderId="39" xfId="89" applyFont="1" applyFill="1" applyBorder="1" applyAlignment="1">
      <alignment horizontal="right" vertical="center"/>
    </xf>
    <xf numFmtId="167" fontId="26" fillId="0" borderId="39" xfId="89" applyFont="1" applyFill="1" applyBorder="1">
      <alignment horizontal="right" vertical="top"/>
    </xf>
    <xf numFmtId="170" fontId="26" fillId="0" borderId="39" xfId="96" applyNumberFormat="1" applyFont="1" applyFill="1" applyBorder="1" applyAlignment="1">
      <alignment horizontal="right" vertical="center" wrapText="1"/>
    </xf>
    <xf numFmtId="0" fontId="74" fillId="24" borderId="39" xfId="0" applyFont="1" applyFill="1" applyBorder="1" applyAlignment="1">
      <alignment horizontal="left" vertical="top" wrapText="1"/>
    </xf>
    <xf numFmtId="0" fontId="80" fillId="24" borderId="39" xfId="0" applyFont="1" applyFill="1" applyBorder="1" applyAlignment="1">
      <alignment horizontal="left" vertical="top" wrapText="1"/>
    </xf>
    <xf numFmtId="167" fontId="26" fillId="0" borderId="0" xfId="0" applyNumberFormat="1" applyFont="1" applyAlignment="1">
      <alignment horizontal="center" vertical="center" wrapText="1"/>
    </xf>
    <xf numFmtId="0" fontId="26" fillId="0" borderId="0" xfId="0" applyFont="1" applyAlignment="1">
      <alignment horizontal="right" vertical="top" wrapText="1"/>
    </xf>
    <xf numFmtId="0" fontId="26" fillId="0" borderId="0" xfId="186" applyFont="1" applyAlignment="1">
      <alignment horizontal="right" vertical="top" wrapText="1"/>
    </xf>
    <xf numFmtId="4" fontId="71" fillId="0" borderId="0" xfId="0" applyNumberFormat="1" applyFont="1" applyAlignment="1">
      <alignment horizontal="left" vertical="top" wrapText="1"/>
    </xf>
    <xf numFmtId="43" fontId="71" fillId="0" borderId="0" xfId="0" applyNumberFormat="1" applyFont="1" applyAlignment="1">
      <alignment horizontal="left" vertical="top" wrapText="1"/>
    </xf>
    <xf numFmtId="0" fontId="77" fillId="24" borderId="39" xfId="0" applyFont="1" applyFill="1" applyBorder="1" applyAlignment="1">
      <alignment horizontal="left" vertical="top" wrapText="1"/>
    </xf>
    <xf numFmtId="0" fontId="106" fillId="24" borderId="39" xfId="0" applyFont="1" applyFill="1" applyBorder="1" applyAlignment="1">
      <alignment horizontal="left" vertical="top" wrapText="1"/>
    </xf>
    <xf numFmtId="0" fontId="74" fillId="0" borderId="39" xfId="186" applyFont="1" applyBorder="1" applyAlignment="1">
      <alignment vertical="top" wrapText="1"/>
    </xf>
    <xf numFmtId="0" fontId="26" fillId="24" borderId="21" xfId="0" applyFont="1" applyFill="1" applyBorder="1" applyAlignment="1">
      <alignment vertical="center"/>
    </xf>
    <xf numFmtId="0" fontId="74" fillId="24" borderId="21" xfId="0" applyFont="1" applyFill="1" applyBorder="1" applyAlignment="1">
      <alignment horizontal="center" vertical="center"/>
    </xf>
    <xf numFmtId="0" fontId="76" fillId="24" borderId="21" xfId="0" applyFont="1" applyFill="1" applyBorder="1" applyAlignment="1">
      <alignment vertical="center"/>
    </xf>
    <xf numFmtId="167" fontId="76" fillId="24" borderId="21" xfId="89" applyFont="1" applyFill="1" applyBorder="1" applyAlignment="1">
      <alignment horizontal="center" vertical="center"/>
    </xf>
    <xf numFmtId="167" fontId="74" fillId="24" borderId="21" xfId="89" applyFont="1" applyFill="1" applyBorder="1" applyAlignment="1">
      <alignment horizontal="center" vertical="center"/>
    </xf>
    <xf numFmtId="0" fontId="26" fillId="24" borderId="21" xfId="0" applyFont="1" applyFill="1" applyBorder="1" applyAlignment="1">
      <alignment horizontal="center" wrapText="1"/>
    </xf>
    <xf numFmtId="0" fontId="74" fillId="24" borderId="21" xfId="0" applyFont="1" applyFill="1" applyBorder="1" applyAlignment="1">
      <alignment horizontal="center" vertical="top" wrapText="1"/>
    </xf>
    <xf numFmtId="0" fontId="26" fillId="24" borderId="21" xfId="0" applyFont="1" applyFill="1" applyBorder="1" applyAlignment="1">
      <alignment horizontal="center" vertical="center"/>
    </xf>
    <xf numFmtId="0" fontId="26" fillId="24" borderId="21" xfId="0" applyFont="1" applyFill="1" applyBorder="1" applyAlignment="1">
      <alignment horizontal="center"/>
    </xf>
    <xf numFmtId="168" fontId="26" fillId="24" borderId="21" xfId="89" applyNumberFormat="1" applyFont="1" applyFill="1" applyBorder="1" applyAlignment="1">
      <alignment horizontal="center" vertical="center"/>
    </xf>
    <xf numFmtId="167" fontId="26" fillId="24" borderId="21" xfId="89" applyFont="1" applyFill="1" applyBorder="1" applyAlignment="1">
      <alignment horizontal="center" vertical="center"/>
    </xf>
    <xf numFmtId="0" fontId="74" fillId="24" borderId="21" xfId="0" applyFont="1" applyFill="1" applyBorder="1" applyAlignment="1">
      <alignment vertical="center" wrapText="1"/>
    </xf>
    <xf numFmtId="0" fontId="74" fillId="24" borderId="21" xfId="0" applyFont="1" applyFill="1" applyBorder="1" applyAlignment="1">
      <alignment horizontal="center" vertical="center" wrapText="1"/>
    </xf>
    <xf numFmtId="0" fontId="26" fillId="0" borderId="21" xfId="179" applyFont="1" applyBorder="1" applyAlignment="1">
      <alignment horizontal="center" vertical="top" wrapText="1"/>
    </xf>
    <xf numFmtId="167" fontId="74" fillId="0" borderId="10" xfId="160" applyFont="1" applyFill="1" applyBorder="1" applyAlignment="1">
      <alignment horizontal="center" vertical="top"/>
    </xf>
    <xf numFmtId="0" fontId="74" fillId="0" borderId="0" xfId="0" applyFont="1" applyAlignment="1">
      <alignment horizontal="left" vertical="top"/>
    </xf>
    <xf numFmtId="167" fontId="73" fillId="0" borderId="0" xfId="0" applyNumberFormat="1" applyFont="1" applyAlignment="1">
      <alignment horizontal="right" vertical="top"/>
    </xf>
    <xf numFmtId="0" fontId="71" fillId="0" borderId="39" xfId="0" applyFont="1" applyBorder="1" applyAlignment="1">
      <alignment horizontal="left" vertical="top" wrapText="1"/>
    </xf>
    <xf numFmtId="0" fontId="71" fillId="0" borderId="39" xfId="0" applyFont="1" applyBorder="1" applyAlignment="1">
      <alignment horizontal="left" vertical="center" wrapText="1"/>
    </xf>
    <xf numFmtId="0" fontId="26" fillId="0" borderId="39" xfId="0" applyFont="1" applyBorder="1" applyAlignment="1">
      <alignment horizontal="left" vertical="center" wrapText="1"/>
    </xf>
    <xf numFmtId="0" fontId="26" fillId="0" borderId="39" xfId="0" applyFont="1" applyBorder="1" applyAlignment="1">
      <alignment vertical="center" wrapText="1"/>
    </xf>
    <xf numFmtId="43" fontId="89" fillId="0" borderId="39" xfId="0" applyNumberFormat="1" applyFont="1" applyBorder="1" applyAlignment="1">
      <alignment horizontal="left" vertical="top" wrapText="1"/>
    </xf>
    <xf numFmtId="169" fontId="89" fillId="0" borderId="39" xfId="0" applyNumberFormat="1" applyFont="1" applyBorder="1" applyAlignment="1">
      <alignment horizontal="right" vertical="top" wrapText="1"/>
    </xf>
    <xf numFmtId="169" fontId="89" fillId="0" borderId="39" xfId="0" applyNumberFormat="1" applyFont="1" applyBorder="1" applyAlignment="1">
      <alignment horizontal="left" vertical="top" wrapText="1"/>
    </xf>
    <xf numFmtId="49" fontId="89" fillId="0" borderId="39" xfId="0" applyNumberFormat="1" applyFont="1" applyBorder="1" applyAlignment="1">
      <alignment horizontal="left" vertical="center" wrapText="1"/>
    </xf>
    <xf numFmtId="49" fontId="74" fillId="0" borderId="39" xfId="0" applyNumberFormat="1" applyFont="1" applyBorder="1" applyAlignment="1">
      <alignment horizontal="center" vertical="center" wrapText="1"/>
    </xf>
    <xf numFmtId="43" fontId="89" fillId="0" borderId="39" xfId="0" applyNumberFormat="1" applyFont="1" applyBorder="1" applyAlignment="1">
      <alignment vertical="center" wrapText="1"/>
    </xf>
    <xf numFmtId="169" fontId="74" fillId="0" borderId="39" xfId="203" applyNumberFormat="1" applyFont="1" applyBorder="1" applyAlignment="1">
      <alignment horizontal="right" vertical="center" shrinkToFit="1"/>
    </xf>
    <xf numFmtId="43" fontId="26" fillId="0" borderId="39" xfId="203" applyNumberFormat="1" applyFont="1" applyBorder="1" applyAlignment="1">
      <alignment horizontal="right" vertical="center" shrinkToFit="1"/>
    </xf>
    <xf numFmtId="0" fontId="80" fillId="0" borderId="39" xfId="0" applyFont="1" applyBorder="1" applyAlignment="1">
      <alignment horizontal="left" vertical="top" wrapText="1"/>
    </xf>
    <xf numFmtId="0" fontId="26" fillId="0" borderId="0" xfId="11" applyFont="1" applyAlignment="1">
      <alignment horizontal="right" vertical="center" wrapText="1"/>
    </xf>
    <xf numFmtId="0" fontId="71" fillId="0" borderId="0" xfId="0" applyFont="1"/>
    <xf numFmtId="0" fontId="79" fillId="0" borderId="0" xfId="0" applyFont="1"/>
    <xf numFmtId="0" fontId="74" fillId="0" borderId="0" xfId="11" applyFont="1" applyAlignment="1">
      <alignment horizontal="center" vertical="center" wrapText="1"/>
    </xf>
    <xf numFmtId="0" fontId="74" fillId="0" borderId="0" xfId="11" applyFont="1" applyAlignment="1">
      <alignment vertical="center" wrapText="1"/>
    </xf>
    <xf numFmtId="166" fontId="74" fillId="0" borderId="0" xfId="11" applyNumberFormat="1" applyFont="1" applyAlignment="1">
      <alignment vertical="center" wrapText="1"/>
    </xf>
    <xf numFmtId="4" fontId="74" fillId="0" borderId="0" xfId="11" applyNumberFormat="1" applyFont="1" applyAlignment="1">
      <alignment vertical="center" wrapText="1"/>
    </xf>
    <xf numFmtId="167" fontId="26" fillId="0" borderId="0" xfId="0" applyNumberFormat="1" applyFont="1" applyAlignment="1">
      <alignment horizontal="left" vertical="top"/>
    </xf>
    <xf numFmtId="0" fontId="26" fillId="0" borderId="10" xfId="0" applyFont="1" applyBorder="1" applyAlignment="1">
      <alignment horizontal="center" vertical="center"/>
    </xf>
    <xf numFmtId="169" fontId="26" fillId="0" borderId="10" xfId="0" applyNumberFormat="1" applyFont="1" applyBorder="1" applyAlignment="1">
      <alignment vertical="center" wrapText="1"/>
    </xf>
    <xf numFmtId="169" fontId="26" fillId="0" borderId="10" xfId="0" applyNumberFormat="1" applyFont="1" applyBorder="1" applyAlignment="1">
      <alignment vertical="top" wrapText="1"/>
    </xf>
    <xf numFmtId="49" fontId="26" fillId="0" borderId="10" xfId="0" applyNumberFormat="1" applyFont="1" applyBorder="1" applyAlignment="1">
      <alignment horizontal="left" vertical="top" wrapText="1"/>
    </xf>
    <xf numFmtId="0" fontId="74" fillId="0" borderId="10" xfId="0" applyFont="1" applyBorder="1" applyAlignment="1">
      <alignment horizontal="left" vertical="center" wrapText="1"/>
    </xf>
    <xf numFmtId="0" fontId="26" fillId="0" borderId="0" xfId="0" applyFont="1" applyAlignment="1">
      <alignment horizontal="left" vertical="center" wrapText="1"/>
    </xf>
    <xf numFmtId="49" fontId="74" fillId="0" borderId="10" xfId="0" applyNumberFormat="1" applyFont="1" applyBorder="1" applyAlignment="1">
      <alignment horizontal="left" vertical="top" wrapText="1"/>
    </xf>
    <xf numFmtId="166" fontId="74" fillId="0" borderId="0" xfId="0" applyNumberFormat="1" applyFont="1"/>
    <xf numFmtId="169" fontId="74" fillId="0" borderId="10" xfId="160" applyNumberFormat="1" applyFont="1" applyFill="1" applyBorder="1" applyAlignment="1">
      <alignment horizontal="center" vertical="top"/>
    </xf>
    <xf numFmtId="169" fontId="74" fillId="0" borderId="10" xfId="0" applyNumberFormat="1" applyFont="1" applyBorder="1" applyAlignment="1">
      <alignment horizontal="center" vertical="top" wrapText="1"/>
    </xf>
    <xf numFmtId="169" fontId="26" fillId="0" borderId="10" xfId="0" applyNumberFormat="1" applyFont="1" applyBorder="1" applyAlignment="1">
      <alignment horizontal="center" vertical="top" wrapText="1"/>
    </xf>
    <xf numFmtId="169" fontId="74" fillId="0" borderId="10" xfId="89" applyNumberFormat="1" applyFont="1" applyFill="1" applyBorder="1" applyAlignment="1">
      <alignment horizontal="center" vertical="top"/>
    </xf>
    <xf numFmtId="0" fontId="26" fillId="0" borderId="18" xfId="0" applyFont="1" applyBorder="1" applyAlignment="1">
      <alignment horizontal="left" vertical="center" indent="2"/>
    </xf>
    <xf numFmtId="0" fontId="26" fillId="0" borderId="18" xfId="0" applyFont="1" applyBorder="1" applyAlignment="1">
      <alignment horizontal="left" vertical="center" wrapText="1" indent="2"/>
    </xf>
    <xf numFmtId="49" fontId="26" fillId="0" borderId="18" xfId="0" applyNumberFormat="1" applyFont="1" applyBorder="1" applyAlignment="1">
      <alignment horizontal="left" vertical="center" wrapText="1" indent="2"/>
    </xf>
    <xf numFmtId="0" fontId="26" fillId="0" borderId="18" xfId="87" applyFont="1" applyBorder="1" applyAlignment="1">
      <alignment vertical="center" wrapText="1"/>
    </xf>
    <xf numFmtId="0" fontId="71" fillId="0" borderId="0" xfId="0" applyFont="1" applyAlignment="1">
      <alignment horizontal="left" vertical="center" indent="2"/>
    </xf>
    <xf numFmtId="0" fontId="26" fillId="0" borderId="21" xfId="0" applyFont="1" applyBorder="1" applyAlignment="1">
      <alignment horizontal="left" vertical="center" indent="2"/>
    </xf>
    <xf numFmtId="0" fontId="26" fillId="0" borderId="21" xfId="0" applyFont="1" applyBorder="1" applyAlignment="1">
      <alignment horizontal="left" vertical="center" wrapText="1" indent="2"/>
    </xf>
    <xf numFmtId="49" fontId="26" fillId="0" borderId="21" xfId="0" applyNumberFormat="1" applyFont="1" applyBorder="1" applyAlignment="1">
      <alignment horizontal="left" vertical="center" wrapText="1" indent="2"/>
    </xf>
    <xf numFmtId="0" fontId="26" fillId="0" borderId="21" xfId="87" applyFont="1" applyBorder="1" applyAlignment="1">
      <alignment vertical="center" wrapText="1"/>
    </xf>
    <xf numFmtId="0" fontId="26" fillId="0" borderId="18" xfId="0" applyFont="1" applyBorder="1" applyAlignment="1">
      <alignment horizontal="left" vertical="center"/>
    </xf>
    <xf numFmtId="0" fontId="26" fillId="0" borderId="18" xfId="0" applyFont="1" applyBorder="1" applyAlignment="1">
      <alignment horizontal="left" vertical="center" wrapText="1"/>
    </xf>
    <xf numFmtId="49" fontId="26" fillId="0" borderId="18" xfId="0" applyNumberFormat="1" applyFont="1" applyBorder="1" applyAlignment="1">
      <alignment horizontal="left" vertical="center" wrapText="1"/>
    </xf>
    <xf numFmtId="0" fontId="26" fillId="0" borderId="21" xfId="87" applyFont="1" applyBorder="1" applyAlignment="1">
      <alignment horizontal="left" vertical="center" wrapText="1" indent="2"/>
    </xf>
    <xf numFmtId="0" fontId="71" fillId="0" borderId="0" xfId="0" applyFont="1" applyAlignment="1">
      <alignment vertical="center"/>
    </xf>
    <xf numFmtId="49" fontId="105" fillId="0" borderId="21" xfId="0" applyNumberFormat="1" applyFont="1" applyBorder="1" applyAlignment="1">
      <alignment horizontal="left" vertical="top" wrapText="1"/>
    </xf>
    <xf numFmtId="0" fontId="26" fillId="0" borderId="21" xfId="0" applyFont="1" applyBorder="1" applyAlignment="1">
      <alignment horizontal="left" vertical="top" wrapText="1"/>
    </xf>
    <xf numFmtId="167" fontId="74" fillId="0" borderId="21" xfId="0" applyNumberFormat="1" applyFont="1" applyBorder="1" applyAlignment="1">
      <alignment horizontal="center" vertical="top" wrapText="1"/>
    </xf>
    <xf numFmtId="49" fontId="105" fillId="0" borderId="39" xfId="0" applyNumberFormat="1" applyFont="1" applyBorder="1" applyAlignment="1">
      <alignment horizontal="left" vertical="top" wrapText="1"/>
    </xf>
    <xf numFmtId="167" fontId="74" fillId="0" borderId="39" xfId="0" applyNumberFormat="1" applyFont="1" applyBorder="1" applyAlignment="1">
      <alignment horizontal="center" vertical="top" wrapText="1"/>
    </xf>
    <xf numFmtId="0" fontId="26" fillId="0" borderId="21" xfId="0" applyFont="1" applyBorder="1" applyAlignment="1">
      <alignment horizontal="center" vertical="top" wrapText="1"/>
    </xf>
    <xf numFmtId="49" fontId="26" fillId="0" borderId="21" xfId="0" applyNumberFormat="1" applyFont="1" applyBorder="1" applyAlignment="1">
      <alignment vertical="top" wrapText="1"/>
    </xf>
    <xf numFmtId="0" fontId="71" fillId="0" borderId="21" xfId="0" applyFont="1" applyBorder="1" applyAlignment="1">
      <alignment vertical="center" wrapText="1"/>
    </xf>
    <xf numFmtId="0" fontId="71" fillId="0" borderId="21" xfId="0" applyFont="1" applyBorder="1" applyAlignment="1">
      <alignment wrapText="1"/>
    </xf>
    <xf numFmtId="0" fontId="26" fillId="0" borderId="23" xfId="0" applyFont="1" applyBorder="1" applyAlignment="1">
      <alignment horizontal="left" vertical="top" wrapText="1"/>
    </xf>
    <xf numFmtId="167" fontId="26" fillId="0" borderId="23" xfId="0" applyNumberFormat="1" applyFont="1" applyBorder="1" applyAlignment="1">
      <alignment horizontal="center" vertical="top" wrapText="1"/>
    </xf>
    <xf numFmtId="49" fontId="74" fillId="0" borderId="21" xfId="0" applyNumberFormat="1" applyFont="1" applyBorder="1" applyAlignment="1">
      <alignment vertical="top" wrapText="1"/>
    </xf>
    <xf numFmtId="167" fontId="74" fillId="0" borderId="21" xfId="179" applyNumberFormat="1" applyFont="1" applyBorder="1" applyAlignment="1">
      <alignment horizontal="center" vertical="top" wrapText="1"/>
    </xf>
    <xf numFmtId="49" fontId="105" fillId="0" borderId="21" xfId="0" applyNumberFormat="1" applyFont="1" applyBorder="1" applyAlignment="1">
      <alignment vertical="top" wrapText="1"/>
    </xf>
    <xf numFmtId="167" fontId="26" fillId="0" borderId="21" xfId="179" applyNumberFormat="1" applyFont="1" applyBorder="1" applyAlignment="1">
      <alignment horizontal="center" vertical="top" wrapText="1"/>
    </xf>
    <xf numFmtId="167" fontId="71" fillId="0" borderId="23" xfId="0" applyNumberFormat="1" applyFont="1" applyBorder="1" applyAlignment="1">
      <alignment horizontal="center" vertical="top" wrapText="1"/>
    </xf>
    <xf numFmtId="0" fontId="80" fillId="0" borderId="21" xfId="0" applyFont="1" applyBorder="1" applyAlignment="1">
      <alignment horizontal="left" vertical="top" wrapText="1"/>
    </xf>
    <xf numFmtId="49" fontId="26" fillId="0" borderId="39" xfId="0" applyNumberFormat="1" applyFont="1" applyBorder="1" applyAlignment="1">
      <alignment vertical="top" wrapText="1"/>
    </xf>
    <xf numFmtId="0" fontId="71" fillId="0" borderId="39" xfId="0" applyFont="1" applyBorder="1" applyAlignment="1">
      <alignment vertical="top" wrapText="1"/>
    </xf>
    <xf numFmtId="167" fontId="71" fillId="0" borderId="39" xfId="0" applyNumberFormat="1" applyFont="1" applyBorder="1" applyAlignment="1">
      <alignment horizontal="center" vertical="top" wrapText="1"/>
    </xf>
    <xf numFmtId="0" fontId="107" fillId="0" borderId="39" xfId="0" applyFont="1" applyBorder="1" applyAlignment="1">
      <alignment horizontal="left" vertical="top" wrapText="1"/>
    </xf>
    <xf numFmtId="0" fontId="108" fillId="0" borderId="39" xfId="0" applyFont="1" applyBorder="1" applyAlignment="1">
      <alignment horizontal="left" vertical="top" wrapText="1"/>
    </xf>
    <xf numFmtId="49" fontId="26" fillId="0" borderId="0" xfId="0" applyNumberFormat="1" applyFont="1" applyAlignment="1">
      <alignment vertical="top" wrapText="1"/>
    </xf>
    <xf numFmtId="0" fontId="71" fillId="0" borderId="0" xfId="0" applyFont="1" applyAlignment="1">
      <alignment vertical="top" wrapText="1"/>
    </xf>
    <xf numFmtId="167" fontId="71" fillId="0" borderId="0" xfId="0" applyNumberFormat="1" applyFont="1" applyAlignment="1">
      <alignment horizontal="center" vertical="top" wrapText="1"/>
    </xf>
    <xf numFmtId="43" fontId="89" fillId="0" borderId="39" xfId="0" applyNumberFormat="1" applyFont="1" applyBorder="1" applyAlignment="1">
      <alignment horizontal="left" vertical="center" wrapText="1"/>
    </xf>
    <xf numFmtId="169" fontId="74" fillId="0" borderId="0" xfId="11" applyNumberFormat="1" applyFont="1" applyAlignment="1">
      <alignment vertical="center" wrapText="1"/>
    </xf>
    <xf numFmtId="43" fontId="89" fillId="0" borderId="18" xfId="0" applyNumberFormat="1" applyFont="1" applyBorder="1" applyAlignment="1">
      <alignment vertical="center" wrapText="1"/>
    </xf>
    <xf numFmtId="169" fontId="74" fillId="0" borderId="18" xfId="203" applyNumberFormat="1" applyFont="1" applyBorder="1" applyAlignment="1">
      <alignment horizontal="right" vertical="center" shrinkToFit="1"/>
    </xf>
    <xf numFmtId="0" fontId="74" fillId="0" borderId="39" xfId="0" applyFont="1" applyBorder="1" applyAlignment="1">
      <alignment horizontal="center" vertical="center" wrapText="1"/>
    </xf>
    <xf numFmtId="0" fontId="79" fillId="0" borderId="39" xfId="0" applyFont="1" applyBorder="1" applyAlignment="1">
      <alignment horizontal="left" vertical="center" wrapText="1"/>
    </xf>
    <xf numFmtId="0" fontId="71" fillId="0" borderId="39" xfId="0" applyFont="1" applyBorder="1" applyAlignment="1">
      <alignment horizontal="center" vertical="center" wrapText="1"/>
    </xf>
    <xf numFmtId="0" fontId="71" fillId="24" borderId="39" xfId="0" applyFont="1" applyFill="1" applyBorder="1" applyAlignment="1">
      <alignment horizontal="left" vertical="top" wrapText="1"/>
    </xf>
    <xf numFmtId="0" fontId="79" fillId="0" borderId="39" xfId="0" applyFont="1" applyBorder="1" applyAlignment="1">
      <alignment horizontal="center" vertical="center" wrapText="1"/>
    </xf>
    <xf numFmtId="0" fontId="74" fillId="0" borderId="39" xfId="0" applyFont="1" applyBorder="1" applyAlignment="1">
      <alignment horizontal="left" vertical="center" wrapText="1"/>
    </xf>
    <xf numFmtId="0" fontId="80" fillId="0" borderId="39" xfId="0" applyFont="1" applyBorder="1" applyAlignment="1">
      <alignment horizontal="left" vertical="center" wrapText="1"/>
    </xf>
    <xf numFmtId="1" fontId="88" fillId="0" borderId="39" xfId="203" applyNumberFormat="1" applyFont="1" applyBorder="1" applyAlignment="1">
      <alignment vertical="center" shrinkToFit="1"/>
    </xf>
    <xf numFmtId="167" fontId="26" fillId="0" borderId="42" xfId="89" applyFont="1" applyFill="1" applyBorder="1" applyAlignment="1">
      <alignment horizontal="right" vertical="center"/>
    </xf>
    <xf numFmtId="164" fontId="26" fillId="0" borderId="0" xfId="189" applyFont="1" applyAlignment="1">
      <alignment vertical="center" wrapText="1"/>
    </xf>
    <xf numFmtId="164" fontId="26" fillId="0" borderId="0" xfId="189" applyFont="1" applyAlignment="1">
      <alignment horizontal="center" vertical="center" wrapText="1"/>
    </xf>
    <xf numFmtId="164" fontId="79" fillId="0" borderId="0" xfId="189" applyFont="1" applyAlignment="1">
      <alignment horizontal="left" vertical="top" wrapText="1"/>
    </xf>
    <xf numFmtId="164" fontId="71" fillId="0" borderId="0" xfId="189" applyFont="1" applyAlignment="1">
      <alignment horizontal="left" vertical="top" wrapText="1"/>
    </xf>
    <xf numFmtId="164" fontId="74" fillId="0" borderId="0" xfId="189" applyFont="1"/>
    <xf numFmtId="164" fontId="74" fillId="0" borderId="0" xfId="189" applyFont="1" applyAlignment="1">
      <alignment vertical="center" wrapText="1"/>
    </xf>
    <xf numFmtId="0" fontId="74" fillId="24" borderId="39" xfId="0" applyFont="1" applyFill="1" applyBorder="1" applyAlignment="1">
      <alignment vertical="center"/>
    </xf>
    <xf numFmtId="0" fontId="74" fillId="24" borderId="39" xfId="0" applyFont="1" applyFill="1" applyBorder="1" applyAlignment="1">
      <alignment horizontal="left" vertical="center" wrapText="1"/>
    </xf>
    <xf numFmtId="0" fontId="74" fillId="24" borderId="39" xfId="0" applyFont="1" applyFill="1" applyBorder="1" applyAlignment="1">
      <alignment horizontal="center" vertical="center" wrapText="1"/>
    </xf>
    <xf numFmtId="0" fontId="26" fillId="24" borderId="39" xfId="0" applyFont="1" applyFill="1" applyBorder="1" applyAlignment="1">
      <alignment horizontal="center" vertical="center" wrapText="1"/>
    </xf>
    <xf numFmtId="172" fontId="26" fillId="24" borderId="39" xfId="189" applyNumberFormat="1" applyFont="1" applyFill="1" applyBorder="1" applyAlignment="1">
      <alignment horizontal="center" vertical="center" wrapText="1"/>
    </xf>
    <xf numFmtId="168" fontId="26" fillId="24" borderId="39" xfId="0" applyNumberFormat="1" applyFont="1" applyFill="1" applyBorder="1" applyAlignment="1">
      <alignment horizontal="center" vertical="center" wrapText="1"/>
    </xf>
    <xf numFmtId="0" fontId="26" fillId="24" borderId="21" xfId="0" applyFont="1" applyFill="1" applyBorder="1" applyAlignment="1">
      <alignment horizontal="left" vertical="center" wrapText="1"/>
    </xf>
    <xf numFmtId="0" fontId="26" fillId="24" borderId="0" xfId="0" applyFont="1" applyFill="1" applyAlignment="1">
      <alignment vertical="center"/>
    </xf>
    <xf numFmtId="0" fontId="74" fillId="24" borderId="0" xfId="0" applyFont="1" applyFill="1"/>
    <xf numFmtId="0" fontId="26" fillId="24" borderId="39" xfId="0" applyFont="1" applyFill="1" applyBorder="1" applyAlignment="1">
      <alignment horizontal="left" vertical="center" wrapText="1"/>
    </xf>
    <xf numFmtId="49" fontId="26" fillId="0" borderId="39" xfId="240" applyNumberFormat="1" applyFont="1" applyBorder="1" applyAlignment="1">
      <alignment vertical="top" wrapText="1"/>
    </xf>
    <xf numFmtId="49" fontId="26" fillId="0" borderId="39" xfId="240" applyNumberFormat="1" applyFont="1" applyBorder="1" applyAlignment="1">
      <alignment horizontal="center" vertical="top" wrapText="1"/>
    </xf>
    <xf numFmtId="0" fontId="79" fillId="0" borderId="39" xfId="0" applyFont="1" applyBorder="1" applyAlignment="1">
      <alignment horizontal="left" vertical="top" wrapText="1"/>
    </xf>
    <xf numFmtId="169" fontId="74" fillId="0" borderId="39" xfId="144" applyNumberFormat="1" applyFont="1" applyBorder="1" applyAlignment="1">
      <alignment vertical="center" wrapText="1"/>
    </xf>
    <xf numFmtId="169" fontId="26" fillId="0" borderId="39" xfId="144" applyNumberFormat="1" applyFont="1" applyBorder="1" applyAlignment="1">
      <alignment vertical="center" wrapText="1"/>
    </xf>
    <xf numFmtId="0" fontId="71" fillId="0" borderId="39" xfId="0" applyFont="1" applyBorder="1" applyAlignment="1">
      <alignment horizontal="center" vertical="top" wrapText="1"/>
    </xf>
    <xf numFmtId="167" fontId="79" fillId="0" borderId="39" xfId="160" applyFont="1" applyFill="1" applyBorder="1" applyAlignment="1">
      <alignment vertical="top"/>
    </xf>
    <xf numFmtId="167" fontId="71" fillId="0" borderId="39" xfId="89" applyFont="1" applyFill="1" applyBorder="1" applyAlignment="1">
      <alignment vertical="top"/>
    </xf>
    <xf numFmtId="0" fontId="83" fillId="0" borderId="39" xfId="0" applyFont="1" applyBorder="1" applyAlignment="1">
      <alignment horizontal="left" vertical="top" wrapText="1"/>
    </xf>
    <xf numFmtId="167" fontId="83" fillId="0" borderId="39" xfId="236" applyFont="1" applyFill="1" applyBorder="1" applyAlignment="1">
      <alignment vertical="top"/>
    </xf>
    <xf numFmtId="0" fontId="26" fillId="0" borderId="39" xfId="241" applyFont="1" applyBorder="1"/>
    <xf numFmtId="0" fontId="26" fillId="0" borderId="39" xfId="241" applyFont="1" applyBorder="1" applyAlignment="1">
      <alignment horizontal="center"/>
    </xf>
    <xf numFmtId="0" fontId="83" fillId="0" borderId="0" xfId="0" applyFont="1" applyAlignment="1">
      <alignment horizontal="right"/>
    </xf>
    <xf numFmtId="169" fontId="26" fillId="0" borderId="0" xfId="188" applyNumberFormat="1" applyFont="1" applyFill="1" applyBorder="1" applyAlignment="1">
      <alignment horizontal="center" vertical="center" wrapText="1"/>
    </xf>
    <xf numFmtId="0" fontId="74" fillId="0" borderId="0" xfId="0" applyFont="1" applyAlignment="1">
      <alignment vertical="top" wrapText="1"/>
    </xf>
    <xf numFmtId="0" fontId="80" fillId="0" borderId="0" xfId="0" applyFont="1" applyAlignment="1">
      <alignment vertical="top" wrapText="1"/>
    </xf>
    <xf numFmtId="173" fontId="26" fillId="0" borderId="39" xfId="0" applyNumberFormat="1" applyFont="1" applyBorder="1" applyAlignment="1">
      <alignment horizontal="center" vertical="center" wrapText="1"/>
    </xf>
    <xf numFmtId="167" fontId="74" fillId="0" borderId="39" xfId="89" applyFont="1" applyFill="1" applyBorder="1" applyAlignment="1">
      <alignment vertical="center"/>
    </xf>
    <xf numFmtId="167" fontId="26" fillId="0" borderId="39" xfId="89" applyFont="1" applyFill="1" applyBorder="1" applyAlignment="1">
      <alignment vertical="center"/>
    </xf>
    <xf numFmtId="0" fontId="112" fillId="0" borderId="0" xfId="0" applyFont="1" applyAlignment="1">
      <alignment horizontal="right"/>
    </xf>
    <xf numFmtId="169" fontId="74" fillId="0" borderId="10" xfId="89" applyNumberFormat="1" applyFont="1" applyFill="1" applyBorder="1" applyAlignment="1">
      <alignment vertical="center"/>
    </xf>
    <xf numFmtId="167" fontId="74" fillId="0" borderId="0" xfId="89" applyFont="1" applyFill="1" applyBorder="1" applyAlignment="1">
      <alignment vertical="center"/>
    </xf>
    <xf numFmtId="0" fontId="26" fillId="0" borderId="0" xfId="0" applyFont="1" applyAlignment="1">
      <alignment horizontal="right" vertical="center" wrapText="1"/>
    </xf>
    <xf numFmtId="0" fontId="80" fillId="0" borderId="0" xfId="0" applyFont="1" applyAlignment="1">
      <alignment horizontal="right" vertical="center" wrapText="1"/>
    </xf>
    <xf numFmtId="0" fontId="26" fillId="0" borderId="48" xfId="0" applyFont="1" applyBorder="1" applyAlignment="1">
      <alignment horizontal="center" vertical="center" wrapText="1"/>
    </xf>
    <xf numFmtId="0" fontId="26" fillId="0" borderId="49" xfId="0" applyFont="1" applyBorder="1" applyAlignment="1">
      <alignment horizontal="center" vertical="top" wrapText="1"/>
    </xf>
    <xf numFmtId="0" fontId="26" fillId="0" borderId="49" xfId="0" applyFont="1" applyBorder="1" applyAlignment="1">
      <alignment horizontal="left" vertical="top" wrapText="1"/>
    </xf>
    <xf numFmtId="0" fontId="74" fillId="0" borderId="49" xfId="0" applyFont="1" applyBorder="1" applyAlignment="1">
      <alignment horizontal="left" vertical="top" wrapText="1"/>
    </xf>
    <xf numFmtId="0" fontId="81" fillId="0" borderId="39" xfId="0" applyFont="1" applyBorder="1" applyAlignment="1">
      <alignment horizontal="left" vertical="top" wrapText="1"/>
    </xf>
    <xf numFmtId="0" fontId="26" fillId="0" borderId="39" xfId="186" applyFont="1" applyBorder="1" applyAlignment="1">
      <alignment horizontal="left" vertical="center" wrapText="1"/>
    </xf>
    <xf numFmtId="0" fontId="74" fillId="0" borderId="10" xfId="0" applyFont="1" applyBorder="1" applyAlignment="1">
      <alignment vertical="top" wrapText="1"/>
    </xf>
    <xf numFmtId="0" fontId="26" fillId="0" borderId="18" xfId="87" applyFont="1" applyBorder="1" applyAlignment="1">
      <alignment horizontal="left" vertical="center" wrapText="1"/>
    </xf>
    <xf numFmtId="0" fontId="74" fillId="0" borderId="18" xfId="87" applyFont="1" applyBorder="1" applyAlignment="1">
      <alignment vertical="center" wrapText="1"/>
    </xf>
    <xf numFmtId="0" fontId="74" fillId="0" borderId="21" xfId="87" applyFont="1" applyBorder="1" applyAlignment="1">
      <alignment vertical="center" wrapText="1"/>
    </xf>
    <xf numFmtId="0" fontId="74" fillId="0" borderId="0" xfId="205" applyFont="1" applyAlignment="1">
      <alignment vertical="center" wrapText="1"/>
    </xf>
    <xf numFmtId="0" fontId="26" fillId="0" borderId="0" xfId="81" applyFont="1" applyAlignment="1">
      <alignment vertical="top"/>
    </xf>
    <xf numFmtId="173" fontId="74" fillId="0" borderId="0" xfId="0" applyNumberFormat="1" applyFont="1" applyAlignment="1">
      <alignment vertical="center" wrapText="1"/>
    </xf>
    <xf numFmtId="0" fontId="110" fillId="0" borderId="0" xfId="0" applyFont="1"/>
    <xf numFmtId="0" fontId="111" fillId="0" borderId="0" xfId="0" applyFont="1"/>
    <xf numFmtId="0" fontId="79" fillId="0" borderId="0" xfId="0" applyFont="1" applyAlignment="1">
      <alignment horizontal="left"/>
    </xf>
    <xf numFmtId="0" fontId="73" fillId="0" borderId="10" xfId="0" applyFont="1" applyBorder="1" applyAlignment="1">
      <alignment horizontal="center" vertical="center" wrapText="1"/>
    </xf>
    <xf numFmtId="0" fontId="73" fillId="0" borderId="0" xfId="0" applyFont="1"/>
    <xf numFmtId="0" fontId="74" fillId="0" borderId="10" xfId="0" applyFont="1" applyBorder="1" applyAlignment="1">
      <alignment horizontal="center"/>
    </xf>
    <xf numFmtId="0" fontId="74" fillId="0" borderId="10" xfId="0" applyFont="1" applyBorder="1" applyAlignment="1">
      <alignment horizontal="left" wrapText="1"/>
    </xf>
    <xf numFmtId="0" fontId="79" fillId="0" borderId="21" xfId="0" applyFont="1" applyBorder="1" applyAlignment="1">
      <alignment vertical="top" wrapText="1"/>
    </xf>
    <xf numFmtId="0" fontId="74" fillId="0" borderId="21" xfId="0" applyFont="1" applyBorder="1" applyAlignment="1">
      <alignment vertical="top" wrapText="1"/>
    </xf>
    <xf numFmtId="0" fontId="86" fillId="0" borderId="21" xfId="0" applyFont="1" applyBorder="1" applyAlignment="1">
      <alignment horizontal="left" vertical="top" wrapText="1"/>
    </xf>
    <xf numFmtId="0" fontId="87" fillId="0" borderId="21" xfId="0" applyFont="1" applyBorder="1" applyAlignment="1">
      <alignment horizontal="left" vertical="top" wrapText="1"/>
    </xf>
    <xf numFmtId="167" fontId="71" fillId="0" borderId="0" xfId="0" applyNumberFormat="1" applyFont="1" applyAlignment="1">
      <alignment horizontal="left" vertical="top" wrapText="1"/>
    </xf>
    <xf numFmtId="0" fontId="71" fillId="0" borderId="21" xfId="0" applyFont="1" applyBorder="1"/>
    <xf numFmtId="0" fontId="26" fillId="0" borderId="21" xfId="179" applyFont="1" applyBorder="1" applyAlignment="1">
      <alignment horizontal="center" vertical="top"/>
    </xf>
    <xf numFmtId="0" fontId="76" fillId="0" borderId="39" xfId="0" applyFont="1" applyBorder="1" applyAlignment="1">
      <alignment horizontal="left" vertical="top" wrapText="1"/>
    </xf>
    <xf numFmtId="0" fontId="86" fillId="0" borderId="39" xfId="0" applyFont="1" applyBorder="1" applyAlignment="1">
      <alignment horizontal="left" vertical="top" wrapText="1"/>
    </xf>
    <xf numFmtId="39" fontId="71" fillId="0" borderId="0" xfId="0" applyNumberFormat="1" applyFont="1" applyAlignment="1">
      <alignment horizontal="left" vertical="top" wrapText="1"/>
    </xf>
    <xf numFmtId="0" fontId="87" fillId="0" borderId="39" xfId="0" applyFont="1" applyBorder="1" applyAlignment="1">
      <alignment horizontal="left" vertical="top" wrapText="1"/>
    </xf>
    <xf numFmtId="0" fontId="83" fillId="0" borderId="0" xfId="0" applyFont="1" applyAlignment="1">
      <alignment horizontal="left" vertical="top" wrapText="1"/>
    </xf>
    <xf numFmtId="166" fontId="71" fillId="0" borderId="0" xfId="0" applyNumberFormat="1" applyFont="1" applyAlignment="1">
      <alignment horizontal="left" vertical="top" wrapText="1"/>
    </xf>
    <xf numFmtId="0" fontId="76" fillId="0" borderId="39" xfId="237" applyFont="1" applyBorder="1">
      <alignment horizontal="left" vertical="top" wrapText="1"/>
    </xf>
    <xf numFmtId="0" fontId="26" fillId="0" borderId="39" xfId="237" applyFont="1" applyBorder="1">
      <alignment horizontal="left" vertical="top" wrapText="1"/>
    </xf>
    <xf numFmtId="0" fontId="80" fillId="0" borderId="39" xfId="237" applyFont="1" applyBorder="1">
      <alignment horizontal="left" vertical="top" wrapText="1"/>
    </xf>
    <xf numFmtId="0" fontId="26" fillId="0" borderId="10" xfId="0" applyFont="1" applyBorder="1" applyAlignment="1">
      <alignment horizontal="center" vertical="top" wrapText="1"/>
    </xf>
    <xf numFmtId="0" fontId="86" fillId="0" borderId="39" xfId="238" applyFont="1" applyBorder="1">
      <alignment horizontal="left" vertical="top" wrapText="1"/>
    </xf>
    <xf numFmtId="0" fontId="26" fillId="0" borderId="39" xfId="239" applyFont="1" applyBorder="1">
      <alignment horizontal="left" vertical="top" wrapText="1"/>
    </xf>
    <xf numFmtId="0" fontId="71" fillId="0" borderId="39" xfId="239" applyFont="1" applyBorder="1" applyAlignment="1">
      <alignment vertical="center" wrapText="1"/>
    </xf>
    <xf numFmtId="0" fontId="71" fillId="0" borderId="39" xfId="239" applyFont="1" applyBorder="1">
      <alignment horizontal="left" vertical="top" wrapText="1"/>
    </xf>
    <xf numFmtId="164" fontId="26" fillId="0" borderId="0" xfId="189" applyFont="1" applyFill="1"/>
    <xf numFmtId="49" fontId="74" fillId="0" borderId="39" xfId="0" applyNumberFormat="1" applyFont="1" applyBorder="1" applyAlignment="1">
      <alignment horizontal="center" wrapText="1"/>
    </xf>
    <xf numFmtId="0" fontId="74" fillId="0" borderId="39" xfId="0" applyFont="1" applyBorder="1" applyAlignment="1">
      <alignment vertical="center" wrapText="1"/>
    </xf>
    <xf numFmtId="167" fontId="26" fillId="0" borderId="39" xfId="89" applyFont="1" applyFill="1" applyBorder="1" applyAlignment="1">
      <alignment horizontal="center" vertical="center"/>
    </xf>
    <xf numFmtId="0" fontId="74" fillId="0" borderId="39" xfId="0" applyFont="1" applyBorder="1" applyAlignment="1">
      <alignment vertical="center"/>
    </xf>
    <xf numFmtId="0" fontId="74" fillId="0" borderId="39" xfId="0" applyFont="1" applyBorder="1" applyAlignment="1">
      <alignment horizontal="center"/>
    </xf>
    <xf numFmtId="0" fontId="26" fillId="0" borderId="39" xfId="0" applyFont="1" applyBorder="1" applyAlignment="1">
      <alignment vertical="center"/>
    </xf>
    <xf numFmtId="0" fontId="26" fillId="0" borderId="39" xfId="0" applyFont="1" applyBorder="1" applyAlignment="1">
      <alignment horizontal="center" vertical="center"/>
    </xf>
    <xf numFmtId="1" fontId="89" fillId="0" borderId="39" xfId="0" applyNumberFormat="1" applyFont="1" applyBorder="1" applyAlignment="1">
      <alignment vertical="center" shrinkToFit="1"/>
    </xf>
    <xf numFmtId="1" fontId="89" fillId="0" borderId="39" xfId="0" applyNumberFormat="1" applyFont="1" applyBorder="1" applyAlignment="1">
      <alignment horizontal="center" vertical="top" shrinkToFit="1"/>
    </xf>
    <xf numFmtId="0" fontId="26" fillId="0" borderId="10" xfId="0" applyFont="1" applyBorder="1" applyAlignment="1">
      <alignment horizontal="center" vertical="center" wrapText="1"/>
    </xf>
    <xf numFmtId="0" fontId="74" fillId="0" borderId="0" xfId="0" applyFont="1" applyAlignment="1">
      <alignment horizontal="center" vertical="center" wrapText="1"/>
    </xf>
    <xf numFmtId="167" fontId="71" fillId="0" borderId="24" xfId="0" applyNumberFormat="1" applyFont="1" applyBorder="1" applyAlignment="1">
      <alignment horizontal="center" vertical="center"/>
    </xf>
    <xf numFmtId="167" fontId="71" fillId="0" borderId="11" xfId="0" applyNumberFormat="1" applyFont="1" applyBorder="1" applyAlignment="1">
      <alignment horizontal="center" vertical="center"/>
    </xf>
    <xf numFmtId="167" fontId="71" fillId="0" borderId="12" xfId="0" applyNumberFormat="1" applyFont="1" applyBorder="1" applyAlignment="1">
      <alignment horizontal="center" vertical="center"/>
    </xf>
    <xf numFmtId="167" fontId="26" fillId="0" borderId="24" xfId="179" applyNumberFormat="1" applyFont="1" applyBorder="1" applyAlignment="1">
      <alignment horizontal="center" vertical="center" wrapText="1"/>
    </xf>
    <xf numFmtId="167" fontId="26" fillId="0" borderId="11" xfId="179" applyNumberFormat="1" applyFont="1" applyBorder="1" applyAlignment="1">
      <alignment horizontal="center" vertical="center" wrapText="1"/>
    </xf>
    <xf numFmtId="167" fontId="26" fillId="0" borderId="12" xfId="179" applyNumberFormat="1" applyFont="1" applyBorder="1" applyAlignment="1">
      <alignment horizontal="center" vertical="center" wrapText="1"/>
    </xf>
    <xf numFmtId="167" fontId="26" fillId="0" borderId="45" xfId="89" applyFont="1" applyFill="1" applyBorder="1" applyAlignment="1">
      <alignment horizontal="center" vertical="center"/>
    </xf>
    <xf numFmtId="167" fontId="26" fillId="0" borderId="11" xfId="89" applyFont="1" applyFill="1" applyBorder="1" applyAlignment="1">
      <alignment horizontal="center" vertical="center"/>
    </xf>
    <xf numFmtId="167" fontId="26" fillId="0" borderId="12" xfId="89" applyFont="1" applyFill="1" applyBorder="1" applyAlignment="1">
      <alignment horizontal="center" vertical="center"/>
    </xf>
    <xf numFmtId="167" fontId="26" fillId="0" borderId="24" xfId="89" applyFont="1" applyFill="1" applyBorder="1" applyAlignment="1">
      <alignment horizontal="center" vertical="top"/>
    </xf>
    <xf numFmtId="167" fontId="26" fillId="0" borderId="11" xfId="89" applyFont="1" applyFill="1" applyBorder="1" applyAlignment="1">
      <alignment horizontal="center" vertical="top"/>
    </xf>
    <xf numFmtId="167" fontId="26" fillId="0" borderId="12" xfId="89" applyFont="1" applyFill="1" applyBorder="1" applyAlignment="1">
      <alignment horizontal="center" vertical="top"/>
    </xf>
    <xf numFmtId="0" fontId="26" fillId="0" borderId="0" xfId="0" applyFont="1" applyAlignment="1">
      <alignment horizontal="right"/>
    </xf>
    <xf numFmtId="0" fontId="26" fillId="0" borderId="16" xfId="179" applyFont="1" applyBorder="1" applyAlignment="1">
      <alignment horizontal="center" vertical="center" wrapText="1"/>
    </xf>
    <xf numFmtId="0" fontId="26" fillId="0" borderId="12" xfId="179" applyFont="1" applyBorder="1" applyAlignment="1">
      <alignment horizontal="center" vertical="center" wrapText="1"/>
    </xf>
    <xf numFmtId="0" fontId="26" fillId="0" borderId="13" xfId="0" applyFont="1" applyBorder="1" applyAlignment="1">
      <alignment horizontal="center" vertical="center" wrapText="1"/>
    </xf>
    <xf numFmtId="0" fontId="26" fillId="0" borderId="14" xfId="0" applyFont="1" applyBorder="1" applyAlignment="1">
      <alignment horizontal="center" vertical="center" wrapText="1"/>
    </xf>
    <xf numFmtId="0" fontId="26" fillId="0" borderId="15" xfId="0" applyFont="1" applyBorder="1" applyAlignment="1">
      <alignment horizontal="center" vertical="center" wrapText="1"/>
    </xf>
    <xf numFmtId="0" fontId="79" fillId="0" borderId="0" xfId="0" applyFont="1" applyAlignment="1">
      <alignment horizontal="left"/>
    </xf>
    <xf numFmtId="0" fontId="26" fillId="0" borderId="24" xfId="0" applyFont="1" applyBorder="1" applyAlignment="1">
      <alignment horizontal="center" vertical="top" wrapText="1"/>
    </xf>
    <xf numFmtId="0" fontId="26" fillId="0" borderId="12" xfId="0" applyFont="1" applyBorder="1" applyAlignment="1">
      <alignment horizontal="center" vertical="top" wrapText="1"/>
    </xf>
    <xf numFmtId="0" fontId="26" fillId="0" borderId="22" xfId="0" applyFont="1" applyBorder="1" applyAlignment="1">
      <alignment horizontal="center" vertical="top" wrapText="1"/>
    </xf>
    <xf numFmtId="0" fontId="26" fillId="0" borderId="23" xfId="0" applyFont="1" applyBorder="1" applyAlignment="1">
      <alignment horizontal="center" vertical="top" wrapText="1"/>
    </xf>
    <xf numFmtId="0" fontId="26" fillId="0" borderId="0" xfId="87" applyFont="1" applyAlignment="1">
      <alignment horizontal="right" vertical="center" wrapText="1"/>
    </xf>
    <xf numFmtId="0" fontId="74" fillId="0" borderId="0" xfId="87" applyFont="1" applyAlignment="1">
      <alignment horizontal="center" vertical="center" wrapText="1"/>
    </xf>
    <xf numFmtId="0" fontId="26" fillId="0" borderId="26" xfId="0" applyFont="1" applyBorder="1" applyAlignment="1">
      <alignment horizontal="center" vertical="center" wrapText="1"/>
    </xf>
    <xf numFmtId="0" fontId="26" fillId="0" borderId="27" xfId="0" applyFont="1" applyBorder="1" applyAlignment="1">
      <alignment horizontal="center" vertical="center" wrapText="1"/>
    </xf>
    <xf numFmtId="0" fontId="26" fillId="0" borderId="28" xfId="0" applyFont="1" applyBorder="1" applyAlignment="1">
      <alignment horizontal="center" vertical="center" wrapText="1"/>
    </xf>
    <xf numFmtId="0" fontId="26" fillId="0" borderId="29" xfId="0" applyFont="1" applyBorder="1" applyAlignment="1">
      <alignment horizontal="center" vertical="center" wrapText="1"/>
    </xf>
    <xf numFmtId="0" fontId="26" fillId="0" borderId="19" xfId="0" applyFont="1" applyBorder="1" applyAlignment="1">
      <alignment horizontal="center" vertical="center" wrapText="1"/>
    </xf>
    <xf numFmtId="0" fontId="26" fillId="0" borderId="20" xfId="0" applyFont="1" applyBorder="1" applyAlignment="1">
      <alignment horizontal="center" vertical="center" wrapText="1"/>
    </xf>
    <xf numFmtId="0" fontId="26" fillId="0" borderId="18" xfId="11" applyFont="1" applyBorder="1" applyAlignment="1">
      <alignment horizontal="center" vertical="center" wrapText="1"/>
    </xf>
    <xf numFmtId="166" fontId="26" fillId="0" borderId="18" xfId="11" applyNumberFormat="1" applyFont="1" applyBorder="1" applyAlignment="1">
      <alignment horizontal="center" vertical="center" wrapText="1"/>
    </xf>
    <xf numFmtId="166" fontId="26" fillId="0" borderId="22" xfId="11" applyNumberFormat="1" applyFont="1" applyBorder="1" applyAlignment="1">
      <alignment horizontal="center" vertical="center" wrapText="1"/>
    </xf>
    <xf numFmtId="166" fontId="26" fillId="0" borderId="25" xfId="11" applyNumberFormat="1" applyFont="1" applyBorder="1" applyAlignment="1">
      <alignment horizontal="center" vertical="center" wrapText="1"/>
    </xf>
    <xf numFmtId="166" fontId="26" fillId="0" borderId="23" xfId="11" applyNumberFormat="1" applyFont="1" applyBorder="1" applyAlignment="1">
      <alignment horizontal="center" vertical="center" wrapText="1"/>
    </xf>
    <xf numFmtId="0" fontId="26" fillId="0" borderId="40" xfId="0" applyFont="1" applyBorder="1" applyAlignment="1">
      <alignment horizontal="center" vertical="center" wrapText="1"/>
    </xf>
    <xf numFmtId="0" fontId="26" fillId="0" borderId="41" xfId="0" applyFont="1" applyBorder="1" applyAlignment="1">
      <alignment horizontal="center" vertical="center" wrapText="1"/>
    </xf>
    <xf numFmtId="0" fontId="26" fillId="0" borderId="39" xfId="11" applyFont="1" applyBorder="1" applyAlignment="1">
      <alignment horizontal="center" vertical="center" wrapText="1"/>
    </xf>
    <xf numFmtId="166" fontId="26" fillId="0" borderId="39" xfId="11" applyNumberFormat="1" applyFont="1" applyBorder="1" applyAlignment="1">
      <alignment horizontal="center" vertical="center" wrapText="1"/>
    </xf>
    <xf numFmtId="166" fontId="26" fillId="0" borderId="42" xfId="11" applyNumberFormat="1" applyFont="1" applyBorder="1" applyAlignment="1">
      <alignment horizontal="center" vertical="center" wrapText="1"/>
    </xf>
    <xf numFmtId="166" fontId="26" fillId="0" borderId="43" xfId="11" applyNumberFormat="1" applyFont="1" applyBorder="1" applyAlignment="1">
      <alignment horizontal="center" vertical="center" wrapText="1"/>
    </xf>
    <xf numFmtId="166" fontId="26" fillId="0" borderId="44" xfId="11" applyNumberFormat="1" applyFont="1" applyBorder="1" applyAlignment="1">
      <alignment horizontal="center" vertical="center" wrapText="1"/>
    </xf>
    <xf numFmtId="0" fontId="26" fillId="0" borderId="45" xfId="0" applyFont="1" applyBorder="1" applyAlignment="1">
      <alignment horizontal="center" vertical="top" wrapText="1"/>
    </xf>
    <xf numFmtId="0" fontId="26" fillId="0" borderId="42" xfId="0" applyFont="1" applyBorder="1" applyAlignment="1">
      <alignment horizontal="center" vertical="top" wrapText="1"/>
    </xf>
    <xf numFmtId="0" fontId="26" fillId="0" borderId="44" xfId="0" applyFont="1" applyBorder="1" applyAlignment="1">
      <alignment horizontal="center" vertical="top" wrapText="1"/>
    </xf>
    <xf numFmtId="0" fontId="26" fillId="24" borderId="42" xfId="0" applyFont="1" applyFill="1" applyBorder="1" applyAlignment="1">
      <alignment horizontal="left" vertical="top" wrapText="1"/>
    </xf>
    <xf numFmtId="0" fontId="26" fillId="24" borderId="44" xfId="0" applyFont="1" applyFill="1" applyBorder="1" applyAlignment="1">
      <alignment horizontal="left" vertical="top" wrapText="1"/>
    </xf>
    <xf numFmtId="0" fontId="26" fillId="0" borderId="42" xfId="179" applyFont="1" applyBorder="1" applyAlignment="1">
      <alignment horizontal="center" vertical="top" wrapText="1"/>
    </xf>
    <xf numFmtId="0" fontId="26" fillId="0" borderId="44" xfId="179" applyFont="1" applyBorder="1" applyAlignment="1">
      <alignment horizontal="center" vertical="top" wrapText="1"/>
    </xf>
    <xf numFmtId="0" fontId="26" fillId="0" borderId="39" xfId="179" applyFont="1" applyBorder="1">
      <alignment horizontal="left" vertical="top" wrapText="1"/>
    </xf>
    <xf numFmtId="0" fontId="26" fillId="0" borderId="21" xfId="179" applyFont="1" applyBorder="1" applyAlignment="1">
      <alignment horizontal="center" vertical="top" wrapText="1"/>
    </xf>
    <xf numFmtId="0" fontId="74" fillId="0" borderId="0" xfId="0" applyFont="1" applyAlignment="1">
      <alignment horizontal="center" vertical="top"/>
    </xf>
    <xf numFmtId="0" fontId="74" fillId="0" borderId="0" xfId="0" applyFont="1" applyAlignment="1">
      <alignment horizontal="left" vertical="top" wrapText="1"/>
    </xf>
    <xf numFmtId="0" fontId="26" fillId="0" borderId="18" xfId="0" applyFont="1" applyBorder="1" applyAlignment="1">
      <alignment vertical="top" wrapText="1"/>
    </xf>
    <xf numFmtId="0" fontId="26" fillId="0" borderId="18" xfId="0" applyFont="1" applyBorder="1" applyAlignment="1">
      <alignment horizontal="center" vertical="top" wrapText="1"/>
    </xf>
    <xf numFmtId="0" fontId="74" fillId="0" borderId="0" xfId="179" applyFont="1">
      <alignment horizontal="left" vertical="top" wrapText="1"/>
    </xf>
    <xf numFmtId="0" fontId="26" fillId="0" borderId="21" xfId="179" applyFont="1" applyBorder="1">
      <alignment horizontal="left" vertical="top" wrapText="1"/>
    </xf>
    <xf numFmtId="0" fontId="26" fillId="0" borderId="0" xfId="0" applyFont="1" applyAlignment="1">
      <alignment horizontal="left" vertical="top" wrapText="1"/>
    </xf>
    <xf numFmtId="0" fontId="74" fillId="24" borderId="39" xfId="0" applyFont="1" applyFill="1" applyBorder="1" applyAlignment="1">
      <alignment horizontal="left" vertical="center" wrapText="1"/>
    </xf>
    <xf numFmtId="0" fontId="74" fillId="0" borderId="21" xfId="0" applyFont="1" applyBorder="1" applyAlignment="1">
      <alignment horizontal="center" vertical="center" wrapText="1"/>
    </xf>
    <xf numFmtId="0" fontId="74" fillId="0" borderId="21" xfId="0" applyFont="1" applyBorder="1" applyAlignment="1">
      <alignment vertical="center" wrapText="1"/>
    </xf>
    <xf numFmtId="0" fontId="74" fillId="24" borderId="21" xfId="0" applyFont="1" applyFill="1" applyBorder="1" applyAlignment="1">
      <alignment horizontal="center" vertical="center" wrapText="1"/>
    </xf>
    <xf numFmtId="0" fontId="26" fillId="0" borderId="21" xfId="0" applyFont="1" applyBorder="1" applyAlignment="1">
      <alignment horizontal="center" vertical="center"/>
    </xf>
    <xf numFmtId="0" fontId="26" fillId="0" borderId="21" xfId="0" applyFont="1" applyBorder="1" applyAlignment="1">
      <alignment horizontal="center" vertical="center" wrapText="1"/>
    </xf>
    <xf numFmtId="0" fontId="79" fillId="0" borderId="0" xfId="0" applyFont="1" applyAlignment="1">
      <alignment horizontal="left" vertical="top" wrapText="1"/>
    </xf>
    <xf numFmtId="1" fontId="26" fillId="0" borderId="0" xfId="140" applyFont="1" applyAlignment="1">
      <alignment horizontal="right" vertical="center"/>
    </xf>
    <xf numFmtId="0" fontId="26" fillId="0" borderId="46" xfId="0" applyFont="1" applyBorder="1" applyAlignment="1">
      <alignment horizontal="center" vertical="center" wrapText="1"/>
    </xf>
    <xf numFmtId="0" fontId="26" fillId="0" borderId="47" xfId="0" applyFont="1" applyBorder="1" applyAlignment="1">
      <alignment horizontal="center" vertical="center" wrapText="1"/>
    </xf>
    <xf numFmtId="0" fontId="26" fillId="0" borderId="49" xfId="0" applyFont="1" applyBorder="1" applyAlignment="1">
      <alignment horizontal="center" vertical="center" wrapText="1"/>
    </xf>
    <xf numFmtId="0" fontId="26" fillId="0" borderId="39" xfId="0" applyFont="1" applyBorder="1" applyAlignment="1">
      <alignment horizontal="center" vertical="center" wrapText="1"/>
    </xf>
    <xf numFmtId="0" fontId="26" fillId="0" borderId="30" xfId="0" applyFont="1" applyBorder="1" applyAlignment="1">
      <alignment horizontal="center" vertical="center" wrapText="1"/>
    </xf>
    <xf numFmtId="49" fontId="74" fillId="24" borderId="10" xfId="0" applyNumberFormat="1" applyFont="1" applyFill="1" applyBorder="1" applyAlignment="1">
      <alignment horizontal="left" vertical="top" wrapText="1"/>
    </xf>
    <xf numFmtId="0" fontId="74" fillId="24" borderId="10" xfId="0" applyFont="1" applyFill="1" applyBorder="1" applyAlignment="1">
      <alignment horizontal="left" vertical="center" wrapText="1"/>
    </xf>
    <xf numFmtId="0" fontId="26" fillId="24" borderId="10" xfId="0" applyFont="1" applyFill="1" applyBorder="1" applyAlignment="1">
      <alignment horizontal="left" vertical="center" wrapText="1"/>
    </xf>
    <xf numFmtId="169" fontId="26" fillId="24" borderId="10" xfId="89" applyNumberFormat="1" applyFont="1" applyFill="1" applyBorder="1" applyAlignment="1">
      <alignment horizontal="center" vertical="center"/>
    </xf>
    <xf numFmtId="0" fontId="26" fillId="24" borderId="0" xfId="0" applyFont="1" applyFill="1" applyAlignment="1">
      <alignment horizontal="left" vertical="center" wrapText="1"/>
    </xf>
    <xf numFmtId="0" fontId="74" fillId="24" borderId="10" xfId="0" applyFont="1" applyFill="1" applyBorder="1" applyAlignment="1">
      <alignment horizontal="left" vertical="top" wrapText="1"/>
    </xf>
    <xf numFmtId="169" fontId="74" fillId="24" borderId="10" xfId="0" applyNumberFormat="1" applyFont="1" applyFill="1" applyBorder="1" applyAlignment="1">
      <alignment horizontal="center" vertical="top" wrapText="1"/>
    </xf>
    <xf numFmtId="167" fontId="26" fillId="24" borderId="0" xfId="0" applyNumberFormat="1" applyFont="1" applyFill="1"/>
    <xf numFmtId="0" fontId="26" fillId="24" borderId="10" xfId="0" applyFont="1" applyFill="1" applyBorder="1" applyAlignment="1">
      <alignment horizontal="left" vertical="top" wrapText="1"/>
    </xf>
    <xf numFmtId="169" fontId="26" fillId="24" borderId="10" xfId="0" applyNumberFormat="1" applyFont="1" applyFill="1" applyBorder="1" applyAlignment="1">
      <alignment horizontal="center" vertical="top" wrapText="1"/>
    </xf>
    <xf numFmtId="0" fontId="74" fillId="24" borderId="10" xfId="0" applyFont="1" applyFill="1" applyBorder="1" applyAlignment="1">
      <alignment vertical="top" wrapText="1"/>
    </xf>
    <xf numFmtId="169" fontId="74" fillId="24" borderId="10" xfId="89" applyNumberFormat="1" applyFont="1" applyFill="1" applyBorder="1" applyAlignment="1">
      <alignment horizontal="center" vertical="top"/>
    </xf>
    <xf numFmtId="0" fontId="26" fillId="24" borderId="10" xfId="0" applyFont="1" applyFill="1" applyBorder="1" applyAlignment="1">
      <alignment vertical="top" wrapText="1"/>
    </xf>
    <xf numFmtId="0" fontId="26" fillId="24" borderId="18" xfId="87" applyFont="1" applyFill="1" applyBorder="1" applyAlignment="1">
      <alignment horizontal="left" vertical="center" wrapText="1"/>
    </xf>
    <xf numFmtId="0" fontId="74" fillId="24" borderId="18" xfId="87" applyFont="1" applyFill="1" applyBorder="1" applyAlignment="1">
      <alignment vertical="center" wrapText="1"/>
    </xf>
    <xf numFmtId="169" fontId="74" fillId="24" borderId="18" xfId="89" applyNumberFormat="1" applyFont="1" applyFill="1" applyBorder="1" applyAlignment="1">
      <alignment horizontal="center" vertical="center"/>
    </xf>
    <xf numFmtId="0" fontId="26" fillId="24" borderId="0" xfId="87" applyFont="1" applyFill="1" applyAlignment="1">
      <alignment horizontal="left" vertical="center" wrapText="1"/>
    </xf>
    <xf numFmtId="0" fontId="26" fillId="24" borderId="18" xfId="0" applyFont="1" applyFill="1" applyBorder="1" applyAlignment="1">
      <alignment horizontal="left" vertical="center" indent="2"/>
    </xf>
    <xf numFmtId="0" fontId="26" fillId="24" borderId="18" xfId="0" applyFont="1" applyFill="1" applyBorder="1" applyAlignment="1">
      <alignment horizontal="left" vertical="center" wrapText="1" indent="2"/>
    </xf>
    <xf numFmtId="49" fontId="26" fillId="24" borderId="18" xfId="0" applyNumberFormat="1" applyFont="1" applyFill="1" applyBorder="1" applyAlignment="1">
      <alignment horizontal="left" vertical="center" wrapText="1" indent="2"/>
    </xf>
    <xf numFmtId="0" fontId="26" fillId="24" borderId="18" xfId="87" applyFont="1" applyFill="1" applyBorder="1" applyAlignment="1">
      <alignment vertical="center" wrapText="1"/>
    </xf>
    <xf numFmtId="169" fontId="26" fillId="24" borderId="18" xfId="89" applyNumberFormat="1" applyFont="1" applyFill="1" applyBorder="1" applyAlignment="1">
      <alignment horizontal="center" vertical="center"/>
    </xf>
    <xf numFmtId="0" fontId="71" fillId="24" borderId="0" xfId="0" applyFont="1" applyFill="1" applyAlignment="1">
      <alignment horizontal="left" vertical="center" indent="2"/>
    </xf>
    <xf numFmtId="0" fontId="26" fillId="24" borderId="21" xfId="0" applyFont="1" applyFill="1" applyBorder="1" applyAlignment="1">
      <alignment horizontal="left" vertical="center" indent="2"/>
    </xf>
    <xf numFmtId="0" fontId="26" fillId="24" borderId="21" xfId="0" applyFont="1" applyFill="1" applyBorder="1" applyAlignment="1">
      <alignment horizontal="left" vertical="center" wrapText="1" indent="2"/>
    </xf>
    <xf numFmtId="49" fontId="26" fillId="24" borderId="21" xfId="0" applyNumberFormat="1" applyFont="1" applyFill="1" applyBorder="1" applyAlignment="1">
      <alignment horizontal="left" vertical="center" wrapText="1" indent="2"/>
    </xf>
    <xf numFmtId="0" fontId="26" fillId="24" borderId="21" xfId="87" applyFont="1" applyFill="1" applyBorder="1" applyAlignment="1">
      <alignment vertical="center" wrapText="1"/>
    </xf>
    <xf numFmtId="169" fontId="26" fillId="24" borderId="21" xfId="89" applyNumberFormat="1" applyFont="1" applyFill="1" applyBorder="1" applyAlignment="1">
      <alignment horizontal="center" vertical="center"/>
    </xf>
    <xf numFmtId="0" fontId="74" fillId="24" borderId="21" xfId="87" applyFont="1" applyFill="1" applyBorder="1" applyAlignment="1">
      <alignment vertical="center" wrapText="1"/>
    </xf>
    <xf numFmtId="0" fontId="26" fillId="24" borderId="0" xfId="186" applyFont="1" applyFill="1"/>
    <xf numFmtId="0" fontId="71" fillId="24" borderId="39" xfId="0" applyFont="1" applyFill="1" applyBorder="1" applyAlignment="1">
      <alignment horizontal="center" vertical="top" wrapText="1"/>
    </xf>
    <xf numFmtId="0" fontId="71" fillId="24" borderId="39" xfId="0" applyFont="1" applyFill="1" applyBorder="1" applyAlignment="1">
      <alignment horizontal="left" vertical="top" wrapText="1"/>
    </xf>
    <xf numFmtId="167" fontId="71" fillId="24" borderId="39" xfId="89" applyFont="1" applyFill="1" applyBorder="1">
      <alignment horizontal="right" vertical="top"/>
    </xf>
    <xf numFmtId="0" fontId="71" fillId="24" borderId="0" xfId="0" applyFont="1" applyFill="1" applyAlignment="1">
      <alignment horizontal="left" vertical="top" wrapText="1"/>
    </xf>
    <xf numFmtId="167" fontId="71" fillId="24" borderId="0" xfId="89" applyFont="1" applyFill="1" applyBorder="1">
      <alignment horizontal="right" vertical="top"/>
    </xf>
    <xf numFmtId="0" fontId="71" fillId="24" borderId="0" xfId="0" applyFont="1" applyFill="1"/>
    <xf numFmtId="173" fontId="26" fillId="24" borderId="39" xfId="0" applyNumberFormat="1" applyFont="1" applyFill="1" applyBorder="1" applyAlignment="1">
      <alignment horizontal="center" vertical="center" wrapText="1"/>
    </xf>
    <xf numFmtId="0" fontId="71" fillId="24" borderId="39" xfId="0" applyFont="1" applyFill="1" applyBorder="1" applyAlignment="1">
      <alignment horizontal="center" vertical="top" wrapText="1"/>
    </xf>
    <xf numFmtId="0" fontId="74" fillId="24" borderId="0" xfId="0" applyFont="1" applyFill="1" applyAlignment="1">
      <alignment vertical="center"/>
    </xf>
    <xf numFmtId="166" fontId="74" fillId="24" borderId="0" xfId="0" applyNumberFormat="1" applyFont="1" applyFill="1" applyAlignment="1">
      <alignment horizontal="left" vertical="center"/>
    </xf>
    <xf numFmtId="166" fontId="74" fillId="24" borderId="0" xfId="0" applyNumberFormat="1" applyFont="1" applyFill="1" applyAlignment="1">
      <alignment horizontal="center" vertical="center"/>
    </xf>
  </cellXfs>
  <cellStyles count="242">
    <cellStyle name="_artabyuje" xfId="1" xr:uid="{00000000-0005-0000-0000-000000000000}"/>
    <cellStyle name="_artabyuje 2" xfId="39" xr:uid="{00000000-0005-0000-0000-000001000000}"/>
    <cellStyle name="20% - Accent1" xfId="191" builtinId="30" customBuiltin="1"/>
    <cellStyle name="20% - Accent1 2" xfId="40" xr:uid="{00000000-0005-0000-0000-000002000000}"/>
    <cellStyle name="20% - Accent1 2 2" xfId="101" xr:uid="{00000000-0005-0000-0000-000003000000}"/>
    <cellStyle name="20% - Accent2" xfId="193" builtinId="34" customBuiltin="1"/>
    <cellStyle name="20% - Accent2 2" xfId="41" xr:uid="{00000000-0005-0000-0000-000004000000}"/>
    <cellStyle name="20% - Accent2 2 2" xfId="102" xr:uid="{00000000-0005-0000-0000-000005000000}"/>
    <cellStyle name="20% - Accent3" xfId="195" builtinId="38" customBuiltin="1"/>
    <cellStyle name="20% - Accent3 2" xfId="42" xr:uid="{00000000-0005-0000-0000-000006000000}"/>
    <cellStyle name="20% - Accent3 2 2" xfId="103" xr:uid="{00000000-0005-0000-0000-000007000000}"/>
    <cellStyle name="20% - Accent4" xfId="197" builtinId="42" customBuiltin="1"/>
    <cellStyle name="20% - Accent4 2" xfId="43" xr:uid="{00000000-0005-0000-0000-000008000000}"/>
    <cellStyle name="20% - Accent4 2 2" xfId="104" xr:uid="{00000000-0005-0000-0000-000009000000}"/>
    <cellStyle name="20% - Accent5" xfId="199" builtinId="46" customBuiltin="1"/>
    <cellStyle name="20% - Accent5 2" xfId="44" xr:uid="{00000000-0005-0000-0000-00000A000000}"/>
    <cellStyle name="20% - Accent5 2 2" xfId="105" xr:uid="{00000000-0005-0000-0000-00000B000000}"/>
    <cellStyle name="20% - Accent6" xfId="201" builtinId="50" customBuiltin="1"/>
    <cellStyle name="20% - Accent6 2" xfId="45" xr:uid="{00000000-0005-0000-0000-00000C000000}"/>
    <cellStyle name="20% - Accent6 2 2" xfId="106" xr:uid="{00000000-0005-0000-0000-00000D000000}"/>
    <cellStyle name="20% - Акцент1" xfId="161" xr:uid="{00000000-0005-0000-0000-00000E000000}"/>
    <cellStyle name="20% - Акцент2" xfId="164" xr:uid="{00000000-0005-0000-0000-00000F000000}"/>
    <cellStyle name="20% - Акцент3" xfId="167" xr:uid="{00000000-0005-0000-0000-000010000000}"/>
    <cellStyle name="20% - Акцент4" xfId="170" xr:uid="{00000000-0005-0000-0000-000011000000}"/>
    <cellStyle name="20% - Акцент5" xfId="173" xr:uid="{00000000-0005-0000-0000-000012000000}"/>
    <cellStyle name="20% - Акцент6" xfId="176" xr:uid="{00000000-0005-0000-0000-000013000000}"/>
    <cellStyle name="40% - Accent1" xfId="192" builtinId="31" customBuiltin="1"/>
    <cellStyle name="40% - Accent1 2" xfId="46" xr:uid="{00000000-0005-0000-0000-000014000000}"/>
    <cellStyle name="40% - Accent1 2 2" xfId="107" xr:uid="{00000000-0005-0000-0000-000015000000}"/>
    <cellStyle name="40% - Accent2" xfId="194" builtinId="35" customBuiltin="1"/>
    <cellStyle name="40% - Accent2 2" xfId="47" xr:uid="{00000000-0005-0000-0000-000016000000}"/>
    <cellStyle name="40% - Accent2 2 2" xfId="108" xr:uid="{00000000-0005-0000-0000-000017000000}"/>
    <cellStyle name="40% - Accent3" xfId="196" builtinId="39" customBuiltin="1"/>
    <cellStyle name="40% - Accent3 2" xfId="48" xr:uid="{00000000-0005-0000-0000-000018000000}"/>
    <cellStyle name="40% - Accent3 2 2" xfId="109" xr:uid="{00000000-0005-0000-0000-000019000000}"/>
    <cellStyle name="40% - Accent4" xfId="198" builtinId="43" customBuiltin="1"/>
    <cellStyle name="40% - Accent4 2" xfId="49" xr:uid="{00000000-0005-0000-0000-00001A000000}"/>
    <cellStyle name="40% - Accent4 2 2" xfId="110" xr:uid="{00000000-0005-0000-0000-00001B000000}"/>
    <cellStyle name="40% - Accent5" xfId="200" builtinId="47" customBuiltin="1"/>
    <cellStyle name="40% - Accent5 2" xfId="50" xr:uid="{00000000-0005-0000-0000-00001C000000}"/>
    <cellStyle name="40% - Accent5 2 2" xfId="111" xr:uid="{00000000-0005-0000-0000-00001D000000}"/>
    <cellStyle name="40% - Accent6" xfId="202" builtinId="51" customBuiltin="1"/>
    <cellStyle name="40% - Accent6 2" xfId="51" xr:uid="{00000000-0005-0000-0000-00001E000000}"/>
    <cellStyle name="40% - Accent6 2 2" xfId="112" xr:uid="{00000000-0005-0000-0000-00001F000000}"/>
    <cellStyle name="40% - Акцент1" xfId="162" xr:uid="{00000000-0005-0000-0000-000020000000}"/>
    <cellStyle name="40% - Акцент2" xfId="165" xr:uid="{00000000-0005-0000-0000-000021000000}"/>
    <cellStyle name="40% - Акцент3" xfId="168" xr:uid="{00000000-0005-0000-0000-000022000000}"/>
    <cellStyle name="40% - Акцент4" xfId="171" xr:uid="{00000000-0005-0000-0000-000023000000}"/>
    <cellStyle name="40% - Акцент5" xfId="174" xr:uid="{00000000-0005-0000-0000-000024000000}"/>
    <cellStyle name="40% - Акцент6" xfId="177" xr:uid="{00000000-0005-0000-0000-000025000000}"/>
    <cellStyle name="60% - Accent1 2" xfId="52" xr:uid="{00000000-0005-0000-0000-000026000000}"/>
    <cellStyle name="60% - Accent1 2 2" xfId="113" xr:uid="{00000000-0005-0000-0000-000027000000}"/>
    <cellStyle name="60% - Accent1 3" xfId="225" xr:uid="{2667EF2A-8080-4488-B8D7-A2E48F031F28}"/>
    <cellStyle name="60% - Accent2 2" xfId="53" xr:uid="{00000000-0005-0000-0000-000028000000}"/>
    <cellStyle name="60% - Accent2 2 2" xfId="114" xr:uid="{00000000-0005-0000-0000-000029000000}"/>
    <cellStyle name="60% - Accent2 3" xfId="227" xr:uid="{23689E9D-BFCE-4C05-9CB4-6B75CBEC602E}"/>
    <cellStyle name="60% - Accent3 2" xfId="54" xr:uid="{00000000-0005-0000-0000-00002A000000}"/>
    <cellStyle name="60% - Accent3 2 2" xfId="115" xr:uid="{00000000-0005-0000-0000-00002B000000}"/>
    <cellStyle name="60% - Accent3 3" xfId="229" xr:uid="{21061D69-4C88-4565-B8B5-833D73DD52BF}"/>
    <cellStyle name="60% - Accent4 2" xfId="55" xr:uid="{00000000-0005-0000-0000-00002C000000}"/>
    <cellStyle name="60% - Accent4 2 2" xfId="116" xr:uid="{00000000-0005-0000-0000-00002D000000}"/>
    <cellStyle name="60% - Accent4 3" xfId="231" xr:uid="{AD98E697-B1AC-421A-92C1-EB7E0FCC6CCB}"/>
    <cellStyle name="60% - Accent5 2" xfId="56" xr:uid="{00000000-0005-0000-0000-00002E000000}"/>
    <cellStyle name="60% - Accent5 2 2" xfId="117" xr:uid="{00000000-0005-0000-0000-00002F000000}"/>
    <cellStyle name="60% - Accent5 3" xfId="233" xr:uid="{DCA0585F-95C1-4A07-8F28-D651F68568C6}"/>
    <cellStyle name="60% - Accent6 2" xfId="57" xr:uid="{00000000-0005-0000-0000-000030000000}"/>
    <cellStyle name="60% - Accent6 2 2" xfId="118" xr:uid="{00000000-0005-0000-0000-000031000000}"/>
    <cellStyle name="60% - Accent6 3" xfId="235" xr:uid="{495227AE-D0BB-4589-9330-CE502AD822AE}"/>
    <cellStyle name="60% - Акцент1" xfId="163" xr:uid="{00000000-0005-0000-0000-000032000000}"/>
    <cellStyle name="60% - Акцент2" xfId="166" xr:uid="{00000000-0005-0000-0000-000033000000}"/>
    <cellStyle name="60% - Акцент3" xfId="169" xr:uid="{00000000-0005-0000-0000-000034000000}"/>
    <cellStyle name="60% - Акцент4" xfId="172" xr:uid="{00000000-0005-0000-0000-000035000000}"/>
    <cellStyle name="60% - Акцент5" xfId="175" xr:uid="{00000000-0005-0000-0000-000036000000}"/>
    <cellStyle name="60% - Акцент6" xfId="178" xr:uid="{00000000-0005-0000-0000-000037000000}"/>
    <cellStyle name="Accent1" xfId="16" builtinId="29" customBuiltin="1"/>
    <cellStyle name="Accent1 2" xfId="58" xr:uid="{00000000-0005-0000-0000-000038000000}"/>
    <cellStyle name="Accent1 2 2" xfId="119" xr:uid="{00000000-0005-0000-0000-000039000000}"/>
    <cellStyle name="Accent1 3" xfId="224" xr:uid="{84FD36BA-EED1-4D6E-B517-AB62D01D54FD}"/>
    <cellStyle name="Accent2" xfId="17" builtinId="33" customBuiltin="1"/>
    <cellStyle name="Accent2 2" xfId="59" xr:uid="{00000000-0005-0000-0000-00003A000000}"/>
    <cellStyle name="Accent2 2 2" xfId="120" xr:uid="{00000000-0005-0000-0000-00003B000000}"/>
    <cellStyle name="Accent2 3" xfId="226" xr:uid="{322B349D-B251-43B8-A251-14AB22211D21}"/>
    <cellStyle name="Accent3" xfId="18" builtinId="37" customBuiltin="1"/>
    <cellStyle name="Accent3 2" xfId="60" xr:uid="{00000000-0005-0000-0000-00003C000000}"/>
    <cellStyle name="Accent3 2 2" xfId="121" xr:uid="{00000000-0005-0000-0000-00003D000000}"/>
    <cellStyle name="Accent3 3" xfId="228" xr:uid="{327BA681-ED31-4817-94E9-3BD17679AAD4}"/>
    <cellStyle name="Accent4" xfId="19" builtinId="41" customBuiltin="1"/>
    <cellStyle name="Accent4 2" xfId="61" xr:uid="{00000000-0005-0000-0000-00003E000000}"/>
    <cellStyle name="Accent4 2 2" xfId="122" xr:uid="{00000000-0005-0000-0000-00003F000000}"/>
    <cellStyle name="Accent4 3" xfId="230" xr:uid="{D5D5069A-AC9E-43B3-8537-9C0DAC8755A9}"/>
    <cellStyle name="Accent5" xfId="20" builtinId="45" customBuiltin="1"/>
    <cellStyle name="Accent5 2" xfId="62" xr:uid="{00000000-0005-0000-0000-000040000000}"/>
    <cellStyle name="Accent5 2 2" xfId="123" xr:uid="{00000000-0005-0000-0000-000041000000}"/>
    <cellStyle name="Accent5 3" xfId="232" xr:uid="{9B65982D-B7AE-4A00-B648-4D2AFCD8B5DE}"/>
    <cellStyle name="Accent6" xfId="21" builtinId="49" customBuiltin="1"/>
    <cellStyle name="Accent6 2" xfId="63" xr:uid="{00000000-0005-0000-0000-000042000000}"/>
    <cellStyle name="Accent6 2 2" xfId="124" xr:uid="{00000000-0005-0000-0000-000043000000}"/>
    <cellStyle name="Accent6 3" xfId="234" xr:uid="{686EF88D-7102-426B-B04C-B79F7B66CD6C}"/>
    <cellStyle name="Bad" xfId="33" builtinId="27" customBuiltin="1"/>
    <cellStyle name="Bad 2" xfId="64" xr:uid="{00000000-0005-0000-0000-000044000000}"/>
    <cellStyle name="Bad 2 2" xfId="125" xr:uid="{00000000-0005-0000-0000-000045000000}"/>
    <cellStyle name="Bad 3" xfId="213" xr:uid="{6F8C99B9-179D-40C3-B27B-AC5F07F2E1F4}"/>
    <cellStyle name="Calculation" xfId="24" builtinId="22" customBuiltin="1"/>
    <cellStyle name="Calculation 2" xfId="65" xr:uid="{00000000-0005-0000-0000-000046000000}"/>
    <cellStyle name="Calculation 2 2" xfId="126" xr:uid="{00000000-0005-0000-0000-000047000000}"/>
    <cellStyle name="Calculation 3" xfId="217" xr:uid="{00A0CDA5-D7F6-4554-ADA6-0704F73C5D56}"/>
    <cellStyle name="Check Cell" xfId="30" builtinId="23" customBuiltin="1"/>
    <cellStyle name="Check Cell 2" xfId="66" xr:uid="{00000000-0005-0000-0000-000048000000}"/>
    <cellStyle name="Check Cell 2 2" xfId="127" xr:uid="{00000000-0005-0000-0000-000049000000}"/>
    <cellStyle name="Check Cell 3" xfId="219" xr:uid="{7FD4382D-A9B8-4D02-871C-11B24860A14E}"/>
    <cellStyle name="Comma" xfId="189" builtinId="3"/>
    <cellStyle name="Comma 11" xfId="206" xr:uid="{77FC1371-8E3B-485F-8EAC-B972B9192036}"/>
    <cellStyle name="Comma 2" xfId="2" xr:uid="{00000000-0005-0000-0000-00004A000000}"/>
    <cellStyle name="Comma 2 2" xfId="3" xr:uid="{00000000-0005-0000-0000-00004B000000}"/>
    <cellStyle name="Comma 2 2 2" xfId="128" xr:uid="{00000000-0005-0000-0000-00004C000000}"/>
    <cellStyle name="Comma 2 2 3" xfId="95" xr:uid="{00000000-0005-0000-0000-00004D000000}"/>
    <cellStyle name="Comma 2 3" xfId="90" xr:uid="{00000000-0005-0000-0000-00004E000000}"/>
    <cellStyle name="Comma 3" xfId="4" xr:uid="{00000000-0005-0000-0000-00004F000000}"/>
    <cellStyle name="Comma 3 2" xfId="129" xr:uid="{00000000-0005-0000-0000-000050000000}"/>
    <cellStyle name="Comma 3 2 2" xfId="158" xr:uid="{00000000-0005-0000-0000-000051000000}"/>
    <cellStyle name="Comma 3 2 2 2" xfId="187" xr:uid="{00000000-0005-0000-0000-000052000000}"/>
    <cellStyle name="Comma 3 3" xfId="94" xr:uid="{00000000-0005-0000-0000-000053000000}"/>
    <cellStyle name="Comma 4" xfId="5" xr:uid="{00000000-0005-0000-0000-000054000000}"/>
    <cellStyle name="Comma 4 2" xfId="96" xr:uid="{00000000-0005-0000-0000-000055000000}"/>
    <cellStyle name="Comma 5" xfId="6" xr:uid="{00000000-0005-0000-0000-000056000000}"/>
    <cellStyle name="Comma 5 2" xfId="92" xr:uid="{00000000-0005-0000-0000-000057000000}"/>
    <cellStyle name="Comma 6" xfId="67" xr:uid="{00000000-0005-0000-0000-000058000000}"/>
    <cellStyle name="Comma 6 2" xfId="157" xr:uid="{00000000-0005-0000-0000-000059000000}"/>
    <cellStyle name="Comma 7" xfId="68" xr:uid="{00000000-0005-0000-0000-00005A000000}"/>
    <cellStyle name="Comma 8" xfId="88" xr:uid="{00000000-0005-0000-0000-00005B000000}"/>
    <cellStyle name="Comma 9" xfId="188" xr:uid="{00000000-0005-0000-0000-00005C000000}"/>
    <cellStyle name="Explanatory Text" xfId="34" builtinId="53" customBuiltin="1"/>
    <cellStyle name="Explanatory Text 2" xfId="69" xr:uid="{00000000-0005-0000-0000-00005D000000}"/>
    <cellStyle name="Explanatory Text 2 2" xfId="130" xr:uid="{00000000-0005-0000-0000-00005E000000}"/>
    <cellStyle name="Explanatory Text 3" xfId="222" xr:uid="{426230A0-9305-435B-A8FB-95E197BFAD95}"/>
    <cellStyle name="Good" xfId="38" builtinId="26" customBuiltin="1"/>
    <cellStyle name="Good 2" xfId="70" xr:uid="{00000000-0005-0000-0000-00005F000000}"/>
    <cellStyle name="Good 2 2" xfId="131" xr:uid="{00000000-0005-0000-0000-000060000000}"/>
    <cellStyle name="Good 3" xfId="212" xr:uid="{95547074-E5F3-49D7-8715-3953193F43EC}"/>
    <cellStyle name="Heading 1" xfId="25" builtinId="16" customBuiltin="1"/>
    <cellStyle name="Heading 1 2" xfId="71" xr:uid="{00000000-0005-0000-0000-000061000000}"/>
    <cellStyle name="Heading 1 2 2" xfId="132" xr:uid="{00000000-0005-0000-0000-000062000000}"/>
    <cellStyle name="Heading 1 3" xfId="208" xr:uid="{0F0A22D2-5BB6-4E6F-8416-A55939B4AB07}"/>
    <cellStyle name="Heading 2" xfId="26" builtinId="17" customBuiltin="1"/>
    <cellStyle name="Heading 2 2" xfId="72" xr:uid="{00000000-0005-0000-0000-000063000000}"/>
    <cellStyle name="Heading 2 2 2" xfId="133" xr:uid="{00000000-0005-0000-0000-000064000000}"/>
    <cellStyle name="Heading 2 3" xfId="209" xr:uid="{C335BB27-8F3A-4822-A857-0F38E926042B}"/>
    <cellStyle name="Heading 3" xfId="27" builtinId="18" customBuiltin="1"/>
    <cellStyle name="Heading 3 2" xfId="73" xr:uid="{00000000-0005-0000-0000-000065000000}"/>
    <cellStyle name="Heading 3 2 2" xfId="134" xr:uid="{00000000-0005-0000-0000-000066000000}"/>
    <cellStyle name="Heading 3 3" xfId="210" xr:uid="{E0D28F94-2AB3-40C3-8108-1DF496E239B9}"/>
    <cellStyle name="Heading 4" xfId="28" builtinId="19" customBuiltin="1"/>
    <cellStyle name="Heading 4 2" xfId="74" xr:uid="{00000000-0005-0000-0000-000067000000}"/>
    <cellStyle name="Heading 4 2 2" xfId="135" xr:uid="{00000000-0005-0000-0000-000068000000}"/>
    <cellStyle name="Heading 4 3" xfId="211" xr:uid="{2F5CC129-91DC-4E40-BBEA-CC4DEAA0041D}"/>
    <cellStyle name="Input" xfId="22" builtinId="20" customBuiltin="1"/>
    <cellStyle name="Input 2" xfId="75" xr:uid="{00000000-0005-0000-0000-000069000000}"/>
    <cellStyle name="Input 2 2" xfId="136" xr:uid="{00000000-0005-0000-0000-00006A000000}"/>
    <cellStyle name="Input 3" xfId="215" xr:uid="{D788D3C4-DDDD-4962-A9D5-465B36970183}"/>
    <cellStyle name="Linked Cell" xfId="36" builtinId="24" customBuiltin="1"/>
    <cellStyle name="Linked Cell 2" xfId="76" xr:uid="{00000000-0005-0000-0000-00006B000000}"/>
    <cellStyle name="Linked Cell 2 2" xfId="137" xr:uid="{00000000-0005-0000-0000-00006C000000}"/>
    <cellStyle name="Linked Cell 3" xfId="218" xr:uid="{15146ABB-CCB1-4626-A3D0-359FED64D11F}"/>
    <cellStyle name="Neutral" xfId="32" builtinId="28" customBuiltin="1"/>
    <cellStyle name="Neutral 2" xfId="77" xr:uid="{00000000-0005-0000-0000-00006D000000}"/>
    <cellStyle name="Neutral 2 2" xfId="98" xr:uid="{00000000-0005-0000-0000-00006E000000}"/>
    <cellStyle name="Neutral 3" xfId="138" xr:uid="{00000000-0005-0000-0000-00006F000000}"/>
    <cellStyle name="Neutral 4" xfId="214" xr:uid="{1A8CEF37-637E-4851-8A4B-9AFC4CB540ED}"/>
    <cellStyle name="Normal" xfId="0" builtinId="0"/>
    <cellStyle name="Normal 10" xfId="155" xr:uid="{00000000-0005-0000-0000-000070000000}"/>
    <cellStyle name="Normal 11" xfId="156" xr:uid="{00000000-0005-0000-0000-000071000000}"/>
    <cellStyle name="Normal 11 2" xfId="203" xr:uid="{51AB2624-92C2-4820-A551-2ADDD3DAC4CA}"/>
    <cellStyle name="Normal 12" xfId="179" xr:uid="{00000000-0005-0000-0000-000072000000}"/>
    <cellStyle name="Normal 12 2" xfId="183" xr:uid="{00000000-0005-0000-0000-000073000000}"/>
    <cellStyle name="Normal 12 2 2" xfId="239" xr:uid="{4CB7D7D1-1DBF-4ABF-A60D-9409D3762A31}"/>
    <cellStyle name="Normal 13" xfId="182" xr:uid="{00000000-0005-0000-0000-000074000000}"/>
    <cellStyle name="Normal 14" xfId="241" xr:uid="{CF93D780-9437-4205-B141-141A287222DC}"/>
    <cellStyle name="Normal 2" xfId="7" xr:uid="{00000000-0005-0000-0000-000075000000}"/>
    <cellStyle name="Normal 2 2" xfId="79" xr:uid="{00000000-0005-0000-0000-000076000000}"/>
    <cellStyle name="Normal 2 2 2" xfId="139" xr:uid="{00000000-0005-0000-0000-000077000000}"/>
    <cellStyle name="Normal 2 3" xfId="78" xr:uid="{00000000-0005-0000-0000-000078000000}"/>
    <cellStyle name="Normal 2 3 2" xfId="140" xr:uid="{00000000-0005-0000-0000-000079000000}"/>
    <cellStyle name="Normal 2 4" xfId="186" xr:uid="{00000000-0005-0000-0000-00007A000000}"/>
    <cellStyle name="Normal 2 5" xfId="184" xr:uid="{00000000-0005-0000-0000-00007B000000}"/>
    <cellStyle name="Normal 28" xfId="237" xr:uid="{E24D00FE-CFEA-496C-B0F6-FE73237E3ED2}"/>
    <cellStyle name="Normal 3" xfId="8" xr:uid="{00000000-0005-0000-0000-00007C000000}"/>
    <cellStyle name="Normal 3 2" xfId="97" xr:uid="{00000000-0005-0000-0000-00007D000000}"/>
    <cellStyle name="Normal 3 2 2" xfId="141" xr:uid="{00000000-0005-0000-0000-00007E000000}"/>
    <cellStyle name="Normal 3 3" xfId="93" xr:uid="{00000000-0005-0000-0000-00007F000000}"/>
    <cellStyle name="Normal 3_HavelvacN2axjusakN3" xfId="99" xr:uid="{00000000-0005-0000-0000-000080000000}"/>
    <cellStyle name="Normal 30" xfId="238" xr:uid="{B0C0E2F2-D2E4-4F93-B0CB-A4DEB60E1F86}"/>
    <cellStyle name="Normal 4" xfId="9" xr:uid="{00000000-0005-0000-0000-000081000000}"/>
    <cellStyle name="Normal 4 2" xfId="10" xr:uid="{00000000-0005-0000-0000-000082000000}"/>
    <cellStyle name="Normal 4 3" xfId="80" xr:uid="{00000000-0005-0000-0000-000083000000}"/>
    <cellStyle name="Normal 5" xfId="11" xr:uid="{00000000-0005-0000-0000-000084000000}"/>
    <cellStyle name="Normal 5 2" xfId="81" xr:uid="{00000000-0005-0000-0000-000085000000}"/>
    <cellStyle name="Normal 5 2 2" xfId="159" xr:uid="{00000000-0005-0000-0000-000086000000}"/>
    <cellStyle name="Normal 5 2 3" xfId="142" xr:uid="{00000000-0005-0000-0000-000087000000}"/>
    <cellStyle name="Normal 5 3" xfId="100" xr:uid="{00000000-0005-0000-0000-000088000000}"/>
    <cellStyle name="Normal 5 3 2" xfId="185" xr:uid="{00000000-0005-0000-0000-000089000000}"/>
    <cellStyle name="Normal 6" xfId="12" xr:uid="{00000000-0005-0000-0000-00008A000000}"/>
    <cellStyle name="Normal 6 2" xfId="143" xr:uid="{00000000-0005-0000-0000-00008B000000}"/>
    <cellStyle name="Normal 7" xfId="13" xr:uid="{00000000-0005-0000-0000-00008C000000}"/>
    <cellStyle name="Normal 7 2" xfId="144" xr:uid="{00000000-0005-0000-0000-00008D000000}"/>
    <cellStyle name="Normal 8" xfId="87" xr:uid="{00000000-0005-0000-0000-00008E000000}"/>
    <cellStyle name="Normal 8 2" xfId="91" xr:uid="{00000000-0005-0000-0000-00008F000000}"/>
    <cellStyle name="Normal 8 3" xfId="205" xr:uid="{A02EB62B-2794-4683-9097-74DD338B014A}"/>
    <cellStyle name="Normal 9" xfId="154" xr:uid="{00000000-0005-0000-0000-000090000000}"/>
    <cellStyle name="Normal_Varabashxum-ynderk" xfId="240" xr:uid="{22B73FCA-FEF3-4201-A44A-C74FDC64BDC9}"/>
    <cellStyle name="Note 2" xfId="82" xr:uid="{00000000-0005-0000-0000-000091000000}"/>
    <cellStyle name="Note 2 2" xfId="145" xr:uid="{00000000-0005-0000-0000-000092000000}"/>
    <cellStyle name="Note 3" xfId="181" xr:uid="{00000000-0005-0000-0000-000093000000}"/>
    <cellStyle name="Note 4" xfId="221" xr:uid="{55C3B18B-7F27-4760-80C5-FA573E352C25}"/>
    <cellStyle name="Output" xfId="23" builtinId="21" customBuiltin="1"/>
    <cellStyle name="Output 2" xfId="83" xr:uid="{00000000-0005-0000-0000-000094000000}"/>
    <cellStyle name="Output 2 2" xfId="146" xr:uid="{00000000-0005-0000-0000-000095000000}"/>
    <cellStyle name="Output 3" xfId="216" xr:uid="{F562AB38-AA61-4A26-973F-92F7388A15A7}"/>
    <cellStyle name="Percent 2" xfId="14" xr:uid="{00000000-0005-0000-0000-000096000000}"/>
    <cellStyle name="SN_241" xfId="89" xr:uid="{00000000-0005-0000-0000-000097000000}"/>
    <cellStyle name="SN_b" xfId="160" xr:uid="{00000000-0005-0000-0000-000098000000}"/>
    <cellStyle name="SN_it" xfId="236" xr:uid="{2EEF0B37-D03A-4860-A52F-0D5482A1F90C}"/>
    <cellStyle name="Style 1" xfId="15" xr:uid="{00000000-0005-0000-0000-00009A000000}"/>
    <cellStyle name="Style 1 2" xfId="147" xr:uid="{00000000-0005-0000-0000-00009B000000}"/>
    <cellStyle name="Style 1 2 2" xfId="153" xr:uid="{00000000-0005-0000-0000-00009C000000}"/>
    <cellStyle name="Style 1_verchnakan_ax21-25_2018" xfId="148" xr:uid="{00000000-0005-0000-0000-00009D000000}"/>
    <cellStyle name="Title" xfId="190" builtinId="15" customBuiltin="1"/>
    <cellStyle name="Title 2" xfId="84" xr:uid="{00000000-0005-0000-0000-00009E000000}"/>
    <cellStyle name="Title 3" xfId="180" xr:uid="{00000000-0005-0000-0000-00009F000000}"/>
    <cellStyle name="Total" xfId="29" builtinId="25" customBuiltin="1"/>
    <cellStyle name="Total 2" xfId="85" xr:uid="{00000000-0005-0000-0000-0000A0000000}"/>
    <cellStyle name="Total 2 2" xfId="149" xr:uid="{00000000-0005-0000-0000-0000A1000000}"/>
    <cellStyle name="Total 3" xfId="223" xr:uid="{1386BA1A-E90F-4B15-BCE0-65AE1AC51EA7}"/>
    <cellStyle name="Warning Text" xfId="37" builtinId="11" customBuiltin="1"/>
    <cellStyle name="Warning Text 2" xfId="86" xr:uid="{00000000-0005-0000-0000-0000A2000000}"/>
    <cellStyle name="Warning Text 2 2" xfId="150" xr:uid="{00000000-0005-0000-0000-0000A3000000}"/>
    <cellStyle name="Warning Text 3" xfId="220" xr:uid="{448D383A-9F38-4C11-B24F-9CBD1F98994E}"/>
    <cellStyle name="Название" xfId="31" xr:uid="{00000000-0005-0000-0000-0000B3000000}"/>
    <cellStyle name="Обычный 14" xfId="207" xr:uid="{5E05A05E-F4FC-4716-B021-FD5135BB7213}"/>
    <cellStyle name="Обычный 2" xfId="151" xr:uid="{00000000-0005-0000-0000-0000B6000000}"/>
    <cellStyle name="Обычный 2 2" xfId="152" xr:uid="{00000000-0005-0000-0000-0000B7000000}"/>
    <cellStyle name="Обычный 3" xfId="204" xr:uid="{3C48275C-15E9-451D-B813-2D8F510BC789}"/>
    <cellStyle name="Примечание" xfId="35" xr:uid="{00000000-0005-0000-0000-0000BA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09"/>
  <sheetViews>
    <sheetView tabSelected="1" zoomScaleNormal="100" workbookViewId="0">
      <selection activeCell="D10" sqref="D10"/>
    </sheetView>
  </sheetViews>
  <sheetFormatPr defaultColWidth="9.140625" defaultRowHeight="17.25" x14ac:dyDescent="0.3"/>
  <cols>
    <col min="1" max="1" width="8.7109375" style="2" customWidth="1"/>
    <col min="2" max="2" width="11.42578125" style="2" customWidth="1"/>
    <col min="3" max="3" width="84.28515625" style="2" customWidth="1"/>
    <col min="4" max="4" width="30.85546875" style="5" customWidth="1"/>
    <col min="5" max="7" width="9.140625" style="2"/>
    <col min="8" max="8" width="17.140625" style="2" customWidth="1"/>
    <col min="9" max="16384" width="9.140625" style="2"/>
  </cols>
  <sheetData>
    <row r="1" spans="1:5" x14ac:dyDescent="0.3">
      <c r="D1" s="21" t="s">
        <v>62</v>
      </c>
    </row>
    <row r="2" spans="1:5" x14ac:dyDescent="0.3">
      <c r="C2" s="342" t="s">
        <v>75</v>
      </c>
      <c r="D2" s="342"/>
    </row>
    <row r="3" spans="1:5" ht="20.25" customHeight="1" x14ac:dyDescent="0.3">
      <c r="B3" s="3"/>
      <c r="C3" s="3"/>
      <c r="D3" s="21" t="s">
        <v>63</v>
      </c>
    </row>
    <row r="4" spans="1:5" ht="13.5" customHeight="1" x14ac:dyDescent="0.3">
      <c r="A4" s="329" t="s">
        <v>193</v>
      </c>
      <c r="B4" s="329"/>
      <c r="C4" s="329"/>
      <c r="D4" s="329"/>
    </row>
    <row r="5" spans="1:5" ht="63" customHeight="1" x14ac:dyDescent="0.3">
      <c r="A5" s="329"/>
      <c r="B5" s="329"/>
      <c r="C5" s="329"/>
      <c r="D5" s="329"/>
    </row>
    <row r="6" spans="1:5" ht="17.25" customHeight="1" x14ac:dyDescent="0.3">
      <c r="D6" s="21" t="s">
        <v>66</v>
      </c>
    </row>
    <row r="7" spans="1:5" ht="104.25" customHeight="1" x14ac:dyDescent="0.3">
      <c r="A7" s="328" t="s">
        <v>1</v>
      </c>
      <c r="B7" s="328"/>
      <c r="C7" s="328" t="s">
        <v>14</v>
      </c>
      <c r="D7" s="93" t="s">
        <v>35</v>
      </c>
    </row>
    <row r="8" spans="1:5" s="294" customFormat="1" ht="31.5" customHeight="1" x14ac:dyDescent="0.25">
      <c r="A8" s="293" t="s">
        <v>11</v>
      </c>
      <c r="B8" s="293" t="s">
        <v>12</v>
      </c>
      <c r="C8" s="328"/>
      <c r="D8" s="22" t="s">
        <v>0</v>
      </c>
    </row>
    <row r="9" spans="1:5" s="67" customFormat="1" ht="18" customHeight="1" x14ac:dyDescent="0.3">
      <c r="A9" s="295"/>
      <c r="B9" s="295"/>
      <c r="C9" s="296" t="s">
        <v>13</v>
      </c>
      <c r="D9" s="149">
        <f>D10+D74</f>
        <v>0</v>
      </c>
    </row>
    <row r="10" spans="1:5" s="41" customFormat="1" ht="33.75" customHeight="1" x14ac:dyDescent="0.2">
      <c r="A10" s="297"/>
      <c r="B10" s="298"/>
      <c r="C10" s="40" t="s">
        <v>50</v>
      </c>
      <c r="D10" s="89">
        <f>+D61+D11+D48</f>
        <v>-1304.2000000000116</v>
      </c>
    </row>
    <row r="11" spans="1:5" s="42" customFormat="1" x14ac:dyDescent="0.2">
      <c r="A11" s="45" t="s">
        <v>96</v>
      </c>
      <c r="B11" s="299"/>
      <c r="C11" s="300" t="s">
        <v>17</v>
      </c>
      <c r="D11" s="330">
        <f>D18+D24+D30+D36+D42</f>
        <v>-203294.7</v>
      </c>
    </row>
    <row r="12" spans="1:5" s="42" customFormat="1" x14ac:dyDescent="0.2">
      <c r="A12" s="299"/>
      <c r="B12" s="299"/>
      <c r="C12" s="45" t="s">
        <v>97</v>
      </c>
      <c r="D12" s="331"/>
      <c r="E12" s="301"/>
    </row>
    <row r="13" spans="1:5" s="42" customFormat="1" x14ac:dyDescent="0.2">
      <c r="A13" s="299"/>
      <c r="B13" s="299"/>
      <c r="C13" s="300" t="s">
        <v>18</v>
      </c>
      <c r="D13" s="331"/>
    </row>
    <row r="14" spans="1:5" s="42" customFormat="1" ht="17.25" customHeight="1" x14ac:dyDescent="0.2">
      <c r="A14" s="299"/>
      <c r="B14" s="299"/>
      <c r="C14" s="299" t="s">
        <v>98</v>
      </c>
      <c r="D14" s="331"/>
    </row>
    <row r="15" spans="1:5" s="42" customFormat="1" ht="17.25" customHeight="1" x14ac:dyDescent="0.2">
      <c r="A15" s="299"/>
      <c r="B15" s="299"/>
      <c r="C15" s="300" t="s">
        <v>19</v>
      </c>
      <c r="D15" s="331"/>
    </row>
    <row r="16" spans="1:5" s="42" customFormat="1" ht="36.75" customHeight="1" x14ac:dyDescent="0.2">
      <c r="A16" s="299"/>
      <c r="B16" s="299"/>
      <c r="C16" s="299" t="s">
        <v>99</v>
      </c>
      <c r="D16" s="332"/>
    </row>
    <row r="17" spans="1:5" s="42" customFormat="1" x14ac:dyDescent="0.3">
      <c r="A17" s="33"/>
      <c r="B17" s="302"/>
      <c r="C17" s="303" t="s">
        <v>20</v>
      </c>
      <c r="D17" s="303"/>
    </row>
    <row r="18" spans="1:5" s="42" customFormat="1" ht="21" customHeight="1" x14ac:dyDescent="0.2">
      <c r="A18" s="33"/>
      <c r="B18" s="111" t="s">
        <v>160</v>
      </c>
      <c r="C18" s="304" t="s">
        <v>21</v>
      </c>
      <c r="D18" s="333">
        <f>'2'!G49</f>
        <v>-17000</v>
      </c>
    </row>
    <row r="19" spans="1:5" s="42" customFormat="1" ht="36.75" customHeight="1" x14ac:dyDescent="0.2">
      <c r="A19" s="33"/>
      <c r="B19" s="305"/>
      <c r="C19" s="305" t="s">
        <v>161</v>
      </c>
      <c r="D19" s="334"/>
      <c r="E19" s="306"/>
    </row>
    <row r="20" spans="1:5" s="308" customFormat="1" ht="20.25" customHeight="1" x14ac:dyDescent="0.2">
      <c r="A20" s="33"/>
      <c r="B20" s="305"/>
      <c r="C20" s="307" t="s">
        <v>22</v>
      </c>
      <c r="D20" s="334"/>
    </row>
    <row r="21" spans="1:5" s="42" customFormat="1" ht="36" customHeight="1" x14ac:dyDescent="0.2">
      <c r="A21" s="33"/>
      <c r="B21" s="305"/>
      <c r="C21" s="305" t="s">
        <v>169</v>
      </c>
      <c r="D21" s="334"/>
    </row>
    <row r="22" spans="1:5" s="42" customFormat="1" ht="21" customHeight="1" x14ac:dyDescent="0.2">
      <c r="A22" s="33"/>
      <c r="B22" s="305"/>
      <c r="C22" s="307" t="s">
        <v>23</v>
      </c>
      <c r="D22" s="334"/>
    </row>
    <row r="23" spans="1:5" s="42" customFormat="1" ht="22.5" customHeight="1" x14ac:dyDescent="0.2">
      <c r="A23" s="33"/>
      <c r="B23" s="305"/>
      <c r="C23" s="305" t="s">
        <v>133</v>
      </c>
      <c r="D23" s="335"/>
    </row>
    <row r="24" spans="1:5" s="42" customFormat="1" ht="21" customHeight="1" x14ac:dyDescent="0.2">
      <c r="A24" s="33"/>
      <c r="B24" s="111" t="s">
        <v>170</v>
      </c>
      <c r="C24" s="304" t="s">
        <v>21</v>
      </c>
      <c r="D24" s="333">
        <f>'2'!G57</f>
        <v>-20623</v>
      </c>
    </row>
    <row r="25" spans="1:5" s="42" customFormat="1" ht="36.75" customHeight="1" x14ac:dyDescent="0.2">
      <c r="A25" s="33"/>
      <c r="B25" s="305"/>
      <c r="C25" s="305" t="s">
        <v>171</v>
      </c>
      <c r="D25" s="334"/>
      <c r="E25" s="306"/>
    </row>
    <row r="26" spans="1:5" s="308" customFormat="1" ht="20.25" customHeight="1" x14ac:dyDescent="0.2">
      <c r="A26" s="33"/>
      <c r="B26" s="305"/>
      <c r="C26" s="307" t="s">
        <v>22</v>
      </c>
      <c r="D26" s="334"/>
    </row>
    <row r="27" spans="1:5" s="42" customFormat="1" ht="36" customHeight="1" x14ac:dyDescent="0.2">
      <c r="A27" s="33"/>
      <c r="B27" s="305"/>
      <c r="C27" s="305" t="s">
        <v>172</v>
      </c>
      <c r="D27" s="334"/>
    </row>
    <row r="28" spans="1:5" s="42" customFormat="1" ht="21" customHeight="1" x14ac:dyDescent="0.2">
      <c r="A28" s="33"/>
      <c r="B28" s="305"/>
      <c r="C28" s="307" t="s">
        <v>23</v>
      </c>
      <c r="D28" s="334"/>
    </row>
    <row r="29" spans="1:5" s="42" customFormat="1" ht="22.5" customHeight="1" x14ac:dyDescent="0.2">
      <c r="A29" s="33"/>
      <c r="B29" s="305"/>
      <c r="C29" s="305" t="s">
        <v>133</v>
      </c>
      <c r="D29" s="335"/>
    </row>
    <row r="30" spans="1:5" s="42" customFormat="1" ht="21" customHeight="1" x14ac:dyDescent="0.2">
      <c r="A30" s="33"/>
      <c r="B30" s="111" t="s">
        <v>136</v>
      </c>
      <c r="C30" s="307" t="s">
        <v>21</v>
      </c>
      <c r="D30" s="333">
        <f>'2'!G65</f>
        <v>-18741.2</v>
      </c>
    </row>
    <row r="31" spans="1:5" s="42" customFormat="1" ht="36.75" customHeight="1" x14ac:dyDescent="0.2">
      <c r="A31" s="33"/>
      <c r="B31" s="305"/>
      <c r="C31" s="111" t="s">
        <v>137</v>
      </c>
      <c r="D31" s="334"/>
      <c r="E31" s="306"/>
    </row>
    <row r="32" spans="1:5" s="308" customFormat="1" ht="20.25" customHeight="1" x14ac:dyDescent="0.2">
      <c r="A32" s="33"/>
      <c r="B32" s="305"/>
      <c r="C32" s="307" t="s">
        <v>22</v>
      </c>
      <c r="D32" s="334"/>
    </row>
    <row r="33" spans="1:5" s="42" customFormat="1" ht="36" customHeight="1" x14ac:dyDescent="0.2">
      <c r="A33" s="33"/>
      <c r="B33" s="305"/>
      <c r="C33" s="305" t="s">
        <v>138</v>
      </c>
      <c r="D33" s="334"/>
    </row>
    <row r="34" spans="1:5" s="42" customFormat="1" ht="21" customHeight="1" x14ac:dyDescent="0.2">
      <c r="A34" s="33"/>
      <c r="B34" s="305"/>
      <c r="C34" s="307" t="s">
        <v>23</v>
      </c>
      <c r="D34" s="334"/>
    </row>
    <row r="35" spans="1:5" s="42" customFormat="1" ht="22.5" customHeight="1" x14ac:dyDescent="0.2">
      <c r="A35" s="33"/>
      <c r="B35" s="305"/>
      <c r="C35" s="305" t="s">
        <v>133</v>
      </c>
      <c r="D35" s="335"/>
    </row>
    <row r="36" spans="1:5" s="42" customFormat="1" ht="21" customHeight="1" x14ac:dyDescent="0.2">
      <c r="A36" s="33"/>
      <c r="B36" s="111" t="s">
        <v>139</v>
      </c>
      <c r="C36" s="307" t="s">
        <v>21</v>
      </c>
      <c r="D36" s="333">
        <f>'2'!G74</f>
        <v>-26094.5</v>
      </c>
    </row>
    <row r="37" spans="1:5" s="42" customFormat="1" ht="55.5" customHeight="1" x14ac:dyDescent="0.2">
      <c r="A37" s="33"/>
      <c r="B37" s="305"/>
      <c r="C37" s="111" t="s">
        <v>140</v>
      </c>
      <c r="D37" s="334"/>
      <c r="E37" s="306"/>
    </row>
    <row r="38" spans="1:5" s="308" customFormat="1" ht="20.25" customHeight="1" x14ac:dyDescent="0.2">
      <c r="A38" s="33"/>
      <c r="B38" s="305"/>
      <c r="C38" s="307" t="s">
        <v>22</v>
      </c>
      <c r="D38" s="334"/>
    </row>
    <row r="39" spans="1:5" s="42" customFormat="1" ht="36" customHeight="1" x14ac:dyDescent="0.2">
      <c r="A39" s="33"/>
      <c r="B39" s="305"/>
      <c r="C39" s="305" t="s">
        <v>141</v>
      </c>
      <c r="D39" s="334"/>
    </row>
    <row r="40" spans="1:5" s="42" customFormat="1" ht="21" customHeight="1" x14ac:dyDescent="0.2">
      <c r="A40" s="33"/>
      <c r="B40" s="305"/>
      <c r="C40" s="307" t="s">
        <v>23</v>
      </c>
      <c r="D40" s="334"/>
    </row>
    <row r="41" spans="1:5" s="42" customFormat="1" ht="22.5" customHeight="1" x14ac:dyDescent="0.2">
      <c r="A41" s="33"/>
      <c r="B41" s="305"/>
      <c r="C41" s="305" t="s">
        <v>133</v>
      </c>
      <c r="D41" s="335"/>
    </row>
    <row r="42" spans="1:5" s="42" customFormat="1" ht="21" customHeight="1" x14ac:dyDescent="0.2">
      <c r="A42" s="33"/>
      <c r="B42" s="45" t="s">
        <v>100</v>
      </c>
      <c r="C42" s="300" t="s">
        <v>21</v>
      </c>
      <c r="D42" s="333">
        <f>'2'!G82</f>
        <v>-120836</v>
      </c>
    </row>
    <row r="43" spans="1:5" s="42" customFormat="1" ht="36.75" customHeight="1" x14ac:dyDescent="0.2">
      <c r="A43" s="33"/>
      <c r="B43" s="299"/>
      <c r="C43" s="45" t="s">
        <v>101</v>
      </c>
      <c r="D43" s="334"/>
      <c r="E43" s="306"/>
    </row>
    <row r="44" spans="1:5" s="308" customFormat="1" ht="20.25" customHeight="1" x14ac:dyDescent="0.2">
      <c r="A44" s="33"/>
      <c r="B44" s="299"/>
      <c r="C44" s="300" t="s">
        <v>22</v>
      </c>
      <c r="D44" s="334"/>
    </row>
    <row r="45" spans="1:5" s="42" customFormat="1" ht="36" customHeight="1" x14ac:dyDescent="0.2">
      <c r="A45" s="33"/>
      <c r="B45" s="299"/>
      <c r="C45" s="299" t="s">
        <v>102</v>
      </c>
      <c r="D45" s="334"/>
    </row>
    <row r="46" spans="1:5" s="42" customFormat="1" ht="21" customHeight="1" x14ac:dyDescent="0.2">
      <c r="A46" s="33"/>
      <c r="B46" s="299"/>
      <c r="C46" s="300" t="s">
        <v>23</v>
      </c>
      <c r="D46" s="334"/>
    </row>
    <row r="47" spans="1:5" s="42" customFormat="1" ht="22.5" customHeight="1" x14ac:dyDescent="0.2">
      <c r="A47" s="33"/>
      <c r="B47" s="299"/>
      <c r="C47" s="299" t="s">
        <v>77</v>
      </c>
      <c r="D47" s="335"/>
    </row>
    <row r="48" spans="1:5" s="42" customFormat="1" x14ac:dyDescent="0.2">
      <c r="A48" s="45" t="s">
        <v>162</v>
      </c>
      <c r="B48" s="299"/>
      <c r="C48" s="300" t="s">
        <v>17</v>
      </c>
      <c r="D48" s="330">
        <f>D55</f>
        <v>-18009.5</v>
      </c>
    </row>
    <row r="49" spans="1:8" s="42" customFormat="1" x14ac:dyDescent="0.2">
      <c r="A49" s="299"/>
      <c r="B49" s="299"/>
      <c r="C49" s="45" t="s">
        <v>163</v>
      </c>
      <c r="D49" s="331"/>
      <c r="E49" s="301"/>
    </row>
    <row r="50" spans="1:8" s="42" customFormat="1" x14ac:dyDescent="0.2">
      <c r="A50" s="299"/>
      <c r="B50" s="299"/>
      <c r="C50" s="300" t="s">
        <v>18</v>
      </c>
      <c r="D50" s="331"/>
    </row>
    <row r="51" spans="1:8" s="42" customFormat="1" ht="17.25" customHeight="1" x14ac:dyDescent="0.2">
      <c r="A51" s="299"/>
      <c r="B51" s="299"/>
      <c r="C51" s="299" t="s">
        <v>173</v>
      </c>
      <c r="D51" s="331"/>
    </row>
    <row r="52" spans="1:8" s="42" customFormat="1" ht="17.25" customHeight="1" x14ac:dyDescent="0.2">
      <c r="A52" s="299"/>
      <c r="B52" s="299"/>
      <c r="C52" s="300" t="s">
        <v>19</v>
      </c>
      <c r="D52" s="331"/>
    </row>
    <row r="53" spans="1:8" s="42" customFormat="1" x14ac:dyDescent="0.2">
      <c r="A53" s="299"/>
      <c r="B53" s="299"/>
      <c r="C53" s="299" t="s">
        <v>174</v>
      </c>
      <c r="D53" s="332"/>
    </row>
    <row r="54" spans="1:8" s="42" customFormat="1" x14ac:dyDescent="0.3">
      <c r="A54" s="33"/>
      <c r="B54" s="302"/>
      <c r="C54" s="303" t="s">
        <v>20</v>
      </c>
      <c r="D54" s="303"/>
    </row>
    <row r="55" spans="1:8" s="42" customFormat="1" ht="21" customHeight="1" x14ac:dyDescent="0.2">
      <c r="A55" s="33"/>
      <c r="B55" s="111" t="s">
        <v>164</v>
      </c>
      <c r="C55" s="304" t="s">
        <v>21</v>
      </c>
      <c r="D55" s="333">
        <f>'2'!G101</f>
        <v>-18009.5</v>
      </c>
    </row>
    <row r="56" spans="1:8" s="42" customFormat="1" ht="36.75" customHeight="1" x14ac:dyDescent="0.2">
      <c r="A56" s="33"/>
      <c r="B56" s="305"/>
      <c r="C56" s="305" t="s">
        <v>165</v>
      </c>
      <c r="D56" s="334"/>
      <c r="E56" s="306"/>
    </row>
    <row r="57" spans="1:8" s="308" customFormat="1" ht="20.25" customHeight="1" x14ac:dyDescent="0.2">
      <c r="A57" s="33"/>
      <c r="B57" s="305"/>
      <c r="C57" s="307" t="s">
        <v>22</v>
      </c>
      <c r="D57" s="334"/>
    </row>
    <row r="58" spans="1:8" s="42" customFormat="1" ht="36" customHeight="1" x14ac:dyDescent="0.2">
      <c r="A58" s="33"/>
      <c r="B58" s="305"/>
      <c r="C58" s="305" t="s">
        <v>175</v>
      </c>
      <c r="D58" s="334"/>
    </row>
    <row r="59" spans="1:8" s="42" customFormat="1" ht="21" customHeight="1" x14ac:dyDescent="0.2">
      <c r="A59" s="33"/>
      <c r="B59" s="305"/>
      <c r="C59" s="307" t="s">
        <v>23</v>
      </c>
      <c r="D59" s="334"/>
      <c r="H59" s="309"/>
    </row>
    <row r="60" spans="1:8" s="42" customFormat="1" ht="22.5" customHeight="1" x14ac:dyDescent="0.2">
      <c r="A60" s="33"/>
      <c r="B60" s="305"/>
      <c r="C60" s="305" t="s">
        <v>77</v>
      </c>
      <c r="D60" s="335"/>
    </row>
    <row r="61" spans="1:8" ht="19.5" customHeight="1" x14ac:dyDescent="0.3">
      <c r="A61" s="29">
        <v>1212</v>
      </c>
      <c r="B61" s="8"/>
      <c r="C61" s="310" t="s">
        <v>17</v>
      </c>
      <c r="D61" s="339">
        <f>D68</f>
        <v>220000</v>
      </c>
    </row>
    <row r="62" spans="1:8" x14ac:dyDescent="0.3">
      <c r="A62" s="8"/>
      <c r="B62" s="8"/>
      <c r="C62" s="311" t="s">
        <v>194</v>
      </c>
      <c r="D62" s="340"/>
    </row>
    <row r="63" spans="1:8" x14ac:dyDescent="0.3">
      <c r="A63" s="8"/>
      <c r="B63" s="8"/>
      <c r="C63" s="312" t="s">
        <v>18</v>
      </c>
      <c r="D63" s="340"/>
    </row>
    <row r="64" spans="1:8" x14ac:dyDescent="0.3">
      <c r="A64" s="8"/>
      <c r="B64" s="8"/>
      <c r="C64" s="311" t="s">
        <v>195</v>
      </c>
      <c r="D64" s="340"/>
    </row>
    <row r="65" spans="1:8" x14ac:dyDescent="0.3">
      <c r="A65" s="8"/>
      <c r="B65" s="8"/>
      <c r="C65" s="312" t="s">
        <v>19</v>
      </c>
      <c r="D65" s="340"/>
    </row>
    <row r="66" spans="1:8" ht="34.5" x14ac:dyDescent="0.3">
      <c r="A66" s="8"/>
      <c r="B66" s="8"/>
      <c r="C66" s="311" t="s">
        <v>196</v>
      </c>
      <c r="D66" s="341"/>
    </row>
    <row r="67" spans="1:8" ht="17.25" customHeight="1" x14ac:dyDescent="0.3">
      <c r="A67" s="9"/>
      <c r="B67" s="9"/>
      <c r="C67" s="313" t="s">
        <v>20</v>
      </c>
      <c r="D67" s="9"/>
    </row>
    <row r="68" spans="1:8" ht="24" customHeight="1" x14ac:dyDescent="0.3">
      <c r="A68" s="8"/>
      <c r="B68" s="314">
        <v>12025</v>
      </c>
      <c r="C68" s="315" t="s">
        <v>21</v>
      </c>
      <c r="D68" s="339">
        <f>'2'!G23</f>
        <v>220000</v>
      </c>
    </row>
    <row r="69" spans="1:8" ht="23.25" customHeight="1" x14ac:dyDescent="0.3">
      <c r="A69" s="8"/>
      <c r="B69" s="314"/>
      <c r="C69" s="316" t="s">
        <v>197</v>
      </c>
      <c r="D69" s="340"/>
    </row>
    <row r="70" spans="1:8" x14ac:dyDescent="0.3">
      <c r="A70" s="8"/>
      <c r="B70" s="314"/>
      <c r="C70" s="315" t="s">
        <v>22</v>
      </c>
      <c r="D70" s="340"/>
    </row>
    <row r="71" spans="1:8" ht="53.25" customHeight="1" x14ac:dyDescent="0.3">
      <c r="A71" s="8"/>
      <c r="B71" s="314"/>
      <c r="C71" s="317" t="s">
        <v>198</v>
      </c>
      <c r="D71" s="340"/>
      <c r="H71" s="318"/>
    </row>
    <row r="72" spans="1:8" x14ac:dyDescent="0.3">
      <c r="A72" s="8"/>
      <c r="B72" s="314"/>
      <c r="C72" s="315" t="s">
        <v>23</v>
      </c>
      <c r="D72" s="340"/>
    </row>
    <row r="73" spans="1:8" ht="24" customHeight="1" x14ac:dyDescent="0.3">
      <c r="A73" s="8"/>
      <c r="B73" s="314"/>
      <c r="C73" s="315" t="s">
        <v>77</v>
      </c>
      <c r="D73" s="341"/>
    </row>
    <row r="74" spans="1:8" ht="18" customHeight="1" x14ac:dyDescent="0.3">
      <c r="A74" s="319"/>
      <c r="B74" s="319"/>
      <c r="C74" s="320" t="s">
        <v>209</v>
      </c>
      <c r="D74" s="321">
        <f>D75</f>
        <v>1304.2000000000116</v>
      </c>
    </row>
    <row r="75" spans="1:8" x14ac:dyDescent="0.3">
      <c r="A75" s="322">
        <v>1139</v>
      </c>
      <c r="B75" s="323"/>
      <c r="C75" s="234" t="s">
        <v>17</v>
      </c>
      <c r="D75" s="336">
        <f>D82+D88</f>
        <v>1304.2000000000116</v>
      </c>
    </row>
    <row r="76" spans="1:8" x14ac:dyDescent="0.3">
      <c r="A76" s="322"/>
      <c r="B76" s="323"/>
      <c r="C76" s="104" t="s">
        <v>210</v>
      </c>
      <c r="D76" s="337"/>
    </row>
    <row r="77" spans="1:8" x14ac:dyDescent="0.3">
      <c r="A77" s="322"/>
      <c r="B77" s="323"/>
      <c r="C77" s="164" t="s">
        <v>18</v>
      </c>
      <c r="D77" s="337"/>
    </row>
    <row r="78" spans="1:8" ht="34.5" x14ac:dyDescent="0.3">
      <c r="A78" s="322"/>
      <c r="B78" s="323"/>
      <c r="C78" s="104" t="s">
        <v>211</v>
      </c>
      <c r="D78" s="337"/>
    </row>
    <row r="79" spans="1:8" x14ac:dyDescent="0.3">
      <c r="A79" s="322"/>
      <c r="B79" s="323"/>
      <c r="C79" s="164" t="s">
        <v>19</v>
      </c>
      <c r="D79" s="337"/>
    </row>
    <row r="80" spans="1:8" ht="34.5" x14ac:dyDescent="0.3">
      <c r="A80" s="322"/>
      <c r="B80" s="323"/>
      <c r="C80" s="104" t="s">
        <v>212</v>
      </c>
      <c r="D80" s="338"/>
    </row>
    <row r="81" spans="1:4" x14ac:dyDescent="0.3">
      <c r="A81" s="324"/>
      <c r="B81" s="325"/>
      <c r="C81" s="325" t="s">
        <v>213</v>
      </c>
      <c r="D81" s="325"/>
    </row>
    <row r="82" spans="1:4" x14ac:dyDescent="0.3">
      <c r="A82" s="326"/>
      <c r="B82" s="327">
        <v>11001</v>
      </c>
      <c r="C82" s="164" t="s">
        <v>21</v>
      </c>
      <c r="D82" s="336">
        <f>'2'!G129</f>
        <v>221304.2</v>
      </c>
    </row>
    <row r="83" spans="1:4" x14ac:dyDescent="0.3">
      <c r="A83" s="326"/>
      <c r="B83" s="327"/>
      <c r="C83" s="104" t="s">
        <v>214</v>
      </c>
      <c r="D83" s="337"/>
    </row>
    <row r="84" spans="1:4" x14ac:dyDescent="0.3">
      <c r="A84" s="326"/>
      <c r="B84" s="327"/>
      <c r="C84" s="164" t="s">
        <v>22</v>
      </c>
      <c r="D84" s="337"/>
    </row>
    <row r="85" spans="1:4" ht="51.75" x14ac:dyDescent="0.3">
      <c r="A85" s="326"/>
      <c r="B85" s="327"/>
      <c r="C85" s="104" t="s">
        <v>215</v>
      </c>
      <c r="D85" s="337"/>
    </row>
    <row r="86" spans="1:4" x14ac:dyDescent="0.3">
      <c r="A86" s="326"/>
      <c r="B86" s="327"/>
      <c r="C86" s="164" t="s">
        <v>23</v>
      </c>
      <c r="D86" s="337"/>
    </row>
    <row r="87" spans="1:4" x14ac:dyDescent="0.3">
      <c r="A87" s="326"/>
      <c r="B87" s="327"/>
      <c r="C87" s="104" t="s">
        <v>133</v>
      </c>
      <c r="D87" s="338"/>
    </row>
    <row r="88" spans="1:4" x14ac:dyDescent="0.3">
      <c r="A88" s="326"/>
      <c r="B88" s="327">
        <v>11001</v>
      </c>
      <c r="C88" s="164" t="s">
        <v>21</v>
      </c>
      <c r="D88" s="336">
        <f>'2'!G121</f>
        <v>-220000</v>
      </c>
    </row>
    <row r="89" spans="1:4" x14ac:dyDescent="0.3">
      <c r="A89" s="326"/>
      <c r="B89" s="327"/>
      <c r="C89" s="104" t="s">
        <v>214</v>
      </c>
      <c r="D89" s="337"/>
    </row>
    <row r="90" spans="1:4" x14ac:dyDescent="0.3">
      <c r="A90" s="326"/>
      <c r="B90" s="327"/>
      <c r="C90" s="164" t="s">
        <v>22</v>
      </c>
      <c r="D90" s="337"/>
    </row>
    <row r="91" spans="1:4" ht="51.75" x14ac:dyDescent="0.3">
      <c r="A91" s="326"/>
      <c r="B91" s="327"/>
      <c r="C91" s="104" t="s">
        <v>215</v>
      </c>
      <c r="D91" s="337"/>
    </row>
    <row r="92" spans="1:4" x14ac:dyDescent="0.3">
      <c r="A92" s="326"/>
      <c r="B92" s="327"/>
      <c r="C92" s="164" t="s">
        <v>23</v>
      </c>
      <c r="D92" s="337"/>
    </row>
    <row r="93" spans="1:4" x14ac:dyDescent="0.3">
      <c r="A93" s="326"/>
      <c r="B93" s="327"/>
      <c r="C93" s="104" t="s">
        <v>133</v>
      </c>
      <c r="D93" s="338"/>
    </row>
    <row r="94" spans="1:4" ht="10.5" customHeight="1" x14ac:dyDescent="0.3">
      <c r="C94" s="100"/>
      <c r="D94" s="101"/>
    </row>
    <row r="95" spans="1:4" ht="10.5" customHeight="1" x14ac:dyDescent="0.3">
      <c r="C95" s="100"/>
      <c r="D95" s="101"/>
    </row>
    <row r="96" spans="1:4" ht="10.5" customHeight="1" x14ac:dyDescent="0.3">
      <c r="C96" s="100"/>
      <c r="D96" s="101"/>
    </row>
    <row r="97" spans="1:4" ht="10.5" customHeight="1" x14ac:dyDescent="0.3">
      <c r="C97" s="100"/>
      <c r="D97" s="101"/>
    </row>
    <row r="98" spans="1:4" ht="10.5" customHeight="1" x14ac:dyDescent="0.3">
      <c r="C98" s="100"/>
      <c r="D98" s="101"/>
    </row>
    <row r="99" spans="1:4" ht="10.5" customHeight="1" x14ac:dyDescent="0.3">
      <c r="C99" s="100"/>
      <c r="D99" s="101"/>
    </row>
    <row r="100" spans="1:4" ht="10.5" customHeight="1" x14ac:dyDescent="0.3">
      <c r="C100" s="100"/>
      <c r="D100" s="101"/>
    </row>
    <row r="101" spans="1:4" ht="10.5" customHeight="1" x14ac:dyDescent="0.3">
      <c r="C101" s="100"/>
      <c r="D101" s="101"/>
    </row>
    <row r="102" spans="1:4" ht="10.5" customHeight="1" x14ac:dyDescent="0.3">
      <c r="C102" s="100"/>
      <c r="D102" s="101"/>
    </row>
    <row r="103" spans="1:4" ht="10.5" customHeight="1" x14ac:dyDescent="0.3">
      <c r="C103" s="100"/>
      <c r="D103" s="101"/>
    </row>
    <row r="104" spans="1:4" ht="10.5" customHeight="1" x14ac:dyDescent="0.3">
      <c r="C104" s="100"/>
      <c r="D104" s="101"/>
    </row>
    <row r="105" spans="1:4" ht="10.5" customHeight="1" x14ac:dyDescent="0.3">
      <c r="C105" s="100"/>
      <c r="D105" s="101"/>
    </row>
    <row r="106" spans="1:4" ht="10.5" customHeight="1" x14ac:dyDescent="0.3">
      <c r="C106" s="100"/>
      <c r="D106" s="101"/>
    </row>
    <row r="107" spans="1:4" x14ac:dyDescent="0.3">
      <c r="A107" s="67"/>
      <c r="B107" s="150" t="s">
        <v>68</v>
      </c>
      <c r="C107" s="100"/>
      <c r="D107" s="101"/>
    </row>
    <row r="108" spans="1:4" x14ac:dyDescent="0.3">
      <c r="A108" s="67"/>
      <c r="B108" s="150" t="s">
        <v>69</v>
      </c>
      <c r="C108" s="100"/>
      <c r="D108" s="101"/>
    </row>
    <row r="109" spans="1:4" x14ac:dyDescent="0.3">
      <c r="A109" s="67"/>
      <c r="B109" s="167"/>
      <c r="C109" s="292" t="s">
        <v>67</v>
      </c>
      <c r="D109" s="101"/>
    </row>
  </sheetData>
  <mergeCells count="17">
    <mergeCell ref="D88:D93"/>
    <mergeCell ref="D82:D87"/>
    <mergeCell ref="D75:D80"/>
    <mergeCell ref="D68:D73"/>
    <mergeCell ref="C2:D2"/>
    <mergeCell ref="D61:D66"/>
    <mergeCell ref="D48:D53"/>
    <mergeCell ref="D55:D60"/>
    <mergeCell ref="A7:B7"/>
    <mergeCell ref="C7:C8"/>
    <mergeCell ref="A4:D5"/>
    <mergeCell ref="D11:D16"/>
    <mergeCell ref="D42:D47"/>
    <mergeCell ref="D36:D41"/>
    <mergeCell ref="D30:D35"/>
    <mergeCell ref="D18:D23"/>
    <mergeCell ref="D24:D29"/>
  </mergeCells>
  <pageMargins left="0" right="0" top="0" bottom="0" header="0" footer="0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K141"/>
  <sheetViews>
    <sheetView topLeftCell="A17" zoomScaleNormal="100" zoomScaleSheetLayoutView="10" workbookViewId="0">
      <selection activeCell="F28" sqref="F28"/>
    </sheetView>
  </sheetViews>
  <sheetFormatPr defaultColWidth="9.140625" defaultRowHeight="17.25" x14ac:dyDescent="0.3"/>
  <cols>
    <col min="1" max="1" width="8" style="2" customWidth="1"/>
    <col min="2" max="2" width="7" style="2" customWidth="1"/>
    <col min="3" max="3" width="6.85546875" style="2" customWidth="1"/>
    <col min="4" max="4" width="10" style="2" customWidth="1"/>
    <col min="5" max="5" width="11.5703125" style="2" customWidth="1"/>
    <col min="6" max="6" width="79.28515625" style="2" customWidth="1"/>
    <col min="7" max="7" width="28.7109375" style="2" customWidth="1"/>
    <col min="8" max="8" width="11.42578125" style="2" bestFit="1" customWidth="1"/>
    <col min="9" max="16384" width="9.140625" style="2"/>
  </cols>
  <sheetData>
    <row r="1" spans="1:245" x14ac:dyDescent="0.3">
      <c r="G1" s="21" t="s">
        <v>64</v>
      </c>
      <c r="H1" s="18"/>
      <c r="I1" s="18"/>
      <c r="J1" s="18"/>
      <c r="K1" s="18"/>
      <c r="L1" s="18"/>
      <c r="M1" s="1"/>
      <c r="N1" s="18"/>
      <c r="O1" s="18"/>
      <c r="P1" s="18"/>
      <c r="Q1" s="18"/>
      <c r="R1" s="18"/>
      <c r="S1" s="18"/>
      <c r="T1" s="18"/>
      <c r="U1" s="1"/>
      <c r="V1" s="18"/>
      <c r="W1" s="18"/>
      <c r="X1" s="18"/>
      <c r="Y1" s="18"/>
      <c r="Z1" s="18"/>
      <c r="AA1" s="18"/>
      <c r="AB1" s="18"/>
      <c r="AC1" s="1"/>
      <c r="AD1" s="18"/>
      <c r="AE1" s="18"/>
      <c r="AF1" s="18"/>
      <c r="AG1" s="18"/>
      <c r="AH1" s="18"/>
      <c r="AI1" s="18"/>
      <c r="AJ1" s="18"/>
      <c r="AK1" s="1"/>
      <c r="AL1" s="18"/>
      <c r="AM1" s="18"/>
      <c r="AN1" s="18"/>
      <c r="AO1" s="18"/>
      <c r="AP1" s="18"/>
      <c r="AQ1" s="18"/>
      <c r="AR1" s="18"/>
      <c r="AS1" s="1"/>
      <c r="AT1" s="18"/>
      <c r="AU1" s="18"/>
      <c r="AV1" s="18"/>
      <c r="AW1" s="18"/>
      <c r="AX1" s="18"/>
      <c r="AY1" s="18"/>
      <c r="AZ1" s="18"/>
      <c r="BA1" s="1"/>
      <c r="BB1" s="18"/>
      <c r="BC1" s="18"/>
      <c r="BD1" s="18"/>
      <c r="BE1" s="18"/>
      <c r="BF1" s="18"/>
      <c r="BG1" s="18"/>
      <c r="BH1" s="18"/>
      <c r="BI1" s="1"/>
      <c r="BJ1" s="18"/>
      <c r="BK1" s="18"/>
      <c r="BL1" s="18"/>
      <c r="BM1" s="18"/>
      <c r="BN1" s="18"/>
      <c r="BO1" s="18"/>
      <c r="BP1" s="18"/>
      <c r="BQ1" s="1"/>
      <c r="BR1" s="18"/>
      <c r="BS1" s="18"/>
      <c r="BT1" s="18"/>
      <c r="BU1" s="18"/>
      <c r="BV1" s="18"/>
      <c r="BW1" s="18"/>
      <c r="BX1" s="18"/>
      <c r="BY1" s="1"/>
      <c r="BZ1" s="18"/>
      <c r="CA1" s="18"/>
      <c r="CB1" s="18"/>
      <c r="CC1" s="18"/>
      <c r="CD1" s="18"/>
      <c r="CE1" s="18"/>
      <c r="CF1" s="18"/>
      <c r="CG1" s="1"/>
      <c r="CH1" s="18"/>
      <c r="CI1" s="18"/>
      <c r="CJ1" s="18"/>
      <c r="CK1" s="18"/>
      <c r="CL1" s="18"/>
      <c r="CM1" s="18"/>
      <c r="CN1" s="18"/>
      <c r="CO1" s="1"/>
      <c r="CP1" s="18"/>
      <c r="CQ1" s="18"/>
      <c r="CR1" s="18"/>
      <c r="CS1" s="18"/>
      <c r="CT1" s="18"/>
      <c r="CU1" s="18"/>
      <c r="CV1" s="18"/>
      <c r="CW1" s="1"/>
      <c r="CX1" s="18"/>
      <c r="CY1" s="18"/>
      <c r="CZ1" s="18"/>
      <c r="DA1" s="18"/>
      <c r="DB1" s="18"/>
      <c r="DC1" s="18"/>
      <c r="DD1" s="18"/>
      <c r="DE1" s="1"/>
      <c r="DF1" s="18"/>
      <c r="DG1" s="18"/>
      <c r="DH1" s="18"/>
      <c r="DI1" s="18"/>
      <c r="DJ1" s="18"/>
      <c r="DK1" s="18"/>
      <c r="DL1" s="18"/>
      <c r="DM1" s="1"/>
      <c r="DN1" s="18"/>
      <c r="DO1" s="18"/>
      <c r="DP1" s="18"/>
      <c r="DQ1" s="18"/>
      <c r="DR1" s="18"/>
      <c r="DS1" s="18"/>
      <c r="DT1" s="18"/>
      <c r="DU1" s="1"/>
      <c r="DV1" s="18"/>
      <c r="DW1" s="18"/>
      <c r="DX1" s="18"/>
      <c r="DY1" s="18"/>
      <c r="DZ1" s="18"/>
      <c r="EA1" s="18"/>
      <c r="EB1" s="18"/>
      <c r="EC1" s="1"/>
      <c r="ED1" s="18"/>
      <c r="EE1" s="18"/>
      <c r="EF1" s="18"/>
      <c r="EG1" s="18"/>
      <c r="EH1" s="18"/>
      <c r="EI1" s="18"/>
      <c r="EJ1" s="18"/>
      <c r="EK1" s="1"/>
      <c r="EL1" s="18"/>
      <c r="EM1" s="18"/>
      <c r="EN1" s="18"/>
      <c r="EO1" s="18"/>
      <c r="EP1" s="18"/>
      <c r="EQ1" s="18"/>
      <c r="ER1" s="18"/>
      <c r="ES1" s="1"/>
      <c r="ET1" s="18"/>
      <c r="EU1" s="18"/>
      <c r="EV1" s="18"/>
      <c r="EW1" s="18"/>
      <c r="EX1" s="18"/>
      <c r="EY1" s="18"/>
      <c r="EZ1" s="18"/>
      <c r="FA1" s="1"/>
      <c r="FB1" s="18"/>
      <c r="FC1" s="18"/>
      <c r="FD1" s="18"/>
      <c r="FE1" s="18"/>
      <c r="FF1" s="18"/>
      <c r="FG1" s="18"/>
      <c r="FH1" s="18"/>
      <c r="FI1" s="1"/>
      <c r="FJ1" s="18"/>
      <c r="FK1" s="18"/>
      <c r="FL1" s="18"/>
      <c r="FM1" s="18"/>
      <c r="FN1" s="18"/>
      <c r="FO1" s="18"/>
      <c r="FP1" s="18"/>
      <c r="FQ1" s="1"/>
      <c r="FR1" s="18"/>
      <c r="FS1" s="18"/>
      <c r="FT1" s="18"/>
      <c r="FU1" s="18"/>
      <c r="FV1" s="18"/>
      <c r="FW1" s="18"/>
      <c r="FX1" s="18"/>
      <c r="FY1" s="1"/>
      <c r="FZ1" s="18"/>
      <c r="GA1" s="18"/>
      <c r="GB1" s="18"/>
      <c r="GC1" s="18"/>
      <c r="GD1" s="18"/>
      <c r="GE1" s="18"/>
      <c r="GF1" s="18"/>
      <c r="GG1" s="1"/>
      <c r="GH1" s="18"/>
      <c r="GI1" s="18"/>
      <c r="GJ1" s="18"/>
      <c r="GK1" s="18"/>
      <c r="GL1" s="18"/>
      <c r="GM1" s="18"/>
      <c r="GN1" s="18"/>
      <c r="GO1" s="1"/>
      <c r="GP1" s="18"/>
      <c r="GQ1" s="18"/>
      <c r="GR1" s="18"/>
      <c r="GS1" s="18"/>
      <c r="GT1" s="18"/>
      <c r="GU1" s="18"/>
      <c r="GV1" s="18"/>
      <c r="GW1" s="1"/>
      <c r="GX1" s="18"/>
      <c r="GY1" s="18"/>
      <c r="GZ1" s="18"/>
      <c r="HA1" s="18"/>
      <c r="HB1" s="18"/>
      <c r="HC1" s="18"/>
      <c r="HD1" s="18"/>
      <c r="HE1" s="1"/>
      <c r="HF1" s="18"/>
      <c r="HG1" s="18"/>
      <c r="HH1" s="18"/>
      <c r="HI1" s="18"/>
      <c r="HJ1" s="18"/>
      <c r="HK1" s="18"/>
      <c r="HL1" s="18"/>
      <c r="HM1" s="1"/>
      <c r="HN1" s="18"/>
      <c r="HO1" s="18"/>
      <c r="HP1" s="18"/>
      <c r="HQ1" s="18"/>
      <c r="HR1" s="18"/>
      <c r="HS1" s="18"/>
      <c r="HT1" s="18"/>
      <c r="HU1" s="1"/>
      <c r="HV1" s="18"/>
      <c r="HW1" s="18"/>
      <c r="HX1" s="18"/>
      <c r="HY1" s="18"/>
      <c r="HZ1" s="18"/>
      <c r="IA1" s="18"/>
      <c r="IB1" s="18"/>
      <c r="IC1" s="1"/>
      <c r="ID1" s="18"/>
      <c r="IE1" s="18"/>
      <c r="IF1" s="18"/>
      <c r="IG1" s="18"/>
      <c r="IH1" s="18"/>
      <c r="II1" s="18"/>
      <c r="IJ1" s="18"/>
      <c r="IK1" s="1"/>
    </row>
    <row r="2" spans="1:245" x14ac:dyDescent="0.3">
      <c r="F2" s="342" t="s">
        <v>75</v>
      </c>
      <c r="G2" s="342"/>
      <c r="H2" s="18"/>
      <c r="I2" s="18"/>
      <c r="J2" s="18"/>
      <c r="K2" s="18"/>
      <c r="L2" s="18"/>
      <c r="M2" s="1"/>
      <c r="N2" s="18"/>
      <c r="O2" s="18"/>
      <c r="P2" s="18"/>
      <c r="Q2" s="18"/>
      <c r="R2" s="18"/>
      <c r="S2" s="18"/>
      <c r="T2" s="18"/>
      <c r="U2" s="1"/>
      <c r="V2" s="18"/>
      <c r="W2" s="18"/>
      <c r="X2" s="18"/>
      <c r="Y2" s="18"/>
      <c r="Z2" s="18"/>
      <c r="AA2" s="18"/>
      <c r="AB2" s="18"/>
      <c r="AC2" s="1"/>
      <c r="AD2" s="18"/>
      <c r="AE2" s="18"/>
      <c r="AF2" s="18"/>
      <c r="AG2" s="18"/>
      <c r="AH2" s="18"/>
      <c r="AI2" s="18"/>
      <c r="AJ2" s="18"/>
      <c r="AK2" s="1"/>
      <c r="AL2" s="18"/>
      <c r="AM2" s="18"/>
      <c r="AN2" s="18"/>
      <c r="AO2" s="18"/>
      <c r="AP2" s="18"/>
      <c r="AQ2" s="18"/>
      <c r="AR2" s="18"/>
      <c r="AS2" s="1"/>
      <c r="AT2" s="18"/>
      <c r="AU2" s="18"/>
      <c r="AV2" s="18"/>
      <c r="AW2" s="18"/>
      <c r="AX2" s="18"/>
      <c r="AY2" s="18"/>
      <c r="AZ2" s="18"/>
      <c r="BA2" s="1"/>
      <c r="BB2" s="18"/>
      <c r="BC2" s="18"/>
      <c r="BD2" s="18"/>
      <c r="BE2" s="18"/>
      <c r="BF2" s="18"/>
      <c r="BG2" s="18"/>
      <c r="BH2" s="18"/>
      <c r="BI2" s="1"/>
      <c r="BJ2" s="18"/>
      <c r="BK2" s="18"/>
      <c r="BL2" s="18"/>
      <c r="BM2" s="18"/>
      <c r="BN2" s="18"/>
      <c r="BO2" s="18"/>
      <c r="BP2" s="18"/>
      <c r="BQ2" s="1"/>
      <c r="BR2" s="18"/>
      <c r="BS2" s="18"/>
      <c r="BT2" s="18"/>
      <c r="BU2" s="18"/>
      <c r="BV2" s="18"/>
      <c r="BW2" s="18"/>
      <c r="BX2" s="18"/>
      <c r="BY2" s="1"/>
      <c r="BZ2" s="18"/>
      <c r="CA2" s="18"/>
      <c r="CB2" s="18"/>
      <c r="CC2" s="18"/>
      <c r="CD2" s="18"/>
      <c r="CE2" s="18"/>
      <c r="CF2" s="18"/>
      <c r="CG2" s="1"/>
      <c r="CH2" s="18"/>
      <c r="CI2" s="18"/>
      <c r="CJ2" s="18"/>
      <c r="CK2" s="18"/>
      <c r="CL2" s="18"/>
      <c r="CM2" s="18"/>
      <c r="CN2" s="18"/>
      <c r="CO2" s="1"/>
      <c r="CP2" s="18"/>
      <c r="CQ2" s="18"/>
      <c r="CR2" s="18"/>
      <c r="CS2" s="18"/>
      <c r="CT2" s="18"/>
      <c r="CU2" s="18"/>
      <c r="CV2" s="18"/>
      <c r="CW2" s="1"/>
      <c r="CX2" s="18"/>
      <c r="CY2" s="18"/>
      <c r="CZ2" s="18"/>
      <c r="DA2" s="18"/>
      <c r="DB2" s="18"/>
      <c r="DC2" s="18"/>
      <c r="DD2" s="18"/>
      <c r="DE2" s="1"/>
      <c r="DF2" s="18"/>
      <c r="DG2" s="18"/>
      <c r="DH2" s="18"/>
      <c r="DI2" s="18"/>
      <c r="DJ2" s="18"/>
      <c r="DK2" s="18"/>
      <c r="DL2" s="18"/>
      <c r="DM2" s="1"/>
      <c r="DN2" s="18"/>
      <c r="DO2" s="18"/>
      <c r="DP2" s="18"/>
      <c r="DQ2" s="18"/>
      <c r="DR2" s="18"/>
      <c r="DS2" s="18"/>
      <c r="DT2" s="18"/>
      <c r="DU2" s="1"/>
      <c r="DV2" s="18"/>
      <c r="DW2" s="18"/>
      <c r="DX2" s="18"/>
      <c r="DY2" s="18"/>
      <c r="DZ2" s="18"/>
      <c r="EA2" s="18"/>
      <c r="EB2" s="18"/>
      <c r="EC2" s="1"/>
      <c r="ED2" s="18"/>
      <c r="EE2" s="18"/>
      <c r="EF2" s="18"/>
      <c r="EG2" s="18"/>
      <c r="EH2" s="18"/>
      <c r="EI2" s="18"/>
      <c r="EJ2" s="18"/>
      <c r="EK2" s="1"/>
      <c r="EL2" s="18"/>
      <c r="EM2" s="18"/>
      <c r="EN2" s="18"/>
      <c r="EO2" s="18"/>
      <c r="EP2" s="18"/>
      <c r="EQ2" s="18"/>
      <c r="ER2" s="18"/>
      <c r="ES2" s="1"/>
      <c r="ET2" s="18"/>
      <c r="EU2" s="18"/>
      <c r="EV2" s="18"/>
      <c r="EW2" s="18"/>
      <c r="EX2" s="18"/>
      <c r="EY2" s="18"/>
      <c r="EZ2" s="18"/>
      <c r="FA2" s="1"/>
      <c r="FB2" s="18"/>
      <c r="FC2" s="18"/>
      <c r="FD2" s="18"/>
      <c r="FE2" s="18"/>
      <c r="FF2" s="18"/>
      <c r="FG2" s="18"/>
      <c r="FH2" s="18"/>
      <c r="FI2" s="1"/>
      <c r="FJ2" s="18"/>
      <c r="FK2" s="18"/>
      <c r="FL2" s="18"/>
      <c r="FM2" s="18"/>
      <c r="FN2" s="18"/>
      <c r="FO2" s="18"/>
      <c r="FP2" s="18"/>
      <c r="FQ2" s="1"/>
      <c r="FR2" s="18"/>
      <c r="FS2" s="18"/>
      <c r="FT2" s="18"/>
      <c r="FU2" s="18"/>
      <c r="FV2" s="18"/>
      <c r="FW2" s="18"/>
      <c r="FX2" s="18"/>
      <c r="FY2" s="1"/>
      <c r="FZ2" s="18"/>
      <c r="GA2" s="18"/>
      <c r="GB2" s="18"/>
      <c r="GC2" s="18"/>
      <c r="GD2" s="18"/>
      <c r="GE2" s="18"/>
      <c r="GF2" s="18"/>
      <c r="GG2" s="1"/>
      <c r="GH2" s="18"/>
      <c r="GI2" s="18"/>
      <c r="GJ2" s="18"/>
      <c r="GK2" s="18"/>
      <c r="GL2" s="18"/>
      <c r="GM2" s="18"/>
      <c r="GN2" s="18"/>
      <c r="GO2" s="1"/>
      <c r="GP2" s="18"/>
      <c r="GQ2" s="18"/>
      <c r="GR2" s="18"/>
      <c r="GS2" s="18"/>
      <c r="GT2" s="18"/>
      <c r="GU2" s="18"/>
      <c r="GV2" s="18"/>
      <c r="GW2" s="1"/>
      <c r="GX2" s="18"/>
      <c r="GY2" s="18"/>
      <c r="GZ2" s="18"/>
      <c r="HA2" s="18"/>
      <c r="HB2" s="18"/>
      <c r="HC2" s="18"/>
      <c r="HD2" s="18"/>
      <c r="HE2" s="1"/>
      <c r="HF2" s="18"/>
      <c r="HG2" s="18"/>
      <c r="HH2" s="18"/>
      <c r="HI2" s="18"/>
      <c r="HJ2" s="18"/>
      <c r="HK2" s="18"/>
      <c r="HL2" s="18"/>
      <c r="HM2" s="1"/>
      <c r="HN2" s="18"/>
      <c r="HO2" s="18"/>
      <c r="HP2" s="18"/>
      <c r="HQ2" s="18"/>
      <c r="HR2" s="18"/>
      <c r="HS2" s="18"/>
      <c r="HT2" s="18"/>
      <c r="HU2" s="1"/>
      <c r="HV2" s="18"/>
      <c r="HW2" s="18"/>
      <c r="HX2" s="18"/>
      <c r="HY2" s="18"/>
      <c r="HZ2" s="18"/>
      <c r="IA2" s="18"/>
      <c r="IB2" s="18"/>
      <c r="IC2" s="1"/>
      <c r="ID2" s="18"/>
      <c r="IE2" s="18"/>
      <c r="IF2" s="18"/>
      <c r="IG2" s="18"/>
      <c r="IH2" s="18"/>
      <c r="II2" s="18"/>
      <c r="IJ2" s="18"/>
      <c r="IK2" s="1"/>
    </row>
    <row r="3" spans="1:245" x14ac:dyDescent="0.3">
      <c r="E3" s="3"/>
      <c r="F3" s="3"/>
      <c r="G3" s="21" t="s">
        <v>65</v>
      </c>
      <c r="H3" s="18"/>
      <c r="I3" s="18"/>
      <c r="J3" s="18"/>
      <c r="K3" s="18"/>
      <c r="L3" s="18"/>
      <c r="M3" s="1"/>
      <c r="N3" s="18"/>
      <c r="O3" s="18"/>
      <c r="P3" s="18"/>
      <c r="Q3" s="18"/>
      <c r="R3" s="18"/>
      <c r="S3" s="18"/>
      <c r="T3" s="18"/>
      <c r="U3" s="1"/>
      <c r="V3" s="18"/>
      <c r="W3" s="18"/>
      <c r="X3" s="18"/>
      <c r="Y3" s="18"/>
      <c r="Z3" s="18"/>
      <c r="AA3" s="18"/>
      <c r="AB3" s="18"/>
      <c r="AC3" s="1"/>
      <c r="AD3" s="18"/>
      <c r="AE3" s="18"/>
      <c r="AF3" s="18"/>
      <c r="AG3" s="18"/>
      <c r="AH3" s="18"/>
      <c r="AI3" s="18"/>
      <c r="AJ3" s="18"/>
      <c r="AK3" s="1"/>
      <c r="AL3" s="18"/>
      <c r="AM3" s="18"/>
      <c r="AN3" s="18"/>
      <c r="AO3" s="18"/>
      <c r="AP3" s="18"/>
      <c r="AQ3" s="18"/>
      <c r="AR3" s="18"/>
      <c r="AS3" s="1"/>
      <c r="AT3" s="18"/>
      <c r="AU3" s="18"/>
      <c r="AV3" s="18"/>
      <c r="AW3" s="18"/>
      <c r="AX3" s="18"/>
      <c r="AY3" s="18"/>
      <c r="AZ3" s="18"/>
      <c r="BA3" s="1"/>
      <c r="BB3" s="18"/>
      <c r="BC3" s="18"/>
      <c r="BD3" s="18"/>
      <c r="BE3" s="18"/>
      <c r="BF3" s="18"/>
      <c r="BG3" s="18"/>
      <c r="BH3" s="18"/>
      <c r="BI3" s="1"/>
      <c r="BJ3" s="18"/>
      <c r="BK3" s="18"/>
      <c r="BL3" s="18"/>
      <c r="BM3" s="18"/>
      <c r="BN3" s="18"/>
      <c r="BO3" s="18"/>
      <c r="BP3" s="18"/>
      <c r="BQ3" s="1"/>
      <c r="BR3" s="18"/>
      <c r="BS3" s="18"/>
      <c r="BT3" s="18"/>
      <c r="BU3" s="18"/>
      <c r="BV3" s="18"/>
      <c r="BW3" s="18"/>
      <c r="BX3" s="18"/>
      <c r="BY3" s="1"/>
      <c r="BZ3" s="18"/>
      <c r="CA3" s="18"/>
      <c r="CB3" s="18"/>
      <c r="CC3" s="18"/>
      <c r="CD3" s="18"/>
      <c r="CE3" s="18"/>
      <c r="CF3" s="18"/>
      <c r="CG3" s="1"/>
      <c r="CH3" s="18"/>
      <c r="CI3" s="18"/>
      <c r="CJ3" s="18"/>
      <c r="CK3" s="18"/>
      <c r="CL3" s="18"/>
      <c r="CM3" s="18"/>
      <c r="CN3" s="18"/>
      <c r="CO3" s="1"/>
      <c r="CP3" s="18"/>
      <c r="CQ3" s="18"/>
      <c r="CR3" s="18"/>
      <c r="CS3" s="18"/>
      <c r="CT3" s="18"/>
      <c r="CU3" s="18"/>
      <c r="CV3" s="18"/>
      <c r="CW3" s="1"/>
      <c r="CX3" s="18"/>
      <c r="CY3" s="18"/>
      <c r="CZ3" s="18"/>
      <c r="DA3" s="18"/>
      <c r="DB3" s="18"/>
      <c r="DC3" s="18"/>
      <c r="DD3" s="18"/>
      <c r="DE3" s="1"/>
      <c r="DF3" s="18"/>
      <c r="DG3" s="18"/>
      <c r="DH3" s="18"/>
      <c r="DI3" s="18"/>
      <c r="DJ3" s="18"/>
      <c r="DK3" s="18"/>
      <c r="DL3" s="18"/>
      <c r="DM3" s="1"/>
      <c r="DN3" s="18"/>
      <c r="DO3" s="18"/>
      <c r="DP3" s="18"/>
      <c r="DQ3" s="18"/>
      <c r="DR3" s="18"/>
      <c r="DS3" s="18"/>
      <c r="DT3" s="18"/>
      <c r="DU3" s="1"/>
      <c r="DV3" s="18"/>
      <c r="DW3" s="18"/>
      <c r="DX3" s="18"/>
      <c r="DY3" s="18"/>
      <c r="DZ3" s="18"/>
      <c r="EA3" s="18"/>
      <c r="EB3" s="18"/>
      <c r="EC3" s="1"/>
      <c r="ED3" s="18"/>
      <c r="EE3" s="18"/>
      <c r="EF3" s="18"/>
      <c r="EG3" s="18"/>
      <c r="EH3" s="18"/>
      <c r="EI3" s="18"/>
      <c r="EJ3" s="18"/>
      <c r="EK3" s="1"/>
      <c r="EL3" s="18"/>
      <c r="EM3" s="18"/>
      <c r="EN3" s="18"/>
      <c r="EO3" s="18"/>
      <c r="EP3" s="18"/>
      <c r="EQ3" s="18"/>
      <c r="ER3" s="18"/>
      <c r="ES3" s="1"/>
      <c r="ET3" s="18"/>
      <c r="EU3" s="18"/>
      <c r="EV3" s="18"/>
      <c r="EW3" s="18"/>
      <c r="EX3" s="18"/>
      <c r="EY3" s="18"/>
      <c r="EZ3" s="18"/>
      <c r="FA3" s="1"/>
      <c r="FB3" s="18"/>
      <c r="FC3" s="18"/>
      <c r="FD3" s="18"/>
      <c r="FE3" s="18"/>
      <c r="FF3" s="18"/>
      <c r="FG3" s="18"/>
      <c r="FH3" s="18"/>
      <c r="FI3" s="1"/>
      <c r="FJ3" s="18"/>
      <c r="FK3" s="18"/>
      <c r="FL3" s="18"/>
      <c r="FM3" s="18"/>
      <c r="FN3" s="18"/>
      <c r="FO3" s="18"/>
      <c r="FP3" s="18"/>
      <c r="FQ3" s="1"/>
      <c r="FR3" s="18"/>
      <c r="FS3" s="18"/>
      <c r="FT3" s="18"/>
      <c r="FU3" s="18"/>
      <c r="FV3" s="18"/>
      <c r="FW3" s="18"/>
      <c r="FX3" s="18"/>
      <c r="FY3" s="1"/>
      <c r="FZ3" s="18"/>
      <c r="GA3" s="18"/>
      <c r="GB3" s="18"/>
      <c r="GC3" s="18"/>
      <c r="GD3" s="18"/>
      <c r="GE3" s="18"/>
      <c r="GF3" s="18"/>
      <c r="GG3" s="1"/>
      <c r="GH3" s="18"/>
      <c r="GI3" s="18"/>
      <c r="GJ3" s="18"/>
      <c r="GK3" s="18"/>
      <c r="GL3" s="18"/>
      <c r="GM3" s="18"/>
      <c r="GN3" s="18"/>
      <c r="GO3" s="1"/>
      <c r="GP3" s="18"/>
      <c r="GQ3" s="18"/>
      <c r="GR3" s="18"/>
      <c r="GS3" s="18"/>
      <c r="GT3" s="18"/>
      <c r="GU3" s="18"/>
      <c r="GV3" s="18"/>
      <c r="GW3" s="1"/>
      <c r="GX3" s="18"/>
      <c r="GY3" s="18"/>
      <c r="GZ3" s="18"/>
      <c r="HA3" s="18"/>
      <c r="HB3" s="18"/>
      <c r="HC3" s="18"/>
      <c r="HD3" s="18"/>
      <c r="HE3" s="1"/>
      <c r="HF3" s="18"/>
      <c r="HG3" s="18"/>
      <c r="HH3" s="18"/>
      <c r="HI3" s="18"/>
      <c r="HJ3" s="18"/>
      <c r="HK3" s="18"/>
      <c r="HL3" s="18"/>
      <c r="HM3" s="1"/>
      <c r="HN3" s="18"/>
      <c r="HO3" s="18"/>
      <c r="HP3" s="18"/>
      <c r="HQ3" s="18"/>
      <c r="HR3" s="18"/>
      <c r="HS3" s="18"/>
      <c r="HT3" s="18"/>
      <c r="HU3" s="1"/>
      <c r="HV3" s="18"/>
      <c r="HW3" s="18"/>
      <c r="HX3" s="18"/>
      <c r="HY3" s="18"/>
      <c r="HZ3" s="18"/>
      <c r="IA3" s="18"/>
      <c r="IB3" s="18"/>
      <c r="IC3" s="1"/>
      <c r="ID3" s="18"/>
      <c r="IE3" s="18"/>
      <c r="IF3" s="18"/>
      <c r="IG3" s="18"/>
      <c r="IH3" s="18"/>
      <c r="II3" s="18"/>
      <c r="IJ3" s="18"/>
      <c r="IK3" s="1"/>
    </row>
    <row r="4" spans="1:245" ht="10.5" customHeight="1" x14ac:dyDescent="0.3">
      <c r="E4" s="3"/>
      <c r="F4" s="3"/>
      <c r="G4" s="18"/>
      <c r="H4" s="18"/>
      <c r="I4" s="18"/>
      <c r="J4" s="18"/>
      <c r="K4" s="18"/>
      <c r="L4" s="18"/>
      <c r="M4" s="1"/>
      <c r="N4" s="18"/>
      <c r="O4" s="18"/>
      <c r="P4" s="18"/>
      <c r="Q4" s="18"/>
      <c r="R4" s="18"/>
      <c r="S4" s="18"/>
      <c r="T4" s="18"/>
      <c r="U4" s="1"/>
      <c r="V4" s="18"/>
      <c r="W4" s="18"/>
      <c r="X4" s="18"/>
      <c r="Y4" s="18"/>
      <c r="Z4" s="18"/>
      <c r="AA4" s="18"/>
      <c r="AB4" s="18"/>
      <c r="AC4" s="1"/>
      <c r="AD4" s="18"/>
      <c r="AE4" s="18"/>
      <c r="AF4" s="18"/>
      <c r="AG4" s="18"/>
      <c r="AH4" s="18"/>
      <c r="AI4" s="18"/>
      <c r="AJ4" s="18"/>
      <c r="AK4" s="1"/>
      <c r="AL4" s="18"/>
      <c r="AM4" s="18"/>
      <c r="AN4" s="18"/>
      <c r="AO4" s="18"/>
      <c r="AP4" s="18"/>
      <c r="AQ4" s="18"/>
      <c r="AR4" s="18"/>
      <c r="AS4" s="1"/>
      <c r="AT4" s="18"/>
      <c r="AU4" s="18"/>
      <c r="AV4" s="18"/>
      <c r="AW4" s="18"/>
      <c r="AX4" s="18"/>
      <c r="AY4" s="18"/>
      <c r="AZ4" s="18"/>
      <c r="BA4" s="1"/>
      <c r="BB4" s="18"/>
      <c r="BC4" s="18"/>
      <c r="BD4" s="18"/>
      <c r="BE4" s="18"/>
      <c r="BF4" s="18"/>
      <c r="BG4" s="18"/>
      <c r="BH4" s="18"/>
      <c r="BI4" s="1"/>
      <c r="BJ4" s="18"/>
      <c r="BK4" s="18"/>
      <c r="BL4" s="18"/>
      <c r="BM4" s="18"/>
      <c r="BN4" s="18"/>
      <c r="BO4" s="18"/>
      <c r="BP4" s="18"/>
      <c r="BQ4" s="1"/>
      <c r="BR4" s="18"/>
      <c r="BS4" s="18"/>
      <c r="BT4" s="18"/>
      <c r="BU4" s="18"/>
      <c r="BV4" s="18"/>
      <c r="BW4" s="18"/>
      <c r="BX4" s="18"/>
      <c r="BY4" s="1"/>
      <c r="BZ4" s="18"/>
      <c r="CA4" s="18"/>
      <c r="CB4" s="18"/>
      <c r="CC4" s="18"/>
      <c r="CD4" s="18"/>
      <c r="CE4" s="18"/>
      <c r="CF4" s="18"/>
      <c r="CG4" s="1"/>
      <c r="CH4" s="18"/>
      <c r="CI4" s="18"/>
      <c r="CJ4" s="18"/>
      <c r="CK4" s="18"/>
      <c r="CL4" s="18"/>
      <c r="CM4" s="18"/>
      <c r="CN4" s="18"/>
      <c r="CO4" s="1"/>
      <c r="CP4" s="18"/>
      <c r="CQ4" s="18"/>
      <c r="CR4" s="18"/>
      <c r="CS4" s="18"/>
      <c r="CT4" s="18"/>
      <c r="CU4" s="18"/>
      <c r="CV4" s="18"/>
      <c r="CW4" s="1"/>
      <c r="CX4" s="18"/>
      <c r="CY4" s="18"/>
      <c r="CZ4" s="18"/>
      <c r="DA4" s="18"/>
      <c r="DB4" s="18"/>
      <c r="DC4" s="18"/>
      <c r="DD4" s="18"/>
      <c r="DE4" s="1"/>
      <c r="DF4" s="18"/>
      <c r="DG4" s="18"/>
      <c r="DH4" s="18"/>
      <c r="DI4" s="18"/>
      <c r="DJ4" s="18"/>
      <c r="DK4" s="18"/>
      <c r="DL4" s="18"/>
      <c r="DM4" s="1"/>
      <c r="DN4" s="18"/>
      <c r="DO4" s="18"/>
      <c r="DP4" s="18"/>
      <c r="DQ4" s="18"/>
      <c r="DR4" s="18"/>
      <c r="DS4" s="18"/>
      <c r="DT4" s="18"/>
      <c r="DU4" s="1"/>
      <c r="DV4" s="18"/>
      <c r="DW4" s="18"/>
      <c r="DX4" s="18"/>
      <c r="DY4" s="18"/>
      <c r="DZ4" s="18"/>
      <c r="EA4" s="18"/>
      <c r="EB4" s="18"/>
      <c r="EC4" s="1"/>
      <c r="ED4" s="18"/>
      <c r="EE4" s="18"/>
      <c r="EF4" s="18"/>
      <c r="EG4" s="18"/>
      <c r="EH4" s="18"/>
      <c r="EI4" s="18"/>
      <c r="EJ4" s="18"/>
      <c r="EK4" s="1"/>
      <c r="EL4" s="18"/>
      <c r="EM4" s="18"/>
      <c r="EN4" s="18"/>
      <c r="EO4" s="18"/>
      <c r="EP4" s="18"/>
      <c r="EQ4" s="18"/>
      <c r="ER4" s="18"/>
      <c r="ES4" s="1"/>
      <c r="ET4" s="18"/>
      <c r="EU4" s="18"/>
      <c r="EV4" s="18"/>
      <c r="EW4" s="18"/>
      <c r="EX4" s="18"/>
      <c r="EY4" s="18"/>
      <c r="EZ4" s="18"/>
      <c r="FA4" s="1"/>
      <c r="FB4" s="18"/>
      <c r="FC4" s="18"/>
      <c r="FD4" s="18"/>
      <c r="FE4" s="18"/>
      <c r="FF4" s="18"/>
      <c r="FG4" s="18"/>
      <c r="FH4" s="18"/>
      <c r="FI4" s="1"/>
      <c r="FJ4" s="18"/>
      <c r="FK4" s="18"/>
      <c r="FL4" s="18"/>
      <c r="FM4" s="18"/>
      <c r="FN4" s="18"/>
      <c r="FO4" s="18"/>
      <c r="FP4" s="18"/>
      <c r="FQ4" s="1"/>
      <c r="FR4" s="18"/>
      <c r="FS4" s="18"/>
      <c r="FT4" s="18"/>
      <c r="FU4" s="18"/>
      <c r="FV4" s="18"/>
      <c r="FW4" s="18"/>
      <c r="FX4" s="18"/>
      <c r="FY4" s="1"/>
      <c r="FZ4" s="18"/>
      <c r="GA4" s="18"/>
      <c r="GB4" s="18"/>
      <c r="GC4" s="18"/>
      <c r="GD4" s="18"/>
      <c r="GE4" s="18"/>
      <c r="GF4" s="18"/>
      <c r="GG4" s="1"/>
      <c r="GH4" s="18"/>
      <c r="GI4" s="18"/>
      <c r="GJ4" s="18"/>
      <c r="GK4" s="18"/>
      <c r="GL4" s="18"/>
      <c r="GM4" s="18"/>
      <c r="GN4" s="18"/>
      <c r="GO4" s="1"/>
      <c r="GP4" s="18"/>
      <c r="GQ4" s="18"/>
      <c r="GR4" s="18"/>
      <c r="GS4" s="18"/>
      <c r="GT4" s="18"/>
      <c r="GU4" s="18"/>
      <c r="GV4" s="18"/>
      <c r="GW4" s="1"/>
      <c r="GX4" s="18"/>
      <c r="GY4" s="18"/>
      <c r="GZ4" s="18"/>
      <c r="HA4" s="18"/>
      <c r="HB4" s="18"/>
      <c r="HC4" s="18"/>
      <c r="HD4" s="18"/>
      <c r="HE4" s="1"/>
      <c r="HF4" s="18"/>
      <c r="HG4" s="18"/>
      <c r="HH4" s="18"/>
      <c r="HI4" s="18"/>
      <c r="HJ4" s="18"/>
      <c r="HK4" s="18"/>
      <c r="HL4" s="18"/>
      <c r="HM4" s="1"/>
      <c r="HN4" s="18"/>
      <c r="HO4" s="18"/>
      <c r="HP4" s="18"/>
      <c r="HQ4" s="18"/>
      <c r="HR4" s="18"/>
      <c r="HS4" s="18"/>
      <c r="HT4" s="18"/>
      <c r="HU4" s="1"/>
      <c r="HV4" s="18"/>
      <c r="HW4" s="18"/>
      <c r="HX4" s="18"/>
      <c r="HY4" s="18"/>
      <c r="HZ4" s="18"/>
      <c r="IA4" s="18"/>
      <c r="IB4" s="18"/>
      <c r="IC4" s="1"/>
      <c r="ID4" s="18"/>
      <c r="IE4" s="18"/>
      <c r="IF4" s="18"/>
      <c r="IG4" s="18"/>
      <c r="IH4" s="18"/>
      <c r="II4" s="18"/>
      <c r="IJ4" s="18"/>
      <c r="IK4" s="1"/>
    </row>
    <row r="5" spans="1:245" ht="42.75" customHeight="1" x14ac:dyDescent="0.3">
      <c r="A5" s="329" t="s">
        <v>78</v>
      </c>
      <c r="B5" s="329"/>
      <c r="C5" s="329"/>
      <c r="D5" s="329"/>
      <c r="E5" s="329"/>
      <c r="F5" s="329"/>
      <c r="G5" s="329"/>
      <c r="H5" s="18"/>
      <c r="I5" s="18"/>
      <c r="J5" s="18"/>
      <c r="K5" s="18"/>
      <c r="L5" s="18"/>
      <c r="M5" s="1"/>
      <c r="N5" s="18"/>
      <c r="O5" s="18"/>
      <c r="P5" s="18"/>
      <c r="Q5" s="18"/>
      <c r="R5" s="18"/>
      <c r="S5" s="18"/>
      <c r="T5" s="18"/>
      <c r="U5" s="1"/>
      <c r="V5" s="18"/>
      <c r="W5" s="18"/>
      <c r="X5" s="18"/>
      <c r="Y5" s="18"/>
      <c r="Z5" s="18"/>
      <c r="AA5" s="18"/>
      <c r="AB5" s="18"/>
      <c r="AC5" s="1"/>
      <c r="AD5" s="18"/>
      <c r="AE5" s="18"/>
      <c r="AF5" s="18"/>
      <c r="AG5" s="18"/>
      <c r="AH5" s="18"/>
      <c r="AI5" s="18"/>
      <c r="AJ5" s="18"/>
      <c r="AK5" s="1"/>
      <c r="AL5" s="18"/>
      <c r="AM5" s="18"/>
      <c r="AN5" s="18"/>
      <c r="AO5" s="18"/>
      <c r="AP5" s="18"/>
      <c r="AQ5" s="18"/>
      <c r="AR5" s="18"/>
      <c r="AS5" s="1"/>
      <c r="AT5" s="18"/>
      <c r="AU5" s="18"/>
      <c r="AV5" s="18"/>
      <c r="AW5" s="18"/>
      <c r="AX5" s="18"/>
      <c r="AY5" s="18"/>
      <c r="AZ5" s="18"/>
      <c r="BA5" s="1"/>
      <c r="BB5" s="18"/>
      <c r="BC5" s="18"/>
      <c r="BD5" s="18"/>
      <c r="BE5" s="18"/>
      <c r="BF5" s="18"/>
      <c r="BG5" s="18"/>
      <c r="BH5" s="18"/>
      <c r="BI5" s="1"/>
      <c r="BJ5" s="18"/>
      <c r="BK5" s="18"/>
      <c r="BL5" s="18"/>
      <c r="BM5" s="18"/>
      <c r="BN5" s="18"/>
      <c r="BO5" s="18"/>
      <c r="BP5" s="18"/>
      <c r="BQ5" s="1"/>
      <c r="BR5" s="18"/>
      <c r="BS5" s="18"/>
      <c r="BT5" s="18"/>
      <c r="BU5" s="18"/>
      <c r="BV5" s="18"/>
      <c r="BW5" s="18"/>
      <c r="BX5" s="18"/>
      <c r="BY5" s="1"/>
      <c r="BZ5" s="18"/>
      <c r="CA5" s="18"/>
      <c r="CB5" s="18"/>
      <c r="CC5" s="18"/>
      <c r="CD5" s="18"/>
      <c r="CE5" s="18"/>
      <c r="CF5" s="18"/>
      <c r="CG5" s="1"/>
      <c r="CH5" s="18"/>
      <c r="CI5" s="18"/>
      <c r="CJ5" s="18"/>
      <c r="CK5" s="18"/>
      <c r="CL5" s="18"/>
      <c r="CM5" s="18"/>
      <c r="CN5" s="18"/>
      <c r="CO5" s="1"/>
      <c r="CP5" s="18"/>
      <c r="CQ5" s="18"/>
      <c r="CR5" s="18"/>
      <c r="CS5" s="18"/>
      <c r="CT5" s="18"/>
      <c r="CU5" s="18"/>
      <c r="CV5" s="18"/>
      <c r="CW5" s="1"/>
      <c r="CX5" s="18"/>
      <c r="CY5" s="18"/>
      <c r="CZ5" s="18"/>
      <c r="DA5" s="18"/>
      <c r="DB5" s="18"/>
      <c r="DC5" s="18"/>
      <c r="DD5" s="18"/>
      <c r="DE5" s="1"/>
      <c r="DF5" s="18"/>
      <c r="DG5" s="18"/>
      <c r="DH5" s="18"/>
      <c r="DI5" s="18"/>
      <c r="DJ5" s="18"/>
      <c r="DK5" s="18"/>
      <c r="DL5" s="18"/>
      <c r="DM5" s="1"/>
      <c r="DN5" s="18"/>
      <c r="DO5" s="18"/>
      <c r="DP5" s="18"/>
      <c r="DQ5" s="18"/>
      <c r="DR5" s="18"/>
      <c r="DS5" s="18"/>
      <c r="DT5" s="18"/>
      <c r="DU5" s="1"/>
      <c r="DV5" s="18"/>
      <c r="DW5" s="18"/>
      <c r="DX5" s="18"/>
      <c r="DY5" s="18"/>
      <c r="DZ5" s="18"/>
      <c r="EA5" s="18"/>
      <c r="EB5" s="18"/>
      <c r="EC5" s="1"/>
      <c r="ED5" s="18"/>
      <c r="EE5" s="18"/>
      <c r="EF5" s="18"/>
      <c r="EG5" s="18"/>
      <c r="EH5" s="18"/>
      <c r="EI5" s="18"/>
      <c r="EJ5" s="18"/>
      <c r="EK5" s="1"/>
      <c r="EL5" s="18"/>
      <c r="EM5" s="18"/>
      <c r="EN5" s="18"/>
      <c r="EO5" s="18"/>
      <c r="EP5" s="18"/>
      <c r="EQ5" s="18"/>
      <c r="ER5" s="18"/>
      <c r="ES5" s="1"/>
      <c r="ET5" s="18"/>
      <c r="EU5" s="18"/>
      <c r="EV5" s="18"/>
      <c r="EW5" s="18"/>
      <c r="EX5" s="18"/>
      <c r="EY5" s="18"/>
      <c r="EZ5" s="18"/>
      <c r="FA5" s="1"/>
      <c r="FB5" s="18"/>
      <c r="FC5" s="18"/>
      <c r="FD5" s="18"/>
      <c r="FE5" s="18"/>
      <c r="FF5" s="18"/>
      <c r="FG5" s="18"/>
      <c r="FH5" s="18"/>
      <c r="FI5" s="1"/>
      <c r="FJ5" s="18"/>
      <c r="FK5" s="18"/>
      <c r="FL5" s="18"/>
      <c r="FM5" s="18"/>
      <c r="FN5" s="18"/>
      <c r="FO5" s="18"/>
      <c r="FP5" s="18"/>
      <c r="FQ5" s="1"/>
      <c r="FR5" s="18"/>
      <c r="FS5" s="18"/>
      <c r="FT5" s="18"/>
      <c r="FU5" s="18"/>
      <c r="FV5" s="18"/>
      <c r="FW5" s="18"/>
      <c r="FX5" s="18"/>
      <c r="FY5" s="1"/>
      <c r="FZ5" s="18"/>
      <c r="GA5" s="18"/>
      <c r="GB5" s="18"/>
      <c r="GC5" s="18"/>
      <c r="GD5" s="18"/>
      <c r="GE5" s="18"/>
      <c r="GF5" s="18"/>
      <c r="GG5" s="1"/>
      <c r="GH5" s="18"/>
      <c r="GI5" s="18"/>
      <c r="GJ5" s="18"/>
      <c r="GK5" s="18"/>
      <c r="GL5" s="18"/>
      <c r="GM5" s="18"/>
      <c r="GN5" s="18"/>
      <c r="GO5" s="1"/>
      <c r="GP5" s="18"/>
      <c r="GQ5" s="18"/>
      <c r="GR5" s="18"/>
      <c r="GS5" s="18"/>
      <c r="GT5" s="18"/>
      <c r="GU5" s="18"/>
      <c r="GV5" s="18"/>
      <c r="GW5" s="1"/>
      <c r="GX5" s="18"/>
      <c r="GY5" s="18"/>
      <c r="GZ5" s="18"/>
      <c r="HA5" s="18"/>
      <c r="HB5" s="18"/>
      <c r="HC5" s="18"/>
      <c r="HD5" s="18"/>
      <c r="HE5" s="1"/>
      <c r="HF5" s="18"/>
      <c r="HG5" s="18"/>
      <c r="HH5" s="18"/>
      <c r="HI5" s="18"/>
      <c r="HJ5" s="18"/>
      <c r="HK5" s="18"/>
      <c r="HL5" s="18"/>
      <c r="HM5" s="1"/>
      <c r="HN5" s="18"/>
      <c r="HO5" s="18"/>
      <c r="HP5" s="18"/>
      <c r="HQ5" s="18"/>
      <c r="HR5" s="18"/>
      <c r="HS5" s="18"/>
      <c r="HT5" s="18"/>
      <c r="HU5" s="1"/>
      <c r="HV5" s="18"/>
      <c r="HW5" s="18"/>
      <c r="HX5" s="18"/>
      <c r="HY5" s="18"/>
      <c r="HZ5" s="18"/>
      <c r="IA5" s="18"/>
      <c r="IB5" s="18"/>
      <c r="IC5" s="1"/>
      <c r="ID5" s="18"/>
      <c r="IE5" s="18"/>
      <c r="IF5" s="18"/>
      <c r="IG5" s="18"/>
      <c r="IH5" s="18"/>
      <c r="II5" s="18"/>
      <c r="IJ5" s="18"/>
      <c r="IK5" s="1"/>
    </row>
    <row r="6" spans="1:245" x14ac:dyDescent="0.3">
      <c r="A6" s="18"/>
      <c r="B6" s="18"/>
      <c r="C6" s="18"/>
      <c r="D6" s="18"/>
      <c r="E6" s="18"/>
      <c r="F6" s="18"/>
      <c r="G6" s="21" t="s">
        <v>66</v>
      </c>
      <c r="H6" s="18"/>
      <c r="I6" s="18"/>
      <c r="J6" s="18"/>
      <c r="K6" s="18"/>
      <c r="L6" s="18"/>
      <c r="M6" s="1"/>
      <c r="N6" s="18"/>
      <c r="O6" s="18"/>
      <c r="P6" s="18"/>
      <c r="Q6" s="18"/>
      <c r="R6" s="18"/>
      <c r="S6" s="18"/>
      <c r="T6" s="18"/>
      <c r="U6" s="1"/>
      <c r="V6" s="18"/>
      <c r="W6" s="18"/>
      <c r="X6" s="18"/>
      <c r="Y6" s="18"/>
      <c r="Z6" s="18"/>
      <c r="AA6" s="18"/>
      <c r="AB6" s="18"/>
      <c r="AC6" s="1"/>
      <c r="AD6" s="18"/>
      <c r="AE6" s="18"/>
      <c r="AF6" s="18"/>
      <c r="AG6" s="18"/>
      <c r="AH6" s="18"/>
      <c r="AI6" s="18"/>
      <c r="AJ6" s="18"/>
      <c r="AK6" s="1"/>
      <c r="AL6" s="18"/>
      <c r="AM6" s="18"/>
      <c r="AN6" s="18"/>
      <c r="AO6" s="18"/>
      <c r="AP6" s="18"/>
      <c r="AQ6" s="18"/>
      <c r="AR6" s="18"/>
      <c r="AS6" s="1"/>
      <c r="AT6" s="18"/>
      <c r="AU6" s="18"/>
      <c r="AV6" s="18"/>
      <c r="AW6" s="18"/>
      <c r="AX6" s="18"/>
      <c r="AY6" s="18"/>
      <c r="AZ6" s="18"/>
      <c r="BA6" s="1"/>
      <c r="BB6" s="18"/>
      <c r="BC6" s="18"/>
      <c r="BD6" s="18"/>
      <c r="BE6" s="18"/>
      <c r="BF6" s="18"/>
      <c r="BG6" s="18"/>
      <c r="BH6" s="18"/>
      <c r="BI6" s="1"/>
      <c r="BJ6" s="18"/>
      <c r="BK6" s="18"/>
      <c r="BL6" s="18"/>
      <c r="BM6" s="18"/>
      <c r="BN6" s="18"/>
      <c r="BO6" s="18"/>
      <c r="BP6" s="18"/>
      <c r="BQ6" s="1"/>
      <c r="BR6" s="18"/>
      <c r="BS6" s="18"/>
      <c r="BT6" s="18"/>
      <c r="BU6" s="18"/>
      <c r="BV6" s="18"/>
      <c r="BW6" s="18"/>
      <c r="BX6" s="18"/>
      <c r="BY6" s="1"/>
      <c r="BZ6" s="18"/>
      <c r="CA6" s="18"/>
      <c r="CB6" s="18"/>
      <c r="CC6" s="18"/>
      <c r="CD6" s="18"/>
      <c r="CE6" s="18"/>
      <c r="CF6" s="18"/>
      <c r="CG6" s="1"/>
      <c r="CH6" s="18"/>
      <c r="CI6" s="18"/>
      <c r="CJ6" s="18"/>
      <c r="CK6" s="18"/>
      <c r="CL6" s="18"/>
      <c r="CM6" s="18"/>
      <c r="CN6" s="18"/>
      <c r="CO6" s="1"/>
      <c r="CP6" s="18"/>
      <c r="CQ6" s="18"/>
      <c r="CR6" s="18"/>
      <c r="CS6" s="18"/>
      <c r="CT6" s="18"/>
      <c r="CU6" s="18"/>
      <c r="CV6" s="18"/>
      <c r="CW6" s="1"/>
      <c r="CX6" s="18"/>
      <c r="CY6" s="18"/>
      <c r="CZ6" s="18"/>
      <c r="DA6" s="18"/>
      <c r="DB6" s="18"/>
      <c r="DC6" s="18"/>
      <c r="DD6" s="18"/>
      <c r="DE6" s="1"/>
      <c r="DF6" s="18"/>
      <c r="DG6" s="18"/>
      <c r="DH6" s="18"/>
      <c r="DI6" s="18"/>
      <c r="DJ6" s="18"/>
      <c r="DK6" s="18"/>
      <c r="DL6" s="18"/>
      <c r="DM6" s="1"/>
      <c r="DN6" s="18"/>
      <c r="DO6" s="18"/>
      <c r="DP6" s="18"/>
      <c r="DQ6" s="18"/>
      <c r="DR6" s="18"/>
      <c r="DS6" s="18"/>
      <c r="DT6" s="18"/>
      <c r="DU6" s="1"/>
      <c r="DV6" s="18"/>
      <c r="DW6" s="18"/>
      <c r="DX6" s="18"/>
      <c r="DY6" s="18"/>
      <c r="DZ6" s="18"/>
      <c r="EA6" s="18"/>
      <c r="EB6" s="18"/>
      <c r="EC6" s="1"/>
      <c r="ED6" s="18"/>
      <c r="EE6" s="18"/>
      <c r="EF6" s="18"/>
      <c r="EG6" s="18"/>
      <c r="EH6" s="18"/>
      <c r="EI6" s="18"/>
      <c r="EJ6" s="18"/>
      <c r="EK6" s="1"/>
      <c r="EL6" s="18"/>
      <c r="EM6" s="18"/>
      <c r="EN6" s="18"/>
      <c r="EO6" s="18"/>
      <c r="EP6" s="18"/>
      <c r="EQ6" s="18"/>
      <c r="ER6" s="18"/>
      <c r="ES6" s="1"/>
      <c r="ET6" s="18"/>
      <c r="EU6" s="18"/>
      <c r="EV6" s="18"/>
      <c r="EW6" s="18"/>
      <c r="EX6" s="18"/>
      <c r="EY6" s="18"/>
      <c r="EZ6" s="18"/>
      <c r="FA6" s="1"/>
      <c r="FB6" s="18"/>
      <c r="FC6" s="18"/>
      <c r="FD6" s="18"/>
      <c r="FE6" s="18"/>
      <c r="FF6" s="18"/>
      <c r="FG6" s="18"/>
      <c r="FH6" s="18"/>
      <c r="FI6" s="1"/>
      <c r="FJ6" s="18"/>
      <c r="FK6" s="18"/>
      <c r="FL6" s="18"/>
      <c r="FM6" s="18"/>
      <c r="FN6" s="18"/>
      <c r="FO6" s="18"/>
      <c r="FP6" s="18"/>
      <c r="FQ6" s="1"/>
      <c r="FR6" s="18"/>
      <c r="FS6" s="18"/>
      <c r="FT6" s="18"/>
      <c r="FU6" s="18"/>
      <c r="FV6" s="18"/>
      <c r="FW6" s="18"/>
      <c r="FX6" s="18"/>
      <c r="FY6" s="1"/>
      <c r="FZ6" s="18"/>
      <c r="GA6" s="18"/>
      <c r="GB6" s="18"/>
      <c r="GC6" s="18"/>
      <c r="GD6" s="18"/>
      <c r="GE6" s="18"/>
      <c r="GF6" s="18"/>
      <c r="GG6" s="1"/>
      <c r="GH6" s="18"/>
      <c r="GI6" s="18"/>
      <c r="GJ6" s="18"/>
      <c r="GK6" s="18"/>
      <c r="GL6" s="18"/>
      <c r="GM6" s="18"/>
      <c r="GN6" s="18"/>
      <c r="GO6" s="1"/>
      <c r="GP6" s="18"/>
      <c r="GQ6" s="18"/>
      <c r="GR6" s="18"/>
      <c r="GS6" s="18"/>
      <c r="GT6" s="18"/>
      <c r="GU6" s="18"/>
      <c r="GV6" s="18"/>
      <c r="GW6" s="1"/>
      <c r="GX6" s="18"/>
      <c r="GY6" s="18"/>
      <c r="GZ6" s="18"/>
      <c r="HA6" s="18"/>
      <c r="HB6" s="18"/>
      <c r="HC6" s="18"/>
      <c r="HD6" s="18"/>
      <c r="HE6" s="1"/>
      <c r="HF6" s="18"/>
      <c r="HG6" s="18"/>
      <c r="HH6" s="18"/>
      <c r="HI6" s="18"/>
      <c r="HJ6" s="18"/>
      <c r="HK6" s="18"/>
      <c r="HL6" s="18"/>
      <c r="HM6" s="1"/>
      <c r="HN6" s="18"/>
      <c r="HO6" s="18"/>
      <c r="HP6" s="18"/>
      <c r="HQ6" s="18"/>
      <c r="HR6" s="18"/>
      <c r="HS6" s="18"/>
      <c r="HT6" s="18"/>
      <c r="HU6" s="1"/>
      <c r="HV6" s="18"/>
      <c r="HW6" s="18"/>
      <c r="HX6" s="18"/>
      <c r="HY6" s="18"/>
      <c r="HZ6" s="18"/>
      <c r="IA6" s="18"/>
      <c r="IB6" s="18"/>
      <c r="IC6" s="1"/>
      <c r="ID6" s="18"/>
      <c r="IE6" s="18"/>
      <c r="IF6" s="18"/>
      <c r="IG6" s="18"/>
      <c r="IH6" s="18"/>
      <c r="II6" s="18"/>
      <c r="IJ6" s="18"/>
      <c r="IK6" s="1"/>
    </row>
    <row r="7" spans="1:245" ht="120.75" customHeight="1" x14ac:dyDescent="0.3">
      <c r="A7" s="345" t="s">
        <v>10</v>
      </c>
      <c r="B7" s="346"/>
      <c r="C7" s="347"/>
      <c r="D7" s="345" t="s">
        <v>1</v>
      </c>
      <c r="E7" s="347"/>
      <c r="F7" s="343" t="s">
        <v>29</v>
      </c>
      <c r="G7" s="93" t="s">
        <v>35</v>
      </c>
    </row>
    <row r="8" spans="1:245" s="17" customFormat="1" ht="38.25" customHeight="1" x14ac:dyDescent="0.2">
      <c r="A8" s="173" t="s">
        <v>72</v>
      </c>
      <c r="B8" s="173" t="s">
        <v>73</v>
      </c>
      <c r="C8" s="173" t="s">
        <v>74</v>
      </c>
      <c r="D8" s="22" t="s">
        <v>11</v>
      </c>
      <c r="E8" s="22" t="s">
        <v>12</v>
      </c>
      <c r="F8" s="344"/>
      <c r="G8" s="22" t="s">
        <v>0</v>
      </c>
    </row>
    <row r="9" spans="1:245" x14ac:dyDescent="0.3">
      <c r="A9" s="8"/>
      <c r="B9" s="8"/>
      <c r="C9" s="8"/>
      <c r="D9" s="8"/>
      <c r="E9" s="8"/>
      <c r="F9" s="29" t="s">
        <v>24</v>
      </c>
      <c r="G9" s="174">
        <f>G11+G109</f>
        <v>0</v>
      </c>
    </row>
    <row r="10" spans="1:245" x14ac:dyDescent="0.3">
      <c r="A10" s="8"/>
      <c r="B10" s="8"/>
      <c r="C10" s="8"/>
      <c r="D10" s="8"/>
      <c r="E10" s="8"/>
      <c r="F10" s="8" t="s">
        <v>25</v>
      </c>
      <c r="G10" s="175"/>
    </row>
    <row r="11" spans="1:245" s="178" customFormat="1" ht="33.75" customHeight="1" x14ac:dyDescent="0.2">
      <c r="A11" s="176"/>
      <c r="B11" s="176"/>
      <c r="C11" s="176"/>
      <c r="D11" s="6"/>
      <c r="E11" s="6"/>
      <c r="F11" s="177" t="s">
        <v>50</v>
      </c>
      <c r="G11" s="273">
        <f>G13+G39</f>
        <v>-1304.2000000000116</v>
      </c>
    </row>
    <row r="12" spans="1:245" s="178" customFormat="1" x14ac:dyDescent="0.2">
      <c r="A12" s="176"/>
      <c r="B12" s="176"/>
      <c r="C12" s="176"/>
      <c r="D12" s="6"/>
      <c r="E12" s="6"/>
      <c r="F12" s="6" t="s">
        <v>25</v>
      </c>
      <c r="G12" s="36"/>
    </row>
    <row r="13" spans="1:245" ht="19.5" customHeight="1" x14ac:dyDescent="0.3">
      <c r="A13" s="179" t="s">
        <v>15</v>
      </c>
      <c r="B13" s="29"/>
      <c r="C13" s="29"/>
      <c r="D13" s="29"/>
      <c r="E13" s="8"/>
      <c r="F13" s="180" t="s">
        <v>38</v>
      </c>
      <c r="G13" s="181">
        <f>G15</f>
        <v>220000</v>
      </c>
      <c r="H13" s="4"/>
    </row>
    <row r="14" spans="1:245" x14ac:dyDescent="0.3">
      <c r="A14" s="29"/>
      <c r="B14" s="29"/>
      <c r="C14" s="29"/>
      <c r="D14" s="29"/>
      <c r="E14" s="8"/>
      <c r="F14" s="8" t="s">
        <v>25</v>
      </c>
      <c r="G14" s="182"/>
      <c r="H14" s="4"/>
    </row>
    <row r="15" spans="1:245" ht="34.5" x14ac:dyDescent="0.3">
      <c r="A15" s="29"/>
      <c r="B15" s="179" t="s">
        <v>39</v>
      </c>
      <c r="C15" s="29"/>
      <c r="D15" s="29"/>
      <c r="E15" s="8"/>
      <c r="F15" s="29" t="s">
        <v>37</v>
      </c>
      <c r="G15" s="181">
        <f>G17</f>
        <v>220000</v>
      </c>
      <c r="H15" s="4"/>
    </row>
    <row r="16" spans="1:245" x14ac:dyDescent="0.3">
      <c r="A16" s="29"/>
      <c r="B16" s="29"/>
      <c r="C16" s="29"/>
      <c r="D16" s="29"/>
      <c r="E16" s="8"/>
      <c r="F16" s="8" t="s">
        <v>25</v>
      </c>
      <c r="G16" s="182"/>
      <c r="H16" s="4"/>
    </row>
    <row r="17" spans="1:8" ht="34.5" customHeight="1" x14ac:dyDescent="0.3">
      <c r="A17" s="29"/>
      <c r="B17" s="29"/>
      <c r="C17" s="29" t="s">
        <v>26</v>
      </c>
      <c r="D17" s="29"/>
      <c r="E17" s="8"/>
      <c r="F17" s="29" t="s">
        <v>40</v>
      </c>
      <c r="G17" s="181">
        <f>G19</f>
        <v>220000</v>
      </c>
      <c r="H17" s="4"/>
    </row>
    <row r="18" spans="1:8" s="178" customFormat="1" x14ac:dyDescent="0.2">
      <c r="A18" s="179"/>
      <c r="B18" s="179"/>
      <c r="C18" s="179"/>
      <c r="D18" s="177"/>
      <c r="E18" s="6"/>
      <c r="F18" s="6" t="s">
        <v>25</v>
      </c>
      <c r="G18" s="36"/>
    </row>
    <row r="19" spans="1:8" s="178" customFormat="1" ht="36" customHeight="1" x14ac:dyDescent="0.2">
      <c r="A19" s="179"/>
      <c r="B19" s="179"/>
      <c r="C19" s="179"/>
      <c r="D19" s="177"/>
      <c r="E19" s="6"/>
      <c r="F19" s="6" t="s">
        <v>50</v>
      </c>
      <c r="G19" s="36">
        <f t="shared" ref="G19" si="0">+G21</f>
        <v>220000</v>
      </c>
    </row>
    <row r="20" spans="1:8" s="406" customFormat="1" x14ac:dyDescent="0.2">
      <c r="A20" s="402"/>
      <c r="B20" s="402"/>
      <c r="C20" s="402"/>
      <c r="D20" s="403"/>
      <c r="E20" s="404"/>
      <c r="F20" s="404" t="s">
        <v>25</v>
      </c>
      <c r="G20" s="405"/>
    </row>
    <row r="21" spans="1:8" s="10" customFormat="1" x14ac:dyDescent="0.3">
      <c r="A21" s="407"/>
      <c r="B21" s="407"/>
      <c r="C21" s="407"/>
      <c r="D21" s="407">
        <v>1212</v>
      </c>
      <c r="E21" s="407"/>
      <c r="F21" s="407" t="s">
        <v>48</v>
      </c>
      <c r="G21" s="408">
        <f>G23</f>
        <v>220000</v>
      </c>
      <c r="H21" s="409"/>
    </row>
    <row r="22" spans="1:8" s="10" customFormat="1" x14ac:dyDescent="0.3">
      <c r="A22" s="407"/>
      <c r="B22" s="407"/>
      <c r="C22" s="407"/>
      <c r="D22" s="407"/>
      <c r="E22" s="410"/>
      <c r="F22" s="410" t="s">
        <v>49</v>
      </c>
      <c r="G22" s="411"/>
      <c r="H22" s="409"/>
    </row>
    <row r="23" spans="1:8" s="10" customFormat="1" ht="33.75" customHeight="1" x14ac:dyDescent="0.3">
      <c r="A23" s="410"/>
      <c r="B23" s="410"/>
      <c r="C23" s="410"/>
      <c r="D23" s="410"/>
      <c r="E23" s="407">
        <v>12025</v>
      </c>
      <c r="F23" s="412" t="s">
        <v>79</v>
      </c>
      <c r="G23" s="413">
        <f>G25+G32</f>
        <v>220000</v>
      </c>
    </row>
    <row r="24" spans="1:8" s="10" customFormat="1" x14ac:dyDescent="0.3">
      <c r="A24" s="410"/>
      <c r="B24" s="410"/>
      <c r="C24" s="410"/>
      <c r="D24" s="410"/>
      <c r="E24" s="410"/>
      <c r="F24" s="414" t="s">
        <v>27</v>
      </c>
      <c r="G24" s="411"/>
      <c r="H24" s="409"/>
    </row>
    <row r="25" spans="1:8" s="418" customFormat="1" ht="24.75" customHeight="1" x14ac:dyDescent="0.2">
      <c r="A25" s="415"/>
      <c r="B25" s="415"/>
      <c r="C25" s="415"/>
      <c r="D25" s="415"/>
      <c r="E25" s="415"/>
      <c r="F25" s="416" t="s">
        <v>71</v>
      </c>
      <c r="G25" s="417">
        <f>+G27</f>
        <v>70000</v>
      </c>
    </row>
    <row r="26" spans="1:8" s="424" customFormat="1" ht="44.25" customHeight="1" x14ac:dyDescent="0.2">
      <c r="A26" s="419"/>
      <c r="B26" s="420"/>
      <c r="C26" s="421"/>
      <c r="D26" s="421"/>
      <c r="E26" s="421"/>
      <c r="F26" s="422" t="s">
        <v>28</v>
      </c>
      <c r="G26" s="423"/>
    </row>
    <row r="27" spans="1:8" s="424" customFormat="1" ht="15.75" customHeight="1" x14ac:dyDescent="0.2">
      <c r="A27" s="419"/>
      <c r="B27" s="420"/>
      <c r="C27" s="421"/>
      <c r="D27" s="421"/>
      <c r="E27" s="421"/>
      <c r="F27" s="422" t="s">
        <v>24</v>
      </c>
      <c r="G27" s="423">
        <f>+G28</f>
        <v>70000</v>
      </c>
    </row>
    <row r="28" spans="1:8" s="424" customFormat="1" ht="18" customHeight="1" x14ac:dyDescent="0.2">
      <c r="A28" s="419"/>
      <c r="B28" s="420"/>
      <c r="C28" s="421"/>
      <c r="D28" s="421"/>
      <c r="E28" s="421"/>
      <c r="F28" s="422" t="s">
        <v>51</v>
      </c>
      <c r="G28" s="423">
        <f>G29</f>
        <v>70000</v>
      </c>
    </row>
    <row r="29" spans="1:8" s="424" customFormat="1" ht="20.25" customHeight="1" x14ac:dyDescent="0.2">
      <c r="A29" s="419"/>
      <c r="B29" s="420"/>
      <c r="C29" s="421"/>
      <c r="D29" s="421"/>
      <c r="E29" s="421"/>
      <c r="F29" s="422" t="s">
        <v>58</v>
      </c>
      <c r="G29" s="423">
        <f>G30</f>
        <v>70000</v>
      </c>
    </row>
    <row r="30" spans="1:8" s="424" customFormat="1" ht="20.25" customHeight="1" x14ac:dyDescent="0.2">
      <c r="A30" s="425"/>
      <c r="B30" s="426"/>
      <c r="C30" s="427"/>
      <c r="D30" s="427"/>
      <c r="E30" s="427"/>
      <c r="F30" s="428" t="s">
        <v>85</v>
      </c>
      <c r="G30" s="429">
        <f>G31</f>
        <v>70000</v>
      </c>
    </row>
    <row r="31" spans="1:8" s="424" customFormat="1" ht="20.25" customHeight="1" x14ac:dyDescent="0.2">
      <c r="A31" s="425"/>
      <c r="B31" s="426"/>
      <c r="C31" s="427"/>
      <c r="D31" s="427"/>
      <c r="E31" s="427"/>
      <c r="F31" s="428" t="s">
        <v>86</v>
      </c>
      <c r="G31" s="429">
        <f>70000</f>
        <v>70000</v>
      </c>
    </row>
    <row r="32" spans="1:8" s="418" customFormat="1" ht="24.75" customHeight="1" x14ac:dyDescent="0.2">
      <c r="A32" s="415"/>
      <c r="B32" s="415"/>
      <c r="C32" s="415"/>
      <c r="D32" s="415"/>
      <c r="E32" s="415"/>
      <c r="F32" s="430" t="s">
        <v>92</v>
      </c>
      <c r="G32" s="417">
        <f>+G34</f>
        <v>150000</v>
      </c>
    </row>
    <row r="33" spans="1:7" s="424" customFormat="1" ht="35.25" customHeight="1" x14ac:dyDescent="0.2">
      <c r="A33" s="419"/>
      <c r="B33" s="420"/>
      <c r="C33" s="421"/>
      <c r="D33" s="421"/>
      <c r="E33" s="421"/>
      <c r="F33" s="422" t="s">
        <v>28</v>
      </c>
      <c r="G33" s="423"/>
    </row>
    <row r="34" spans="1:7" s="424" customFormat="1" ht="15.75" customHeight="1" x14ac:dyDescent="0.2">
      <c r="A34" s="419"/>
      <c r="B34" s="420"/>
      <c r="C34" s="421"/>
      <c r="D34" s="421"/>
      <c r="E34" s="421"/>
      <c r="F34" s="422" t="s">
        <v>24</v>
      </c>
      <c r="G34" s="423">
        <f>+G35</f>
        <v>150000</v>
      </c>
    </row>
    <row r="35" spans="1:7" s="424" customFormat="1" ht="18" customHeight="1" x14ac:dyDescent="0.2">
      <c r="A35" s="419"/>
      <c r="B35" s="420"/>
      <c r="C35" s="421"/>
      <c r="D35" s="421"/>
      <c r="E35" s="421"/>
      <c r="F35" s="422" t="s">
        <v>51</v>
      </c>
      <c r="G35" s="423">
        <f>G36</f>
        <v>150000</v>
      </c>
    </row>
    <row r="36" spans="1:7" s="424" customFormat="1" ht="20.25" customHeight="1" x14ac:dyDescent="0.2">
      <c r="A36" s="419"/>
      <c r="B36" s="420"/>
      <c r="C36" s="421"/>
      <c r="D36" s="421"/>
      <c r="E36" s="421"/>
      <c r="F36" s="422" t="s">
        <v>58</v>
      </c>
      <c r="G36" s="423">
        <f>+G37</f>
        <v>150000</v>
      </c>
    </row>
    <row r="37" spans="1:7" s="189" customFormat="1" ht="20.25" customHeight="1" x14ac:dyDescent="0.2">
      <c r="A37" s="190"/>
      <c r="B37" s="191"/>
      <c r="C37" s="192"/>
      <c r="D37" s="192"/>
      <c r="E37" s="192"/>
      <c r="F37" s="193" t="s">
        <v>85</v>
      </c>
      <c r="G37" s="39">
        <f>+G38</f>
        <v>150000</v>
      </c>
    </row>
    <row r="38" spans="1:7" s="198" customFormat="1" ht="22.5" customHeight="1" x14ac:dyDescent="0.2">
      <c r="A38" s="194"/>
      <c r="B38" s="195"/>
      <c r="C38" s="196"/>
      <c r="D38" s="194"/>
      <c r="E38" s="195"/>
      <c r="F38" s="197" t="s">
        <v>86</v>
      </c>
      <c r="G38" s="38">
        <f>150000</f>
        <v>150000</v>
      </c>
    </row>
    <row r="39" spans="1:7" x14ac:dyDescent="0.3">
      <c r="A39" s="199" t="s">
        <v>83</v>
      </c>
      <c r="B39" s="200"/>
      <c r="C39" s="200"/>
      <c r="D39" s="200"/>
      <c r="E39" s="200"/>
      <c r="F39" s="45" t="s">
        <v>84</v>
      </c>
      <c r="G39" s="201">
        <f>G41+G93</f>
        <v>-221304.2</v>
      </c>
    </row>
    <row r="40" spans="1:7" x14ac:dyDescent="0.3">
      <c r="A40" s="202"/>
      <c r="B40" s="104"/>
      <c r="C40" s="104"/>
      <c r="D40" s="104"/>
      <c r="E40" s="104"/>
      <c r="F40" s="111" t="s">
        <v>25</v>
      </c>
      <c r="G40" s="203"/>
    </row>
    <row r="41" spans="1:7" ht="20.25" customHeight="1" x14ac:dyDescent="0.3">
      <c r="A41" s="200"/>
      <c r="B41" s="45" t="s">
        <v>105</v>
      </c>
      <c r="C41" s="200"/>
      <c r="D41" s="200"/>
      <c r="E41" s="200"/>
      <c r="F41" s="45" t="s">
        <v>106</v>
      </c>
      <c r="G41" s="201">
        <f>G43</f>
        <v>-203294.7</v>
      </c>
    </row>
    <row r="42" spans="1:7" x14ac:dyDescent="0.3">
      <c r="A42" s="200"/>
      <c r="B42" s="200"/>
      <c r="C42" s="200"/>
      <c r="D42" s="200"/>
      <c r="E42" s="200"/>
      <c r="F42" s="200" t="s">
        <v>25</v>
      </c>
      <c r="G42" s="204"/>
    </row>
    <row r="43" spans="1:7" x14ac:dyDescent="0.3">
      <c r="A43" s="200"/>
      <c r="B43" s="200"/>
      <c r="C43" s="45" t="s">
        <v>103</v>
      </c>
      <c r="D43" s="200"/>
      <c r="E43" s="200"/>
      <c r="F43" s="45" t="s">
        <v>104</v>
      </c>
      <c r="G43" s="201">
        <f>G45</f>
        <v>-203294.7</v>
      </c>
    </row>
    <row r="44" spans="1:7" x14ac:dyDescent="0.3">
      <c r="A44" s="205"/>
      <c r="B44" s="205"/>
      <c r="C44" s="205"/>
      <c r="D44" s="206"/>
      <c r="E44" s="207"/>
      <c r="F44" s="208" t="s">
        <v>25</v>
      </c>
      <c r="G44" s="46"/>
    </row>
    <row r="45" spans="1:7" ht="34.5" x14ac:dyDescent="0.3">
      <c r="A45" s="205"/>
      <c r="B45" s="205"/>
      <c r="C45" s="205"/>
      <c r="D45" s="206"/>
      <c r="E45" s="207"/>
      <c r="F45" s="208" t="s">
        <v>50</v>
      </c>
      <c r="G45" s="209">
        <f>G47</f>
        <v>-203294.7</v>
      </c>
    </row>
    <row r="46" spans="1:7" x14ac:dyDescent="0.3">
      <c r="A46" s="205"/>
      <c r="B46" s="205"/>
      <c r="C46" s="205"/>
      <c r="D46" s="206"/>
      <c r="E46" s="207"/>
      <c r="F46" s="208" t="s">
        <v>25</v>
      </c>
      <c r="G46" s="46"/>
    </row>
    <row r="47" spans="1:7" ht="21" customHeight="1" x14ac:dyDescent="0.3">
      <c r="A47" s="210"/>
      <c r="B47" s="210"/>
      <c r="C47" s="210"/>
      <c r="D47" s="40">
        <v>1004</v>
      </c>
      <c r="E47" s="40"/>
      <c r="F47" s="40" t="s">
        <v>97</v>
      </c>
      <c r="G47" s="211">
        <f>G65+G74+G82+G49+G57</f>
        <v>-203294.7</v>
      </c>
    </row>
    <row r="48" spans="1:7" x14ac:dyDescent="0.3">
      <c r="A48" s="205"/>
      <c r="B48" s="205"/>
      <c r="C48" s="205"/>
      <c r="D48" s="43"/>
      <c r="E48" s="43"/>
      <c r="F48" s="44" t="s">
        <v>25</v>
      </c>
      <c r="G48" s="148"/>
    </row>
    <row r="49" spans="1:7" ht="36.75" customHeight="1" x14ac:dyDescent="0.3">
      <c r="A49" s="212"/>
      <c r="B49" s="210"/>
      <c r="C49" s="210"/>
      <c r="D49" s="40"/>
      <c r="E49" s="111" t="s">
        <v>160</v>
      </c>
      <c r="F49" s="111" t="s">
        <v>161</v>
      </c>
      <c r="G49" s="211">
        <f>G51</f>
        <v>-17000</v>
      </c>
    </row>
    <row r="50" spans="1:7" x14ac:dyDescent="0.3">
      <c r="A50" s="205"/>
      <c r="B50" s="205"/>
      <c r="C50" s="205"/>
      <c r="D50" s="43"/>
      <c r="E50" s="104"/>
      <c r="F50" s="104" t="s">
        <v>27</v>
      </c>
      <c r="G50" s="148"/>
    </row>
    <row r="51" spans="1:7" ht="34.5" x14ac:dyDescent="0.3">
      <c r="A51" s="205"/>
      <c r="B51" s="205"/>
      <c r="C51" s="205"/>
      <c r="D51" s="43"/>
      <c r="E51" s="104"/>
      <c r="F51" s="104" t="s">
        <v>107</v>
      </c>
      <c r="G51" s="213">
        <f>G53</f>
        <v>-17000</v>
      </c>
    </row>
    <row r="52" spans="1:7" ht="36" customHeight="1" x14ac:dyDescent="0.3">
      <c r="A52" s="205"/>
      <c r="B52" s="205"/>
      <c r="C52" s="205"/>
      <c r="D52" s="43"/>
      <c r="E52" s="104"/>
      <c r="F52" s="104" t="s">
        <v>28</v>
      </c>
      <c r="G52" s="148"/>
    </row>
    <row r="53" spans="1:7" ht="24.75" customHeight="1" x14ac:dyDescent="0.3">
      <c r="A53" s="205"/>
      <c r="B53" s="205"/>
      <c r="C53" s="205"/>
      <c r="D53" s="33"/>
      <c r="E53" s="104"/>
      <c r="F53" s="104" t="s">
        <v>24</v>
      </c>
      <c r="G53" s="209">
        <f>G55</f>
        <v>-17000</v>
      </c>
    </row>
    <row r="54" spans="1:7" ht="15.75" customHeight="1" x14ac:dyDescent="0.3">
      <c r="A54" s="205"/>
      <c r="B54" s="205"/>
      <c r="C54" s="205"/>
      <c r="D54" s="33"/>
      <c r="E54" s="104"/>
      <c r="F54" s="104" t="s">
        <v>51</v>
      </c>
      <c r="G54" s="214">
        <f>G55</f>
        <v>-17000</v>
      </c>
    </row>
    <row r="55" spans="1:7" ht="16.5" customHeight="1" x14ac:dyDescent="0.3">
      <c r="A55" s="205"/>
      <c r="B55" s="205"/>
      <c r="C55" s="205"/>
      <c r="D55" s="33"/>
      <c r="E55" s="43"/>
      <c r="F55" s="104" t="s">
        <v>145</v>
      </c>
      <c r="G55" s="214">
        <f>G56</f>
        <v>-17000</v>
      </c>
    </row>
    <row r="56" spans="1:7" ht="19.5" customHeight="1" x14ac:dyDescent="0.3">
      <c r="A56" s="205"/>
      <c r="B56" s="205"/>
      <c r="C56" s="205"/>
      <c r="D56" s="33"/>
      <c r="E56" s="43"/>
      <c r="F56" s="104" t="s">
        <v>146</v>
      </c>
      <c r="G56" s="214">
        <f>-17000</f>
        <v>-17000</v>
      </c>
    </row>
    <row r="57" spans="1:7" ht="36.75" customHeight="1" x14ac:dyDescent="0.3">
      <c r="A57" s="212"/>
      <c r="B57" s="210"/>
      <c r="C57" s="210"/>
      <c r="D57" s="40"/>
      <c r="E57" s="111" t="s">
        <v>170</v>
      </c>
      <c r="F57" s="111" t="s">
        <v>171</v>
      </c>
      <c r="G57" s="211">
        <f>G59</f>
        <v>-20623</v>
      </c>
    </row>
    <row r="58" spans="1:7" x14ac:dyDescent="0.3">
      <c r="A58" s="205"/>
      <c r="B58" s="205"/>
      <c r="C58" s="205"/>
      <c r="D58" s="43"/>
      <c r="E58" s="104"/>
      <c r="F58" s="104" t="s">
        <v>27</v>
      </c>
      <c r="G58" s="148"/>
    </row>
    <row r="59" spans="1:7" ht="34.5" x14ac:dyDescent="0.3">
      <c r="A59" s="205"/>
      <c r="B59" s="205"/>
      <c r="C59" s="205"/>
      <c r="D59" s="43"/>
      <c r="E59" s="104"/>
      <c r="F59" s="164" t="s">
        <v>107</v>
      </c>
      <c r="G59" s="213">
        <f>G61</f>
        <v>-20623</v>
      </c>
    </row>
    <row r="60" spans="1:7" ht="34.5" x14ac:dyDescent="0.3">
      <c r="A60" s="205"/>
      <c r="B60" s="205"/>
      <c r="C60" s="205"/>
      <c r="D60" s="43"/>
      <c r="E60" s="104"/>
      <c r="F60" s="104" t="s">
        <v>28</v>
      </c>
      <c r="G60" s="148"/>
    </row>
    <row r="61" spans="1:7" ht="24.75" customHeight="1" x14ac:dyDescent="0.3">
      <c r="A61" s="205"/>
      <c r="B61" s="205"/>
      <c r="C61" s="205"/>
      <c r="D61" s="33"/>
      <c r="E61" s="104"/>
      <c r="F61" s="104" t="s">
        <v>24</v>
      </c>
      <c r="G61" s="209">
        <f>G63</f>
        <v>-20623</v>
      </c>
    </row>
    <row r="62" spans="1:7" ht="15.75" customHeight="1" x14ac:dyDescent="0.3">
      <c r="A62" s="205"/>
      <c r="B62" s="205"/>
      <c r="C62" s="205"/>
      <c r="D62" s="33"/>
      <c r="E62" s="104"/>
      <c r="F62" s="104" t="s">
        <v>51</v>
      </c>
      <c r="G62" s="214">
        <f>G63</f>
        <v>-20623</v>
      </c>
    </row>
    <row r="63" spans="1:7" ht="16.5" customHeight="1" x14ac:dyDescent="0.3">
      <c r="A63" s="205"/>
      <c r="B63" s="205"/>
      <c r="C63" s="205"/>
      <c r="D63" s="33"/>
      <c r="E63" s="43"/>
      <c r="F63" s="104" t="s">
        <v>145</v>
      </c>
      <c r="G63" s="214">
        <f>G64</f>
        <v>-20623</v>
      </c>
    </row>
    <row r="64" spans="1:7" ht="19.5" customHeight="1" x14ac:dyDescent="0.3">
      <c r="A64" s="205"/>
      <c r="B64" s="205"/>
      <c r="C64" s="205"/>
      <c r="D64" s="33"/>
      <c r="E64" s="43"/>
      <c r="F64" s="104" t="s">
        <v>146</v>
      </c>
      <c r="G64" s="214">
        <f>'3'!G34</f>
        <v>-20623</v>
      </c>
    </row>
    <row r="65" spans="1:7" ht="55.5" customHeight="1" x14ac:dyDescent="0.3">
      <c r="A65" s="212"/>
      <c r="B65" s="210"/>
      <c r="C65" s="210"/>
      <c r="D65" s="40"/>
      <c r="E65" s="111" t="s">
        <v>136</v>
      </c>
      <c r="F65" s="111" t="s">
        <v>137</v>
      </c>
      <c r="G65" s="211">
        <f>G67</f>
        <v>-18741.2</v>
      </c>
    </row>
    <row r="66" spans="1:7" x14ac:dyDescent="0.3">
      <c r="A66" s="205"/>
      <c r="B66" s="205"/>
      <c r="C66" s="205"/>
      <c r="D66" s="43"/>
      <c r="E66" s="104"/>
      <c r="F66" s="104" t="s">
        <v>27</v>
      </c>
      <c r="G66" s="148"/>
    </row>
    <row r="67" spans="1:7" ht="34.5" x14ac:dyDescent="0.3">
      <c r="A67" s="205"/>
      <c r="B67" s="205"/>
      <c r="C67" s="205"/>
      <c r="D67" s="43"/>
      <c r="E67" s="104"/>
      <c r="F67" s="164" t="s">
        <v>107</v>
      </c>
      <c r="G67" s="213">
        <f>G69</f>
        <v>-18741.2</v>
      </c>
    </row>
    <row r="68" spans="1:7" ht="34.5" customHeight="1" x14ac:dyDescent="0.3">
      <c r="A68" s="205"/>
      <c r="B68" s="205"/>
      <c r="C68" s="205"/>
      <c r="D68" s="43"/>
      <c r="E68" s="104"/>
      <c r="F68" s="104" t="s">
        <v>28</v>
      </c>
      <c r="G68" s="148"/>
    </row>
    <row r="69" spans="1:7" ht="18" customHeight="1" x14ac:dyDescent="0.3">
      <c r="A69" s="205"/>
      <c r="B69" s="205"/>
      <c r="C69" s="205"/>
      <c r="D69" s="33"/>
      <c r="E69" s="104"/>
      <c r="F69" s="104" t="s">
        <v>24</v>
      </c>
      <c r="G69" s="209">
        <f>G71</f>
        <v>-18741.2</v>
      </c>
    </row>
    <row r="70" spans="1:7" ht="15.75" customHeight="1" x14ac:dyDescent="0.3">
      <c r="A70" s="205"/>
      <c r="B70" s="205"/>
      <c r="C70" s="205"/>
      <c r="D70" s="33"/>
      <c r="E70" s="104"/>
      <c r="F70" s="104" t="s">
        <v>51</v>
      </c>
      <c r="G70" s="214">
        <f>G71</f>
        <v>-18741.2</v>
      </c>
    </row>
    <row r="71" spans="1:7" ht="16.5" customHeight="1" x14ac:dyDescent="0.3">
      <c r="A71" s="205"/>
      <c r="B71" s="205"/>
      <c r="C71" s="205"/>
      <c r="D71" s="33"/>
      <c r="E71" s="43"/>
      <c r="F71" s="104" t="s">
        <v>142</v>
      </c>
      <c r="G71" s="214">
        <f>G72</f>
        <v>-18741.2</v>
      </c>
    </row>
    <row r="72" spans="1:7" ht="19.5" customHeight="1" x14ac:dyDescent="0.3">
      <c r="A72" s="205"/>
      <c r="B72" s="205"/>
      <c r="C72" s="205"/>
      <c r="D72" s="33"/>
      <c r="E72" s="43"/>
      <c r="F72" s="104" t="s">
        <v>143</v>
      </c>
      <c r="G72" s="214">
        <f>G73</f>
        <v>-18741.2</v>
      </c>
    </row>
    <row r="73" spans="1:7" ht="18.75" customHeight="1" x14ac:dyDescent="0.3">
      <c r="A73" s="205"/>
      <c r="B73" s="205"/>
      <c r="C73" s="205"/>
      <c r="D73" s="33"/>
      <c r="E73" s="43"/>
      <c r="F73" s="104" t="s">
        <v>144</v>
      </c>
      <c r="G73" s="214">
        <v>-18741.2</v>
      </c>
    </row>
    <row r="74" spans="1:7" ht="69" x14ac:dyDescent="0.3">
      <c r="A74" s="212"/>
      <c r="B74" s="210"/>
      <c r="C74" s="210"/>
      <c r="D74" s="40"/>
      <c r="E74" s="111" t="s">
        <v>139</v>
      </c>
      <c r="F74" s="111" t="s">
        <v>140</v>
      </c>
      <c r="G74" s="211">
        <f>G76</f>
        <v>-26094.5</v>
      </c>
    </row>
    <row r="75" spans="1:7" x14ac:dyDescent="0.3">
      <c r="A75" s="205"/>
      <c r="B75" s="205"/>
      <c r="C75" s="205"/>
      <c r="D75" s="43"/>
      <c r="E75" s="104"/>
      <c r="F75" s="104" t="s">
        <v>27</v>
      </c>
      <c r="G75" s="148"/>
    </row>
    <row r="76" spans="1:7" ht="34.5" x14ac:dyDescent="0.3">
      <c r="A76" s="205"/>
      <c r="B76" s="205"/>
      <c r="C76" s="205"/>
      <c r="D76" s="43"/>
      <c r="E76" s="104"/>
      <c r="F76" s="164" t="s">
        <v>107</v>
      </c>
      <c r="G76" s="213">
        <f>G78</f>
        <v>-26094.5</v>
      </c>
    </row>
    <row r="77" spans="1:7" ht="34.5" x14ac:dyDescent="0.3">
      <c r="A77" s="205"/>
      <c r="B77" s="205"/>
      <c r="C77" s="205"/>
      <c r="D77" s="43"/>
      <c r="E77" s="104"/>
      <c r="F77" s="104" t="s">
        <v>28</v>
      </c>
      <c r="G77" s="148"/>
    </row>
    <row r="78" spans="1:7" x14ac:dyDescent="0.3">
      <c r="A78" s="205"/>
      <c r="B78" s="205"/>
      <c r="C78" s="205"/>
      <c r="D78" s="33"/>
      <c r="E78" s="104"/>
      <c r="F78" s="104" t="s">
        <v>24</v>
      </c>
      <c r="G78" s="209">
        <f>G80</f>
        <v>-26094.5</v>
      </c>
    </row>
    <row r="79" spans="1:7" ht="15.75" customHeight="1" x14ac:dyDescent="0.3">
      <c r="A79" s="205"/>
      <c r="B79" s="205"/>
      <c r="C79" s="205"/>
      <c r="D79" s="33"/>
      <c r="E79" s="104"/>
      <c r="F79" s="104" t="s">
        <v>51</v>
      </c>
      <c r="G79" s="214">
        <f>G80</f>
        <v>-26094.5</v>
      </c>
    </row>
    <row r="80" spans="1:7" ht="16.5" customHeight="1" x14ac:dyDescent="0.3">
      <c r="A80" s="205"/>
      <c r="B80" s="205"/>
      <c r="C80" s="205"/>
      <c r="D80" s="33"/>
      <c r="E80" s="104"/>
      <c r="F80" s="104" t="s">
        <v>145</v>
      </c>
      <c r="G80" s="214">
        <f>G81</f>
        <v>-26094.5</v>
      </c>
    </row>
    <row r="81" spans="1:7" ht="19.5" customHeight="1" x14ac:dyDescent="0.3">
      <c r="A81" s="205"/>
      <c r="B81" s="205"/>
      <c r="C81" s="205"/>
      <c r="D81" s="33"/>
      <c r="E81" s="104"/>
      <c r="F81" s="104" t="s">
        <v>146</v>
      </c>
      <c r="G81" s="214">
        <f>-26094.5</f>
        <v>-26094.5</v>
      </c>
    </row>
    <row r="82" spans="1:7" ht="72" customHeight="1" x14ac:dyDescent="0.3">
      <c r="A82" s="212"/>
      <c r="B82" s="210"/>
      <c r="C82" s="210"/>
      <c r="D82" s="40"/>
      <c r="E82" s="40">
        <v>12002</v>
      </c>
      <c r="F82" s="40" t="s">
        <v>101</v>
      </c>
      <c r="G82" s="211">
        <f>G84</f>
        <v>-120836</v>
      </c>
    </row>
    <row r="83" spans="1:7" x14ac:dyDescent="0.3">
      <c r="A83" s="205"/>
      <c r="B83" s="205"/>
      <c r="C83" s="205"/>
      <c r="D83" s="43"/>
      <c r="E83" s="43"/>
      <c r="F83" s="43" t="s">
        <v>27</v>
      </c>
      <c r="G83" s="148"/>
    </row>
    <row r="84" spans="1:7" ht="37.5" customHeight="1" x14ac:dyDescent="0.3">
      <c r="A84" s="205"/>
      <c r="B84" s="205"/>
      <c r="C84" s="205"/>
      <c r="D84" s="43"/>
      <c r="E84" s="43"/>
      <c r="F84" s="215" t="s">
        <v>107</v>
      </c>
      <c r="G84" s="213">
        <f>G86</f>
        <v>-120836</v>
      </c>
    </row>
    <row r="85" spans="1:7" ht="42" customHeight="1" x14ac:dyDescent="0.3">
      <c r="A85" s="205"/>
      <c r="B85" s="205"/>
      <c r="C85" s="205"/>
      <c r="D85" s="43"/>
      <c r="E85" s="43"/>
      <c r="F85" s="200" t="s">
        <v>28</v>
      </c>
      <c r="G85" s="148"/>
    </row>
    <row r="86" spans="1:7" ht="24.75" customHeight="1" x14ac:dyDescent="0.3">
      <c r="A86" s="205"/>
      <c r="B86" s="205"/>
      <c r="C86" s="205"/>
      <c r="D86" s="33"/>
      <c r="E86" s="43"/>
      <c r="F86" s="200" t="s">
        <v>24</v>
      </c>
      <c r="G86" s="209">
        <f>G88+G91</f>
        <v>-120836</v>
      </c>
    </row>
    <row r="87" spans="1:7" ht="20.25" customHeight="1" x14ac:dyDescent="0.3">
      <c r="A87" s="205"/>
      <c r="B87" s="205"/>
      <c r="C87" s="205"/>
      <c r="D87" s="33"/>
      <c r="E87" s="43"/>
      <c r="F87" s="200" t="s">
        <v>108</v>
      </c>
      <c r="G87" s="214">
        <f>G88+G91</f>
        <v>-120836</v>
      </c>
    </row>
    <row r="88" spans="1:7" ht="16.5" customHeight="1" x14ac:dyDescent="0.3">
      <c r="A88" s="205"/>
      <c r="B88" s="205"/>
      <c r="C88" s="205"/>
      <c r="D88" s="33"/>
      <c r="E88" s="43"/>
      <c r="F88" s="200" t="s">
        <v>109</v>
      </c>
      <c r="G88" s="214">
        <f>G89</f>
        <v>-103836</v>
      </c>
    </row>
    <row r="89" spans="1:7" ht="19.5" customHeight="1" x14ac:dyDescent="0.3">
      <c r="A89" s="205"/>
      <c r="B89" s="205"/>
      <c r="C89" s="205"/>
      <c r="D89" s="33"/>
      <c r="E89" s="43"/>
      <c r="F89" s="200" t="s">
        <v>110</v>
      </c>
      <c r="G89" s="214">
        <f>G90</f>
        <v>-103836</v>
      </c>
    </row>
    <row r="90" spans="1:7" ht="18.75" customHeight="1" x14ac:dyDescent="0.3">
      <c r="A90" s="205"/>
      <c r="B90" s="205"/>
      <c r="C90" s="205"/>
      <c r="D90" s="33"/>
      <c r="E90" s="43"/>
      <c r="F90" s="200" t="s">
        <v>111</v>
      </c>
      <c r="G90" s="214">
        <f>-103836</f>
        <v>-103836</v>
      </c>
    </row>
    <row r="91" spans="1:7" ht="18.75" customHeight="1" x14ac:dyDescent="0.3">
      <c r="A91" s="216"/>
      <c r="B91" s="216"/>
      <c r="C91" s="216"/>
      <c r="D91" s="217"/>
      <c r="E91" s="102"/>
      <c r="F91" s="104" t="s">
        <v>134</v>
      </c>
      <c r="G91" s="218">
        <f>G92</f>
        <v>-17000</v>
      </c>
    </row>
    <row r="92" spans="1:7" ht="18.75" customHeight="1" x14ac:dyDescent="0.3">
      <c r="A92" s="216"/>
      <c r="B92" s="216"/>
      <c r="C92" s="216"/>
      <c r="D92" s="217"/>
      <c r="E92" s="102"/>
      <c r="F92" s="104" t="s">
        <v>135</v>
      </c>
      <c r="G92" s="218">
        <f>-17000</f>
        <v>-17000</v>
      </c>
    </row>
    <row r="93" spans="1:7" ht="20.25" customHeight="1" x14ac:dyDescent="0.3">
      <c r="A93" s="200"/>
      <c r="B93" s="219" t="s">
        <v>167</v>
      </c>
      <c r="C93" s="220"/>
      <c r="D93" s="220"/>
      <c r="E93" s="220"/>
      <c r="F93" s="219" t="s">
        <v>168</v>
      </c>
      <c r="G93" s="201">
        <f t="shared" ref="G93" si="1">G95</f>
        <v>-18009.5</v>
      </c>
    </row>
    <row r="94" spans="1:7" x14ac:dyDescent="0.3">
      <c r="A94" s="200"/>
      <c r="B94" s="200"/>
      <c r="C94" s="200"/>
      <c r="D94" s="200"/>
      <c r="E94" s="200"/>
      <c r="F94" s="200" t="s">
        <v>25</v>
      </c>
      <c r="G94" s="204"/>
    </row>
    <row r="95" spans="1:7" x14ac:dyDescent="0.3">
      <c r="A95" s="200"/>
      <c r="B95" s="200"/>
      <c r="C95" s="219" t="s">
        <v>26</v>
      </c>
      <c r="D95" s="220"/>
      <c r="E95" s="220"/>
      <c r="F95" s="219" t="s">
        <v>166</v>
      </c>
      <c r="G95" s="201">
        <f t="shared" ref="G95" si="2">G97</f>
        <v>-18009.5</v>
      </c>
    </row>
    <row r="96" spans="1:7" x14ac:dyDescent="0.3">
      <c r="A96" s="205"/>
      <c r="B96" s="205"/>
      <c r="C96" s="205"/>
      <c r="D96" s="206"/>
      <c r="E96" s="207"/>
      <c r="F96" s="208" t="s">
        <v>25</v>
      </c>
      <c r="G96" s="46"/>
    </row>
    <row r="97" spans="1:7" ht="34.5" x14ac:dyDescent="0.3">
      <c r="A97" s="205"/>
      <c r="B97" s="205"/>
      <c r="C97" s="205"/>
      <c r="D97" s="206"/>
      <c r="E97" s="207"/>
      <c r="F97" s="208" t="s">
        <v>50</v>
      </c>
      <c r="G97" s="209">
        <f t="shared" ref="G97" si="3">G99</f>
        <v>-18009.5</v>
      </c>
    </row>
    <row r="98" spans="1:7" x14ac:dyDescent="0.3">
      <c r="A98" s="205"/>
      <c r="B98" s="205"/>
      <c r="C98" s="205"/>
      <c r="D98" s="206"/>
      <c r="E98" s="207"/>
      <c r="F98" s="208" t="s">
        <v>25</v>
      </c>
      <c r="G98" s="46"/>
    </row>
    <row r="99" spans="1:7" ht="21" customHeight="1" x14ac:dyDescent="0.3">
      <c r="A99" s="210"/>
      <c r="B99" s="210"/>
      <c r="C99" s="210"/>
      <c r="D99" s="40" t="s">
        <v>162</v>
      </c>
      <c r="E99" s="40"/>
      <c r="F99" s="40" t="s">
        <v>163</v>
      </c>
      <c r="G99" s="211">
        <f>G101</f>
        <v>-18009.5</v>
      </c>
    </row>
    <row r="100" spans="1:7" x14ac:dyDescent="0.3">
      <c r="A100" s="205"/>
      <c r="B100" s="205"/>
      <c r="C100" s="205"/>
      <c r="D100" s="43"/>
      <c r="E100" s="43"/>
      <c r="F100" s="44" t="s">
        <v>25</v>
      </c>
      <c r="G100" s="148"/>
    </row>
    <row r="101" spans="1:7" ht="52.5" customHeight="1" x14ac:dyDescent="0.3">
      <c r="A101" s="212"/>
      <c r="B101" s="210"/>
      <c r="C101" s="210"/>
      <c r="D101" s="40"/>
      <c r="E101" s="111" t="s">
        <v>164</v>
      </c>
      <c r="F101" s="111" t="s">
        <v>165</v>
      </c>
      <c r="G101" s="211">
        <f>G103</f>
        <v>-18009.5</v>
      </c>
    </row>
    <row r="102" spans="1:7" x14ac:dyDescent="0.3">
      <c r="A102" s="205"/>
      <c r="B102" s="205"/>
      <c r="C102" s="205"/>
      <c r="D102" s="43"/>
      <c r="E102" s="104"/>
      <c r="F102" s="104" t="s">
        <v>27</v>
      </c>
      <c r="G102" s="148"/>
    </row>
    <row r="103" spans="1:7" ht="36.75" customHeight="1" x14ac:dyDescent="0.3">
      <c r="A103" s="205"/>
      <c r="B103" s="205"/>
      <c r="C103" s="205"/>
      <c r="D103" s="43"/>
      <c r="E103" s="104"/>
      <c r="F103" s="164" t="s">
        <v>50</v>
      </c>
      <c r="G103" s="213">
        <f>G105</f>
        <v>-18009.5</v>
      </c>
    </row>
    <row r="104" spans="1:7" ht="40.5" customHeight="1" x14ac:dyDescent="0.3">
      <c r="A104" s="205"/>
      <c r="B104" s="205"/>
      <c r="C104" s="205"/>
      <c r="D104" s="43"/>
      <c r="E104" s="104"/>
      <c r="F104" s="104" t="s">
        <v>28</v>
      </c>
      <c r="G104" s="148"/>
    </row>
    <row r="105" spans="1:7" ht="16.5" customHeight="1" x14ac:dyDescent="0.3">
      <c r="A105" s="205"/>
      <c r="B105" s="205"/>
      <c r="C105" s="205"/>
      <c r="D105" s="33"/>
      <c r="E105" s="104"/>
      <c r="F105" s="104" t="s">
        <v>24</v>
      </c>
      <c r="G105" s="209">
        <f>G107</f>
        <v>-18009.5</v>
      </c>
    </row>
    <row r="106" spans="1:7" ht="15.75" customHeight="1" x14ac:dyDescent="0.3">
      <c r="A106" s="205"/>
      <c r="B106" s="205"/>
      <c r="C106" s="205"/>
      <c r="D106" s="33"/>
      <c r="E106" s="104"/>
      <c r="F106" s="104" t="s">
        <v>51</v>
      </c>
      <c r="G106" s="214">
        <f>G107</f>
        <v>-18009.5</v>
      </c>
    </row>
    <row r="107" spans="1:7" ht="16.5" customHeight="1" x14ac:dyDescent="0.3">
      <c r="A107" s="205"/>
      <c r="B107" s="205"/>
      <c r="C107" s="205"/>
      <c r="D107" s="33"/>
      <c r="E107" s="43"/>
      <c r="F107" s="104" t="s">
        <v>145</v>
      </c>
      <c r="G107" s="214">
        <f>G108</f>
        <v>-18009.5</v>
      </c>
    </row>
    <row r="108" spans="1:7" ht="19.5" customHeight="1" x14ac:dyDescent="0.3">
      <c r="A108" s="205"/>
      <c r="B108" s="205"/>
      <c r="C108" s="205"/>
      <c r="D108" s="33"/>
      <c r="E108" s="43"/>
      <c r="F108" s="104" t="s">
        <v>146</v>
      </c>
      <c r="G108" s="214">
        <f>-18009.5</f>
        <v>-18009.5</v>
      </c>
    </row>
    <row r="109" spans="1:7" ht="19.5" customHeight="1" x14ac:dyDescent="0.3">
      <c r="A109" s="253"/>
      <c r="B109" s="253"/>
      <c r="C109" s="253"/>
      <c r="D109" s="254"/>
      <c r="E109" s="254"/>
      <c r="F109" s="255" t="s">
        <v>216</v>
      </c>
      <c r="G109" s="256">
        <f>+G111</f>
        <v>1304.2000000000116</v>
      </c>
    </row>
    <row r="110" spans="1:7" ht="19.5" customHeight="1" x14ac:dyDescent="0.3">
      <c r="A110" s="253"/>
      <c r="B110" s="253"/>
      <c r="C110" s="253"/>
      <c r="D110" s="254"/>
      <c r="E110" s="254"/>
      <c r="F110" s="152" t="s">
        <v>25</v>
      </c>
      <c r="G110" s="257"/>
    </row>
    <row r="111" spans="1:7" ht="19.5" customHeight="1" x14ac:dyDescent="0.3">
      <c r="A111" s="255" t="s">
        <v>217</v>
      </c>
      <c r="B111" s="152"/>
      <c r="C111" s="152"/>
      <c r="D111" s="258"/>
      <c r="E111" s="258"/>
      <c r="F111" s="255" t="s">
        <v>218</v>
      </c>
      <c r="G111" s="259">
        <f>+G113</f>
        <v>1304.2000000000116</v>
      </c>
    </row>
    <row r="112" spans="1:7" ht="19.5" customHeight="1" x14ac:dyDescent="0.3">
      <c r="A112" s="152"/>
      <c r="B112" s="152"/>
      <c r="C112" s="152"/>
      <c r="D112" s="258"/>
      <c r="E112" s="258"/>
      <c r="F112" s="152" t="s">
        <v>25</v>
      </c>
      <c r="G112" s="217"/>
    </row>
    <row r="113" spans="1:7" ht="19.5" customHeight="1" x14ac:dyDescent="0.3">
      <c r="A113" s="152"/>
      <c r="B113" s="255" t="s">
        <v>26</v>
      </c>
      <c r="C113" s="152"/>
      <c r="D113" s="258"/>
      <c r="E113" s="258"/>
      <c r="F113" s="255" t="s">
        <v>219</v>
      </c>
      <c r="G113" s="259">
        <f>G115</f>
        <v>1304.2000000000116</v>
      </c>
    </row>
    <row r="114" spans="1:7" ht="19.5" customHeight="1" x14ac:dyDescent="0.3">
      <c r="A114" s="152"/>
      <c r="B114" s="152"/>
      <c r="C114" s="152"/>
      <c r="D114" s="258"/>
      <c r="E114" s="258"/>
      <c r="F114" s="152" t="s">
        <v>25</v>
      </c>
      <c r="G114" s="217"/>
    </row>
    <row r="115" spans="1:7" ht="19.5" customHeight="1" x14ac:dyDescent="0.3">
      <c r="A115" s="152"/>
      <c r="B115" s="152"/>
      <c r="C115" s="255" t="s">
        <v>26</v>
      </c>
      <c r="D115" s="258"/>
      <c r="E115" s="258"/>
      <c r="F115" s="255" t="s">
        <v>210</v>
      </c>
      <c r="G115" s="259">
        <f>G119</f>
        <v>1304.2000000000116</v>
      </c>
    </row>
    <row r="116" spans="1:7" ht="19.5" customHeight="1" x14ac:dyDescent="0.3">
      <c r="A116" s="152"/>
      <c r="B116" s="152"/>
      <c r="C116" s="152"/>
      <c r="D116" s="258"/>
      <c r="E116" s="258"/>
      <c r="F116" s="152" t="s">
        <v>25</v>
      </c>
      <c r="G116" s="217"/>
    </row>
    <row r="117" spans="1:7" ht="19.5" customHeight="1" x14ac:dyDescent="0.3">
      <c r="A117" s="152"/>
      <c r="B117" s="152"/>
      <c r="C117" s="255"/>
      <c r="D117" s="258"/>
      <c r="E117" s="258"/>
      <c r="F117" s="255" t="s">
        <v>220</v>
      </c>
      <c r="G117" s="259">
        <f>G119</f>
        <v>1304.2000000000116</v>
      </c>
    </row>
    <row r="118" spans="1:7" ht="19.5" customHeight="1" x14ac:dyDescent="0.3">
      <c r="A118" s="152"/>
      <c r="B118" s="152"/>
      <c r="C118" s="152"/>
      <c r="D118" s="258"/>
      <c r="E118" s="258"/>
      <c r="F118" s="152" t="s">
        <v>25</v>
      </c>
      <c r="G118" s="217"/>
    </row>
    <row r="119" spans="1:7" ht="19.5" customHeight="1" x14ac:dyDescent="0.3">
      <c r="A119" s="152"/>
      <c r="B119" s="152"/>
      <c r="C119" s="152"/>
      <c r="D119" s="258">
        <v>1139</v>
      </c>
      <c r="E119" s="258"/>
      <c r="F119" s="152" t="s">
        <v>214</v>
      </c>
      <c r="G119" s="260">
        <f>G121+G129</f>
        <v>1304.2000000000116</v>
      </c>
    </row>
    <row r="120" spans="1:7" ht="19.5" customHeight="1" x14ac:dyDescent="0.3">
      <c r="A120" s="152"/>
      <c r="B120" s="152"/>
      <c r="C120" s="152"/>
      <c r="D120" s="258"/>
      <c r="E120" s="258"/>
      <c r="F120" s="152" t="s">
        <v>25</v>
      </c>
      <c r="G120" s="217"/>
    </row>
    <row r="121" spans="1:7" ht="19.5" customHeight="1" x14ac:dyDescent="0.3">
      <c r="A121" s="152"/>
      <c r="B121" s="152"/>
      <c r="C121" s="152"/>
      <c r="D121" s="258"/>
      <c r="E121" s="258">
        <v>11001</v>
      </c>
      <c r="F121" s="152" t="s">
        <v>214</v>
      </c>
      <c r="G121" s="260">
        <f>G123</f>
        <v>-220000</v>
      </c>
    </row>
    <row r="122" spans="1:7" ht="19.5" customHeight="1" x14ac:dyDescent="0.3">
      <c r="A122" s="152"/>
      <c r="B122" s="152"/>
      <c r="C122" s="152"/>
      <c r="D122" s="258"/>
      <c r="E122" s="258"/>
      <c r="F122" s="152" t="s">
        <v>27</v>
      </c>
      <c r="G122" s="217"/>
    </row>
    <row r="123" spans="1:7" ht="19.5" customHeight="1" x14ac:dyDescent="0.3">
      <c r="A123" s="152"/>
      <c r="B123" s="152"/>
      <c r="C123" s="152"/>
      <c r="D123" s="258"/>
      <c r="E123" s="258"/>
      <c r="F123" s="261" t="s">
        <v>220</v>
      </c>
      <c r="G123" s="262">
        <f>G125</f>
        <v>-220000</v>
      </c>
    </row>
    <row r="124" spans="1:7" ht="19.5" customHeight="1" x14ac:dyDescent="0.3">
      <c r="A124" s="152"/>
      <c r="B124" s="152"/>
      <c r="C124" s="152"/>
      <c r="D124" s="258"/>
      <c r="E124" s="258"/>
      <c r="F124" s="152" t="s">
        <v>28</v>
      </c>
      <c r="G124" s="217"/>
    </row>
    <row r="125" spans="1:7" ht="19.5" customHeight="1" x14ac:dyDescent="0.3">
      <c r="A125" s="152"/>
      <c r="B125" s="152"/>
      <c r="C125" s="152"/>
      <c r="D125" s="258"/>
      <c r="E125" s="258"/>
      <c r="F125" s="152" t="s">
        <v>24</v>
      </c>
      <c r="G125" s="260">
        <f>G126</f>
        <v>-220000</v>
      </c>
    </row>
    <row r="126" spans="1:7" ht="19.5" customHeight="1" x14ac:dyDescent="0.3">
      <c r="A126" s="152"/>
      <c r="B126" s="152"/>
      <c r="C126" s="152"/>
      <c r="D126" s="258"/>
      <c r="E126" s="258"/>
      <c r="F126" s="152" t="s">
        <v>51</v>
      </c>
      <c r="G126" s="260">
        <f>G127</f>
        <v>-220000</v>
      </c>
    </row>
    <row r="127" spans="1:7" ht="19.5" customHeight="1" x14ac:dyDescent="0.3">
      <c r="A127" s="152"/>
      <c r="B127" s="152"/>
      <c r="C127" s="152"/>
      <c r="D127" s="258"/>
      <c r="E127" s="258"/>
      <c r="F127" s="152" t="s">
        <v>145</v>
      </c>
      <c r="G127" s="260">
        <f>G128</f>
        <v>-220000</v>
      </c>
    </row>
    <row r="128" spans="1:7" ht="19.5" customHeight="1" x14ac:dyDescent="0.3">
      <c r="A128" s="152"/>
      <c r="B128" s="152"/>
      <c r="C128" s="152"/>
      <c r="D128" s="258"/>
      <c r="E128" s="258"/>
      <c r="F128" s="152" t="s">
        <v>221</v>
      </c>
      <c r="G128" s="260">
        <f>-G21</f>
        <v>-220000</v>
      </c>
    </row>
    <row r="129" spans="1:7" ht="19.5" customHeight="1" x14ac:dyDescent="0.3">
      <c r="A129" s="263"/>
      <c r="B129" s="263"/>
      <c r="C129" s="263"/>
      <c r="D129" s="264"/>
      <c r="E129" s="258">
        <v>11001</v>
      </c>
      <c r="F129" s="152" t="s">
        <v>214</v>
      </c>
      <c r="G129" s="260">
        <f>G131</f>
        <v>221304.2</v>
      </c>
    </row>
    <row r="130" spans="1:7" ht="19.5" customHeight="1" x14ac:dyDescent="0.3">
      <c r="A130" s="263"/>
      <c r="B130" s="263"/>
      <c r="C130" s="263"/>
      <c r="D130" s="264"/>
      <c r="E130" s="258"/>
      <c r="F130" s="152" t="s">
        <v>27</v>
      </c>
      <c r="G130" s="217"/>
    </row>
    <row r="131" spans="1:7" ht="19.5" customHeight="1" x14ac:dyDescent="0.3">
      <c r="A131" s="263"/>
      <c r="B131" s="263"/>
      <c r="C131" s="263"/>
      <c r="D131" s="264"/>
      <c r="E131" s="258"/>
      <c r="F131" s="261" t="s">
        <v>220</v>
      </c>
      <c r="G131" s="262">
        <f>G133</f>
        <v>221304.2</v>
      </c>
    </row>
    <row r="132" spans="1:7" ht="19.5" customHeight="1" x14ac:dyDescent="0.3">
      <c r="A132" s="263"/>
      <c r="B132" s="263"/>
      <c r="C132" s="263"/>
      <c r="D132" s="264"/>
      <c r="E132" s="258"/>
      <c r="F132" s="152" t="s">
        <v>28</v>
      </c>
      <c r="G132" s="217"/>
    </row>
    <row r="133" spans="1:7" ht="19.5" customHeight="1" x14ac:dyDescent="0.3">
      <c r="A133" s="263"/>
      <c r="B133" s="263"/>
      <c r="C133" s="263"/>
      <c r="D133" s="264"/>
      <c r="E133" s="258"/>
      <c r="F133" s="152" t="s">
        <v>24</v>
      </c>
      <c r="G133" s="260">
        <f>G134</f>
        <v>221304.2</v>
      </c>
    </row>
    <row r="134" spans="1:7" ht="19.5" customHeight="1" x14ac:dyDescent="0.3">
      <c r="A134" s="263"/>
      <c r="B134" s="263"/>
      <c r="C134" s="263"/>
      <c r="D134" s="264"/>
      <c r="E134" s="258"/>
      <c r="F134" s="152" t="s">
        <v>51</v>
      </c>
      <c r="G134" s="260">
        <f>G135</f>
        <v>221304.2</v>
      </c>
    </row>
    <row r="135" spans="1:7" ht="19.5" customHeight="1" x14ac:dyDescent="0.3">
      <c r="A135" s="263"/>
      <c r="B135" s="263"/>
      <c r="C135" s="263"/>
      <c r="D135" s="264"/>
      <c r="E135" s="258"/>
      <c r="F135" s="152" t="s">
        <v>145</v>
      </c>
      <c r="G135" s="260">
        <f>G136</f>
        <v>221304.2</v>
      </c>
    </row>
    <row r="136" spans="1:7" ht="19.5" customHeight="1" x14ac:dyDescent="0.3">
      <c r="A136" s="263"/>
      <c r="B136" s="263"/>
      <c r="C136" s="263"/>
      <c r="D136" s="264"/>
      <c r="E136" s="258"/>
      <c r="F136" s="152" t="s">
        <v>221</v>
      </c>
      <c r="G136" s="260">
        <f>-G39</f>
        <v>221304.2</v>
      </c>
    </row>
    <row r="137" spans="1:7" ht="19.5" customHeight="1" x14ac:dyDescent="0.3">
      <c r="A137" s="221"/>
      <c r="B137" s="221"/>
      <c r="C137" s="221"/>
      <c r="D137" s="222"/>
      <c r="E137" s="57"/>
      <c r="F137" s="19"/>
      <c r="G137" s="223"/>
    </row>
    <row r="138" spans="1:7" ht="19.5" customHeight="1" x14ac:dyDescent="0.3">
      <c r="A138" s="221"/>
      <c r="B138" s="221"/>
      <c r="C138" s="221"/>
      <c r="D138" s="222"/>
      <c r="E138" s="57"/>
      <c r="F138" s="19"/>
      <c r="G138" s="223"/>
    </row>
    <row r="139" spans="1:7" ht="19.5" customHeight="1" x14ac:dyDescent="0.3">
      <c r="A139" s="221"/>
      <c r="B139" s="221"/>
      <c r="C139" s="221"/>
      <c r="D139" s="222"/>
      <c r="E139" s="57"/>
      <c r="F139" s="19"/>
      <c r="G139" s="223"/>
    </row>
    <row r="140" spans="1:7" x14ac:dyDescent="0.3">
      <c r="E140" s="24" t="s">
        <v>69</v>
      </c>
      <c r="F140" s="23"/>
    </row>
    <row r="141" spans="1:7" x14ac:dyDescent="0.3">
      <c r="E141" s="166"/>
      <c r="F141" s="25" t="s">
        <v>67</v>
      </c>
    </row>
  </sheetData>
  <mergeCells count="5">
    <mergeCell ref="F7:F8"/>
    <mergeCell ref="F2:G2"/>
    <mergeCell ref="A5:G5"/>
    <mergeCell ref="A7:C7"/>
    <mergeCell ref="D7:E7"/>
  </mergeCells>
  <pageMargins left="0" right="0" top="0" bottom="0" header="0" footer="0"/>
  <pageSetup paperSize="9" scale="8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C9871-747C-49DC-8AE6-F191F956423F}">
  <dimension ref="B1:I59"/>
  <sheetViews>
    <sheetView topLeftCell="A46" workbookViewId="0">
      <selection activeCell="D45" sqref="D45"/>
    </sheetView>
  </sheetViews>
  <sheetFormatPr defaultColWidth="9.140625" defaultRowHeight="17.25" x14ac:dyDescent="0.2"/>
  <cols>
    <col min="1" max="1" width="9.140625" style="71"/>
    <col min="2" max="2" width="12.28515625" style="70" customWidth="1"/>
    <col min="3" max="3" width="15" style="70" customWidth="1"/>
    <col min="4" max="4" width="72" style="71" customWidth="1"/>
    <col min="5" max="5" width="18.7109375" style="71" customWidth="1"/>
    <col min="6" max="6" width="18.42578125" style="71" customWidth="1"/>
    <col min="7" max="7" width="18.85546875" style="71" customWidth="1"/>
    <col min="8" max="8" width="18" style="71" customWidth="1"/>
    <col min="9" max="9" width="14.5703125" style="71" customWidth="1"/>
    <col min="10" max="10" width="16.7109375" style="71" customWidth="1"/>
    <col min="11" max="16384" width="9.140625" style="71"/>
  </cols>
  <sheetData>
    <row r="1" spans="2:9" x14ac:dyDescent="0.2">
      <c r="G1" s="71" t="s">
        <v>246</v>
      </c>
      <c r="H1" s="72"/>
      <c r="I1" s="72"/>
    </row>
    <row r="2" spans="2:9" x14ac:dyDescent="0.2">
      <c r="G2" s="73" t="s">
        <v>131</v>
      </c>
      <c r="H2" s="72"/>
      <c r="I2" s="72"/>
    </row>
    <row r="3" spans="2:9" x14ac:dyDescent="0.2">
      <c r="G3" s="73" t="s">
        <v>120</v>
      </c>
      <c r="H3" s="72"/>
      <c r="I3" s="72"/>
    </row>
    <row r="4" spans="2:9" x14ac:dyDescent="0.2">
      <c r="B4" s="353"/>
      <c r="C4" s="353"/>
      <c r="D4" s="353"/>
    </row>
    <row r="5" spans="2:9" ht="55.5" customHeight="1" x14ac:dyDescent="0.2">
      <c r="B5" s="354" t="s">
        <v>207</v>
      </c>
      <c r="C5" s="354"/>
      <c r="D5" s="354"/>
      <c r="E5" s="354"/>
      <c r="F5" s="354"/>
      <c r="G5" s="354"/>
    </row>
    <row r="6" spans="2:9" x14ac:dyDescent="0.3">
      <c r="B6" s="74"/>
      <c r="C6" s="74"/>
      <c r="D6" s="70"/>
      <c r="E6" s="75"/>
      <c r="G6" s="76" t="s">
        <v>66</v>
      </c>
    </row>
    <row r="7" spans="2:9" s="70" customFormat="1" ht="51" customHeight="1" x14ac:dyDescent="0.2">
      <c r="B7" s="355" t="s">
        <v>121</v>
      </c>
      <c r="C7" s="356"/>
      <c r="D7" s="361" t="s">
        <v>122</v>
      </c>
      <c r="E7" s="362" t="s">
        <v>147</v>
      </c>
      <c r="F7" s="362"/>
      <c r="G7" s="362"/>
    </row>
    <row r="8" spans="2:9" s="70" customFormat="1" x14ac:dyDescent="0.2">
      <c r="B8" s="357"/>
      <c r="C8" s="358"/>
      <c r="D8" s="361"/>
      <c r="E8" s="363" t="s">
        <v>0</v>
      </c>
      <c r="F8" s="364"/>
      <c r="G8" s="365"/>
    </row>
    <row r="9" spans="2:9" x14ac:dyDescent="0.2">
      <c r="B9" s="359"/>
      <c r="C9" s="360"/>
      <c r="D9" s="361"/>
      <c r="E9" s="349" t="s">
        <v>123</v>
      </c>
      <c r="F9" s="351" t="s">
        <v>25</v>
      </c>
      <c r="G9" s="352"/>
    </row>
    <row r="10" spans="2:9" ht="34.5" x14ac:dyDescent="0.2">
      <c r="B10" s="27" t="s">
        <v>124</v>
      </c>
      <c r="C10" s="82" t="s">
        <v>125</v>
      </c>
      <c r="D10" s="361"/>
      <c r="E10" s="350"/>
      <c r="F10" s="69" t="s">
        <v>126</v>
      </c>
      <c r="G10" s="69" t="s">
        <v>127</v>
      </c>
    </row>
    <row r="11" spans="2:9" ht="20.25" customHeight="1" x14ac:dyDescent="0.2">
      <c r="B11" s="83"/>
      <c r="C11" s="84"/>
      <c r="D11" s="85" t="s">
        <v>128</v>
      </c>
      <c r="E11" s="114">
        <f>F11+G11</f>
        <v>-177200.2</v>
      </c>
      <c r="F11" s="85">
        <f t="shared" ref="F11" si="0">F14</f>
        <v>0</v>
      </c>
      <c r="G11" s="115">
        <f>G14+G13</f>
        <v>-177200.2</v>
      </c>
      <c r="H11" s="77"/>
    </row>
    <row r="12" spans="2:9" x14ac:dyDescent="0.2">
      <c r="B12" s="83"/>
      <c r="C12" s="84"/>
      <c r="D12" s="86" t="s">
        <v>60</v>
      </c>
      <c r="E12" s="87"/>
      <c r="F12" s="87"/>
      <c r="G12" s="87"/>
      <c r="H12" s="77"/>
    </row>
    <row r="13" spans="2:9" s="169" customFormat="1" ht="15.75" customHeight="1" x14ac:dyDescent="0.2">
      <c r="B13" s="159"/>
      <c r="C13" s="160"/>
      <c r="D13" s="224" t="s">
        <v>204</v>
      </c>
      <c r="E13" s="162">
        <f>E40+E32+E24</f>
        <v>-56364.2</v>
      </c>
      <c r="F13" s="162">
        <f t="shared" ref="F13:G13" si="1">F40+F32+F24</f>
        <v>0</v>
      </c>
      <c r="G13" s="162">
        <f t="shared" si="1"/>
        <v>-56364.2</v>
      </c>
      <c r="H13" s="225"/>
    </row>
    <row r="14" spans="2:9" s="41" customFormat="1" x14ac:dyDescent="0.2">
      <c r="B14" s="91"/>
      <c r="C14" s="92"/>
      <c r="D14" s="226" t="s">
        <v>205</v>
      </c>
      <c r="E14" s="227">
        <f>E49</f>
        <v>-120836</v>
      </c>
      <c r="F14" s="227">
        <f t="shared" ref="F14:G14" si="2">F49</f>
        <v>0</v>
      </c>
      <c r="G14" s="227">
        <f t="shared" si="2"/>
        <v>-120836</v>
      </c>
    </row>
    <row r="15" spans="2:9" s="41" customFormat="1" ht="39.75" customHeight="1" x14ac:dyDescent="0.2">
      <c r="B15" s="159"/>
      <c r="C15" s="160"/>
      <c r="D15" s="156" t="s">
        <v>129</v>
      </c>
      <c r="E15" s="78">
        <f>E17</f>
        <v>-177200.2</v>
      </c>
      <c r="F15" s="78">
        <f t="shared" ref="F15" si="3">F17</f>
        <v>0</v>
      </c>
      <c r="G15" s="78">
        <f>G17</f>
        <v>-177200.2</v>
      </c>
    </row>
    <row r="16" spans="2:9" s="42" customFormat="1" x14ac:dyDescent="0.2">
      <c r="B16" s="117"/>
      <c r="C16" s="118"/>
      <c r="D16" s="119" t="s">
        <v>60</v>
      </c>
      <c r="E16" s="88"/>
      <c r="F16" s="88"/>
      <c r="G16" s="88"/>
    </row>
    <row r="17" spans="2:9" s="42" customFormat="1" x14ac:dyDescent="0.2">
      <c r="B17" s="107">
        <v>1004</v>
      </c>
      <c r="C17" s="153"/>
      <c r="D17" s="229" t="s">
        <v>130</v>
      </c>
      <c r="E17" s="90">
        <f>+F17+G17</f>
        <v>-177200.2</v>
      </c>
      <c r="F17" s="90">
        <f t="shared" ref="F17" si="4">F44</f>
        <v>0</v>
      </c>
      <c r="G17" s="90">
        <f>G44+G35+G19+G27</f>
        <v>-177200.2</v>
      </c>
    </row>
    <row r="18" spans="2:9" s="42" customFormat="1" x14ac:dyDescent="0.2">
      <c r="B18" s="107"/>
      <c r="C18" s="153"/>
      <c r="D18" s="153" t="s">
        <v>60</v>
      </c>
      <c r="E18" s="122"/>
      <c r="F18" s="122"/>
      <c r="G18" s="236"/>
    </row>
    <row r="19" spans="2:9" s="42" customFormat="1" ht="51.75" x14ac:dyDescent="0.2">
      <c r="B19" s="230"/>
      <c r="C19" s="111" t="s">
        <v>160</v>
      </c>
      <c r="D19" s="111" t="s">
        <v>161</v>
      </c>
      <c r="E19" s="90">
        <f>+F19+G19</f>
        <v>-17000</v>
      </c>
      <c r="F19" s="90">
        <f>+F21</f>
        <v>0</v>
      </c>
      <c r="G19" s="79">
        <f>+G21</f>
        <v>-17000</v>
      </c>
    </row>
    <row r="20" spans="2:9" s="42" customFormat="1" x14ac:dyDescent="0.2">
      <c r="B20" s="235"/>
      <c r="C20" s="132"/>
      <c r="D20" s="132" t="s">
        <v>27</v>
      </c>
      <c r="E20" s="124"/>
      <c r="F20" s="124"/>
      <c r="G20" s="124"/>
    </row>
    <row r="21" spans="2:9" s="42" customFormat="1" ht="33" x14ac:dyDescent="0.2">
      <c r="B21" s="235"/>
      <c r="C21" s="132"/>
      <c r="D21" s="133" t="s">
        <v>107</v>
      </c>
      <c r="E21" s="124">
        <f>F21+G21</f>
        <v>-17000</v>
      </c>
      <c r="F21" s="124">
        <f>+F23</f>
        <v>0</v>
      </c>
      <c r="G21" s="124">
        <f>+G23</f>
        <v>-17000</v>
      </c>
    </row>
    <row r="22" spans="2:9" s="42" customFormat="1" ht="33" x14ac:dyDescent="0.2">
      <c r="B22" s="235"/>
      <c r="C22" s="132"/>
      <c r="D22" s="132" t="s">
        <v>28</v>
      </c>
      <c r="E22" s="124"/>
      <c r="F22" s="124"/>
      <c r="G22" s="124"/>
    </row>
    <row r="23" spans="2:9" s="42" customFormat="1" x14ac:dyDescent="0.2">
      <c r="B23" s="235"/>
      <c r="C23" s="132"/>
      <c r="D23" s="132" t="s">
        <v>24</v>
      </c>
      <c r="E23" s="124">
        <f t="shared" ref="E23:G25" si="5">+E24</f>
        <v>-17000</v>
      </c>
      <c r="F23" s="124">
        <f t="shared" si="5"/>
        <v>0</v>
      </c>
      <c r="G23" s="124">
        <f>+G24</f>
        <v>-17000</v>
      </c>
      <c r="I23" s="131"/>
    </row>
    <row r="24" spans="2:9" s="42" customFormat="1" x14ac:dyDescent="0.2">
      <c r="B24" s="235"/>
      <c r="C24" s="132"/>
      <c r="D24" s="132" t="s">
        <v>51</v>
      </c>
      <c r="E24" s="124">
        <f>F24+G24</f>
        <v>-17000</v>
      </c>
      <c r="F24" s="124">
        <f t="shared" si="5"/>
        <v>0</v>
      </c>
      <c r="G24" s="124">
        <f t="shared" si="5"/>
        <v>-17000</v>
      </c>
    </row>
    <row r="25" spans="2:9" s="42" customFormat="1" x14ac:dyDescent="0.2">
      <c r="B25" s="235"/>
      <c r="C25" s="152"/>
      <c r="D25" s="132" t="s">
        <v>145</v>
      </c>
      <c r="E25" s="124">
        <f>+F25+G25</f>
        <v>-17000</v>
      </c>
      <c r="F25" s="124">
        <f t="shared" si="5"/>
        <v>0</v>
      </c>
      <c r="G25" s="124">
        <f t="shared" si="5"/>
        <v>-17000</v>
      </c>
    </row>
    <row r="26" spans="2:9" s="42" customFormat="1" x14ac:dyDescent="0.2">
      <c r="B26" s="235"/>
      <c r="C26" s="152"/>
      <c r="D26" s="132" t="s">
        <v>146</v>
      </c>
      <c r="E26" s="124">
        <f t="shared" ref="E26" si="6">+F26+G26</f>
        <v>-17000</v>
      </c>
      <c r="F26" s="124"/>
      <c r="G26" s="124">
        <f>'2'!G56</f>
        <v>-17000</v>
      </c>
    </row>
    <row r="27" spans="2:9" s="42" customFormat="1" ht="69" x14ac:dyDescent="0.2">
      <c r="B27" s="230"/>
      <c r="C27" s="111" t="s">
        <v>170</v>
      </c>
      <c r="D27" s="111" t="s">
        <v>171</v>
      </c>
      <c r="E27" s="122">
        <f>+F27+G27</f>
        <v>-20623</v>
      </c>
      <c r="F27" s="122">
        <f>+F29</f>
        <v>0</v>
      </c>
      <c r="G27" s="122">
        <f>+G29</f>
        <v>-20623</v>
      </c>
    </row>
    <row r="28" spans="2:9" s="42" customFormat="1" x14ac:dyDescent="0.2">
      <c r="B28" s="235"/>
      <c r="C28" s="112"/>
      <c r="D28" s="112" t="s">
        <v>27</v>
      </c>
      <c r="E28" s="124"/>
      <c r="F28" s="124"/>
      <c r="G28" s="124"/>
    </row>
    <row r="29" spans="2:9" s="42" customFormat="1" ht="34.5" x14ac:dyDescent="0.2">
      <c r="B29" s="235"/>
      <c r="C29" s="112"/>
      <c r="D29" s="126" t="s">
        <v>107</v>
      </c>
      <c r="E29" s="124">
        <f>F29+G29</f>
        <v>-20623</v>
      </c>
      <c r="F29" s="124">
        <f>+F31</f>
        <v>0</v>
      </c>
      <c r="G29" s="124">
        <f>+G31</f>
        <v>-20623</v>
      </c>
    </row>
    <row r="30" spans="2:9" s="42" customFormat="1" ht="34.5" x14ac:dyDescent="0.2">
      <c r="B30" s="235"/>
      <c r="C30" s="112"/>
      <c r="D30" s="112" t="s">
        <v>28</v>
      </c>
      <c r="E30" s="124"/>
      <c r="F30" s="124"/>
      <c r="G30" s="124"/>
    </row>
    <row r="31" spans="2:9" s="42" customFormat="1" x14ac:dyDescent="0.2">
      <c r="B31" s="235"/>
      <c r="C31" s="112"/>
      <c r="D31" s="112" t="s">
        <v>24</v>
      </c>
      <c r="E31" s="124">
        <f t="shared" ref="E31:G33" si="7">+E32</f>
        <v>-20623</v>
      </c>
      <c r="F31" s="124">
        <f t="shared" si="7"/>
        <v>0</v>
      </c>
      <c r="G31" s="124">
        <f>+G32</f>
        <v>-20623</v>
      </c>
      <c r="I31" s="131"/>
    </row>
    <row r="32" spans="2:9" s="42" customFormat="1" x14ac:dyDescent="0.2">
      <c r="B32" s="235"/>
      <c r="C32" s="112"/>
      <c r="D32" s="112" t="s">
        <v>51</v>
      </c>
      <c r="E32" s="124">
        <f>F32+G32</f>
        <v>-20623</v>
      </c>
      <c r="F32" s="124">
        <f t="shared" si="7"/>
        <v>0</v>
      </c>
      <c r="G32" s="124">
        <f t="shared" si="7"/>
        <v>-20623</v>
      </c>
    </row>
    <row r="33" spans="2:9" s="42" customFormat="1" x14ac:dyDescent="0.2">
      <c r="B33" s="235"/>
      <c r="C33" s="152"/>
      <c r="D33" s="112" t="s">
        <v>145</v>
      </c>
      <c r="E33" s="124">
        <f>+F33+G33</f>
        <v>-20623</v>
      </c>
      <c r="F33" s="124">
        <f t="shared" si="7"/>
        <v>0</v>
      </c>
      <c r="G33" s="124">
        <f t="shared" si="7"/>
        <v>-20623</v>
      </c>
    </row>
    <row r="34" spans="2:9" s="42" customFormat="1" x14ac:dyDescent="0.2">
      <c r="B34" s="235"/>
      <c r="C34" s="152"/>
      <c r="D34" s="112" t="s">
        <v>146</v>
      </c>
      <c r="E34" s="124">
        <f t="shared" ref="E34" si="8">+F34+G34</f>
        <v>-20623</v>
      </c>
      <c r="F34" s="124"/>
      <c r="G34" s="124">
        <v>-20623</v>
      </c>
    </row>
    <row r="35" spans="2:9" s="42" customFormat="1" ht="86.25" x14ac:dyDescent="0.2">
      <c r="B35" s="230"/>
      <c r="C35" s="125" t="s">
        <v>136</v>
      </c>
      <c r="D35" s="125" t="s">
        <v>137</v>
      </c>
      <c r="E35" s="122">
        <f>+F35+G35</f>
        <v>-18741.2</v>
      </c>
      <c r="F35" s="122">
        <f>+F37</f>
        <v>0</v>
      </c>
      <c r="G35" s="122">
        <f>+G37</f>
        <v>-18741.2</v>
      </c>
    </row>
    <row r="36" spans="2:9" s="42" customFormat="1" x14ac:dyDescent="0.2">
      <c r="B36" s="235"/>
      <c r="C36" s="112"/>
      <c r="D36" s="112" t="s">
        <v>27</v>
      </c>
      <c r="E36" s="124"/>
      <c r="F36" s="124"/>
      <c r="G36" s="124"/>
    </row>
    <row r="37" spans="2:9" s="42" customFormat="1" ht="34.5" x14ac:dyDescent="0.2">
      <c r="B37" s="235"/>
      <c r="C37" s="112"/>
      <c r="D37" s="126" t="s">
        <v>107</v>
      </c>
      <c r="E37" s="124">
        <f>F37+G37</f>
        <v>-18741.2</v>
      </c>
      <c r="F37" s="124">
        <f>+F39</f>
        <v>0</v>
      </c>
      <c r="G37" s="124">
        <f>+G39</f>
        <v>-18741.2</v>
      </c>
    </row>
    <row r="38" spans="2:9" s="42" customFormat="1" ht="34.5" x14ac:dyDescent="0.2">
      <c r="B38" s="235"/>
      <c r="C38" s="112"/>
      <c r="D38" s="112" t="s">
        <v>28</v>
      </c>
      <c r="E38" s="124"/>
      <c r="F38" s="124"/>
      <c r="G38" s="124"/>
    </row>
    <row r="39" spans="2:9" s="42" customFormat="1" x14ac:dyDescent="0.2">
      <c r="B39" s="235"/>
      <c r="C39" s="112"/>
      <c r="D39" s="112" t="s">
        <v>24</v>
      </c>
      <c r="E39" s="124">
        <f t="shared" ref="E39:G41" si="9">+E40</f>
        <v>-18741.2</v>
      </c>
      <c r="F39" s="124">
        <f t="shared" si="9"/>
        <v>0</v>
      </c>
      <c r="G39" s="124">
        <f>+G40</f>
        <v>-18741.2</v>
      </c>
      <c r="I39" s="131"/>
    </row>
    <row r="40" spans="2:9" s="42" customFormat="1" x14ac:dyDescent="0.2">
      <c r="B40" s="235"/>
      <c r="C40" s="112"/>
      <c r="D40" s="112" t="s">
        <v>51</v>
      </c>
      <c r="E40" s="124">
        <f>F40+G40</f>
        <v>-18741.2</v>
      </c>
      <c r="F40" s="124">
        <f t="shared" si="9"/>
        <v>0</v>
      </c>
      <c r="G40" s="124">
        <f t="shared" si="9"/>
        <v>-18741.2</v>
      </c>
    </row>
    <row r="41" spans="2:9" s="42" customFormat="1" x14ac:dyDescent="0.2">
      <c r="B41" s="235"/>
      <c r="C41" s="152"/>
      <c r="D41" s="112" t="s">
        <v>142</v>
      </c>
      <c r="E41" s="124">
        <f>+F41+G41</f>
        <v>-18741.2</v>
      </c>
      <c r="F41" s="124">
        <f t="shared" si="9"/>
        <v>0</v>
      </c>
      <c r="G41" s="124">
        <f t="shared" si="9"/>
        <v>-18741.2</v>
      </c>
    </row>
    <row r="42" spans="2:9" s="42" customFormat="1" ht="34.5" x14ac:dyDescent="0.2">
      <c r="B42" s="235"/>
      <c r="C42" s="152"/>
      <c r="D42" s="112" t="s">
        <v>143</v>
      </c>
      <c r="E42" s="124">
        <f t="shared" ref="E42:E43" si="10">+F42+G42</f>
        <v>-18741.2</v>
      </c>
      <c r="F42" s="124">
        <f>+F43</f>
        <v>0</v>
      </c>
      <c r="G42" s="124">
        <f>+G43</f>
        <v>-18741.2</v>
      </c>
    </row>
    <row r="43" spans="2:9" s="42" customFormat="1" x14ac:dyDescent="0.2">
      <c r="B43" s="235"/>
      <c r="C43" s="231"/>
      <c r="D43" s="112" t="s">
        <v>144</v>
      </c>
      <c r="E43" s="124">
        <f t="shared" si="10"/>
        <v>-18741.2</v>
      </c>
      <c r="F43" s="124">
        <v>0</v>
      </c>
      <c r="G43" s="124">
        <f>'2'!G73</f>
        <v>-18741.2</v>
      </c>
      <c r="H43" s="130"/>
    </row>
    <row r="44" spans="2:9" s="42" customFormat="1" ht="86.25" x14ac:dyDescent="0.2">
      <c r="B44" s="230"/>
      <c r="C44" s="232">
        <v>12002</v>
      </c>
      <c r="D44" s="233" t="s">
        <v>101</v>
      </c>
      <c r="E44" s="122">
        <f t="shared" ref="E44" si="11">+F44+G44</f>
        <v>-120836</v>
      </c>
      <c r="F44" s="122">
        <f>+F46</f>
        <v>0</v>
      </c>
      <c r="G44" s="122">
        <f>+G46</f>
        <v>-120836</v>
      </c>
    </row>
    <row r="45" spans="2:9" s="42" customFormat="1" x14ac:dyDescent="0.2">
      <c r="B45" s="235"/>
      <c r="C45" s="152"/>
      <c r="D45" s="152" t="s">
        <v>27</v>
      </c>
      <c r="E45" s="124"/>
      <c r="F45" s="124"/>
      <c r="G45" s="124"/>
    </row>
    <row r="46" spans="2:9" s="42" customFormat="1" ht="34.5" x14ac:dyDescent="0.2">
      <c r="B46" s="235"/>
      <c r="C46" s="152"/>
      <c r="D46" s="234" t="s">
        <v>107</v>
      </c>
      <c r="E46" s="124">
        <f>F46+G46</f>
        <v>-120836</v>
      </c>
      <c r="F46" s="124">
        <f>+F48</f>
        <v>0</v>
      </c>
      <c r="G46" s="124">
        <f>+G48</f>
        <v>-120836</v>
      </c>
    </row>
    <row r="47" spans="2:9" s="42" customFormat="1" ht="34.5" x14ac:dyDescent="0.2">
      <c r="B47" s="235"/>
      <c r="C47" s="152"/>
      <c r="D47" s="152" t="s">
        <v>28</v>
      </c>
      <c r="E47" s="124"/>
      <c r="F47" s="124"/>
      <c r="G47" s="124"/>
    </row>
    <row r="48" spans="2:9" s="42" customFormat="1" x14ac:dyDescent="0.2">
      <c r="B48" s="235"/>
      <c r="C48" s="152"/>
      <c r="D48" s="112" t="s">
        <v>24</v>
      </c>
      <c r="E48" s="124">
        <f t="shared" ref="E48:G51" si="12">+E49</f>
        <v>-120836</v>
      </c>
      <c r="F48" s="124">
        <f t="shared" si="12"/>
        <v>0</v>
      </c>
      <c r="G48" s="124">
        <f>G49</f>
        <v>-120836</v>
      </c>
    </row>
    <row r="49" spans="2:9" s="42" customFormat="1" x14ac:dyDescent="0.2">
      <c r="B49" s="235"/>
      <c r="C49" s="152"/>
      <c r="D49" s="112" t="s">
        <v>108</v>
      </c>
      <c r="E49" s="124">
        <f>F49+G49</f>
        <v>-120836</v>
      </c>
      <c r="F49" s="124">
        <f t="shared" si="12"/>
        <v>0</v>
      </c>
      <c r="G49" s="124">
        <f>G50+G53</f>
        <v>-120836</v>
      </c>
    </row>
    <row r="50" spans="2:9" s="42" customFormat="1" x14ac:dyDescent="0.2">
      <c r="B50" s="235"/>
      <c r="C50" s="152"/>
      <c r="D50" s="112" t="s">
        <v>109</v>
      </c>
      <c r="E50" s="124">
        <f>+F50+G50</f>
        <v>-103836</v>
      </c>
      <c r="F50" s="124">
        <f t="shared" si="12"/>
        <v>0</v>
      </c>
      <c r="G50" s="124">
        <f t="shared" si="12"/>
        <v>-103836</v>
      </c>
    </row>
    <row r="51" spans="2:9" s="42" customFormat="1" x14ac:dyDescent="0.2">
      <c r="B51" s="235"/>
      <c r="C51" s="152"/>
      <c r="D51" s="112" t="s">
        <v>110</v>
      </c>
      <c r="E51" s="124">
        <f t="shared" ref="E51:E54" si="13">+F51+G51</f>
        <v>-103836</v>
      </c>
      <c r="F51" s="124">
        <f t="shared" si="12"/>
        <v>0</v>
      </c>
      <c r="G51" s="124">
        <f t="shared" si="12"/>
        <v>-103836</v>
      </c>
    </row>
    <row r="52" spans="2:9" s="42" customFormat="1" x14ac:dyDescent="0.2">
      <c r="B52" s="235"/>
      <c r="C52" s="231"/>
      <c r="D52" s="112" t="s">
        <v>111</v>
      </c>
      <c r="E52" s="124">
        <f t="shared" si="13"/>
        <v>-103836</v>
      </c>
      <c r="F52" s="124">
        <v>0</v>
      </c>
      <c r="G52" s="124">
        <f>'2'!G90</f>
        <v>-103836</v>
      </c>
    </row>
    <row r="53" spans="2:9" x14ac:dyDescent="0.2">
      <c r="B53" s="106"/>
      <c r="C53" s="106"/>
      <c r="D53" s="112" t="s">
        <v>134</v>
      </c>
      <c r="E53" s="124">
        <f t="shared" si="13"/>
        <v>-17000</v>
      </c>
      <c r="F53" s="124">
        <v>0</v>
      </c>
      <c r="G53" s="113">
        <f>G54</f>
        <v>-17000</v>
      </c>
    </row>
    <row r="54" spans="2:9" x14ac:dyDescent="0.2">
      <c r="B54" s="106"/>
      <c r="C54" s="106"/>
      <c r="D54" s="112" t="s">
        <v>135</v>
      </c>
      <c r="E54" s="124">
        <f t="shared" si="13"/>
        <v>-17000</v>
      </c>
      <c r="F54" s="124">
        <v>0</v>
      </c>
      <c r="G54" s="124">
        <f>'2'!G92</f>
        <v>-17000</v>
      </c>
    </row>
    <row r="55" spans="2:9" x14ac:dyDescent="0.2">
      <c r="F55" s="80"/>
      <c r="G55" s="81"/>
    </row>
    <row r="56" spans="2:9" x14ac:dyDescent="0.3">
      <c r="B56" s="2"/>
      <c r="C56" s="150" t="s">
        <v>68</v>
      </c>
      <c r="D56" s="100"/>
      <c r="E56" s="150"/>
      <c r="F56" s="101"/>
      <c r="G56" s="67"/>
      <c r="H56" s="67"/>
      <c r="I56" s="67"/>
    </row>
    <row r="57" spans="2:9" x14ac:dyDescent="0.3">
      <c r="B57" s="2"/>
      <c r="C57" s="150" t="s">
        <v>69</v>
      </c>
      <c r="D57" s="100"/>
      <c r="E57" s="150"/>
      <c r="F57" s="101"/>
      <c r="G57" s="67"/>
      <c r="H57" s="67"/>
      <c r="I57" s="67"/>
    </row>
    <row r="58" spans="2:9" x14ac:dyDescent="0.3">
      <c r="B58" s="2"/>
      <c r="C58" s="167"/>
      <c r="D58" s="348" t="s">
        <v>149</v>
      </c>
      <c r="E58" s="348"/>
      <c r="F58" s="348"/>
      <c r="G58" s="348"/>
      <c r="H58" s="348"/>
      <c r="I58" s="348"/>
    </row>
    <row r="59" spans="2:9" x14ac:dyDescent="0.2">
      <c r="B59" s="71"/>
      <c r="C59" s="168"/>
      <c r="D59" s="168"/>
      <c r="E59" s="169"/>
      <c r="F59" s="169"/>
      <c r="G59" s="169"/>
      <c r="H59" s="169"/>
      <c r="I59" s="169"/>
    </row>
  </sheetData>
  <mergeCells count="9">
    <mergeCell ref="D58:I58"/>
    <mergeCell ref="E9:E10"/>
    <mergeCell ref="F9:G9"/>
    <mergeCell ref="B4:D4"/>
    <mergeCell ref="B5:G5"/>
    <mergeCell ref="B7:C9"/>
    <mergeCell ref="D7:D10"/>
    <mergeCell ref="E7:G7"/>
    <mergeCell ref="E8:G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CD014B-02B0-4AD9-B9FD-C92B57ACAAAE}">
  <dimension ref="B1:I42"/>
  <sheetViews>
    <sheetView workbookViewId="0">
      <selection activeCell="D26" sqref="D26"/>
    </sheetView>
  </sheetViews>
  <sheetFormatPr defaultColWidth="9.140625" defaultRowHeight="17.25" x14ac:dyDescent="0.2"/>
  <cols>
    <col min="1" max="1" width="9.140625" style="71"/>
    <col min="2" max="2" width="12.28515625" style="70" customWidth="1"/>
    <col min="3" max="3" width="15" style="70" customWidth="1"/>
    <col min="4" max="4" width="72" style="71" customWidth="1"/>
    <col min="5" max="5" width="18.7109375" style="71" customWidth="1"/>
    <col min="6" max="6" width="21.5703125" style="71" customWidth="1"/>
    <col min="7" max="7" width="18.85546875" style="71" customWidth="1"/>
    <col min="8" max="8" width="18" style="237" customWidth="1"/>
    <col min="9" max="9" width="14.5703125" style="71" customWidth="1"/>
    <col min="10" max="10" width="16.7109375" style="71" customWidth="1"/>
    <col min="11" max="16384" width="9.140625" style="71"/>
  </cols>
  <sheetData>
    <row r="1" spans="2:9" x14ac:dyDescent="0.2">
      <c r="G1" s="71" t="s">
        <v>247</v>
      </c>
      <c r="I1" s="72"/>
    </row>
    <row r="2" spans="2:9" x14ac:dyDescent="0.2">
      <c r="G2" s="73" t="s">
        <v>131</v>
      </c>
      <c r="I2" s="72"/>
    </row>
    <row r="3" spans="2:9" x14ac:dyDescent="0.2">
      <c r="G3" s="73" t="s">
        <v>120</v>
      </c>
      <c r="I3" s="72"/>
    </row>
    <row r="4" spans="2:9" x14ac:dyDescent="0.2">
      <c r="B4" s="353"/>
      <c r="C4" s="353"/>
      <c r="D4" s="353"/>
    </row>
    <row r="5" spans="2:9" ht="54" customHeight="1" x14ac:dyDescent="0.2">
      <c r="B5" s="354" t="s">
        <v>208</v>
      </c>
      <c r="C5" s="354"/>
      <c r="D5" s="354"/>
      <c r="E5" s="354"/>
      <c r="F5" s="354"/>
      <c r="G5" s="354"/>
    </row>
    <row r="6" spans="2:9" x14ac:dyDescent="0.3">
      <c r="B6" s="74"/>
      <c r="C6" s="74"/>
      <c r="D6" s="70"/>
      <c r="E6" s="75"/>
      <c r="G6" s="76" t="s">
        <v>66</v>
      </c>
    </row>
    <row r="7" spans="2:9" s="70" customFormat="1" ht="39" customHeight="1" x14ac:dyDescent="0.2">
      <c r="B7" s="366" t="s">
        <v>121</v>
      </c>
      <c r="C7" s="367"/>
      <c r="D7" s="368" t="s">
        <v>122</v>
      </c>
      <c r="E7" s="369" t="s">
        <v>147</v>
      </c>
      <c r="F7" s="369"/>
      <c r="G7" s="369"/>
      <c r="H7" s="238"/>
    </row>
    <row r="8" spans="2:9" s="70" customFormat="1" ht="27.75" customHeight="1" x14ac:dyDescent="0.2">
      <c r="B8" s="357"/>
      <c r="C8" s="358"/>
      <c r="D8" s="368"/>
      <c r="E8" s="370" t="s">
        <v>0</v>
      </c>
      <c r="F8" s="371"/>
      <c r="G8" s="372"/>
      <c r="H8" s="238"/>
    </row>
    <row r="9" spans="2:9" x14ac:dyDescent="0.2">
      <c r="B9" s="359"/>
      <c r="C9" s="360"/>
      <c r="D9" s="368"/>
      <c r="E9" s="373" t="s">
        <v>123</v>
      </c>
      <c r="F9" s="374" t="s">
        <v>25</v>
      </c>
      <c r="G9" s="375"/>
    </row>
    <row r="10" spans="2:9" ht="34.5" x14ac:dyDescent="0.2">
      <c r="B10" s="116" t="s">
        <v>124</v>
      </c>
      <c r="C10" s="155" t="s">
        <v>125</v>
      </c>
      <c r="D10" s="368"/>
      <c r="E10" s="350"/>
      <c r="F10" s="109" t="s">
        <v>148</v>
      </c>
      <c r="G10" s="109" t="s">
        <v>127</v>
      </c>
    </row>
    <row r="11" spans="2:9" ht="21" customHeight="1" x14ac:dyDescent="0.2">
      <c r="B11" s="117"/>
      <c r="C11" s="118"/>
      <c r="D11" s="156" t="s">
        <v>128</v>
      </c>
      <c r="E11" s="157">
        <f t="shared" ref="E11:G11" si="0">E13</f>
        <v>-44104</v>
      </c>
      <c r="F11" s="156">
        <f t="shared" si="0"/>
        <v>0</v>
      </c>
      <c r="G11" s="158">
        <f t="shared" si="0"/>
        <v>-44104</v>
      </c>
    </row>
    <row r="12" spans="2:9" x14ac:dyDescent="0.2">
      <c r="B12" s="117"/>
      <c r="C12" s="118"/>
      <c r="D12" s="119" t="s">
        <v>60</v>
      </c>
      <c r="E12" s="120"/>
      <c r="F12" s="120"/>
      <c r="G12" s="120"/>
    </row>
    <row r="13" spans="2:9" s="41" customFormat="1" x14ac:dyDescent="0.2">
      <c r="B13" s="159"/>
      <c r="C13" s="160"/>
      <c r="D13" s="161" t="s">
        <v>51</v>
      </c>
      <c r="E13" s="162">
        <f>E23+E33</f>
        <v>-44104</v>
      </c>
      <c r="F13" s="162">
        <f>F23+F33</f>
        <v>0</v>
      </c>
      <c r="G13" s="162">
        <f>G23+G33</f>
        <v>-44104</v>
      </c>
      <c r="H13" s="239"/>
    </row>
    <row r="14" spans="2:9" s="41" customFormat="1" ht="33.75" customHeight="1" x14ac:dyDescent="0.2">
      <c r="B14" s="159"/>
      <c r="C14" s="160"/>
      <c r="D14" s="156" t="s">
        <v>129</v>
      </c>
      <c r="E14" s="121">
        <f>E16+E26</f>
        <v>-44104</v>
      </c>
      <c r="F14" s="121">
        <f t="shared" ref="F14" si="1">F16</f>
        <v>0</v>
      </c>
      <c r="G14" s="121">
        <f>G16+G26</f>
        <v>-44104</v>
      </c>
      <c r="H14" s="239"/>
    </row>
    <row r="15" spans="2:9" s="42" customFormat="1" x14ac:dyDescent="0.2">
      <c r="B15" s="117"/>
      <c r="C15" s="118"/>
      <c r="D15" s="119" t="s">
        <v>60</v>
      </c>
      <c r="E15" s="163"/>
      <c r="F15" s="163"/>
      <c r="G15" s="163"/>
      <c r="H15" s="240"/>
    </row>
    <row r="16" spans="2:9" s="42" customFormat="1" x14ac:dyDescent="0.2">
      <c r="B16" s="105" t="s">
        <v>96</v>
      </c>
      <c r="C16" s="105"/>
      <c r="D16" s="105" t="s">
        <v>97</v>
      </c>
      <c r="E16" s="122">
        <f>E18</f>
        <v>-26094.5</v>
      </c>
      <c r="F16" s="122">
        <f t="shared" ref="F16:G16" si="2">F18</f>
        <v>0</v>
      </c>
      <c r="G16" s="122">
        <f t="shared" si="2"/>
        <v>-26094.5</v>
      </c>
      <c r="H16" s="240"/>
    </row>
    <row r="17" spans="2:8" s="42" customFormat="1" x14ac:dyDescent="0.2">
      <c r="B17" s="152"/>
      <c r="C17" s="152"/>
      <c r="D17" s="152" t="s">
        <v>25</v>
      </c>
      <c r="E17" s="123"/>
      <c r="F17" s="123"/>
      <c r="G17" s="123"/>
      <c r="H17" s="240"/>
    </row>
    <row r="18" spans="2:8" s="41" customFormat="1" ht="86.25" x14ac:dyDescent="0.2">
      <c r="B18" s="232"/>
      <c r="C18" s="111" t="s">
        <v>139</v>
      </c>
      <c r="D18" s="111" t="s">
        <v>140</v>
      </c>
      <c r="E18" s="121">
        <f t="shared" ref="E18" si="3">+F18+G18</f>
        <v>-26094.5</v>
      </c>
      <c r="F18" s="121">
        <f>+F20</f>
        <v>0</v>
      </c>
      <c r="G18" s="121">
        <f>+G20</f>
        <v>-26094.5</v>
      </c>
      <c r="H18" s="239"/>
    </row>
    <row r="19" spans="2:8" s="42" customFormat="1" x14ac:dyDescent="0.2">
      <c r="B19" s="235"/>
      <c r="C19" s="104"/>
      <c r="D19" s="104" t="s">
        <v>27</v>
      </c>
      <c r="E19" s="124"/>
      <c r="F19" s="124"/>
      <c r="G19" s="124"/>
      <c r="H19" s="240"/>
    </row>
    <row r="20" spans="2:8" s="42" customFormat="1" ht="34.5" x14ac:dyDescent="0.2">
      <c r="B20" s="235"/>
      <c r="C20" s="104"/>
      <c r="D20" s="164" t="s">
        <v>107</v>
      </c>
      <c r="E20" s="124">
        <f>F20+G20</f>
        <v>-26094.5</v>
      </c>
      <c r="F20" s="124">
        <f>+F22</f>
        <v>0</v>
      </c>
      <c r="G20" s="124">
        <f>+G22</f>
        <v>-26094.5</v>
      </c>
      <c r="H20" s="240"/>
    </row>
    <row r="21" spans="2:8" s="42" customFormat="1" ht="34.5" x14ac:dyDescent="0.2">
      <c r="B21" s="235"/>
      <c r="C21" s="104"/>
      <c r="D21" s="104" t="s">
        <v>28</v>
      </c>
      <c r="E21" s="124"/>
      <c r="F21" s="124"/>
      <c r="G21" s="124"/>
      <c r="H21" s="240"/>
    </row>
    <row r="22" spans="2:8" s="42" customFormat="1" x14ac:dyDescent="0.2">
      <c r="B22" s="235"/>
      <c r="C22" s="104"/>
      <c r="D22" s="104" t="s">
        <v>24</v>
      </c>
      <c r="E22" s="124">
        <f t="shared" ref="E22:G24" si="4">+E23</f>
        <v>-26094.5</v>
      </c>
      <c r="F22" s="124">
        <f t="shared" si="4"/>
        <v>0</v>
      </c>
      <c r="G22" s="124">
        <f t="shared" si="4"/>
        <v>-26094.5</v>
      </c>
      <c r="H22" s="240"/>
    </row>
    <row r="23" spans="2:8" s="42" customFormat="1" x14ac:dyDescent="0.2">
      <c r="B23" s="235"/>
      <c r="C23" s="104"/>
      <c r="D23" s="104" t="s">
        <v>51</v>
      </c>
      <c r="E23" s="124">
        <f>F23+G23</f>
        <v>-26094.5</v>
      </c>
      <c r="F23" s="124">
        <f t="shared" si="4"/>
        <v>0</v>
      </c>
      <c r="G23" s="124">
        <f t="shared" si="4"/>
        <v>-26094.5</v>
      </c>
      <c r="H23" s="240"/>
    </row>
    <row r="24" spans="2:8" s="42" customFormat="1" x14ac:dyDescent="0.2">
      <c r="B24" s="235"/>
      <c r="C24" s="104"/>
      <c r="D24" s="104" t="s">
        <v>145</v>
      </c>
      <c r="E24" s="124">
        <f>+F24+G24</f>
        <v>-26094.5</v>
      </c>
      <c r="F24" s="124">
        <f t="shared" si="4"/>
        <v>0</v>
      </c>
      <c r="G24" s="124">
        <f t="shared" si="4"/>
        <v>-26094.5</v>
      </c>
      <c r="H24" s="240"/>
    </row>
    <row r="25" spans="2:8" s="42" customFormat="1" x14ac:dyDescent="0.2">
      <c r="B25" s="235"/>
      <c r="C25" s="104"/>
      <c r="D25" s="104" t="s">
        <v>146</v>
      </c>
      <c r="E25" s="124">
        <f t="shared" ref="E25" si="5">+F25+G25</f>
        <v>-26094.5</v>
      </c>
      <c r="F25" s="124"/>
      <c r="G25" s="124">
        <f>'2'!G81</f>
        <v>-26094.5</v>
      </c>
      <c r="H25" s="240"/>
    </row>
    <row r="26" spans="2:8" s="42" customFormat="1" x14ac:dyDescent="0.2">
      <c r="B26" s="105" t="s">
        <v>162</v>
      </c>
      <c r="C26" s="105"/>
      <c r="D26" s="105" t="s">
        <v>163</v>
      </c>
      <c r="E26" s="122">
        <f>E28</f>
        <v>-18009.5</v>
      </c>
      <c r="F26" s="122">
        <f t="shared" ref="F26:G26" si="6">F28</f>
        <v>0</v>
      </c>
      <c r="G26" s="122">
        <f t="shared" si="6"/>
        <v>-18009.5</v>
      </c>
      <c r="H26" s="240"/>
    </row>
    <row r="27" spans="2:8" s="42" customFormat="1" x14ac:dyDescent="0.2">
      <c r="B27" s="152"/>
      <c r="C27" s="152"/>
      <c r="D27" s="152" t="s">
        <v>25</v>
      </c>
      <c r="E27" s="123"/>
      <c r="F27" s="123"/>
      <c r="G27" s="123"/>
      <c r="H27" s="240"/>
    </row>
    <row r="28" spans="2:8" s="42" customFormat="1" ht="69" x14ac:dyDescent="0.2">
      <c r="B28" s="230"/>
      <c r="C28" s="104" t="s">
        <v>164</v>
      </c>
      <c r="D28" s="104" t="s">
        <v>165</v>
      </c>
      <c r="E28" s="122">
        <f t="shared" ref="E28" si="7">+F28+G28</f>
        <v>-18009.5</v>
      </c>
      <c r="F28" s="122">
        <f>+F30</f>
        <v>0</v>
      </c>
      <c r="G28" s="122">
        <f>+G30</f>
        <v>-18009.5</v>
      </c>
      <c r="H28" s="240"/>
    </row>
    <row r="29" spans="2:8" s="42" customFormat="1" x14ac:dyDescent="0.2">
      <c r="B29" s="235"/>
      <c r="C29" s="104"/>
      <c r="D29" s="104" t="s">
        <v>27</v>
      </c>
      <c r="E29" s="124"/>
      <c r="F29" s="124"/>
      <c r="G29" s="124"/>
      <c r="H29" s="240"/>
    </row>
    <row r="30" spans="2:8" s="42" customFormat="1" ht="34.5" x14ac:dyDescent="0.2">
      <c r="B30" s="235"/>
      <c r="C30" s="104"/>
      <c r="D30" s="164" t="s">
        <v>50</v>
      </c>
      <c r="E30" s="124">
        <f>F30+G30</f>
        <v>-18009.5</v>
      </c>
      <c r="F30" s="124">
        <f>+F32</f>
        <v>0</v>
      </c>
      <c r="G30" s="124">
        <f>+G32</f>
        <v>-18009.5</v>
      </c>
      <c r="H30" s="240"/>
    </row>
    <row r="31" spans="2:8" s="42" customFormat="1" ht="34.5" x14ac:dyDescent="0.2">
      <c r="B31" s="235"/>
      <c r="C31" s="104"/>
      <c r="D31" s="104" t="s">
        <v>28</v>
      </c>
      <c r="E31" s="124"/>
      <c r="F31" s="124"/>
      <c r="G31" s="124"/>
      <c r="H31" s="240"/>
    </row>
    <row r="32" spans="2:8" s="42" customFormat="1" x14ac:dyDescent="0.2">
      <c r="B32" s="235"/>
      <c r="C32" s="104"/>
      <c r="D32" s="104" t="s">
        <v>24</v>
      </c>
      <c r="E32" s="124">
        <f t="shared" ref="E32:G34" si="8">+E33</f>
        <v>-18009.5</v>
      </c>
      <c r="F32" s="124">
        <f t="shared" si="8"/>
        <v>0</v>
      </c>
      <c r="G32" s="124">
        <f t="shared" si="8"/>
        <v>-18009.5</v>
      </c>
      <c r="H32" s="240"/>
    </row>
    <row r="33" spans="2:8" s="42" customFormat="1" x14ac:dyDescent="0.2">
      <c r="B33" s="235"/>
      <c r="C33" s="104"/>
      <c r="D33" s="104" t="s">
        <v>51</v>
      </c>
      <c r="E33" s="124">
        <f>F33+G33</f>
        <v>-18009.5</v>
      </c>
      <c r="F33" s="124">
        <f t="shared" si="8"/>
        <v>0</v>
      </c>
      <c r="G33" s="124">
        <f t="shared" si="8"/>
        <v>-18009.5</v>
      </c>
      <c r="H33" s="240"/>
    </row>
    <row r="34" spans="2:8" s="42" customFormat="1" x14ac:dyDescent="0.2">
      <c r="B34" s="235"/>
      <c r="C34" s="104"/>
      <c r="D34" s="104" t="s">
        <v>145</v>
      </c>
      <c r="E34" s="124">
        <f>+F34+G34</f>
        <v>-18009.5</v>
      </c>
      <c r="F34" s="124">
        <f t="shared" si="8"/>
        <v>0</v>
      </c>
      <c r="G34" s="124">
        <f t="shared" si="8"/>
        <v>-18009.5</v>
      </c>
      <c r="H34" s="240"/>
    </row>
    <row r="35" spans="2:8" s="42" customFormat="1" x14ac:dyDescent="0.2">
      <c r="B35" s="235"/>
      <c r="C35" s="104"/>
      <c r="D35" s="104" t="s">
        <v>146</v>
      </c>
      <c r="E35" s="124">
        <f t="shared" ref="E35" si="9">+F35+G35</f>
        <v>-18009.5</v>
      </c>
      <c r="F35" s="124"/>
      <c r="G35" s="124">
        <f>'2'!G108</f>
        <v>-18009.5</v>
      </c>
      <c r="H35" s="240"/>
    </row>
    <row r="36" spans="2:8" x14ac:dyDescent="0.2">
      <c r="E36" s="165"/>
      <c r="F36" s="165"/>
      <c r="G36" s="165"/>
    </row>
    <row r="37" spans="2:8" s="2" customFormat="1" x14ac:dyDescent="0.3">
      <c r="B37" s="150" t="s">
        <v>68</v>
      </c>
      <c r="C37" s="100"/>
      <c r="D37" s="150"/>
      <c r="E37" s="101"/>
      <c r="F37" s="67"/>
      <c r="G37" s="67"/>
      <c r="H37" s="241"/>
    </row>
    <row r="38" spans="2:8" s="2" customFormat="1" x14ac:dyDescent="0.3">
      <c r="B38" s="150" t="s">
        <v>69</v>
      </c>
      <c r="C38" s="100"/>
      <c r="D38" s="150"/>
      <c r="E38" s="101"/>
      <c r="F38" s="67"/>
      <c r="G38" s="67"/>
      <c r="H38" s="241"/>
    </row>
    <row r="39" spans="2:8" s="2" customFormat="1" x14ac:dyDescent="0.3">
      <c r="B39" s="167"/>
      <c r="C39" s="348" t="s">
        <v>149</v>
      </c>
      <c r="D39" s="348"/>
      <c r="E39" s="348"/>
      <c r="F39" s="348"/>
      <c r="G39" s="348"/>
      <c r="H39" s="348"/>
    </row>
    <row r="40" spans="2:8" x14ac:dyDescent="0.2">
      <c r="B40" s="168"/>
      <c r="C40" s="168"/>
      <c r="D40" s="169"/>
      <c r="E40" s="169"/>
      <c r="F40" s="169"/>
      <c r="G40" s="169"/>
      <c r="H40" s="242"/>
    </row>
    <row r="41" spans="2:8" x14ac:dyDescent="0.2">
      <c r="B41" s="168"/>
      <c r="C41" s="168"/>
      <c r="D41" s="169"/>
      <c r="E41" s="169"/>
      <c r="F41" s="170"/>
      <c r="G41" s="171"/>
      <c r="H41" s="242"/>
    </row>
    <row r="42" spans="2:8" x14ac:dyDescent="0.2">
      <c r="B42" s="168"/>
      <c r="C42" s="168"/>
      <c r="D42" s="169"/>
      <c r="E42" s="169"/>
      <c r="F42" s="169"/>
      <c r="G42" s="169"/>
      <c r="H42" s="242"/>
    </row>
  </sheetData>
  <mergeCells count="9">
    <mergeCell ref="C39:H39"/>
    <mergeCell ref="B4:D4"/>
    <mergeCell ref="B5:G5"/>
    <mergeCell ref="B7:C9"/>
    <mergeCell ref="D7:D10"/>
    <mergeCell ref="E7:G7"/>
    <mergeCell ref="E8:G8"/>
    <mergeCell ref="E9:E10"/>
    <mergeCell ref="F9:G9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27FA53-A22C-4CF0-9461-2B0C6192A6C1}">
  <dimension ref="A1:E127"/>
  <sheetViews>
    <sheetView topLeftCell="A99" workbookViewId="0">
      <selection activeCell="A106" sqref="A106:XFD126"/>
    </sheetView>
  </sheetViews>
  <sheetFormatPr defaultColWidth="9.140625" defaultRowHeight="17.25" x14ac:dyDescent="0.3"/>
  <cols>
    <col min="1" max="1" width="41.85546875" style="2" customWidth="1"/>
    <col min="2" max="2" width="58.5703125" style="2" customWidth="1"/>
    <col min="3" max="3" width="31.85546875" style="2" customWidth="1"/>
    <col min="4" max="4" width="9.140625" style="2"/>
    <col min="5" max="5" width="15.7109375" style="2" customWidth="1"/>
    <col min="6" max="16384" width="9.140625" style="2"/>
  </cols>
  <sheetData>
    <row r="1" spans="1:5" x14ac:dyDescent="0.3">
      <c r="B1" s="5"/>
      <c r="C1" s="21" t="s">
        <v>248</v>
      </c>
    </row>
    <row r="2" spans="1:5" x14ac:dyDescent="0.3">
      <c r="C2" s="21" t="s">
        <v>75</v>
      </c>
    </row>
    <row r="3" spans="1:5" x14ac:dyDescent="0.3">
      <c r="B3" s="5"/>
      <c r="C3" s="21" t="s">
        <v>63</v>
      </c>
    </row>
    <row r="5" spans="1:5" ht="36" customHeight="1" x14ac:dyDescent="0.3">
      <c r="A5" s="329" t="s">
        <v>245</v>
      </c>
      <c r="B5" s="329"/>
      <c r="C5" s="329"/>
    </row>
    <row r="6" spans="1:5" ht="15.75" customHeight="1" x14ac:dyDescent="0.3">
      <c r="A6" s="18"/>
      <c r="B6" s="18"/>
      <c r="C6" s="151" t="s">
        <v>82</v>
      </c>
    </row>
    <row r="7" spans="1:5" x14ac:dyDescent="0.3">
      <c r="A7" s="19"/>
      <c r="B7" s="19"/>
      <c r="C7" s="172"/>
    </row>
    <row r="8" spans="1:5" x14ac:dyDescent="0.3">
      <c r="A8" s="382" t="s">
        <v>87</v>
      </c>
      <c r="B8" s="382"/>
      <c r="C8" s="382"/>
    </row>
    <row r="9" spans="1:5" s="47" customFormat="1" ht="17.25" customHeight="1" x14ac:dyDescent="0.3">
      <c r="A9" s="386" t="s">
        <v>88</v>
      </c>
      <c r="B9" s="386"/>
      <c r="C9" s="386"/>
      <c r="D9" s="386"/>
      <c r="E9" s="386"/>
    </row>
    <row r="10" spans="1:5" s="48" customFormat="1" x14ac:dyDescent="0.3">
      <c r="A10" s="15"/>
    </row>
    <row r="11" spans="1:5" s="48" customFormat="1" x14ac:dyDescent="0.3"/>
    <row r="12" spans="1:5" s="51" customFormat="1" x14ac:dyDescent="0.3">
      <c r="A12" s="49" t="s">
        <v>31</v>
      </c>
      <c r="B12" s="49" t="s">
        <v>2</v>
      </c>
      <c r="C12" s="50"/>
    </row>
    <row r="13" spans="1:5" s="15" customFormat="1" x14ac:dyDescent="0.3">
      <c r="A13" s="52">
        <v>1004</v>
      </c>
      <c r="B13" s="53" t="s">
        <v>112</v>
      </c>
      <c r="C13" s="54"/>
    </row>
    <row r="14" spans="1:5" s="15" customFormat="1" x14ac:dyDescent="0.3">
      <c r="A14" s="54"/>
      <c r="B14" s="54"/>
      <c r="C14" s="54"/>
    </row>
    <row r="15" spans="1:5" s="51" customFormat="1" ht="21.75" customHeight="1" x14ac:dyDescent="0.3">
      <c r="A15" s="34" t="s">
        <v>3</v>
      </c>
      <c r="B15" s="50"/>
      <c r="C15" s="129"/>
    </row>
    <row r="16" spans="1:5" s="15" customFormat="1" ht="69" x14ac:dyDescent="0.3">
      <c r="A16" s="43" t="s">
        <v>4</v>
      </c>
      <c r="B16" s="44">
        <v>1004</v>
      </c>
      <c r="C16" s="46" t="s">
        <v>89</v>
      </c>
      <c r="E16" s="95"/>
    </row>
    <row r="17" spans="1:5" s="15" customFormat="1" x14ac:dyDescent="0.3">
      <c r="A17" s="43" t="s">
        <v>5</v>
      </c>
      <c r="B17" s="44" t="s">
        <v>177</v>
      </c>
      <c r="C17" s="35" t="s">
        <v>0</v>
      </c>
    </row>
    <row r="18" spans="1:5" s="15" customFormat="1" ht="69" x14ac:dyDescent="0.3">
      <c r="A18" s="43" t="s">
        <v>7</v>
      </c>
      <c r="B18" s="44" t="s">
        <v>178</v>
      </c>
      <c r="C18" s="44"/>
    </row>
    <row r="19" spans="1:5" s="15" customFormat="1" ht="51.75" x14ac:dyDescent="0.3">
      <c r="A19" s="43" t="s">
        <v>8</v>
      </c>
      <c r="B19" s="44" t="s">
        <v>179</v>
      </c>
      <c r="C19" s="44"/>
    </row>
    <row r="20" spans="1:5" s="15" customFormat="1" x14ac:dyDescent="0.3">
      <c r="A20" s="43" t="s">
        <v>16</v>
      </c>
      <c r="B20" s="44" t="s">
        <v>153</v>
      </c>
      <c r="C20" s="44"/>
    </row>
    <row r="21" spans="1:5" s="15" customFormat="1" ht="34.5" x14ac:dyDescent="0.3">
      <c r="A21" s="43" t="s">
        <v>154</v>
      </c>
      <c r="B21" s="44" t="s">
        <v>180</v>
      </c>
      <c r="C21" s="44"/>
    </row>
    <row r="22" spans="1:5" s="15" customFormat="1" x14ac:dyDescent="0.3">
      <c r="A22" s="378" t="s">
        <v>9</v>
      </c>
      <c r="B22" s="379"/>
      <c r="C22" s="55"/>
    </row>
    <row r="23" spans="1:5" s="15" customFormat="1" x14ac:dyDescent="0.3">
      <c r="A23" s="380" t="s">
        <v>32</v>
      </c>
      <c r="B23" s="380"/>
      <c r="C23" s="108">
        <f>'1'!D18</f>
        <v>-17000</v>
      </c>
    </row>
    <row r="24" spans="1:5" s="15" customFormat="1" x14ac:dyDescent="0.3">
      <c r="A24" s="57"/>
      <c r="B24" s="57"/>
      <c r="C24" s="58"/>
    </row>
    <row r="25" spans="1:5" s="15" customFormat="1" x14ac:dyDescent="0.3">
      <c r="A25" s="57"/>
      <c r="B25" s="57"/>
      <c r="C25" s="110"/>
    </row>
    <row r="26" spans="1:5" s="15" customFormat="1" ht="69" x14ac:dyDescent="0.3">
      <c r="A26" s="43" t="s">
        <v>4</v>
      </c>
      <c r="B26" s="44">
        <v>1004</v>
      </c>
      <c r="C26" s="46" t="s">
        <v>89</v>
      </c>
      <c r="E26" s="95"/>
    </row>
    <row r="27" spans="1:5" s="15" customFormat="1" x14ac:dyDescent="0.3">
      <c r="A27" s="43" t="s">
        <v>5</v>
      </c>
      <c r="B27" s="44" t="s">
        <v>181</v>
      </c>
      <c r="C27" s="35" t="s">
        <v>0</v>
      </c>
    </row>
    <row r="28" spans="1:5" s="15" customFormat="1" ht="69" x14ac:dyDescent="0.3">
      <c r="A28" s="43" t="s">
        <v>7</v>
      </c>
      <c r="B28" s="44" t="s">
        <v>182</v>
      </c>
      <c r="C28" s="44"/>
    </row>
    <row r="29" spans="1:5" s="15" customFormat="1" ht="69" x14ac:dyDescent="0.3">
      <c r="A29" s="43" t="s">
        <v>8</v>
      </c>
      <c r="B29" s="44" t="s">
        <v>183</v>
      </c>
      <c r="C29" s="44"/>
    </row>
    <row r="30" spans="1:5" s="15" customFormat="1" x14ac:dyDescent="0.3">
      <c r="A30" s="43" t="s">
        <v>16</v>
      </c>
      <c r="B30" s="44" t="s">
        <v>153</v>
      </c>
      <c r="C30" s="44"/>
    </row>
    <row r="31" spans="1:5" s="15" customFormat="1" ht="34.5" x14ac:dyDescent="0.3">
      <c r="A31" s="43" t="s">
        <v>154</v>
      </c>
      <c r="B31" s="44" t="s">
        <v>180</v>
      </c>
      <c r="C31" s="44"/>
    </row>
    <row r="32" spans="1:5" s="15" customFormat="1" x14ac:dyDescent="0.3">
      <c r="A32" s="378" t="s">
        <v>9</v>
      </c>
      <c r="B32" s="379"/>
      <c r="C32" s="55"/>
    </row>
    <row r="33" spans="1:5" s="15" customFormat="1" x14ac:dyDescent="0.3">
      <c r="A33" s="380" t="s">
        <v>32</v>
      </c>
      <c r="B33" s="380"/>
      <c r="C33" s="108">
        <f>'1'!D24</f>
        <v>-20623</v>
      </c>
    </row>
    <row r="34" spans="1:5" s="15" customFormat="1" x14ac:dyDescent="0.3">
      <c r="A34" s="57"/>
      <c r="B34" s="57"/>
      <c r="C34" s="58"/>
    </row>
    <row r="35" spans="1:5" s="15" customFormat="1" x14ac:dyDescent="0.3">
      <c r="A35" s="57"/>
      <c r="B35" s="57"/>
      <c r="C35" s="110"/>
    </row>
    <row r="36" spans="1:5" s="15" customFormat="1" ht="72" customHeight="1" x14ac:dyDescent="0.3">
      <c r="A36" s="102" t="s">
        <v>4</v>
      </c>
      <c r="B36" s="103">
        <v>1004</v>
      </c>
      <c r="C36" s="109" t="s">
        <v>89</v>
      </c>
      <c r="E36" s="95"/>
    </row>
    <row r="37" spans="1:5" s="15" customFormat="1" x14ac:dyDescent="0.3">
      <c r="A37" s="43" t="s">
        <v>5</v>
      </c>
      <c r="B37" s="44" t="s">
        <v>150</v>
      </c>
      <c r="C37" s="35" t="s">
        <v>0</v>
      </c>
    </row>
    <row r="38" spans="1:5" s="15" customFormat="1" ht="103.5" x14ac:dyDescent="0.3">
      <c r="A38" s="43" t="s">
        <v>7</v>
      </c>
      <c r="B38" s="44" t="s">
        <v>151</v>
      </c>
      <c r="C38" s="44"/>
    </row>
    <row r="39" spans="1:5" s="15" customFormat="1" ht="86.25" x14ac:dyDescent="0.3">
      <c r="A39" s="43" t="s">
        <v>8</v>
      </c>
      <c r="B39" s="44" t="s">
        <v>152</v>
      </c>
      <c r="C39" s="44"/>
    </row>
    <row r="40" spans="1:5" s="15" customFormat="1" x14ac:dyDescent="0.3">
      <c r="A40" s="43" t="s">
        <v>16</v>
      </c>
      <c r="B40" s="44" t="s">
        <v>153</v>
      </c>
      <c r="C40" s="44"/>
    </row>
    <row r="41" spans="1:5" s="15" customFormat="1" ht="34.5" x14ac:dyDescent="0.3">
      <c r="A41" s="43" t="s">
        <v>154</v>
      </c>
      <c r="B41" s="44" t="s">
        <v>116</v>
      </c>
      <c r="C41" s="44"/>
    </row>
    <row r="42" spans="1:5" s="15" customFormat="1" x14ac:dyDescent="0.3">
      <c r="A42" s="378" t="s">
        <v>9</v>
      </c>
      <c r="B42" s="379"/>
      <c r="C42" s="55"/>
    </row>
    <row r="43" spans="1:5" s="15" customFormat="1" x14ac:dyDescent="0.3">
      <c r="A43" s="380" t="s">
        <v>32</v>
      </c>
      <c r="B43" s="380"/>
      <c r="C43" s="108">
        <f>'1'!D30</f>
        <v>-18741.2</v>
      </c>
    </row>
    <row r="44" spans="1:5" s="15" customFormat="1" x14ac:dyDescent="0.3">
      <c r="A44" s="57"/>
      <c r="B44" s="57"/>
      <c r="C44" s="58"/>
    </row>
    <row r="45" spans="1:5" s="15" customFormat="1" x14ac:dyDescent="0.3">
      <c r="A45" s="57"/>
      <c r="B45" s="57"/>
      <c r="C45" s="110"/>
    </row>
    <row r="46" spans="1:5" s="15" customFormat="1" ht="68.25" customHeight="1" x14ac:dyDescent="0.3">
      <c r="A46" s="102" t="s">
        <v>4</v>
      </c>
      <c r="B46" s="103">
        <v>1004</v>
      </c>
      <c r="C46" s="109" t="s">
        <v>89</v>
      </c>
      <c r="E46" s="95"/>
    </row>
    <row r="47" spans="1:5" s="15" customFormat="1" x14ac:dyDescent="0.3">
      <c r="A47" s="43" t="s">
        <v>5</v>
      </c>
      <c r="B47" s="44" t="s">
        <v>155</v>
      </c>
      <c r="C47" s="35" t="s">
        <v>0</v>
      </c>
    </row>
    <row r="48" spans="1:5" s="15" customFormat="1" ht="103.5" x14ac:dyDescent="0.3">
      <c r="A48" s="43" t="s">
        <v>7</v>
      </c>
      <c r="B48" s="44" t="s">
        <v>156</v>
      </c>
      <c r="C48" s="44"/>
    </row>
    <row r="49" spans="1:5" s="15" customFormat="1" ht="76.5" customHeight="1" x14ac:dyDescent="0.3">
      <c r="A49" s="43" t="s">
        <v>8</v>
      </c>
      <c r="B49" s="44" t="s">
        <v>158</v>
      </c>
      <c r="C49" s="44"/>
    </row>
    <row r="50" spans="1:5" s="15" customFormat="1" ht="38.25" customHeight="1" x14ac:dyDescent="0.3">
      <c r="A50" s="43" t="s">
        <v>16</v>
      </c>
      <c r="B50" s="44" t="s">
        <v>153</v>
      </c>
      <c r="C50" s="44"/>
    </row>
    <row r="51" spans="1:5" s="15" customFormat="1" ht="40.5" customHeight="1" x14ac:dyDescent="0.3">
      <c r="A51" s="43" t="s">
        <v>154</v>
      </c>
      <c r="B51" s="44" t="s">
        <v>116</v>
      </c>
      <c r="C51" s="44"/>
    </row>
    <row r="52" spans="1:5" s="15" customFormat="1" x14ac:dyDescent="0.3">
      <c r="A52" s="381" t="s">
        <v>9</v>
      </c>
      <c r="B52" s="381"/>
      <c r="C52" s="55"/>
    </row>
    <row r="53" spans="1:5" s="15" customFormat="1" x14ac:dyDescent="0.3">
      <c r="A53" s="380" t="s">
        <v>32</v>
      </c>
      <c r="B53" s="380"/>
      <c r="C53" s="108">
        <f>'1'!D36</f>
        <v>-26094.5</v>
      </c>
    </row>
    <row r="54" spans="1:5" s="15" customFormat="1" x14ac:dyDescent="0.3">
      <c r="A54" s="57"/>
      <c r="B54" s="57"/>
      <c r="C54" s="58"/>
    </row>
    <row r="55" spans="1:5" s="15" customFormat="1" x14ac:dyDescent="0.3">
      <c r="A55" s="57"/>
      <c r="B55" s="57"/>
      <c r="C55" s="110"/>
    </row>
    <row r="56" spans="1:5" s="15" customFormat="1" ht="63.75" customHeight="1" x14ac:dyDescent="0.3">
      <c r="A56" s="102" t="s">
        <v>4</v>
      </c>
      <c r="B56" s="103">
        <v>1004</v>
      </c>
      <c r="C56" s="109" t="s">
        <v>89</v>
      </c>
      <c r="E56" s="95"/>
    </row>
    <row r="57" spans="1:5" s="15" customFormat="1" x14ac:dyDescent="0.3">
      <c r="A57" s="43" t="s">
        <v>5</v>
      </c>
      <c r="B57" s="44">
        <v>12002</v>
      </c>
      <c r="C57" s="35" t="s">
        <v>0</v>
      </c>
    </row>
    <row r="58" spans="1:5" s="15" customFormat="1" ht="103.5" x14ac:dyDescent="0.3">
      <c r="A58" s="43" t="s">
        <v>7</v>
      </c>
      <c r="B58" s="44" t="s">
        <v>113</v>
      </c>
      <c r="C58" s="44"/>
    </row>
    <row r="59" spans="1:5" s="15" customFormat="1" ht="58.5" customHeight="1" x14ac:dyDescent="0.3">
      <c r="A59" s="43" t="s">
        <v>8</v>
      </c>
      <c r="B59" s="44" t="s">
        <v>117</v>
      </c>
      <c r="C59" s="44"/>
    </row>
    <row r="60" spans="1:5" s="15" customFormat="1" ht="38.25" customHeight="1" x14ac:dyDescent="0.3">
      <c r="A60" s="43" t="s">
        <v>16</v>
      </c>
      <c r="B60" s="44" t="s">
        <v>115</v>
      </c>
      <c r="C60" s="44"/>
    </row>
    <row r="61" spans="1:5" s="15" customFormat="1" ht="40.5" customHeight="1" x14ac:dyDescent="0.3">
      <c r="A61" s="43" t="s">
        <v>33</v>
      </c>
      <c r="B61" s="44" t="s">
        <v>116</v>
      </c>
      <c r="C61" s="44"/>
    </row>
    <row r="62" spans="1:5" s="15" customFormat="1" x14ac:dyDescent="0.3">
      <c r="A62" s="381" t="s">
        <v>9</v>
      </c>
      <c r="B62" s="381"/>
      <c r="C62" s="55"/>
    </row>
    <row r="63" spans="1:5" s="15" customFormat="1" x14ac:dyDescent="0.3">
      <c r="A63" s="387" t="s">
        <v>32</v>
      </c>
      <c r="B63" s="387"/>
      <c r="C63" s="56">
        <f>'2'!G82</f>
        <v>-120836</v>
      </c>
    </row>
    <row r="64" spans="1:5" s="15" customFormat="1" x14ac:dyDescent="0.3">
      <c r="A64" s="57"/>
      <c r="B64" s="57"/>
      <c r="C64" s="58"/>
    </row>
    <row r="65" spans="1:5" s="15" customFormat="1" x14ac:dyDescent="0.3">
      <c r="A65" s="57"/>
      <c r="B65" s="57"/>
      <c r="C65" s="58"/>
    </row>
    <row r="66" spans="1:5" s="51" customFormat="1" x14ac:dyDescent="0.3">
      <c r="A66" s="134" t="s">
        <v>31</v>
      </c>
      <c r="B66" s="134" t="s">
        <v>2</v>
      </c>
      <c r="C66" s="50"/>
    </row>
    <row r="67" spans="1:5" s="15" customFormat="1" x14ac:dyDescent="0.3">
      <c r="A67" s="52" t="s">
        <v>184</v>
      </c>
      <c r="B67" s="53" t="s">
        <v>185</v>
      </c>
      <c r="C67" s="54"/>
    </row>
    <row r="68" spans="1:5" s="15" customFormat="1" x14ac:dyDescent="0.3">
      <c r="A68" s="54"/>
      <c r="B68" s="54"/>
      <c r="C68" s="54"/>
    </row>
    <row r="69" spans="1:5" s="51" customFormat="1" ht="21.75" customHeight="1" x14ac:dyDescent="0.3">
      <c r="A69" s="34" t="s">
        <v>3</v>
      </c>
      <c r="B69" s="50"/>
    </row>
    <row r="70" spans="1:5" s="15" customFormat="1" ht="69" x14ac:dyDescent="0.3">
      <c r="A70" s="43" t="s">
        <v>4</v>
      </c>
      <c r="B70" s="44" t="s">
        <v>184</v>
      </c>
      <c r="C70" s="46" t="s">
        <v>89</v>
      </c>
      <c r="E70" s="95"/>
    </row>
    <row r="71" spans="1:5" s="15" customFormat="1" x14ac:dyDescent="0.3">
      <c r="A71" s="43" t="s">
        <v>5</v>
      </c>
      <c r="B71" s="44" t="s">
        <v>186</v>
      </c>
      <c r="C71" s="35" t="s">
        <v>0</v>
      </c>
    </row>
    <row r="72" spans="1:5" s="15" customFormat="1" ht="69" x14ac:dyDescent="0.3">
      <c r="A72" s="43" t="s">
        <v>7</v>
      </c>
      <c r="B72" s="44" t="s">
        <v>187</v>
      </c>
      <c r="C72" s="44"/>
    </row>
    <row r="73" spans="1:5" s="15" customFormat="1" ht="51.75" x14ac:dyDescent="0.3">
      <c r="A73" s="43" t="s">
        <v>8</v>
      </c>
      <c r="B73" s="44" t="s">
        <v>188</v>
      </c>
      <c r="C73" s="44"/>
    </row>
    <row r="74" spans="1:5" s="15" customFormat="1" x14ac:dyDescent="0.3">
      <c r="A74" s="43" t="s">
        <v>16</v>
      </c>
      <c r="B74" s="44" t="s">
        <v>115</v>
      </c>
      <c r="C74" s="44"/>
    </row>
    <row r="75" spans="1:5" s="15" customFormat="1" ht="34.5" x14ac:dyDescent="0.3">
      <c r="A75" s="43" t="s">
        <v>189</v>
      </c>
      <c r="B75" s="44" t="s">
        <v>190</v>
      </c>
      <c r="C75" s="44"/>
    </row>
    <row r="76" spans="1:5" s="15" customFormat="1" x14ac:dyDescent="0.3">
      <c r="A76" s="378" t="s">
        <v>9</v>
      </c>
      <c r="B76" s="379"/>
      <c r="C76" s="55"/>
    </row>
    <row r="77" spans="1:5" s="15" customFormat="1" x14ac:dyDescent="0.3">
      <c r="A77" s="380" t="s">
        <v>32</v>
      </c>
      <c r="B77" s="380"/>
      <c r="C77" s="108">
        <f>'2'!G108</f>
        <v>-18009.5</v>
      </c>
    </row>
    <row r="78" spans="1:5" s="15" customFormat="1" x14ac:dyDescent="0.3">
      <c r="A78" s="57"/>
      <c r="B78" s="57"/>
      <c r="C78" s="58"/>
    </row>
    <row r="79" spans="1:5" x14ac:dyDescent="0.3">
      <c r="A79" s="62" t="s">
        <v>31</v>
      </c>
      <c r="B79" s="63" t="s">
        <v>2</v>
      </c>
      <c r="C79" s="13"/>
    </row>
    <row r="80" spans="1:5" x14ac:dyDescent="0.3">
      <c r="A80" s="11">
        <v>1212</v>
      </c>
      <c r="B80" s="20" t="s">
        <v>48</v>
      </c>
      <c r="C80" s="13"/>
    </row>
    <row r="81" spans="1:3" x14ac:dyDescent="0.3">
      <c r="A81" s="19"/>
      <c r="B81" s="19"/>
      <c r="C81" s="12"/>
    </row>
    <row r="82" spans="1:3" x14ac:dyDescent="0.3">
      <c r="A82" s="383" t="s">
        <v>3</v>
      </c>
      <c r="B82" s="383"/>
      <c r="C82" s="383"/>
    </row>
    <row r="83" spans="1:3" ht="76.5" customHeight="1" x14ac:dyDescent="0.3">
      <c r="A83" s="152" t="s">
        <v>4</v>
      </c>
      <c r="B83" s="152">
        <v>1212</v>
      </c>
      <c r="C83" s="69" t="s">
        <v>61</v>
      </c>
    </row>
    <row r="84" spans="1:3" ht="21" customHeight="1" x14ac:dyDescent="0.3">
      <c r="A84" s="152" t="s">
        <v>5</v>
      </c>
      <c r="B84" s="152">
        <v>12025</v>
      </c>
      <c r="C84" s="26" t="s">
        <v>6</v>
      </c>
    </row>
    <row r="85" spans="1:3" ht="34.5" x14ac:dyDescent="0.3">
      <c r="A85" s="153" t="s">
        <v>7</v>
      </c>
      <c r="B85" s="154" t="s">
        <v>197</v>
      </c>
      <c r="C85" s="28"/>
    </row>
    <row r="86" spans="1:3" ht="51.75" customHeight="1" x14ac:dyDescent="0.3">
      <c r="A86" s="152" t="s">
        <v>8</v>
      </c>
      <c r="B86" s="104" t="s">
        <v>198</v>
      </c>
      <c r="C86" s="28"/>
    </row>
    <row r="87" spans="1:3" x14ac:dyDescent="0.3">
      <c r="A87" s="104" t="s">
        <v>16</v>
      </c>
      <c r="B87" s="104" t="s">
        <v>77</v>
      </c>
      <c r="C87" s="28"/>
    </row>
    <row r="88" spans="1:3" ht="34.5" x14ac:dyDescent="0.3">
      <c r="A88" s="154" t="s">
        <v>199</v>
      </c>
      <c r="B88" s="154" t="s">
        <v>90</v>
      </c>
      <c r="C88" s="28"/>
    </row>
    <row r="89" spans="1:3" x14ac:dyDescent="0.3">
      <c r="A89" s="385" t="s">
        <v>9</v>
      </c>
      <c r="B89" s="385"/>
      <c r="C89" s="26"/>
    </row>
    <row r="90" spans="1:3" s="10" customFormat="1" ht="20.25" customHeight="1" x14ac:dyDescent="0.3">
      <c r="A90" s="376" t="s">
        <v>203</v>
      </c>
      <c r="B90" s="377"/>
      <c r="C90" s="248">
        <f>'6'!C112+'6'!C93</f>
        <v>2</v>
      </c>
    </row>
    <row r="91" spans="1:3" x14ac:dyDescent="0.3">
      <c r="A91" s="384" t="s">
        <v>32</v>
      </c>
      <c r="B91" s="384"/>
      <c r="C91" s="26">
        <f>'2'!G23</f>
        <v>220000</v>
      </c>
    </row>
    <row r="92" spans="1:3" s="15" customFormat="1" x14ac:dyDescent="0.3"/>
    <row r="93" spans="1:3" s="15" customFormat="1" x14ac:dyDescent="0.3">
      <c r="A93" s="42"/>
      <c r="B93" s="42"/>
      <c r="C93" s="272" t="s">
        <v>222</v>
      </c>
    </row>
    <row r="94" spans="1:3" s="15" customFormat="1" x14ac:dyDescent="0.3">
      <c r="A94" s="382" t="s">
        <v>223</v>
      </c>
      <c r="B94" s="382"/>
      <c r="C94" s="382"/>
    </row>
    <row r="95" spans="1:3" s="15" customFormat="1" x14ac:dyDescent="0.3">
      <c r="A95" s="383" t="s">
        <v>88</v>
      </c>
      <c r="B95" s="383"/>
      <c r="C95" s="383"/>
    </row>
    <row r="96" spans="1:3" s="15" customFormat="1" x14ac:dyDescent="0.3">
      <c r="A96" s="42"/>
      <c r="B96" s="42"/>
      <c r="C96" s="266"/>
    </row>
    <row r="97" spans="1:3" s="15" customFormat="1" x14ac:dyDescent="0.3">
      <c r="A97" s="228" t="s">
        <v>31</v>
      </c>
      <c r="B97" s="228" t="s">
        <v>2</v>
      </c>
      <c r="C97" s="267"/>
    </row>
    <row r="98" spans="1:3" s="15" customFormat="1" x14ac:dyDescent="0.3">
      <c r="A98" s="116" t="s">
        <v>224</v>
      </c>
      <c r="B98" s="116" t="s">
        <v>225</v>
      </c>
      <c r="C98" s="268"/>
    </row>
    <row r="99" spans="1:3" s="15" customFormat="1" x14ac:dyDescent="0.3">
      <c r="A99" s="42"/>
      <c r="B99" s="42"/>
      <c r="C99" s="266"/>
    </row>
    <row r="100" spans="1:3" s="15" customFormat="1" x14ac:dyDescent="0.3">
      <c r="A100" s="167" t="s">
        <v>3</v>
      </c>
      <c r="B100" s="167"/>
      <c r="C100" s="167"/>
    </row>
    <row r="101" spans="1:3" s="15" customFormat="1" ht="69" x14ac:dyDescent="0.3">
      <c r="A101" s="152" t="s">
        <v>4</v>
      </c>
      <c r="B101" s="164">
        <v>1139</v>
      </c>
      <c r="C101" s="269" t="s">
        <v>226</v>
      </c>
    </row>
    <row r="102" spans="1:3" s="15" customFormat="1" x14ac:dyDescent="0.3">
      <c r="A102" s="152" t="s">
        <v>5</v>
      </c>
      <c r="B102" s="164" t="s">
        <v>227</v>
      </c>
      <c r="C102" s="258" t="s">
        <v>6</v>
      </c>
    </row>
    <row r="103" spans="1:3" s="15" customFormat="1" x14ac:dyDescent="0.3">
      <c r="A103" s="152" t="s">
        <v>7</v>
      </c>
      <c r="B103" s="164" t="s">
        <v>228</v>
      </c>
      <c r="C103" s="152"/>
    </row>
    <row r="104" spans="1:3" s="15" customFormat="1" ht="86.25" x14ac:dyDescent="0.3">
      <c r="A104" s="152" t="s">
        <v>8</v>
      </c>
      <c r="B104" s="164" t="s">
        <v>229</v>
      </c>
      <c r="C104" s="152"/>
    </row>
    <row r="105" spans="1:3" s="15" customFormat="1" x14ac:dyDescent="0.3">
      <c r="A105" s="152" t="s">
        <v>16</v>
      </c>
      <c r="B105" s="164" t="s">
        <v>153</v>
      </c>
      <c r="C105" s="152"/>
    </row>
    <row r="106" spans="1:3" s="431" customFormat="1" ht="34.5" x14ac:dyDescent="0.3">
      <c r="A106" s="231" t="s">
        <v>33</v>
      </c>
      <c r="B106" s="126" t="s">
        <v>223</v>
      </c>
      <c r="C106" s="231"/>
    </row>
    <row r="107" spans="1:3" s="431" customFormat="1" x14ac:dyDescent="0.3">
      <c r="A107" s="432" t="s">
        <v>9</v>
      </c>
      <c r="B107" s="432"/>
      <c r="C107" s="231"/>
    </row>
    <row r="108" spans="1:3" s="431" customFormat="1" x14ac:dyDescent="0.3">
      <c r="A108" s="433" t="s">
        <v>32</v>
      </c>
      <c r="B108" s="433"/>
      <c r="C108" s="434">
        <f>'1'!D82</f>
        <v>221304.2</v>
      </c>
    </row>
    <row r="109" spans="1:3" s="431" customFormat="1" x14ac:dyDescent="0.3">
      <c r="A109" s="435"/>
      <c r="B109" s="435"/>
      <c r="C109" s="436"/>
    </row>
    <row r="110" spans="1:3" s="431" customFormat="1" x14ac:dyDescent="0.3">
      <c r="A110" s="437"/>
      <c r="B110" s="437"/>
      <c r="C110" s="437"/>
    </row>
    <row r="111" spans="1:3" s="431" customFormat="1" ht="69" x14ac:dyDescent="0.3">
      <c r="A111" s="231" t="s">
        <v>4</v>
      </c>
      <c r="B111" s="126" t="s">
        <v>224</v>
      </c>
      <c r="C111" s="438" t="s">
        <v>147</v>
      </c>
    </row>
    <row r="112" spans="1:3" s="431" customFormat="1" x14ac:dyDescent="0.3">
      <c r="A112" s="231" t="s">
        <v>5</v>
      </c>
      <c r="B112" s="126" t="s">
        <v>227</v>
      </c>
      <c r="C112" s="439" t="s">
        <v>6</v>
      </c>
    </row>
    <row r="113" spans="1:4" s="431" customFormat="1" x14ac:dyDescent="0.3">
      <c r="A113" s="231" t="s">
        <v>7</v>
      </c>
      <c r="B113" s="126" t="s">
        <v>228</v>
      </c>
      <c r="C113" s="231"/>
    </row>
    <row r="114" spans="1:4" s="431" customFormat="1" ht="86.25" x14ac:dyDescent="0.3">
      <c r="A114" s="231" t="s">
        <v>8</v>
      </c>
      <c r="B114" s="126" t="s">
        <v>229</v>
      </c>
      <c r="C114" s="231"/>
    </row>
    <row r="115" spans="1:4" s="431" customFormat="1" x14ac:dyDescent="0.3">
      <c r="A115" s="231" t="s">
        <v>16</v>
      </c>
      <c r="B115" s="126" t="s">
        <v>153</v>
      </c>
      <c r="C115" s="231"/>
    </row>
    <row r="116" spans="1:4" s="431" customFormat="1" ht="34.5" x14ac:dyDescent="0.3">
      <c r="A116" s="231" t="s">
        <v>33</v>
      </c>
      <c r="B116" s="126" t="s">
        <v>223</v>
      </c>
      <c r="C116" s="231"/>
    </row>
    <row r="117" spans="1:4" s="431" customFormat="1" x14ac:dyDescent="0.3">
      <c r="A117" s="432" t="s">
        <v>9</v>
      </c>
      <c r="B117" s="432"/>
      <c r="C117" s="231"/>
    </row>
    <row r="118" spans="1:4" s="431" customFormat="1" x14ac:dyDescent="0.3">
      <c r="A118" s="433" t="s">
        <v>32</v>
      </c>
      <c r="B118" s="433"/>
      <c r="C118" s="434">
        <f>'1'!D88</f>
        <v>-220000</v>
      </c>
    </row>
    <row r="119" spans="1:4" s="431" customFormat="1" x14ac:dyDescent="0.3"/>
    <row r="120" spans="1:4" s="431" customFormat="1" x14ac:dyDescent="0.3"/>
    <row r="121" spans="1:4" s="431" customFormat="1" x14ac:dyDescent="0.3"/>
    <row r="122" spans="1:4" s="10" customFormat="1" x14ac:dyDescent="0.3">
      <c r="A122" s="251" t="s">
        <v>68</v>
      </c>
      <c r="B122" s="251"/>
      <c r="C122" s="251"/>
      <c r="D122" s="251"/>
    </row>
    <row r="123" spans="1:4" s="10" customFormat="1" x14ac:dyDescent="0.3">
      <c r="A123" s="251" t="s">
        <v>69</v>
      </c>
      <c r="B123" s="251"/>
      <c r="C123" s="251"/>
      <c r="D123" s="251"/>
    </row>
    <row r="124" spans="1:4" s="10" customFormat="1" x14ac:dyDescent="0.3">
      <c r="A124" s="251" t="s">
        <v>70</v>
      </c>
      <c r="B124" s="251"/>
      <c r="C124" s="251"/>
      <c r="D124" s="251"/>
    </row>
    <row r="125" spans="1:4" s="10" customFormat="1" x14ac:dyDescent="0.3">
      <c r="A125" s="251"/>
      <c r="B125" s="251"/>
      <c r="C125" s="251"/>
      <c r="D125" s="251"/>
    </row>
    <row r="126" spans="1:4" s="10" customFormat="1" x14ac:dyDescent="0.3">
      <c r="A126" s="251"/>
      <c r="B126" s="251"/>
      <c r="C126" s="251"/>
      <c r="D126" s="251"/>
    </row>
    <row r="127" spans="1:4" x14ac:dyDescent="0.3">
      <c r="A127" s="67"/>
      <c r="B127" s="67"/>
      <c r="C127" s="67"/>
      <c r="D127" s="67"/>
    </row>
  </sheetData>
  <mergeCells count="25">
    <mergeCell ref="A91:B91"/>
    <mergeCell ref="A89:B89"/>
    <mergeCell ref="A9:E9"/>
    <mergeCell ref="A62:B62"/>
    <mergeCell ref="A63:B63"/>
    <mergeCell ref="A42:B42"/>
    <mergeCell ref="A43:B43"/>
    <mergeCell ref="A118:B118"/>
    <mergeCell ref="A94:C94"/>
    <mergeCell ref="A95:C95"/>
    <mergeCell ref="A107:B107"/>
    <mergeCell ref="A108:B108"/>
    <mergeCell ref="A117:B117"/>
    <mergeCell ref="A22:B22"/>
    <mergeCell ref="A23:B23"/>
    <mergeCell ref="A32:B32"/>
    <mergeCell ref="A33:B33"/>
    <mergeCell ref="A5:C5"/>
    <mergeCell ref="A8:C8"/>
    <mergeCell ref="A90:B90"/>
    <mergeCell ref="A76:B76"/>
    <mergeCell ref="A77:B77"/>
    <mergeCell ref="A52:B52"/>
    <mergeCell ref="A53:B53"/>
    <mergeCell ref="A82:C82"/>
  </mergeCells>
  <pageMargins left="0" right="0" top="0" bottom="0" header="0" footer="0"/>
  <pageSetup paperSize="9" scale="80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E148"/>
  <sheetViews>
    <sheetView zoomScaleNormal="100" workbookViewId="0">
      <selection activeCell="A126" sqref="A126:XFD146"/>
    </sheetView>
  </sheetViews>
  <sheetFormatPr defaultColWidth="9.140625" defaultRowHeight="17.25" x14ac:dyDescent="0.3"/>
  <cols>
    <col min="1" max="1" width="41.85546875" style="2" customWidth="1"/>
    <col min="2" max="2" width="57" style="2" customWidth="1"/>
    <col min="3" max="3" width="32.42578125" style="2" customWidth="1"/>
    <col min="4" max="16384" width="9.140625" style="2"/>
  </cols>
  <sheetData>
    <row r="1" spans="1:3" x14ac:dyDescent="0.3">
      <c r="B1" s="5"/>
      <c r="C1" s="21" t="s">
        <v>132</v>
      </c>
    </row>
    <row r="2" spans="1:3" x14ac:dyDescent="0.3">
      <c r="C2" s="21" t="s">
        <v>75</v>
      </c>
    </row>
    <row r="3" spans="1:3" x14ac:dyDescent="0.3">
      <c r="B3" s="5"/>
      <c r="C3" s="21" t="s">
        <v>63</v>
      </c>
    </row>
    <row r="5" spans="1:3" ht="57" customHeight="1" x14ac:dyDescent="0.3">
      <c r="A5" s="329" t="s">
        <v>231</v>
      </c>
      <c r="B5" s="329"/>
      <c r="C5" s="329"/>
    </row>
    <row r="6" spans="1:3" x14ac:dyDescent="0.3">
      <c r="A6" s="19"/>
      <c r="B6" s="19"/>
      <c r="C6" s="151" t="s">
        <v>191</v>
      </c>
    </row>
    <row r="7" spans="1:3" x14ac:dyDescent="0.3">
      <c r="A7" s="382" t="s">
        <v>192</v>
      </c>
      <c r="B7" s="382"/>
      <c r="C7" s="382"/>
    </row>
    <row r="8" spans="1:3" x14ac:dyDescent="0.3">
      <c r="A8" s="388" t="s">
        <v>30</v>
      </c>
      <c r="B8" s="388"/>
      <c r="C8" s="388"/>
    </row>
    <row r="9" spans="1:3" x14ac:dyDescent="0.3">
      <c r="A9" s="19"/>
      <c r="B9" s="19"/>
      <c r="C9" s="19"/>
    </row>
    <row r="10" spans="1:3" x14ac:dyDescent="0.3">
      <c r="A10" s="62" t="s">
        <v>31</v>
      </c>
      <c r="B10" s="63" t="s">
        <v>2</v>
      </c>
      <c r="C10" s="13"/>
    </row>
    <row r="11" spans="1:3" x14ac:dyDescent="0.3">
      <c r="A11" s="11">
        <v>1157</v>
      </c>
      <c r="B11" s="20" t="s">
        <v>163</v>
      </c>
      <c r="C11" s="13"/>
    </row>
    <row r="12" spans="1:3" ht="15" customHeight="1" x14ac:dyDescent="0.3">
      <c r="A12" s="19"/>
      <c r="B12" s="19"/>
      <c r="C12" s="12"/>
    </row>
    <row r="13" spans="1:3" x14ac:dyDescent="0.3">
      <c r="A13" s="383" t="s">
        <v>3</v>
      </c>
      <c r="B13" s="383"/>
      <c r="C13" s="383"/>
    </row>
    <row r="14" spans="1:3" ht="72" customHeight="1" x14ac:dyDescent="0.3">
      <c r="A14" s="11" t="s">
        <v>4</v>
      </c>
      <c r="B14" s="44" t="s">
        <v>184</v>
      </c>
      <c r="C14" s="69" t="s">
        <v>36</v>
      </c>
    </row>
    <row r="15" spans="1:3" ht="21" customHeight="1" x14ac:dyDescent="0.3">
      <c r="A15" s="11" t="s">
        <v>5</v>
      </c>
      <c r="B15" s="44" t="s">
        <v>186</v>
      </c>
      <c r="C15" s="26" t="s">
        <v>6</v>
      </c>
    </row>
    <row r="16" spans="1:3" ht="69" x14ac:dyDescent="0.3">
      <c r="A16" s="9" t="s">
        <v>7</v>
      </c>
      <c r="B16" s="44" t="s">
        <v>187</v>
      </c>
      <c r="C16" s="28"/>
    </row>
    <row r="17" spans="1:3" ht="51.75" x14ac:dyDescent="0.3">
      <c r="A17" s="9" t="s">
        <v>8</v>
      </c>
      <c r="B17" s="44" t="s">
        <v>188</v>
      </c>
      <c r="C17" s="28"/>
    </row>
    <row r="18" spans="1:3" x14ac:dyDescent="0.3">
      <c r="A18" s="9" t="s">
        <v>16</v>
      </c>
      <c r="B18" s="44" t="s">
        <v>115</v>
      </c>
      <c r="C18" s="28"/>
    </row>
    <row r="19" spans="1:3" ht="34.5" x14ac:dyDescent="0.3">
      <c r="A19" s="9" t="s">
        <v>189</v>
      </c>
      <c r="B19" s="44" t="s">
        <v>190</v>
      </c>
      <c r="C19" s="28"/>
    </row>
    <row r="20" spans="1:3" x14ac:dyDescent="0.3">
      <c r="A20" s="384" t="s">
        <v>9</v>
      </c>
      <c r="B20" s="384"/>
      <c r="C20" s="26"/>
    </row>
    <row r="21" spans="1:3" x14ac:dyDescent="0.3">
      <c r="A21" s="384" t="s">
        <v>32</v>
      </c>
      <c r="B21" s="384"/>
      <c r="C21" s="26">
        <f>'2'!G108</f>
        <v>-18009.5</v>
      </c>
    </row>
    <row r="22" spans="1:3" x14ac:dyDescent="0.3">
      <c r="A22" s="13"/>
      <c r="B22" s="13"/>
      <c r="C22" s="127"/>
    </row>
    <row r="23" spans="1:3" x14ac:dyDescent="0.3">
      <c r="A23" s="19"/>
      <c r="B23" s="19"/>
      <c r="C23" s="151" t="s">
        <v>119</v>
      </c>
    </row>
    <row r="24" spans="1:3" x14ac:dyDescent="0.3">
      <c r="A24" s="382" t="s">
        <v>118</v>
      </c>
      <c r="B24" s="382"/>
      <c r="C24" s="382"/>
    </row>
    <row r="25" spans="1:3" x14ac:dyDescent="0.3">
      <c r="A25" s="388" t="s">
        <v>30</v>
      </c>
      <c r="B25" s="388"/>
      <c r="C25" s="388"/>
    </row>
    <row r="26" spans="1:3" x14ac:dyDescent="0.3">
      <c r="A26" s="19"/>
      <c r="B26" s="19"/>
      <c r="C26" s="19"/>
    </row>
    <row r="27" spans="1:3" x14ac:dyDescent="0.3">
      <c r="A27" s="62" t="s">
        <v>31</v>
      </c>
      <c r="B27" s="63" t="s">
        <v>2</v>
      </c>
      <c r="C27" s="13"/>
    </row>
    <row r="28" spans="1:3" x14ac:dyDescent="0.3">
      <c r="A28" s="11">
        <v>1004</v>
      </c>
      <c r="B28" s="20" t="s">
        <v>112</v>
      </c>
      <c r="C28" s="13"/>
    </row>
    <row r="29" spans="1:3" x14ac:dyDescent="0.3">
      <c r="A29" s="19"/>
      <c r="B29" s="19"/>
      <c r="C29" s="12"/>
    </row>
    <row r="30" spans="1:3" x14ac:dyDescent="0.3">
      <c r="A30" s="383" t="s">
        <v>3</v>
      </c>
      <c r="B30" s="383"/>
      <c r="C30" s="383"/>
    </row>
    <row r="31" spans="1:3" ht="69" x14ac:dyDescent="0.3">
      <c r="A31" s="11" t="s">
        <v>4</v>
      </c>
      <c r="B31" s="44">
        <v>1004</v>
      </c>
      <c r="C31" s="69" t="s">
        <v>36</v>
      </c>
    </row>
    <row r="32" spans="1:3" x14ac:dyDescent="0.3">
      <c r="A32" s="11" t="s">
        <v>5</v>
      </c>
      <c r="B32" s="44" t="s">
        <v>177</v>
      </c>
      <c r="C32" s="26" t="s">
        <v>6</v>
      </c>
    </row>
    <row r="33" spans="1:3" ht="69" x14ac:dyDescent="0.3">
      <c r="A33" s="9" t="s">
        <v>7</v>
      </c>
      <c r="B33" s="44" t="s">
        <v>178</v>
      </c>
      <c r="C33" s="28"/>
    </row>
    <row r="34" spans="1:3" ht="69" x14ac:dyDescent="0.3">
      <c r="A34" s="9" t="s">
        <v>8</v>
      </c>
      <c r="B34" s="44" t="s">
        <v>179</v>
      </c>
      <c r="C34" s="28"/>
    </row>
    <row r="35" spans="1:3" x14ac:dyDescent="0.3">
      <c r="A35" s="9" t="s">
        <v>16</v>
      </c>
      <c r="B35" s="44" t="s">
        <v>153</v>
      </c>
      <c r="C35" s="28"/>
    </row>
    <row r="36" spans="1:3" ht="34.5" x14ac:dyDescent="0.3">
      <c r="A36" s="9" t="s">
        <v>154</v>
      </c>
      <c r="B36" s="44" t="s">
        <v>180</v>
      </c>
      <c r="C36" s="28"/>
    </row>
    <row r="37" spans="1:3" x14ac:dyDescent="0.3">
      <c r="A37" s="385" t="s">
        <v>9</v>
      </c>
      <c r="B37" s="385"/>
      <c r="C37" s="26"/>
    </row>
    <row r="38" spans="1:3" x14ac:dyDescent="0.3">
      <c r="A38" s="384" t="s">
        <v>32</v>
      </c>
      <c r="B38" s="384"/>
      <c r="C38" s="26">
        <f>'2'!G56</f>
        <v>-17000</v>
      </c>
    </row>
    <row r="39" spans="1:3" x14ac:dyDescent="0.3">
      <c r="A39" s="19"/>
      <c r="B39" s="19"/>
      <c r="C39" s="128"/>
    </row>
    <row r="40" spans="1:3" ht="69" x14ac:dyDescent="0.3">
      <c r="A40" s="11" t="s">
        <v>4</v>
      </c>
      <c r="B40" s="44">
        <v>1004</v>
      </c>
      <c r="C40" s="69" t="s">
        <v>36</v>
      </c>
    </row>
    <row r="41" spans="1:3" x14ac:dyDescent="0.3">
      <c r="A41" s="11" t="s">
        <v>5</v>
      </c>
      <c r="B41" s="44" t="s">
        <v>181</v>
      </c>
      <c r="C41" s="26" t="s">
        <v>6</v>
      </c>
    </row>
    <row r="42" spans="1:3" ht="69" x14ac:dyDescent="0.3">
      <c r="A42" s="9" t="s">
        <v>7</v>
      </c>
      <c r="B42" s="44" t="s">
        <v>182</v>
      </c>
      <c r="C42" s="28"/>
    </row>
    <row r="43" spans="1:3" ht="69" x14ac:dyDescent="0.3">
      <c r="A43" s="9" t="s">
        <v>8</v>
      </c>
      <c r="B43" s="44" t="s">
        <v>183</v>
      </c>
      <c r="C43" s="28"/>
    </row>
    <row r="44" spans="1:3" x14ac:dyDescent="0.3">
      <c r="A44" s="9" t="s">
        <v>16</v>
      </c>
      <c r="B44" s="44" t="s">
        <v>153</v>
      </c>
      <c r="C44" s="28"/>
    </row>
    <row r="45" spans="1:3" ht="34.5" x14ac:dyDescent="0.3">
      <c r="A45" s="9" t="s">
        <v>154</v>
      </c>
      <c r="B45" s="44" t="s">
        <v>180</v>
      </c>
      <c r="C45" s="28"/>
    </row>
    <row r="46" spans="1:3" x14ac:dyDescent="0.3">
      <c r="A46" s="385" t="s">
        <v>9</v>
      </c>
      <c r="B46" s="385"/>
      <c r="C46" s="26"/>
    </row>
    <row r="47" spans="1:3" x14ac:dyDescent="0.3">
      <c r="A47" s="384" t="s">
        <v>32</v>
      </c>
      <c r="B47" s="384"/>
      <c r="C47" s="26">
        <f>'2'!G64</f>
        <v>-20623</v>
      </c>
    </row>
    <row r="48" spans="1:3" x14ac:dyDescent="0.3">
      <c r="A48" s="19"/>
      <c r="B48" s="19"/>
      <c r="C48" s="128"/>
    </row>
    <row r="49" spans="1:3" ht="69" x14ac:dyDescent="0.3">
      <c r="A49" s="11" t="s">
        <v>4</v>
      </c>
      <c r="B49" s="44">
        <v>1004</v>
      </c>
      <c r="C49" s="69" t="s">
        <v>36</v>
      </c>
    </row>
    <row r="50" spans="1:3" x14ac:dyDescent="0.3">
      <c r="A50" s="11" t="s">
        <v>5</v>
      </c>
      <c r="B50" s="44" t="s">
        <v>150</v>
      </c>
      <c r="C50" s="26" t="s">
        <v>6</v>
      </c>
    </row>
    <row r="51" spans="1:3" ht="103.5" x14ac:dyDescent="0.3">
      <c r="A51" s="9" t="s">
        <v>7</v>
      </c>
      <c r="B51" s="44" t="s">
        <v>151</v>
      </c>
      <c r="C51" s="28"/>
    </row>
    <row r="52" spans="1:3" ht="86.25" x14ac:dyDescent="0.3">
      <c r="A52" s="9" t="s">
        <v>8</v>
      </c>
      <c r="B52" s="44" t="s">
        <v>152</v>
      </c>
      <c r="C52" s="28"/>
    </row>
    <row r="53" spans="1:3" x14ac:dyDescent="0.3">
      <c r="A53" s="9" t="s">
        <v>16</v>
      </c>
      <c r="B53" s="44" t="s">
        <v>153</v>
      </c>
      <c r="C53" s="28"/>
    </row>
    <row r="54" spans="1:3" ht="34.5" x14ac:dyDescent="0.3">
      <c r="A54" s="9" t="s">
        <v>154</v>
      </c>
      <c r="B54" s="44" t="s">
        <v>116</v>
      </c>
      <c r="C54" s="28"/>
    </row>
    <row r="55" spans="1:3" x14ac:dyDescent="0.3">
      <c r="A55" s="385" t="s">
        <v>9</v>
      </c>
      <c r="B55" s="385"/>
      <c r="C55" s="26"/>
    </row>
    <row r="56" spans="1:3" x14ac:dyDescent="0.3">
      <c r="A56" s="384" t="s">
        <v>32</v>
      </c>
      <c r="B56" s="384"/>
      <c r="C56" s="26">
        <f>'2'!G73</f>
        <v>-18741.2</v>
      </c>
    </row>
    <row r="57" spans="1:3" x14ac:dyDescent="0.3">
      <c r="A57" s="13"/>
      <c r="B57" s="13"/>
      <c r="C57" s="127"/>
    </row>
    <row r="58" spans="1:3" x14ac:dyDescent="0.3">
      <c r="A58" s="19"/>
      <c r="B58" s="19"/>
      <c r="C58" s="128"/>
    </row>
    <row r="59" spans="1:3" ht="69" x14ac:dyDescent="0.3">
      <c r="A59" s="11" t="s">
        <v>4</v>
      </c>
      <c r="B59" s="44">
        <v>1004</v>
      </c>
      <c r="C59" s="69" t="s">
        <v>36</v>
      </c>
    </row>
    <row r="60" spans="1:3" x14ac:dyDescent="0.3">
      <c r="A60" s="11" t="s">
        <v>5</v>
      </c>
      <c r="B60" s="44" t="s">
        <v>155</v>
      </c>
      <c r="C60" s="26" t="s">
        <v>6</v>
      </c>
    </row>
    <row r="61" spans="1:3" ht="103.5" x14ac:dyDescent="0.3">
      <c r="A61" s="9" t="s">
        <v>7</v>
      </c>
      <c r="B61" s="44" t="s">
        <v>156</v>
      </c>
      <c r="C61" s="28"/>
    </row>
    <row r="62" spans="1:3" ht="86.25" x14ac:dyDescent="0.3">
      <c r="A62" s="9" t="s">
        <v>8</v>
      </c>
      <c r="B62" s="44" t="s">
        <v>157</v>
      </c>
      <c r="C62" s="28"/>
    </row>
    <row r="63" spans="1:3" x14ac:dyDescent="0.3">
      <c r="A63" s="9" t="s">
        <v>16</v>
      </c>
      <c r="B63" s="44" t="s">
        <v>153</v>
      </c>
      <c r="C63" s="28"/>
    </row>
    <row r="64" spans="1:3" ht="34.5" x14ac:dyDescent="0.3">
      <c r="A64" s="9" t="s">
        <v>154</v>
      </c>
      <c r="B64" s="44" t="s">
        <v>116</v>
      </c>
      <c r="C64" s="28"/>
    </row>
    <row r="65" spans="1:3" x14ac:dyDescent="0.3">
      <c r="A65" s="385" t="s">
        <v>9</v>
      </c>
      <c r="B65" s="385"/>
      <c r="C65" s="26"/>
    </row>
    <row r="66" spans="1:3" x14ac:dyDescent="0.3">
      <c r="A66" s="384" t="s">
        <v>32</v>
      </c>
      <c r="B66" s="384"/>
      <c r="C66" s="26">
        <f>'2'!G81</f>
        <v>-26094.5</v>
      </c>
    </row>
    <row r="67" spans="1:3" x14ac:dyDescent="0.3">
      <c r="A67" s="13"/>
      <c r="B67" s="13"/>
      <c r="C67" s="127"/>
    </row>
    <row r="68" spans="1:3" x14ac:dyDescent="0.3">
      <c r="A68" s="19"/>
      <c r="B68" s="19"/>
      <c r="C68" s="128"/>
    </row>
    <row r="69" spans="1:3" ht="69" x14ac:dyDescent="0.3">
      <c r="A69" s="11" t="s">
        <v>4</v>
      </c>
      <c r="B69" s="44">
        <v>1004</v>
      </c>
      <c r="C69" s="69" t="s">
        <v>36</v>
      </c>
    </row>
    <row r="70" spans="1:3" x14ac:dyDescent="0.3">
      <c r="A70" s="11" t="s">
        <v>5</v>
      </c>
      <c r="B70" s="44">
        <v>12002</v>
      </c>
      <c r="C70" s="26" t="s">
        <v>6</v>
      </c>
    </row>
    <row r="71" spans="1:3" ht="103.5" x14ac:dyDescent="0.3">
      <c r="A71" s="9" t="s">
        <v>7</v>
      </c>
      <c r="B71" s="44" t="s">
        <v>113</v>
      </c>
      <c r="C71" s="28"/>
    </row>
    <row r="72" spans="1:3" ht="69" x14ac:dyDescent="0.3">
      <c r="A72" s="9" t="s">
        <v>8</v>
      </c>
      <c r="B72" s="44" t="s">
        <v>114</v>
      </c>
      <c r="C72" s="28"/>
    </row>
    <row r="73" spans="1:3" x14ac:dyDescent="0.3">
      <c r="A73" s="9" t="s">
        <v>16</v>
      </c>
      <c r="B73" s="44" t="s">
        <v>115</v>
      </c>
      <c r="C73" s="28"/>
    </row>
    <row r="74" spans="1:3" ht="34.5" x14ac:dyDescent="0.3">
      <c r="A74" s="9" t="s">
        <v>33</v>
      </c>
      <c r="B74" s="44" t="s">
        <v>116</v>
      </c>
      <c r="C74" s="28"/>
    </row>
    <row r="75" spans="1:3" x14ac:dyDescent="0.3">
      <c r="A75" s="385" t="s">
        <v>9</v>
      </c>
      <c r="B75" s="385"/>
      <c r="C75" s="26"/>
    </row>
    <row r="76" spans="1:3" x14ac:dyDescent="0.3">
      <c r="A76" s="384" t="s">
        <v>32</v>
      </c>
      <c r="B76" s="384"/>
      <c r="C76" s="26">
        <f>'2'!G82</f>
        <v>-120836</v>
      </c>
    </row>
    <row r="77" spans="1:3" x14ac:dyDescent="0.3">
      <c r="A77" s="19"/>
      <c r="B77" s="19"/>
      <c r="C77" s="128"/>
    </row>
    <row r="78" spans="1:3" x14ac:dyDescent="0.3">
      <c r="A78" s="13"/>
      <c r="B78" s="13"/>
      <c r="C78" s="127"/>
    </row>
    <row r="79" spans="1:3" x14ac:dyDescent="0.3">
      <c r="A79" s="19"/>
      <c r="B79" s="19"/>
      <c r="C79" s="151" t="s">
        <v>93</v>
      </c>
    </row>
    <row r="80" spans="1:3" x14ac:dyDescent="0.3">
      <c r="A80" s="382" t="s">
        <v>91</v>
      </c>
      <c r="B80" s="382"/>
      <c r="C80" s="382"/>
    </row>
    <row r="81" spans="1:5" s="67" customFormat="1" x14ac:dyDescent="0.3">
      <c r="A81" s="383" t="s">
        <v>30</v>
      </c>
      <c r="B81" s="383"/>
      <c r="C81" s="383"/>
    </row>
    <row r="82" spans="1:5" x14ac:dyDescent="0.3">
      <c r="A82" s="62" t="s">
        <v>31</v>
      </c>
      <c r="B82" s="63" t="s">
        <v>2</v>
      </c>
      <c r="C82" s="13"/>
    </row>
    <row r="83" spans="1:5" x14ac:dyDescent="0.3">
      <c r="A83" s="11">
        <v>1212</v>
      </c>
      <c r="B83" s="20" t="s">
        <v>48</v>
      </c>
      <c r="C83" s="13"/>
    </row>
    <row r="84" spans="1:5" x14ac:dyDescent="0.3">
      <c r="A84" s="19"/>
      <c r="B84" s="19"/>
      <c r="C84" s="12"/>
    </row>
    <row r="85" spans="1:5" x14ac:dyDescent="0.3">
      <c r="A85" s="383" t="s">
        <v>3</v>
      </c>
      <c r="B85" s="383"/>
      <c r="C85" s="383"/>
    </row>
    <row r="86" spans="1:5" ht="71.25" customHeight="1" x14ac:dyDescent="0.3">
      <c r="A86" s="11" t="s">
        <v>4</v>
      </c>
      <c r="B86" s="11">
        <v>1212</v>
      </c>
      <c r="C86" s="69" t="s">
        <v>61</v>
      </c>
    </row>
    <row r="87" spans="1:5" ht="21" customHeight="1" x14ac:dyDescent="0.3">
      <c r="A87" s="11" t="s">
        <v>5</v>
      </c>
      <c r="B87" s="11">
        <v>12025</v>
      </c>
      <c r="C87" s="26" t="s">
        <v>6</v>
      </c>
    </row>
    <row r="88" spans="1:5" ht="34.5" x14ac:dyDescent="0.3">
      <c r="A88" s="9" t="s">
        <v>7</v>
      </c>
      <c r="B88" s="8" t="s">
        <v>79</v>
      </c>
      <c r="C88" s="28"/>
    </row>
    <row r="89" spans="1:5" ht="88.5" customHeight="1" x14ac:dyDescent="0.3">
      <c r="A89" s="9" t="s">
        <v>8</v>
      </c>
      <c r="B89" s="6" t="s">
        <v>76</v>
      </c>
      <c r="C89" s="28"/>
      <c r="E89" s="1"/>
    </row>
    <row r="90" spans="1:5" x14ac:dyDescent="0.3">
      <c r="A90" s="9" t="s">
        <v>16</v>
      </c>
      <c r="B90" s="8" t="s">
        <v>77</v>
      </c>
      <c r="C90" s="28"/>
    </row>
    <row r="91" spans="1:5" ht="34.5" x14ac:dyDescent="0.3">
      <c r="A91" s="9" t="s">
        <v>33</v>
      </c>
      <c r="B91" s="9" t="s">
        <v>90</v>
      </c>
      <c r="C91" s="28"/>
    </row>
    <row r="92" spans="1:5" x14ac:dyDescent="0.3">
      <c r="A92" s="385" t="s">
        <v>9</v>
      </c>
      <c r="B92" s="385"/>
      <c r="C92" s="26"/>
    </row>
    <row r="93" spans="1:5" s="10" customFormat="1" ht="21" customHeight="1" x14ac:dyDescent="0.3">
      <c r="A93" s="376" t="s">
        <v>203</v>
      </c>
      <c r="B93" s="377"/>
      <c r="C93" s="248">
        <v>1</v>
      </c>
    </row>
    <row r="94" spans="1:5" x14ac:dyDescent="0.3">
      <c r="A94" s="384" t="s">
        <v>32</v>
      </c>
      <c r="B94" s="384"/>
      <c r="C94" s="26">
        <f>'2'!G32</f>
        <v>150000</v>
      </c>
    </row>
    <row r="95" spans="1:5" s="14" customFormat="1" x14ac:dyDescent="0.2">
      <c r="A95" s="16"/>
      <c r="B95" s="16"/>
    </row>
    <row r="96" spans="1:5" x14ac:dyDescent="0.3">
      <c r="A96" s="19"/>
      <c r="B96" s="19"/>
      <c r="C96" s="151" t="s">
        <v>34</v>
      </c>
    </row>
    <row r="97" spans="1:3" x14ac:dyDescent="0.3">
      <c r="A97" s="382" t="s">
        <v>71</v>
      </c>
      <c r="B97" s="382"/>
      <c r="C97" s="382"/>
    </row>
    <row r="98" spans="1:3" x14ac:dyDescent="0.3">
      <c r="A98" s="383" t="s">
        <v>30</v>
      </c>
      <c r="B98" s="383"/>
      <c r="C98" s="383"/>
    </row>
    <row r="99" spans="1:3" x14ac:dyDescent="0.3">
      <c r="A99" s="19"/>
      <c r="B99" s="19"/>
      <c r="C99" s="12"/>
    </row>
    <row r="100" spans="1:3" s="15" customFormat="1" x14ac:dyDescent="0.3"/>
    <row r="101" spans="1:3" x14ac:dyDescent="0.3">
      <c r="A101" s="62" t="s">
        <v>31</v>
      </c>
      <c r="B101" s="63" t="s">
        <v>2</v>
      </c>
      <c r="C101" s="13"/>
    </row>
    <row r="102" spans="1:3" x14ac:dyDescent="0.3">
      <c r="A102" s="11">
        <v>1212</v>
      </c>
      <c r="B102" s="20" t="s">
        <v>48</v>
      </c>
      <c r="C102" s="13"/>
    </row>
    <row r="103" spans="1:3" ht="16.5" customHeight="1" x14ac:dyDescent="0.3">
      <c r="A103" s="19"/>
      <c r="B103" s="19"/>
      <c r="C103" s="12"/>
    </row>
    <row r="104" spans="1:3" x14ac:dyDescent="0.3">
      <c r="A104" s="383" t="s">
        <v>3</v>
      </c>
      <c r="B104" s="383"/>
      <c r="C104" s="383"/>
    </row>
    <row r="105" spans="1:3" ht="69" x14ac:dyDescent="0.3">
      <c r="A105" s="11" t="s">
        <v>4</v>
      </c>
      <c r="B105" s="11">
        <v>1212</v>
      </c>
      <c r="C105" s="69" t="s">
        <v>61</v>
      </c>
    </row>
    <row r="106" spans="1:3" ht="21" customHeight="1" x14ac:dyDescent="0.3">
      <c r="A106" s="11" t="s">
        <v>5</v>
      </c>
      <c r="B106" s="11">
        <v>12025</v>
      </c>
      <c r="C106" s="26" t="s">
        <v>6</v>
      </c>
    </row>
    <row r="107" spans="1:3" ht="34.5" x14ac:dyDescent="0.3">
      <c r="A107" s="9" t="s">
        <v>7</v>
      </c>
      <c r="B107" s="8" t="s">
        <v>79</v>
      </c>
      <c r="C107" s="28"/>
    </row>
    <row r="108" spans="1:3" ht="69" x14ac:dyDescent="0.3">
      <c r="A108" s="9" t="s">
        <v>8</v>
      </c>
      <c r="B108" s="6" t="s">
        <v>76</v>
      </c>
      <c r="C108" s="28"/>
    </row>
    <row r="109" spans="1:3" x14ac:dyDescent="0.3">
      <c r="A109" s="9" t="s">
        <v>16</v>
      </c>
      <c r="B109" s="8" t="s">
        <v>77</v>
      </c>
      <c r="C109" s="28"/>
    </row>
    <row r="110" spans="1:3" ht="34.5" x14ac:dyDescent="0.3">
      <c r="A110" s="9" t="s">
        <v>33</v>
      </c>
      <c r="B110" s="9" t="s">
        <v>90</v>
      </c>
      <c r="C110" s="28"/>
    </row>
    <row r="111" spans="1:3" x14ac:dyDescent="0.3">
      <c r="A111" s="385" t="s">
        <v>9</v>
      </c>
      <c r="B111" s="385"/>
      <c r="C111" s="26"/>
    </row>
    <row r="112" spans="1:3" s="10" customFormat="1" ht="17.25" customHeight="1" x14ac:dyDescent="0.3">
      <c r="A112" s="376" t="s">
        <v>202</v>
      </c>
      <c r="B112" s="377"/>
      <c r="C112" s="248">
        <v>1</v>
      </c>
    </row>
    <row r="113" spans="1:5" x14ac:dyDescent="0.3">
      <c r="A113" s="384" t="s">
        <v>32</v>
      </c>
      <c r="B113" s="384"/>
      <c r="C113" s="26">
        <f>'2'!G25</f>
        <v>70000</v>
      </c>
      <c r="E113" s="4"/>
    </row>
    <row r="114" spans="1:5" s="14" customFormat="1" x14ac:dyDescent="0.2">
      <c r="A114" s="16"/>
      <c r="B114" s="16"/>
    </row>
    <row r="115" spans="1:5" s="15" customFormat="1" x14ac:dyDescent="0.3">
      <c r="A115" s="42"/>
      <c r="B115" s="42"/>
      <c r="C115" s="265" t="s">
        <v>230</v>
      </c>
    </row>
    <row r="116" spans="1:5" s="15" customFormat="1" ht="20.25" customHeight="1" x14ac:dyDescent="0.3">
      <c r="A116" s="382" t="s">
        <v>223</v>
      </c>
      <c r="B116" s="382"/>
      <c r="C116" s="382"/>
    </row>
    <row r="117" spans="1:5" s="15" customFormat="1" ht="17.25" customHeight="1" x14ac:dyDescent="0.3">
      <c r="A117" s="383" t="s">
        <v>30</v>
      </c>
      <c r="B117" s="383"/>
      <c r="C117" s="383"/>
    </row>
    <row r="118" spans="1:5" s="15" customFormat="1" x14ac:dyDescent="0.3">
      <c r="A118" s="42"/>
      <c r="B118" s="42"/>
      <c r="C118" s="266"/>
    </row>
    <row r="119" spans="1:5" s="15" customFormat="1" x14ac:dyDescent="0.3">
      <c r="A119" s="228" t="s">
        <v>31</v>
      </c>
      <c r="B119" s="228" t="s">
        <v>2</v>
      </c>
      <c r="C119" s="267"/>
    </row>
    <row r="120" spans="1:5" s="15" customFormat="1" x14ac:dyDescent="0.3">
      <c r="A120" s="116" t="s">
        <v>224</v>
      </c>
      <c r="B120" s="116" t="s">
        <v>225</v>
      </c>
      <c r="C120" s="268"/>
    </row>
    <row r="121" spans="1:5" s="15" customFormat="1" x14ac:dyDescent="0.3">
      <c r="A121" s="42"/>
      <c r="B121" s="42"/>
      <c r="C121" s="266"/>
    </row>
    <row r="122" spans="1:5" s="15" customFormat="1" x14ac:dyDescent="0.3">
      <c r="A122" s="167" t="s">
        <v>3</v>
      </c>
      <c r="B122" s="167"/>
      <c r="C122" s="167"/>
    </row>
    <row r="123" spans="1:5" s="15" customFormat="1" ht="69" x14ac:dyDescent="0.3">
      <c r="A123" s="152" t="s">
        <v>4</v>
      </c>
      <c r="B123" s="164">
        <v>1139</v>
      </c>
      <c r="C123" s="269" t="s">
        <v>226</v>
      </c>
    </row>
    <row r="124" spans="1:5" s="15" customFormat="1" x14ac:dyDescent="0.3">
      <c r="A124" s="152" t="s">
        <v>5</v>
      </c>
      <c r="B124" s="164" t="s">
        <v>227</v>
      </c>
      <c r="C124" s="258" t="s">
        <v>6</v>
      </c>
    </row>
    <row r="125" spans="1:5" s="15" customFormat="1" x14ac:dyDescent="0.3">
      <c r="A125" s="152" t="s">
        <v>7</v>
      </c>
      <c r="B125" s="164" t="s">
        <v>228</v>
      </c>
      <c r="C125" s="152"/>
    </row>
    <row r="126" spans="1:5" s="431" customFormat="1" ht="86.25" x14ac:dyDescent="0.3">
      <c r="A126" s="231" t="s">
        <v>8</v>
      </c>
      <c r="B126" s="126" t="s">
        <v>229</v>
      </c>
      <c r="C126" s="231"/>
    </row>
    <row r="127" spans="1:5" s="431" customFormat="1" x14ac:dyDescent="0.3">
      <c r="A127" s="231" t="s">
        <v>16</v>
      </c>
      <c r="B127" s="126" t="s">
        <v>153</v>
      </c>
      <c r="C127" s="231"/>
    </row>
    <row r="128" spans="1:5" s="431" customFormat="1" ht="34.5" x14ac:dyDescent="0.3">
      <c r="A128" s="231" t="s">
        <v>33</v>
      </c>
      <c r="B128" s="126" t="s">
        <v>223</v>
      </c>
      <c r="C128" s="231"/>
    </row>
    <row r="129" spans="1:3" s="431" customFormat="1" x14ac:dyDescent="0.3">
      <c r="A129" s="432" t="s">
        <v>9</v>
      </c>
      <c r="B129" s="432"/>
      <c r="C129" s="231"/>
    </row>
    <row r="130" spans="1:3" s="431" customFormat="1" ht="17.25" customHeight="1" x14ac:dyDescent="0.3">
      <c r="A130" s="433" t="s">
        <v>32</v>
      </c>
      <c r="B130" s="433"/>
      <c r="C130" s="434">
        <f>'1'!D82</f>
        <v>221304.2</v>
      </c>
    </row>
    <row r="131" spans="1:3" s="431" customFormat="1" ht="17.25" customHeight="1" x14ac:dyDescent="0.3">
      <c r="A131" s="435"/>
      <c r="B131" s="435"/>
      <c r="C131" s="436"/>
    </row>
    <row r="132" spans="1:3" s="431" customFormat="1" x14ac:dyDescent="0.3">
      <c r="A132" s="437"/>
      <c r="B132" s="437"/>
      <c r="C132" s="437"/>
    </row>
    <row r="133" spans="1:3" s="431" customFormat="1" ht="69" x14ac:dyDescent="0.3">
      <c r="A133" s="231" t="s">
        <v>4</v>
      </c>
      <c r="B133" s="126" t="s">
        <v>224</v>
      </c>
      <c r="C133" s="438" t="s">
        <v>147</v>
      </c>
    </row>
    <row r="134" spans="1:3" s="431" customFormat="1" x14ac:dyDescent="0.3">
      <c r="A134" s="231" t="s">
        <v>5</v>
      </c>
      <c r="B134" s="126" t="s">
        <v>227</v>
      </c>
      <c r="C134" s="439" t="s">
        <v>6</v>
      </c>
    </row>
    <row r="135" spans="1:3" s="431" customFormat="1" x14ac:dyDescent="0.3">
      <c r="A135" s="231" t="s">
        <v>7</v>
      </c>
      <c r="B135" s="126" t="s">
        <v>228</v>
      </c>
      <c r="C135" s="231"/>
    </row>
    <row r="136" spans="1:3" s="431" customFormat="1" ht="86.25" x14ac:dyDescent="0.3">
      <c r="A136" s="231" t="s">
        <v>8</v>
      </c>
      <c r="B136" s="126" t="s">
        <v>229</v>
      </c>
      <c r="C136" s="231"/>
    </row>
    <row r="137" spans="1:3" s="431" customFormat="1" x14ac:dyDescent="0.3">
      <c r="A137" s="231" t="s">
        <v>16</v>
      </c>
      <c r="B137" s="126" t="s">
        <v>153</v>
      </c>
      <c r="C137" s="231"/>
    </row>
    <row r="138" spans="1:3" s="431" customFormat="1" ht="34.5" x14ac:dyDescent="0.3">
      <c r="A138" s="231" t="s">
        <v>33</v>
      </c>
      <c r="B138" s="126" t="s">
        <v>223</v>
      </c>
      <c r="C138" s="231"/>
    </row>
    <row r="139" spans="1:3" s="431" customFormat="1" x14ac:dyDescent="0.3">
      <c r="A139" s="432" t="s">
        <v>9</v>
      </c>
      <c r="B139" s="432"/>
      <c r="C139" s="231"/>
    </row>
    <row r="140" spans="1:3" s="431" customFormat="1" ht="17.25" customHeight="1" x14ac:dyDescent="0.3">
      <c r="A140" s="433" t="s">
        <v>32</v>
      </c>
      <c r="B140" s="433"/>
      <c r="C140" s="434">
        <f>'1'!D88</f>
        <v>-220000</v>
      </c>
    </row>
    <row r="141" spans="1:3" s="431" customFormat="1" x14ac:dyDescent="0.3">
      <c r="A141" s="440"/>
      <c r="B141" s="441"/>
      <c r="C141" s="442"/>
    </row>
    <row r="142" spans="1:3" s="431" customFormat="1" x14ac:dyDescent="0.3">
      <c r="A142" s="440"/>
      <c r="B142" s="441"/>
      <c r="C142" s="442"/>
    </row>
    <row r="143" spans="1:3" s="431" customFormat="1" x14ac:dyDescent="0.3">
      <c r="A143" s="440"/>
      <c r="B143" s="441"/>
      <c r="C143" s="442"/>
    </row>
    <row r="144" spans="1:3" s="10" customFormat="1" x14ac:dyDescent="0.3">
      <c r="A144" s="251" t="s">
        <v>68</v>
      </c>
      <c r="B144" s="251"/>
      <c r="C144" s="251"/>
    </row>
    <row r="145" spans="1:3" s="10" customFormat="1" x14ac:dyDescent="0.3">
      <c r="A145" s="251" t="s">
        <v>69</v>
      </c>
      <c r="B145" s="251"/>
      <c r="C145" s="251"/>
    </row>
    <row r="146" spans="1:3" s="10" customFormat="1" x14ac:dyDescent="0.3">
      <c r="A146" s="251" t="s">
        <v>70</v>
      </c>
      <c r="B146" s="251"/>
      <c r="C146" s="251"/>
    </row>
    <row r="147" spans="1:3" x14ac:dyDescent="0.3">
      <c r="A147" s="67"/>
      <c r="B147" s="67"/>
      <c r="C147" s="67"/>
    </row>
    <row r="148" spans="1:3" x14ac:dyDescent="0.3">
      <c r="A148" s="67"/>
      <c r="B148" s="67"/>
      <c r="C148" s="67"/>
    </row>
  </sheetData>
  <mergeCells count="37">
    <mergeCell ref="A140:B140"/>
    <mergeCell ref="A116:C116"/>
    <mergeCell ref="A117:C117"/>
    <mergeCell ref="A129:B129"/>
    <mergeCell ref="A130:B130"/>
    <mergeCell ref="A139:B139"/>
    <mergeCell ref="A56:B56"/>
    <mergeCell ref="A65:B65"/>
    <mergeCell ref="A37:B37"/>
    <mergeCell ref="A104:C104"/>
    <mergeCell ref="A111:B111"/>
    <mergeCell ref="A38:B38"/>
    <mergeCell ref="A46:B46"/>
    <mergeCell ref="A47:B47"/>
    <mergeCell ref="A66:B66"/>
    <mergeCell ref="A55:B55"/>
    <mergeCell ref="A7:C7"/>
    <mergeCell ref="A8:C8"/>
    <mergeCell ref="A13:C13"/>
    <mergeCell ref="A20:B20"/>
    <mergeCell ref="A21:B21"/>
    <mergeCell ref="A112:B112"/>
    <mergeCell ref="A93:B93"/>
    <mergeCell ref="A113:B113"/>
    <mergeCell ref="A5:C5"/>
    <mergeCell ref="A24:C24"/>
    <mergeCell ref="A25:C25"/>
    <mergeCell ref="A94:B94"/>
    <mergeCell ref="A80:C80"/>
    <mergeCell ref="A81:C81"/>
    <mergeCell ref="A85:C85"/>
    <mergeCell ref="A92:B92"/>
    <mergeCell ref="A97:C97"/>
    <mergeCell ref="A98:C98"/>
    <mergeCell ref="A30:C30"/>
    <mergeCell ref="A75:B75"/>
    <mergeCell ref="A76:B76"/>
  </mergeCells>
  <pageMargins left="0" right="0" top="0" bottom="0" header="0" footer="0"/>
  <pageSetup paperSize="9" scale="9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2EC226-BBCA-4648-8336-48FCAF1FF5A0}">
  <dimension ref="A1:EC26"/>
  <sheetViews>
    <sheetView topLeftCell="A16" zoomScaleNormal="100" workbookViewId="0">
      <selection activeCell="B20" sqref="B20"/>
    </sheetView>
  </sheetViews>
  <sheetFormatPr defaultColWidth="9.140625" defaultRowHeight="17.25" x14ac:dyDescent="0.3"/>
  <cols>
    <col min="1" max="1" width="14.85546875" style="30" customWidth="1"/>
    <col min="2" max="2" width="86.5703125" style="30" customWidth="1"/>
    <col min="3" max="3" width="12.7109375" style="30" customWidth="1"/>
    <col min="4" max="4" width="14.85546875" style="30" customWidth="1"/>
    <col min="5" max="5" width="19.28515625" style="30" customWidth="1"/>
    <col min="6" max="6" width="11.42578125" style="30" customWidth="1"/>
    <col min="7" max="7" width="29.42578125" style="30" customWidth="1"/>
    <col min="8" max="8" width="12" style="30" customWidth="1"/>
    <col min="9" max="9" width="12" style="30" bestFit="1" customWidth="1"/>
    <col min="10" max="16384" width="9.140625" style="30"/>
  </cols>
  <sheetData>
    <row r="1" spans="1:133" s="2" customFormat="1" x14ac:dyDescent="0.3">
      <c r="D1" s="7"/>
      <c r="E1" s="5"/>
      <c r="G1" s="21" t="s">
        <v>159</v>
      </c>
    </row>
    <row r="2" spans="1:133" s="2" customFormat="1" x14ac:dyDescent="0.3">
      <c r="G2" s="21" t="s">
        <v>81</v>
      </c>
    </row>
    <row r="3" spans="1:133" s="2" customFormat="1" x14ac:dyDescent="0.3">
      <c r="B3" s="3"/>
      <c r="C3" s="3"/>
      <c r="D3" s="7"/>
      <c r="E3" s="5"/>
      <c r="G3" s="21" t="s">
        <v>63</v>
      </c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  <c r="DZ3" s="3"/>
      <c r="EA3" s="3"/>
      <c r="EB3" s="3"/>
      <c r="EC3" s="3"/>
    </row>
    <row r="4" spans="1:133" s="2" customFormat="1" ht="58.5" customHeight="1" x14ac:dyDescent="0.3">
      <c r="A4" s="329" t="s">
        <v>244</v>
      </c>
      <c r="B4" s="329"/>
      <c r="C4" s="329"/>
      <c r="D4" s="329"/>
      <c r="E4" s="329"/>
      <c r="F4" s="329"/>
      <c r="G4" s="329"/>
    </row>
    <row r="5" spans="1:133" s="2" customFormat="1" ht="105.75" customHeight="1" x14ac:dyDescent="0.3">
      <c r="A5" s="393" t="s">
        <v>41</v>
      </c>
      <c r="B5" s="393" t="s">
        <v>42</v>
      </c>
      <c r="C5" s="394" t="s">
        <v>43</v>
      </c>
      <c r="D5" s="394" t="s">
        <v>44</v>
      </c>
      <c r="E5" s="394" t="s">
        <v>45</v>
      </c>
      <c r="F5" s="394" t="s">
        <v>46</v>
      </c>
      <c r="G5" s="32" t="s">
        <v>47</v>
      </c>
    </row>
    <row r="6" spans="1:133" s="2" customFormat="1" ht="20.25" customHeight="1" x14ac:dyDescent="0.3">
      <c r="A6" s="393"/>
      <c r="B6" s="393"/>
      <c r="C6" s="394"/>
      <c r="D6" s="394"/>
      <c r="E6" s="394"/>
      <c r="F6" s="394"/>
      <c r="G6" s="32" t="s">
        <v>53</v>
      </c>
    </row>
    <row r="7" spans="1:133" s="2" customFormat="1" ht="17.25" customHeight="1" x14ac:dyDescent="0.3">
      <c r="A7" s="31"/>
      <c r="B7" s="64" t="s">
        <v>59</v>
      </c>
      <c r="C7" s="32"/>
      <c r="D7" s="32"/>
      <c r="E7" s="32"/>
      <c r="F7" s="32"/>
      <c r="G7" s="65">
        <f>G8+G13</f>
        <v>220000</v>
      </c>
    </row>
    <row r="8" spans="1:133" s="67" customFormat="1" ht="17.25" customHeight="1" x14ac:dyDescent="0.3">
      <c r="A8" s="64"/>
      <c r="B8" s="64" t="s">
        <v>95</v>
      </c>
      <c r="C8" s="61"/>
      <c r="D8" s="61"/>
      <c r="E8" s="61"/>
      <c r="F8" s="61"/>
      <c r="G8" s="65">
        <f>G9</f>
        <v>70000</v>
      </c>
    </row>
    <row r="9" spans="1:133" s="17" customFormat="1" ht="47.25" customHeight="1" x14ac:dyDescent="0.2">
      <c r="A9" s="60" t="s">
        <v>54</v>
      </c>
      <c r="B9" s="61" t="s">
        <v>55</v>
      </c>
      <c r="C9" s="61" t="s">
        <v>56</v>
      </c>
      <c r="D9" s="390" t="s">
        <v>37</v>
      </c>
      <c r="E9" s="390"/>
      <c r="F9" s="390"/>
      <c r="G9" s="59">
        <f>G10</f>
        <v>70000</v>
      </c>
      <c r="I9" s="66"/>
    </row>
    <row r="10" spans="1:133" s="17" customFormat="1" ht="28.5" customHeight="1" x14ac:dyDescent="0.2">
      <c r="A10" s="98" t="s">
        <v>200</v>
      </c>
      <c r="B10" s="391" t="s">
        <v>79</v>
      </c>
      <c r="C10" s="391"/>
      <c r="D10" s="391"/>
      <c r="E10" s="391"/>
      <c r="F10" s="391"/>
      <c r="G10" s="99">
        <f>G11</f>
        <v>70000</v>
      </c>
    </row>
    <row r="11" spans="1:133" s="17" customFormat="1" ht="25.5" customHeight="1" x14ac:dyDescent="0.2">
      <c r="A11" s="135"/>
      <c r="B11" s="136" t="s">
        <v>52</v>
      </c>
      <c r="C11" s="137"/>
      <c r="D11" s="137"/>
      <c r="E11" s="138"/>
      <c r="F11" s="138"/>
      <c r="G11" s="139">
        <f>G12</f>
        <v>70000</v>
      </c>
    </row>
    <row r="12" spans="1:133" s="250" customFormat="1" ht="36.75" customHeight="1" x14ac:dyDescent="0.2">
      <c r="A12" s="142">
        <v>45241131</v>
      </c>
      <c r="B12" s="249" t="s">
        <v>206</v>
      </c>
      <c r="C12" s="142" t="s">
        <v>201</v>
      </c>
      <c r="D12" s="142" t="s">
        <v>80</v>
      </c>
      <c r="E12" s="145">
        <f>G12*1000</f>
        <v>70000000</v>
      </c>
      <c r="F12" s="144">
        <v>1</v>
      </c>
      <c r="G12" s="145">
        <v>70000</v>
      </c>
    </row>
    <row r="13" spans="1:133" s="10" customFormat="1" x14ac:dyDescent="0.3">
      <c r="A13" s="140"/>
      <c r="B13" s="141" t="s">
        <v>94</v>
      </c>
      <c r="C13" s="142"/>
      <c r="D13" s="142"/>
      <c r="E13" s="143"/>
      <c r="F13" s="144"/>
      <c r="G13" s="145">
        <f>G14</f>
        <v>150000</v>
      </c>
    </row>
    <row r="14" spans="1:133" s="251" customFormat="1" ht="45" customHeight="1" x14ac:dyDescent="0.3">
      <c r="A14" s="146" t="s">
        <v>54</v>
      </c>
      <c r="B14" s="147" t="s">
        <v>55</v>
      </c>
      <c r="C14" s="147" t="s">
        <v>56</v>
      </c>
      <c r="D14" s="392" t="s">
        <v>57</v>
      </c>
      <c r="E14" s="392"/>
      <c r="F14" s="392"/>
      <c r="G14" s="139">
        <f>G15</f>
        <v>150000</v>
      </c>
    </row>
    <row r="15" spans="1:133" s="10" customFormat="1" ht="21.75" customHeight="1" x14ac:dyDescent="0.3">
      <c r="A15" s="243" t="s">
        <v>200</v>
      </c>
      <c r="B15" s="389" t="s">
        <v>79</v>
      </c>
      <c r="C15" s="389"/>
      <c r="D15" s="389"/>
      <c r="E15" s="389"/>
      <c r="F15" s="389"/>
      <c r="G15" s="145">
        <f>G17</f>
        <v>150000</v>
      </c>
    </row>
    <row r="16" spans="1:133" s="10" customFormat="1" ht="21.75" customHeight="1" x14ac:dyDescent="0.3">
      <c r="A16" s="243"/>
      <c r="B16" s="245" t="s">
        <v>52</v>
      </c>
      <c r="C16" s="244"/>
      <c r="D16" s="244"/>
      <c r="E16" s="244"/>
      <c r="F16" s="244"/>
      <c r="G16" s="145">
        <f>G17</f>
        <v>150000</v>
      </c>
    </row>
    <row r="17" spans="1:7" s="10" customFormat="1" ht="39.75" customHeight="1" x14ac:dyDescent="0.3">
      <c r="A17" s="246">
        <v>45241131</v>
      </c>
      <c r="B17" s="252" t="s">
        <v>206</v>
      </c>
      <c r="C17" s="246" t="s">
        <v>201</v>
      </c>
      <c r="D17" s="246" t="s">
        <v>80</v>
      </c>
      <c r="E17" s="247">
        <f>G17*1000</f>
        <v>150000000</v>
      </c>
      <c r="F17" s="246">
        <v>1</v>
      </c>
      <c r="G17" s="145">
        <v>150000</v>
      </c>
    </row>
    <row r="18" spans="1:7" s="2" customFormat="1" x14ac:dyDescent="0.3">
      <c r="A18" s="96"/>
      <c r="B18" s="94"/>
      <c r="C18" s="94"/>
      <c r="D18" s="94"/>
      <c r="E18" s="94"/>
      <c r="F18" s="94"/>
      <c r="G18" s="97"/>
    </row>
    <row r="19" spans="1:7" s="2" customFormat="1" x14ac:dyDescent="0.3">
      <c r="A19" s="96"/>
      <c r="B19" s="94"/>
      <c r="C19" s="94"/>
      <c r="D19" s="94"/>
      <c r="E19" s="94"/>
      <c r="F19" s="94"/>
      <c r="G19" s="97"/>
    </row>
    <row r="20" spans="1:7" s="2" customFormat="1" x14ac:dyDescent="0.3">
      <c r="A20" s="96"/>
      <c r="B20" s="94"/>
      <c r="C20" s="94"/>
      <c r="D20" s="94"/>
      <c r="E20" s="94"/>
      <c r="F20" s="94"/>
      <c r="G20" s="97"/>
    </row>
    <row r="21" spans="1:7" s="2" customFormat="1" x14ac:dyDescent="0.3">
      <c r="B21" s="67" t="s">
        <v>68</v>
      </c>
      <c r="C21" s="67"/>
      <c r="D21" s="67"/>
      <c r="E21" s="67"/>
      <c r="F21" s="67"/>
      <c r="G21" s="67"/>
    </row>
    <row r="22" spans="1:7" s="2" customFormat="1" x14ac:dyDescent="0.3">
      <c r="B22" s="67" t="s">
        <v>69</v>
      </c>
      <c r="C22" s="67"/>
      <c r="D22" s="67"/>
      <c r="E22" s="67"/>
      <c r="F22" s="67"/>
      <c r="G22" s="67"/>
    </row>
    <row r="23" spans="1:7" s="2" customFormat="1" x14ac:dyDescent="0.3">
      <c r="B23" s="67" t="s">
        <v>70</v>
      </c>
      <c r="C23" s="67"/>
      <c r="D23" s="67"/>
      <c r="E23" s="67"/>
      <c r="F23" s="67"/>
      <c r="G23" s="67"/>
    </row>
    <row r="24" spans="1:7" x14ac:dyDescent="0.3">
      <c r="B24" s="68"/>
      <c r="C24" s="68"/>
      <c r="D24" s="68"/>
      <c r="E24" s="68"/>
      <c r="F24" s="68"/>
      <c r="G24" s="68"/>
    </row>
    <row r="25" spans="1:7" x14ac:dyDescent="0.3">
      <c r="B25" s="68"/>
      <c r="C25" s="68"/>
      <c r="D25" s="68"/>
      <c r="E25" s="68"/>
      <c r="F25" s="68"/>
      <c r="G25" s="68"/>
    </row>
    <row r="26" spans="1:7" x14ac:dyDescent="0.3">
      <c r="B26" s="68"/>
      <c r="C26" s="68"/>
      <c r="D26" s="68"/>
      <c r="E26" s="68"/>
      <c r="F26" s="68"/>
      <c r="G26" s="68"/>
    </row>
  </sheetData>
  <mergeCells count="11">
    <mergeCell ref="B15:F15"/>
    <mergeCell ref="D9:F9"/>
    <mergeCell ref="B10:F10"/>
    <mergeCell ref="D14:F14"/>
    <mergeCell ref="A4:G4"/>
    <mergeCell ref="A5:A6"/>
    <mergeCell ref="B5:B6"/>
    <mergeCell ref="C5:C6"/>
    <mergeCell ref="D5:D6"/>
    <mergeCell ref="E5:E6"/>
    <mergeCell ref="F5:F6"/>
  </mergeCells>
  <pageMargins left="0.7" right="0.7" top="0.75" bottom="0.75" header="0.3" footer="0.3"/>
  <pageSetup paperSize="9" scale="44"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44D0ED-E8CC-4533-AF01-E71CD1595984}">
  <dimension ref="A1:I62"/>
  <sheetViews>
    <sheetView workbookViewId="0">
      <selection activeCell="F19" sqref="F19"/>
    </sheetView>
  </sheetViews>
  <sheetFormatPr defaultRowHeight="12.75" x14ac:dyDescent="0.2"/>
  <cols>
    <col min="4" max="4" width="14" customWidth="1"/>
    <col min="5" max="5" width="16" customWidth="1"/>
    <col min="6" max="6" width="72" customWidth="1"/>
    <col min="7" max="7" width="30.7109375" customWidth="1"/>
  </cols>
  <sheetData>
    <row r="1" spans="1:7" ht="20.25" customHeight="1" x14ac:dyDescent="0.3">
      <c r="A1" s="2"/>
      <c r="B1" s="2"/>
      <c r="C1" s="2"/>
      <c r="D1" s="2"/>
      <c r="E1" s="2"/>
      <c r="F1" s="17"/>
      <c r="G1" s="275" t="s">
        <v>243</v>
      </c>
    </row>
    <row r="2" spans="1:7" ht="17.25" x14ac:dyDescent="0.2">
      <c r="A2" s="396" t="s">
        <v>75</v>
      </c>
      <c r="B2" s="396"/>
      <c r="C2" s="396"/>
      <c r="D2" s="396"/>
      <c r="E2" s="396"/>
      <c r="F2" s="396"/>
      <c r="G2" s="396"/>
    </row>
    <row r="3" spans="1:7" ht="17.25" x14ac:dyDescent="0.2">
      <c r="A3" s="396" t="s">
        <v>232</v>
      </c>
      <c r="B3" s="396"/>
      <c r="C3" s="396"/>
      <c r="D3" s="396"/>
      <c r="E3" s="396"/>
      <c r="F3" s="396"/>
      <c r="G3" s="396"/>
    </row>
    <row r="4" spans="1:7" ht="36.75" customHeight="1" x14ac:dyDescent="0.2">
      <c r="A4" s="329" t="s">
        <v>233</v>
      </c>
      <c r="B4" s="329"/>
      <c r="C4" s="329"/>
      <c r="D4" s="329"/>
      <c r="E4" s="329"/>
      <c r="F4" s="329"/>
      <c r="G4" s="329"/>
    </row>
    <row r="5" spans="1:7" ht="18" thickBot="1" x14ac:dyDescent="0.25">
      <c r="A5" s="19"/>
      <c r="B5" s="19"/>
      <c r="C5" s="19"/>
      <c r="D5" s="19"/>
      <c r="E5" s="19"/>
      <c r="F5" s="178"/>
      <c r="G5" s="276"/>
    </row>
    <row r="6" spans="1:7" ht="111" customHeight="1" x14ac:dyDescent="0.2">
      <c r="A6" s="397" t="s">
        <v>234</v>
      </c>
      <c r="B6" s="398"/>
      <c r="C6" s="398"/>
      <c r="D6" s="398" t="s">
        <v>121</v>
      </c>
      <c r="E6" s="398"/>
      <c r="F6" s="398" t="s">
        <v>29</v>
      </c>
      <c r="G6" s="277" t="s">
        <v>47</v>
      </c>
    </row>
    <row r="7" spans="1:7" x14ac:dyDescent="0.2">
      <c r="A7" s="399"/>
      <c r="B7" s="400"/>
      <c r="C7" s="400"/>
      <c r="D7" s="400"/>
      <c r="E7" s="400"/>
      <c r="F7" s="400"/>
      <c r="G7" s="401" t="s">
        <v>235</v>
      </c>
    </row>
    <row r="8" spans="1:7" ht="34.5" x14ac:dyDescent="0.2">
      <c r="A8" s="278" t="s">
        <v>236</v>
      </c>
      <c r="B8" s="109" t="s">
        <v>237</v>
      </c>
      <c r="C8" s="109" t="s">
        <v>238</v>
      </c>
      <c r="D8" s="109" t="s">
        <v>124</v>
      </c>
      <c r="E8" s="109" t="s">
        <v>125</v>
      </c>
      <c r="F8" s="400"/>
      <c r="G8" s="401"/>
    </row>
    <row r="9" spans="1:7" ht="17.25" x14ac:dyDescent="0.2">
      <c r="A9" s="279"/>
      <c r="B9" s="104"/>
      <c r="C9" s="104"/>
      <c r="D9" s="104"/>
      <c r="E9" s="104"/>
      <c r="F9" s="233" t="s">
        <v>24</v>
      </c>
      <c r="G9" s="270">
        <f>+G11+G30</f>
        <v>0</v>
      </c>
    </row>
    <row r="10" spans="1:7" ht="17.25" x14ac:dyDescent="0.2">
      <c r="A10" s="279"/>
      <c r="B10" s="104"/>
      <c r="C10" s="104"/>
      <c r="D10" s="104"/>
      <c r="E10" s="104"/>
      <c r="F10" s="154" t="s">
        <v>25</v>
      </c>
      <c r="G10" s="155"/>
    </row>
    <row r="11" spans="1:7" ht="17.25" x14ac:dyDescent="0.2">
      <c r="A11" s="279"/>
      <c r="B11" s="104"/>
      <c r="C11" s="104"/>
      <c r="D11" s="104"/>
      <c r="E11" s="104"/>
      <c r="F11" s="233" t="s">
        <v>220</v>
      </c>
      <c r="G11" s="270">
        <f>G12</f>
        <v>-220000</v>
      </c>
    </row>
    <row r="12" spans="1:7" ht="34.5" x14ac:dyDescent="0.2">
      <c r="A12" s="280" t="s">
        <v>217</v>
      </c>
      <c r="B12" s="104"/>
      <c r="C12" s="104"/>
      <c r="D12" s="104"/>
      <c r="E12" s="104"/>
      <c r="F12" s="233" t="s">
        <v>218</v>
      </c>
      <c r="G12" s="271">
        <f>G14</f>
        <v>-220000</v>
      </c>
    </row>
    <row r="13" spans="1:7" ht="17.25" x14ac:dyDescent="0.2">
      <c r="A13" s="279"/>
      <c r="B13" s="104"/>
      <c r="C13" s="104"/>
      <c r="D13" s="104"/>
      <c r="E13" s="104"/>
      <c r="F13" s="154" t="s">
        <v>25</v>
      </c>
      <c r="G13" s="271"/>
    </row>
    <row r="14" spans="1:7" ht="17.25" x14ac:dyDescent="0.2">
      <c r="A14" s="279"/>
      <c r="B14" s="111" t="s">
        <v>26</v>
      </c>
      <c r="C14" s="104"/>
      <c r="D14" s="104"/>
      <c r="E14" s="104"/>
      <c r="F14" s="233" t="s">
        <v>219</v>
      </c>
      <c r="G14" s="271">
        <f>G16</f>
        <v>-220000</v>
      </c>
    </row>
    <row r="15" spans="1:7" ht="17.25" x14ac:dyDescent="0.2">
      <c r="A15" s="279"/>
      <c r="B15" s="104"/>
      <c r="C15" s="104"/>
      <c r="D15" s="104"/>
      <c r="E15" s="104"/>
      <c r="F15" s="154" t="s">
        <v>25</v>
      </c>
      <c r="G15" s="271"/>
    </row>
    <row r="16" spans="1:7" ht="17.25" x14ac:dyDescent="0.2">
      <c r="A16" s="104"/>
      <c r="B16" s="104"/>
      <c r="C16" s="111" t="s">
        <v>26</v>
      </c>
      <c r="D16" s="104"/>
      <c r="E16" s="104"/>
      <c r="F16" s="233" t="s">
        <v>210</v>
      </c>
      <c r="G16" s="271">
        <f>G18</f>
        <v>-220000</v>
      </c>
    </row>
    <row r="17" spans="1:7" ht="17.25" x14ac:dyDescent="0.2">
      <c r="A17" s="104"/>
      <c r="B17" s="104"/>
      <c r="C17" s="104"/>
      <c r="D17" s="104"/>
      <c r="E17" s="104"/>
      <c r="F17" s="154" t="s">
        <v>25</v>
      </c>
      <c r="G17" s="271"/>
    </row>
    <row r="18" spans="1:7" ht="17.25" x14ac:dyDescent="0.2">
      <c r="A18" s="104"/>
      <c r="B18" s="104"/>
      <c r="C18" s="104"/>
      <c r="D18" s="104"/>
      <c r="E18" s="104"/>
      <c r="F18" s="233" t="s">
        <v>220</v>
      </c>
      <c r="G18" s="271">
        <f>G20</f>
        <v>-220000</v>
      </c>
    </row>
    <row r="19" spans="1:7" ht="17.25" x14ac:dyDescent="0.2">
      <c r="A19" s="104"/>
      <c r="B19" s="104"/>
      <c r="C19" s="104"/>
      <c r="D19" s="104"/>
      <c r="E19" s="104"/>
      <c r="F19" s="154" t="s">
        <v>25</v>
      </c>
      <c r="G19" s="271"/>
    </row>
    <row r="20" spans="1:7" ht="17.25" x14ac:dyDescent="0.2">
      <c r="A20" s="104"/>
      <c r="B20" s="104"/>
      <c r="C20" s="104"/>
      <c r="D20" s="111" t="s">
        <v>239</v>
      </c>
      <c r="E20" s="104"/>
      <c r="F20" s="154" t="s">
        <v>210</v>
      </c>
      <c r="G20" s="271">
        <f>G22</f>
        <v>-220000</v>
      </c>
    </row>
    <row r="21" spans="1:7" ht="17.25" x14ac:dyDescent="0.2">
      <c r="A21" s="104"/>
      <c r="B21" s="104"/>
      <c r="C21" s="104"/>
      <c r="D21" s="104"/>
      <c r="E21" s="104"/>
      <c r="F21" s="154" t="s">
        <v>25</v>
      </c>
      <c r="G21" s="271"/>
    </row>
    <row r="22" spans="1:7" ht="17.25" x14ac:dyDescent="0.2">
      <c r="A22" s="104"/>
      <c r="B22" s="104"/>
      <c r="C22" s="104"/>
      <c r="D22" s="104"/>
      <c r="E22" s="281" t="s">
        <v>240</v>
      </c>
      <c r="F22" s="154" t="s">
        <v>210</v>
      </c>
      <c r="G22" s="271">
        <f>G24</f>
        <v>-220000</v>
      </c>
    </row>
    <row r="23" spans="1:7" ht="17.25" x14ac:dyDescent="0.2">
      <c r="A23" s="104"/>
      <c r="B23" s="104"/>
      <c r="C23" s="104"/>
      <c r="D23" s="104"/>
      <c r="E23" s="104"/>
      <c r="F23" s="154" t="s">
        <v>27</v>
      </c>
      <c r="G23" s="271"/>
    </row>
    <row r="24" spans="1:7" ht="17.25" x14ac:dyDescent="0.2">
      <c r="A24" s="104"/>
      <c r="B24" s="104"/>
      <c r="C24" s="104"/>
      <c r="D24" s="104"/>
      <c r="E24" s="104"/>
      <c r="F24" s="234" t="s">
        <v>220</v>
      </c>
      <c r="G24" s="271">
        <f>G26</f>
        <v>-220000</v>
      </c>
    </row>
    <row r="25" spans="1:7" ht="34.5" x14ac:dyDescent="0.2">
      <c r="A25" s="104"/>
      <c r="B25" s="104"/>
      <c r="C25" s="104"/>
      <c r="D25" s="104"/>
      <c r="E25" s="104"/>
      <c r="F25" s="154" t="s">
        <v>28</v>
      </c>
      <c r="G25" s="271"/>
    </row>
    <row r="26" spans="1:7" ht="17.25" x14ac:dyDescent="0.2">
      <c r="A26" s="104"/>
      <c r="B26" s="104"/>
      <c r="C26" s="104"/>
      <c r="D26" s="104"/>
      <c r="E26" s="104"/>
      <c r="F26" s="282" t="s">
        <v>24</v>
      </c>
      <c r="G26" s="271">
        <f>G27</f>
        <v>-220000</v>
      </c>
    </row>
    <row r="27" spans="1:7" ht="17.25" x14ac:dyDescent="0.2">
      <c r="A27" s="104"/>
      <c r="B27" s="104"/>
      <c r="C27" s="104"/>
      <c r="D27" s="104"/>
      <c r="E27" s="104"/>
      <c r="F27" s="282" t="s">
        <v>51</v>
      </c>
      <c r="G27" s="271">
        <f>G28</f>
        <v>-220000</v>
      </c>
    </row>
    <row r="28" spans="1:7" ht="17.25" x14ac:dyDescent="0.2">
      <c r="A28" s="104"/>
      <c r="B28" s="104"/>
      <c r="C28" s="104"/>
      <c r="D28" s="104"/>
      <c r="E28" s="104"/>
      <c r="F28" s="282" t="s">
        <v>145</v>
      </c>
      <c r="G28" s="271">
        <f>G29</f>
        <v>-220000</v>
      </c>
    </row>
    <row r="29" spans="1:7" ht="17.25" x14ac:dyDescent="0.2">
      <c r="A29" s="104"/>
      <c r="B29" s="104"/>
      <c r="C29" s="104"/>
      <c r="D29" s="104"/>
      <c r="E29" s="104"/>
      <c r="F29" s="282" t="s">
        <v>221</v>
      </c>
      <c r="G29" s="271">
        <f>'2'!G128</f>
        <v>-220000</v>
      </c>
    </row>
    <row r="30" spans="1:7" ht="30.75" customHeight="1" x14ac:dyDescent="0.2">
      <c r="A30" s="111"/>
      <c r="B30" s="111"/>
      <c r="C30" s="111"/>
      <c r="D30" s="111"/>
      <c r="E30" s="111"/>
      <c r="F30" s="233" t="s">
        <v>176</v>
      </c>
      <c r="G30" s="270">
        <f>G31</f>
        <v>220000</v>
      </c>
    </row>
    <row r="31" spans="1:7" ht="17.25" x14ac:dyDescent="0.3">
      <c r="A31" s="179" t="s">
        <v>15</v>
      </c>
      <c r="B31" s="29"/>
      <c r="C31" s="29"/>
      <c r="D31" s="29"/>
      <c r="E31" s="8"/>
      <c r="F31" s="180" t="s">
        <v>38</v>
      </c>
      <c r="G31" s="181">
        <f>G33</f>
        <v>220000</v>
      </c>
    </row>
    <row r="32" spans="1:7" ht="17.25" x14ac:dyDescent="0.2">
      <c r="A32" s="29"/>
      <c r="B32" s="29"/>
      <c r="C32" s="29"/>
      <c r="D32" s="29"/>
      <c r="E32" s="8"/>
      <c r="F32" s="8" t="s">
        <v>25</v>
      </c>
      <c r="G32" s="182"/>
    </row>
    <row r="33" spans="1:7" ht="34.5" x14ac:dyDescent="0.2">
      <c r="A33" s="29"/>
      <c r="B33" s="179" t="s">
        <v>39</v>
      </c>
      <c r="C33" s="29"/>
      <c r="D33" s="29"/>
      <c r="E33" s="8"/>
      <c r="F33" s="29" t="s">
        <v>37</v>
      </c>
      <c r="G33" s="181">
        <f>G35</f>
        <v>220000</v>
      </c>
    </row>
    <row r="34" spans="1:7" ht="17.25" x14ac:dyDescent="0.2">
      <c r="A34" s="29"/>
      <c r="B34" s="29"/>
      <c r="C34" s="29"/>
      <c r="D34" s="29"/>
      <c r="E34" s="8"/>
      <c r="F34" s="8" t="s">
        <v>25</v>
      </c>
      <c r="G34" s="182"/>
    </row>
    <row r="35" spans="1:7" ht="34.5" x14ac:dyDescent="0.2">
      <c r="A35" s="29"/>
      <c r="B35" s="29"/>
      <c r="C35" s="29" t="s">
        <v>26</v>
      </c>
      <c r="D35" s="29"/>
      <c r="E35" s="8"/>
      <c r="F35" s="29" t="s">
        <v>40</v>
      </c>
      <c r="G35" s="181">
        <f>G37</f>
        <v>220000</v>
      </c>
    </row>
    <row r="36" spans="1:7" ht="17.25" x14ac:dyDescent="0.2">
      <c r="A36" s="179"/>
      <c r="B36" s="179"/>
      <c r="C36" s="179"/>
      <c r="D36" s="177"/>
      <c r="E36" s="6"/>
      <c r="F36" s="6" t="s">
        <v>25</v>
      </c>
      <c r="G36" s="36"/>
    </row>
    <row r="37" spans="1:7" ht="34.5" x14ac:dyDescent="0.2">
      <c r="A37" s="179"/>
      <c r="B37" s="179"/>
      <c r="C37" s="179"/>
      <c r="D37" s="177"/>
      <c r="E37" s="6"/>
      <c r="F37" s="6" t="s">
        <v>50</v>
      </c>
      <c r="G37" s="36">
        <f t="shared" ref="G37" si="0">+G39</f>
        <v>220000</v>
      </c>
    </row>
    <row r="38" spans="1:7" ht="17.25" x14ac:dyDescent="0.2">
      <c r="A38" s="179"/>
      <c r="B38" s="179"/>
      <c r="C38" s="179"/>
      <c r="D38" s="177"/>
      <c r="E38" s="6"/>
      <c r="F38" s="6" t="s">
        <v>25</v>
      </c>
      <c r="G38" s="36"/>
    </row>
    <row r="39" spans="1:7" ht="17.25" x14ac:dyDescent="0.2">
      <c r="A39" s="29"/>
      <c r="B39" s="29"/>
      <c r="C39" s="29"/>
      <c r="D39" s="29">
        <v>1212</v>
      </c>
      <c r="E39" s="29"/>
      <c r="F39" s="29" t="s">
        <v>48</v>
      </c>
      <c r="G39" s="182">
        <f>G41</f>
        <v>220000</v>
      </c>
    </row>
    <row r="40" spans="1:7" ht="17.25" x14ac:dyDescent="0.2">
      <c r="A40" s="29"/>
      <c r="B40" s="29"/>
      <c r="C40" s="29"/>
      <c r="D40" s="29"/>
      <c r="E40" s="8"/>
      <c r="F40" s="8" t="s">
        <v>49</v>
      </c>
      <c r="G40" s="183"/>
    </row>
    <row r="41" spans="1:7" ht="34.5" x14ac:dyDescent="0.2">
      <c r="A41" s="8"/>
      <c r="B41" s="8"/>
      <c r="C41" s="8"/>
      <c r="D41" s="8"/>
      <c r="E41" s="29">
        <v>12025</v>
      </c>
      <c r="F41" s="283" t="s">
        <v>79</v>
      </c>
      <c r="G41" s="184">
        <f>G43+G50</f>
        <v>220000</v>
      </c>
    </row>
    <row r="42" spans="1:7" ht="17.25" x14ac:dyDescent="0.2">
      <c r="A42" s="8"/>
      <c r="B42" s="8"/>
      <c r="C42" s="8"/>
      <c r="D42" s="8"/>
      <c r="E42" s="8"/>
      <c r="F42" s="9" t="s">
        <v>27</v>
      </c>
      <c r="G42" s="183"/>
    </row>
    <row r="43" spans="1:7" ht="17.25" x14ac:dyDescent="0.2">
      <c r="A43" s="284"/>
      <c r="B43" s="284"/>
      <c r="C43" s="284"/>
      <c r="D43" s="284"/>
      <c r="E43" s="284"/>
      <c r="F43" s="285" t="s">
        <v>71</v>
      </c>
      <c r="G43" s="37">
        <f>+G45</f>
        <v>70000</v>
      </c>
    </row>
    <row r="44" spans="1:7" ht="34.5" x14ac:dyDescent="0.2">
      <c r="A44" s="185"/>
      <c r="B44" s="186"/>
      <c r="C44" s="187"/>
      <c r="D44" s="187"/>
      <c r="E44" s="187"/>
      <c r="F44" s="188" t="s">
        <v>28</v>
      </c>
      <c r="G44" s="38"/>
    </row>
    <row r="45" spans="1:7" ht="17.25" x14ac:dyDescent="0.2">
      <c r="A45" s="185"/>
      <c r="B45" s="186"/>
      <c r="C45" s="187"/>
      <c r="D45" s="187"/>
      <c r="E45" s="187"/>
      <c r="F45" s="188" t="s">
        <v>24</v>
      </c>
      <c r="G45" s="38">
        <f>+G46</f>
        <v>70000</v>
      </c>
    </row>
    <row r="46" spans="1:7" ht="17.25" x14ac:dyDescent="0.2">
      <c r="A46" s="185"/>
      <c r="B46" s="186"/>
      <c r="C46" s="187"/>
      <c r="D46" s="187"/>
      <c r="E46" s="187"/>
      <c r="F46" s="188" t="s">
        <v>51</v>
      </c>
      <c r="G46" s="38">
        <f>G47</f>
        <v>70000</v>
      </c>
    </row>
    <row r="47" spans="1:7" ht="34.5" x14ac:dyDescent="0.2">
      <c r="A47" s="185"/>
      <c r="B47" s="186"/>
      <c r="C47" s="187"/>
      <c r="D47" s="187"/>
      <c r="E47" s="187"/>
      <c r="F47" s="188" t="s">
        <v>58</v>
      </c>
      <c r="G47" s="38">
        <f>G48</f>
        <v>70000</v>
      </c>
    </row>
    <row r="48" spans="1:7" ht="17.25" x14ac:dyDescent="0.2">
      <c r="A48" s="190"/>
      <c r="B48" s="191"/>
      <c r="C48" s="192"/>
      <c r="D48" s="192"/>
      <c r="E48" s="192"/>
      <c r="F48" s="193" t="s">
        <v>85</v>
      </c>
      <c r="G48" s="39">
        <f>G49</f>
        <v>70000</v>
      </c>
    </row>
    <row r="49" spans="1:9" ht="17.25" x14ac:dyDescent="0.2">
      <c r="A49" s="190"/>
      <c r="B49" s="191"/>
      <c r="C49" s="192"/>
      <c r="D49" s="192"/>
      <c r="E49" s="192"/>
      <c r="F49" s="193" t="s">
        <v>86</v>
      </c>
      <c r="G49" s="39">
        <f>'2'!G31</f>
        <v>70000</v>
      </c>
    </row>
    <row r="50" spans="1:9" ht="17.25" x14ac:dyDescent="0.2">
      <c r="A50" s="284"/>
      <c r="B50" s="284"/>
      <c r="C50" s="284"/>
      <c r="D50" s="284"/>
      <c r="E50" s="284"/>
      <c r="F50" s="286" t="s">
        <v>92</v>
      </c>
      <c r="G50" s="37">
        <f>+G52</f>
        <v>150000</v>
      </c>
    </row>
    <row r="51" spans="1:9" ht="34.5" x14ac:dyDescent="0.2">
      <c r="A51" s="185"/>
      <c r="B51" s="186"/>
      <c r="C51" s="187"/>
      <c r="D51" s="187"/>
      <c r="E51" s="187"/>
      <c r="F51" s="188" t="s">
        <v>28</v>
      </c>
      <c r="G51" s="38"/>
    </row>
    <row r="52" spans="1:9" ht="17.25" x14ac:dyDescent="0.2">
      <c r="A52" s="185"/>
      <c r="B52" s="186"/>
      <c r="C52" s="187"/>
      <c r="D52" s="187"/>
      <c r="E52" s="187"/>
      <c r="F52" s="188" t="s">
        <v>24</v>
      </c>
      <c r="G52" s="38">
        <f>+G53</f>
        <v>150000</v>
      </c>
    </row>
    <row r="53" spans="1:9" ht="17.25" x14ac:dyDescent="0.2">
      <c r="A53" s="185"/>
      <c r="B53" s="186"/>
      <c r="C53" s="187"/>
      <c r="D53" s="187"/>
      <c r="E53" s="187"/>
      <c r="F53" s="188" t="s">
        <v>51</v>
      </c>
      <c r="G53" s="38">
        <f>G54</f>
        <v>150000</v>
      </c>
    </row>
    <row r="54" spans="1:9" ht="34.5" x14ac:dyDescent="0.2">
      <c r="A54" s="185"/>
      <c r="B54" s="186"/>
      <c r="C54" s="187"/>
      <c r="D54" s="187"/>
      <c r="E54" s="187"/>
      <c r="F54" s="188" t="s">
        <v>58</v>
      </c>
      <c r="G54" s="38">
        <f>+G55</f>
        <v>150000</v>
      </c>
    </row>
    <row r="55" spans="1:9" ht="17.25" x14ac:dyDescent="0.2">
      <c r="A55" s="190"/>
      <c r="B55" s="191"/>
      <c r="C55" s="192"/>
      <c r="D55" s="192"/>
      <c r="E55" s="192"/>
      <c r="F55" s="193" t="s">
        <v>85</v>
      </c>
      <c r="G55" s="39">
        <f>+G56</f>
        <v>150000</v>
      </c>
    </row>
    <row r="56" spans="1:9" ht="17.25" x14ac:dyDescent="0.2">
      <c r="A56" s="194"/>
      <c r="B56" s="195"/>
      <c r="C56" s="196"/>
      <c r="D56" s="194"/>
      <c r="E56" s="195"/>
      <c r="F56" s="197" t="s">
        <v>86</v>
      </c>
      <c r="G56" s="38">
        <f>'2'!G38</f>
        <v>150000</v>
      </c>
    </row>
    <row r="57" spans="1:9" ht="17.25" x14ac:dyDescent="0.2">
      <c r="A57" s="287"/>
      <c r="B57" s="287"/>
      <c r="C57" s="287"/>
      <c r="D57" s="287"/>
      <c r="E57" s="288"/>
      <c r="F57" s="178"/>
      <c r="G57" s="274"/>
    </row>
    <row r="58" spans="1:9" ht="17.25" x14ac:dyDescent="0.2">
      <c r="B58" s="19"/>
      <c r="C58" s="19"/>
      <c r="D58" s="266"/>
      <c r="E58" s="266"/>
      <c r="F58" s="266"/>
    </row>
    <row r="59" spans="1:9" ht="17.25" customHeight="1" x14ac:dyDescent="0.3">
      <c r="B59" s="167"/>
      <c r="C59" s="289" t="s">
        <v>241</v>
      </c>
      <c r="D59" s="289"/>
      <c r="E59" s="289"/>
      <c r="F59" s="289"/>
    </row>
    <row r="60" spans="1:9" ht="45" customHeight="1" x14ac:dyDescent="0.25">
      <c r="B60" s="290"/>
      <c r="C60" s="291"/>
      <c r="D60" s="395" t="s">
        <v>242</v>
      </c>
      <c r="E60" s="395"/>
      <c r="F60" s="395"/>
      <c r="G60" s="395"/>
      <c r="H60" s="395"/>
      <c r="I60" s="395"/>
    </row>
    <row r="61" spans="1:9" ht="15.75" x14ac:dyDescent="0.25">
      <c r="B61" s="290"/>
      <c r="C61" s="291"/>
      <c r="D61" s="291"/>
      <c r="E61" s="291"/>
      <c r="F61" s="291"/>
    </row>
    <row r="62" spans="1:9" ht="15.75" x14ac:dyDescent="0.25">
      <c r="B62" s="290"/>
      <c r="C62" s="291"/>
      <c r="D62" s="291"/>
      <c r="E62" s="291"/>
      <c r="F62" s="291"/>
    </row>
  </sheetData>
  <mergeCells count="9">
    <mergeCell ref="D60:F60"/>
    <mergeCell ref="G60:I60"/>
    <mergeCell ref="A2:G2"/>
    <mergeCell ref="A3:G3"/>
    <mergeCell ref="A4:G4"/>
    <mergeCell ref="A6:C7"/>
    <mergeCell ref="D6:E7"/>
    <mergeCell ref="F6:F8"/>
    <mergeCell ref="G7:G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3</vt:i4>
      </vt:variant>
    </vt:vector>
  </HeadingPairs>
  <TitlesOfParts>
    <vt:vector size="11" baseType="lpstr">
      <vt:lpstr>1</vt:lpstr>
      <vt:lpstr>2</vt:lpstr>
      <vt:lpstr>3</vt:lpstr>
      <vt:lpstr>4</vt:lpstr>
      <vt:lpstr>5</vt:lpstr>
      <vt:lpstr>6</vt:lpstr>
      <vt:lpstr>7</vt:lpstr>
      <vt:lpstr>8</vt:lpstr>
      <vt:lpstr>'2'!Print_Area</vt:lpstr>
      <vt:lpstr>'7'!Print_Area</vt:lpstr>
      <vt:lpstr>'2'!Print_Titles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keywords>https://mul2.gov.am/tasks/1064716/oneclick?token=ad5bcdcd71a3ce63cecda863e2d7518d</cp:keywords>
  <cp:lastModifiedBy>Arevhat Poghosyan</cp:lastModifiedBy>
  <cp:lastPrinted>2024-11-05T12:50:22Z</cp:lastPrinted>
  <dcterms:created xsi:type="dcterms:W3CDTF">1996-10-14T23:33:28Z</dcterms:created>
  <dcterms:modified xsi:type="dcterms:W3CDTF">2024-11-13T14:11:55Z</dcterms:modified>
</cp:coreProperties>
</file>