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sannaA\Desktop\Gorcer\2024\10 October\ՊՆ նոր ն4.5 մլրդ\լրամշակված\"/>
    </mc:Choice>
  </mc:AlternateContent>
  <bookViews>
    <workbookView xWindow="0" yWindow="0" windowWidth="28800" windowHeight="12180" activeTab="5"/>
  </bookViews>
  <sheets>
    <sheet name="ՕՀ-1 Ա-2 և Հ-5 Ա-1" sheetId="39" r:id="rId1"/>
    <sheet name="ՕՀ-1 Ա-3" sheetId="38" r:id="rId2"/>
    <sheet name="Հ-3 և 4" sheetId="22" r:id="rId3"/>
    <sheet name="x" sheetId="40" r:id="rId4"/>
    <sheet name="Հ-5 Ա-2" sheetId="28" r:id="rId5"/>
    <sheet name="Հ-9 Ա-9.14" sheetId="29" r:id="rId6"/>
    <sheet name="Հ-9.1 Ա-9.1.14" sheetId="34" r:id="rId7"/>
    <sheet name="Sheet1" sheetId="4" state="hidden" r:id="rId8"/>
  </sheets>
  <definedNames>
    <definedName name="_tab10" localSheetId="3">#REF!</definedName>
    <definedName name="_tab10" localSheetId="2">#REF!</definedName>
    <definedName name="_tab10" localSheetId="4">#REF!</definedName>
    <definedName name="_tab10" localSheetId="5">#REF!</definedName>
    <definedName name="_tab10" localSheetId="0">#REF!</definedName>
    <definedName name="_tab10">#REF!</definedName>
    <definedName name="_tab11" localSheetId="3">#REF!</definedName>
    <definedName name="_tab11" localSheetId="2">#REF!</definedName>
    <definedName name="_tab11" localSheetId="4">#REF!</definedName>
    <definedName name="_tab11" localSheetId="5">#REF!</definedName>
    <definedName name="_tab11" localSheetId="0">#REF!</definedName>
    <definedName name="_tab11">#REF!</definedName>
    <definedName name="_tab12" localSheetId="3">#REF!</definedName>
    <definedName name="_tab12" localSheetId="2">#REF!</definedName>
    <definedName name="_tab12" localSheetId="4">#REF!</definedName>
    <definedName name="_tab12" localSheetId="5">#REF!</definedName>
    <definedName name="_tab12" localSheetId="0">#REF!</definedName>
    <definedName name="_tab12">#REF!</definedName>
    <definedName name="_tab13" localSheetId="3">#REF!</definedName>
    <definedName name="_tab13" localSheetId="2">#REF!</definedName>
    <definedName name="_tab13" localSheetId="4">#REF!</definedName>
    <definedName name="_tab13" localSheetId="5">#REF!</definedName>
    <definedName name="_tab13" localSheetId="0">#REF!</definedName>
    <definedName name="_tab13">#REF!</definedName>
    <definedName name="_tab14" localSheetId="3">#REF!</definedName>
    <definedName name="_tab14" localSheetId="2">#REF!</definedName>
    <definedName name="_tab14" localSheetId="4">#REF!</definedName>
    <definedName name="_tab14" localSheetId="5">#REF!</definedName>
    <definedName name="_tab14" localSheetId="0">#REF!</definedName>
    <definedName name="_tab14">#REF!</definedName>
    <definedName name="_tab15" localSheetId="3">#REF!</definedName>
    <definedName name="_tab15" localSheetId="2">#REF!</definedName>
    <definedName name="_tab15" localSheetId="4">#REF!</definedName>
    <definedName name="_tab15" localSheetId="5">#REF!</definedName>
    <definedName name="_tab15" localSheetId="0">#REF!</definedName>
    <definedName name="_tab15">#REF!</definedName>
    <definedName name="_tab16" localSheetId="3">#REF!</definedName>
    <definedName name="_tab16" localSheetId="2">#REF!</definedName>
    <definedName name="_tab16" localSheetId="4">#REF!</definedName>
    <definedName name="_tab16" localSheetId="5">#REF!</definedName>
    <definedName name="_tab16" localSheetId="0">#REF!</definedName>
    <definedName name="_tab16">#REF!</definedName>
    <definedName name="_tab17" localSheetId="3">#REF!</definedName>
    <definedName name="_tab17" localSheetId="2">#REF!</definedName>
    <definedName name="_tab17" localSheetId="4">#REF!</definedName>
    <definedName name="_tab17" localSheetId="5">#REF!</definedName>
    <definedName name="_tab17" localSheetId="0">#REF!</definedName>
    <definedName name="_tab17">#REF!</definedName>
    <definedName name="_tab18" localSheetId="3">#REF!</definedName>
    <definedName name="_tab18" localSheetId="2">#REF!</definedName>
    <definedName name="_tab18" localSheetId="4">#REF!</definedName>
    <definedName name="_tab18" localSheetId="5">#REF!</definedName>
    <definedName name="_tab18" localSheetId="0">#REF!</definedName>
    <definedName name="_tab18">#REF!</definedName>
    <definedName name="_tab19" localSheetId="3">#REF!</definedName>
    <definedName name="_tab19" localSheetId="2">#REF!</definedName>
    <definedName name="_tab19" localSheetId="4">#REF!</definedName>
    <definedName name="_tab19" localSheetId="5">#REF!</definedName>
    <definedName name="_tab19" localSheetId="0">#REF!</definedName>
    <definedName name="_tab19">#REF!</definedName>
    <definedName name="_tab20" localSheetId="3">#REF!</definedName>
    <definedName name="_tab20" localSheetId="2">#REF!</definedName>
    <definedName name="_tab20" localSheetId="4">#REF!</definedName>
    <definedName name="_tab20" localSheetId="5">#REF!</definedName>
    <definedName name="_tab20" localSheetId="0">#REF!</definedName>
    <definedName name="_tab20">#REF!</definedName>
    <definedName name="_tab21" localSheetId="3">#REF!</definedName>
    <definedName name="_tab21" localSheetId="2">#REF!</definedName>
    <definedName name="_tab21" localSheetId="4">#REF!</definedName>
    <definedName name="_tab21" localSheetId="5">#REF!</definedName>
    <definedName name="_tab21" localSheetId="0">#REF!</definedName>
    <definedName name="_tab21">#REF!</definedName>
    <definedName name="_tab22" localSheetId="3">#REF!</definedName>
    <definedName name="_tab22" localSheetId="2">#REF!</definedName>
    <definedName name="_tab22" localSheetId="4">#REF!</definedName>
    <definedName name="_tab22" localSheetId="5">#REF!</definedName>
    <definedName name="_tab22" localSheetId="0">#REF!</definedName>
    <definedName name="_tab22">#REF!</definedName>
    <definedName name="_tab23" localSheetId="3">#REF!</definedName>
    <definedName name="_tab23" localSheetId="2">#REF!</definedName>
    <definedName name="_tab23" localSheetId="4">#REF!</definedName>
    <definedName name="_tab23" localSheetId="5">#REF!</definedName>
    <definedName name="_tab23" localSheetId="0">#REF!</definedName>
    <definedName name="_tab23">#REF!</definedName>
    <definedName name="_tab24" localSheetId="3">#REF!</definedName>
    <definedName name="_tab24" localSheetId="2">#REF!</definedName>
    <definedName name="_tab24" localSheetId="4">#REF!</definedName>
    <definedName name="_tab24" localSheetId="5">#REF!</definedName>
    <definedName name="_tab24" localSheetId="0">#REF!</definedName>
    <definedName name="_tab24">#REF!</definedName>
    <definedName name="_tab5" localSheetId="3">#REF!</definedName>
    <definedName name="_tab5" localSheetId="2">#REF!</definedName>
    <definedName name="_tab5" localSheetId="4">#REF!</definedName>
    <definedName name="_tab5" localSheetId="5">#REF!</definedName>
    <definedName name="_tab5" localSheetId="0">#REF!</definedName>
    <definedName name="_tab5">#REF!</definedName>
    <definedName name="_tab6" localSheetId="3">#REF!</definedName>
    <definedName name="_tab6" localSheetId="2">#REF!</definedName>
    <definedName name="_tab6" localSheetId="4">#REF!</definedName>
    <definedName name="_tab6" localSheetId="5">#REF!</definedName>
    <definedName name="_tab6" localSheetId="0">#REF!</definedName>
    <definedName name="_tab6">#REF!</definedName>
    <definedName name="_tab7" localSheetId="3">#REF!</definedName>
    <definedName name="_tab7" localSheetId="2">#REF!</definedName>
    <definedName name="_tab7" localSheetId="4">#REF!</definedName>
    <definedName name="_tab7" localSheetId="5">#REF!</definedName>
    <definedName name="_tab7" localSheetId="0">#REF!</definedName>
    <definedName name="_tab7">#REF!</definedName>
    <definedName name="_tab8" localSheetId="3">#REF!</definedName>
    <definedName name="_tab8" localSheetId="2">#REF!</definedName>
    <definedName name="_tab8" localSheetId="4">#REF!</definedName>
    <definedName name="_tab8" localSheetId="5">#REF!</definedName>
    <definedName name="_tab8" localSheetId="0">#REF!</definedName>
    <definedName name="_tab8">#REF!</definedName>
    <definedName name="_tab9" localSheetId="3">#REF!</definedName>
    <definedName name="_tab9" localSheetId="2">#REF!</definedName>
    <definedName name="_tab9" localSheetId="4">#REF!</definedName>
    <definedName name="_tab9" localSheetId="5">#REF!</definedName>
    <definedName name="_tab9" localSheetId="0">#REF!</definedName>
    <definedName name="_tab9">#REF!</definedName>
    <definedName name="AgencyCode">#REF!</definedName>
    <definedName name="AgencyName">#REF!</definedName>
    <definedName name="åû" localSheetId="3">#REF!</definedName>
    <definedName name="åû" localSheetId="2">#REF!</definedName>
    <definedName name="åû" localSheetId="4">#REF!</definedName>
    <definedName name="åû" localSheetId="5">#REF!</definedName>
    <definedName name="åû" localSheetId="0">#REF!</definedName>
    <definedName name="åû">#REF!</definedName>
    <definedName name="davit">#REF!</definedName>
    <definedName name="Functional1">#REF!</definedName>
    <definedName name="ggg">#REF!</definedName>
    <definedName name="mas" localSheetId="3">#REF!</definedName>
    <definedName name="mas" localSheetId="2">#REF!</definedName>
    <definedName name="mas" localSheetId="4">#REF!</definedName>
    <definedName name="mas" localSheetId="5">#REF!</definedName>
    <definedName name="mas" localSheetId="0">#REF!</definedName>
    <definedName name="mas">#REF!</definedName>
    <definedName name="mass" localSheetId="3">#REF!</definedName>
    <definedName name="mass" localSheetId="2">#REF!</definedName>
    <definedName name="mass" localSheetId="4">#REF!</definedName>
    <definedName name="mass" localSheetId="5">#REF!</definedName>
    <definedName name="mass" localSheetId="0">#REF!</definedName>
    <definedName name="mass">#REF!</definedName>
    <definedName name="PANature">#REF!</definedName>
    <definedName name="par_count" localSheetId="3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 localSheetId="2">#REF!,#REF!,#REF!,#REF!,#REF!</definedName>
    <definedName name="par_qual" localSheetId="4">#REF!,#REF!,#REF!,#REF!,#REF!</definedName>
    <definedName name="par_qual" localSheetId="5">#REF!,#REF!,#REF!,#REF!,#REF!</definedName>
    <definedName name="par_qual" localSheetId="0">#REF!,#REF!,#REF!,#REF!,#REF!</definedName>
    <definedName name="par_qual">#REF!,#REF!,#REF!,#REF!,#REF!</definedName>
    <definedName name="par_time" localSheetId="3">#REF!,#REF!,#REF!,#REF!</definedName>
    <definedName name="par_time" localSheetId="2">#REF!,#REF!,#REF!,#REF!</definedName>
    <definedName name="par_time" localSheetId="4">#REF!,#REF!,#REF!,#REF!</definedName>
    <definedName name="par_time" localSheetId="5">#REF!,#REF!,#REF!,#REF!</definedName>
    <definedName name="par_time" localSheetId="0">#REF!,#REF!,#REF!,#REF!</definedName>
    <definedName name="par_time">#REF!,#REF!,#REF!,#REF!</definedName>
    <definedName name="par2.12s" localSheetId="3">#REF!</definedName>
    <definedName name="par2.12s" localSheetId="2">#REF!</definedName>
    <definedName name="par2.12s" localSheetId="4">#REF!</definedName>
    <definedName name="par2.12s" localSheetId="5">#REF!</definedName>
    <definedName name="par2.12s" localSheetId="0">#REF!</definedName>
    <definedName name="par2.12s">#REF!</definedName>
    <definedName name="par2.4s" localSheetId="3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 localSheetId="2">#REF!,#REF!</definedName>
    <definedName name="par2.5s" localSheetId="4">#REF!,#REF!</definedName>
    <definedName name="par2.5s" localSheetId="5">#REF!,#REF!</definedName>
    <definedName name="par2.5s" localSheetId="0">#REF!,#REF!</definedName>
    <definedName name="par2.5s">#REF!,#REF!</definedName>
    <definedName name="par2.6s" localSheetId="3">#REF!,#REF!,#REF!,#REF!</definedName>
    <definedName name="par2.6s" localSheetId="2">#REF!,#REF!,#REF!,#REF!</definedName>
    <definedName name="par2.6s" localSheetId="4">#REF!,#REF!,#REF!,#REF!</definedName>
    <definedName name="par2.6s" localSheetId="5">#REF!,#REF!,#REF!,#REF!</definedName>
    <definedName name="par2.6s" localSheetId="0">#REF!,#REF!,#REF!,#REF!</definedName>
    <definedName name="par2.6s">#REF!,#REF!,#REF!,#REF!</definedName>
    <definedName name="par2.7s" localSheetId="3">#REF!,#REF!</definedName>
    <definedName name="par2.7s" localSheetId="2">#REF!,#REF!</definedName>
    <definedName name="par2.7s" localSheetId="4">#REF!,#REF!</definedName>
    <definedName name="par2.7s" localSheetId="5">#REF!,#REF!</definedName>
    <definedName name="par2.7s" localSheetId="0">#REF!,#REF!</definedName>
    <definedName name="par2.7s">#REF!,#REF!</definedName>
    <definedName name="par2.9s" localSheetId="3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 localSheetId="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 localSheetId="2">#REF!,#REF!</definedName>
    <definedName name="par4.10s" localSheetId="4">#REF!,#REF!</definedName>
    <definedName name="par4.10s" localSheetId="5">#REF!,#REF!</definedName>
    <definedName name="par4.10s" localSheetId="0">#REF!,#REF!</definedName>
    <definedName name="par4.10s">#REF!,#REF!</definedName>
    <definedName name="par4.11d" localSheetId="3">#REF!,#REF!,#REF!,#REF!,#REF!</definedName>
    <definedName name="par4.11d" localSheetId="2">#REF!,#REF!,#REF!,#REF!,#REF!</definedName>
    <definedName name="par4.11d" localSheetId="4">#REF!,#REF!,#REF!,#REF!,#REF!</definedName>
    <definedName name="par4.11d" localSheetId="5">#REF!,#REF!,#REF!,#REF!,#REF!</definedName>
    <definedName name="par4.11d" localSheetId="0">#REF!,#REF!,#REF!,#REF!,#REF!</definedName>
    <definedName name="par4.11d">#REF!,#REF!,#REF!,#REF!,#REF!</definedName>
    <definedName name="par4.12d" localSheetId="3">#REF!</definedName>
    <definedName name="par4.12d" localSheetId="2">#REF!</definedName>
    <definedName name="par4.12d" localSheetId="4">#REF!</definedName>
    <definedName name="par4.12d" localSheetId="5">#REF!</definedName>
    <definedName name="par4.12d" localSheetId="0">#REF!</definedName>
    <definedName name="par4.12d">#REF!</definedName>
    <definedName name="par4.13s" localSheetId="3">#REF!</definedName>
    <definedName name="par4.13s" localSheetId="2">#REF!</definedName>
    <definedName name="par4.13s" localSheetId="4">#REF!</definedName>
    <definedName name="par4.13s" localSheetId="5">#REF!</definedName>
    <definedName name="par4.13s" localSheetId="0">#REF!</definedName>
    <definedName name="par4.13s">#REF!</definedName>
    <definedName name="par4.14" localSheetId="3">#REF!,#REF!,#REF!,#REF!,#REF!,#REF!</definedName>
    <definedName name="par4.14" localSheetId="2">#REF!,#REF!,#REF!,#REF!,#REF!,#REF!</definedName>
    <definedName name="par4.14" localSheetId="4">#REF!,#REF!,#REF!,#REF!,#REF!,#REF!</definedName>
    <definedName name="par4.14" localSheetId="5">#REF!,#REF!,#REF!,#REF!,#REF!,#REF!</definedName>
    <definedName name="par4.14" localSheetId="0">#REF!,#REF!,#REF!,#REF!,#REF!,#REF!</definedName>
    <definedName name="par4.14">#REF!,#REF!,#REF!,#REF!,#REF!,#REF!</definedName>
    <definedName name="par4.15" localSheetId="3">#REF!,#REF!,#REF!</definedName>
    <definedName name="par4.15" localSheetId="2">#REF!,#REF!,#REF!</definedName>
    <definedName name="par4.15" localSheetId="4">#REF!,#REF!,#REF!</definedName>
    <definedName name="par4.15" localSheetId="5">#REF!,#REF!,#REF!</definedName>
    <definedName name="par4.15" localSheetId="0">#REF!,#REF!,#REF!</definedName>
    <definedName name="par4.15">#REF!,#REF!,#REF!</definedName>
    <definedName name="par4.16" localSheetId="3">#REF!,#REF!,#REF!</definedName>
    <definedName name="par4.16" localSheetId="2">#REF!,#REF!,#REF!</definedName>
    <definedName name="par4.16" localSheetId="4">#REF!,#REF!,#REF!</definedName>
    <definedName name="par4.16" localSheetId="5">#REF!,#REF!,#REF!</definedName>
    <definedName name="par4.16" localSheetId="0">#REF!,#REF!,#REF!</definedName>
    <definedName name="par4.16">#REF!,#REF!,#REF!</definedName>
    <definedName name="par4.17" localSheetId="3">#REF!,#REF!,#REF!,#REF!</definedName>
    <definedName name="par4.17" localSheetId="2">#REF!,#REF!,#REF!,#REF!</definedName>
    <definedName name="par4.17" localSheetId="4">#REF!,#REF!,#REF!,#REF!</definedName>
    <definedName name="par4.17" localSheetId="5">#REF!,#REF!,#REF!,#REF!</definedName>
    <definedName name="par4.17" localSheetId="0">#REF!,#REF!,#REF!,#REF!</definedName>
    <definedName name="par4.17">#REF!,#REF!,#REF!,#REF!</definedName>
    <definedName name="par4.18d" localSheetId="3">#REF!,#REF!</definedName>
    <definedName name="par4.18d" localSheetId="2">#REF!,#REF!</definedName>
    <definedName name="par4.18d" localSheetId="4">#REF!,#REF!</definedName>
    <definedName name="par4.18d" localSheetId="5">#REF!,#REF!</definedName>
    <definedName name="par4.18d" localSheetId="0">#REF!,#REF!</definedName>
    <definedName name="par4.18d">#REF!,#REF!</definedName>
    <definedName name="par4.19s" localSheetId="3">#REF!</definedName>
    <definedName name="par4.19s" localSheetId="2">#REF!</definedName>
    <definedName name="par4.19s" localSheetId="4">#REF!</definedName>
    <definedName name="par4.19s" localSheetId="5">#REF!</definedName>
    <definedName name="par4.19s" localSheetId="0">#REF!</definedName>
    <definedName name="par4.19s">#REF!</definedName>
    <definedName name="par4.20f" localSheetId="3">#REF!</definedName>
    <definedName name="par4.20f" localSheetId="2">#REF!</definedName>
    <definedName name="par4.20f" localSheetId="4">#REF!</definedName>
    <definedName name="par4.20f" localSheetId="5">#REF!</definedName>
    <definedName name="par4.20f" localSheetId="0">#REF!</definedName>
    <definedName name="par4.20f">#REF!</definedName>
    <definedName name="par4.21f" localSheetId="3">#REF!</definedName>
    <definedName name="par4.21f" localSheetId="2">#REF!</definedName>
    <definedName name="par4.21f" localSheetId="4">#REF!</definedName>
    <definedName name="par4.21f" localSheetId="5">#REF!</definedName>
    <definedName name="par4.21f" localSheetId="0">#REF!</definedName>
    <definedName name="par4.21f">#REF!</definedName>
    <definedName name="par4.22" localSheetId="3">#REF!</definedName>
    <definedName name="par4.22" localSheetId="2">#REF!</definedName>
    <definedName name="par4.22" localSheetId="4">#REF!</definedName>
    <definedName name="par4.22" localSheetId="5">#REF!</definedName>
    <definedName name="par4.22" localSheetId="0">#REF!</definedName>
    <definedName name="par4.22">#REF!</definedName>
    <definedName name="par4.4" localSheetId="3">#REF!</definedName>
    <definedName name="par4.4" localSheetId="2">#REF!</definedName>
    <definedName name="par4.4" localSheetId="4">#REF!</definedName>
    <definedName name="par4.4" localSheetId="5">#REF!</definedName>
    <definedName name="par4.4" localSheetId="0">#REF!</definedName>
    <definedName name="par4.4">#REF!</definedName>
    <definedName name="par4.5" localSheetId="3">#REF!</definedName>
    <definedName name="par4.5" localSheetId="2">#REF!</definedName>
    <definedName name="par4.5" localSheetId="4">#REF!</definedName>
    <definedName name="par4.5" localSheetId="5">#REF!</definedName>
    <definedName name="par4.5" localSheetId="0">#REF!</definedName>
    <definedName name="par4.5">#REF!</definedName>
    <definedName name="par4.6s" localSheetId="3">#REF!</definedName>
    <definedName name="par4.6s" localSheetId="2">#REF!</definedName>
    <definedName name="par4.6s" localSheetId="4">#REF!</definedName>
    <definedName name="par4.6s" localSheetId="5">#REF!</definedName>
    <definedName name="par4.6s" localSheetId="0">#REF!</definedName>
    <definedName name="par4.6s">#REF!</definedName>
    <definedName name="par4.7s" localSheetId="3">#REF!</definedName>
    <definedName name="par4.7s" localSheetId="2">#REF!</definedName>
    <definedName name="par4.7s" localSheetId="4">#REF!</definedName>
    <definedName name="par4.7s" localSheetId="5">#REF!</definedName>
    <definedName name="par4.7s" localSheetId="0">#REF!</definedName>
    <definedName name="par4.7s">#REF!</definedName>
    <definedName name="par4.8" localSheetId="3">#REF!,#REF!,#REF!,#REF!,#REF!</definedName>
    <definedName name="par4.8" localSheetId="2">#REF!,#REF!,#REF!,#REF!,#REF!</definedName>
    <definedName name="par4.8" localSheetId="4">#REF!,#REF!,#REF!,#REF!,#REF!</definedName>
    <definedName name="par4.8" localSheetId="5">#REF!,#REF!,#REF!,#REF!,#REF!</definedName>
    <definedName name="par4.8" localSheetId="0">#REF!,#REF!,#REF!,#REF!,#REF!</definedName>
    <definedName name="par4.8">#REF!,#REF!,#REF!,#REF!,#REF!</definedName>
    <definedName name="par4.9" localSheetId="3">#REF!,#REF!,#REF!,#REF!,#REF!,#REF!</definedName>
    <definedName name="par4.9" localSheetId="2">#REF!,#REF!,#REF!,#REF!,#REF!,#REF!</definedName>
    <definedName name="par4.9" localSheetId="4">#REF!,#REF!,#REF!,#REF!,#REF!,#REF!</definedName>
    <definedName name="par4.9" localSheetId="5">#REF!,#REF!,#REF!,#REF!,#REF!,#REF!</definedName>
    <definedName name="par4.9" localSheetId="0">#REF!,#REF!,#REF!,#REF!,#REF!,#REF!</definedName>
    <definedName name="par4.9">#REF!,#REF!,#REF!,#REF!,#REF!,#REF!</definedName>
    <definedName name="par5.1" localSheetId="3">#REF!,#REF!</definedName>
    <definedName name="par5.1" localSheetId="2">#REF!,#REF!</definedName>
    <definedName name="par5.1" localSheetId="4">#REF!,#REF!</definedName>
    <definedName name="par5.1" localSheetId="5">#REF!,#REF!</definedName>
    <definedName name="par5.1" localSheetId="0">#REF!,#REF!</definedName>
    <definedName name="par5.1">#REF!,#REF!</definedName>
    <definedName name="par5.3" localSheetId="3">#REF!,#REF!,#REF!,#REF!,#REF!,#REF!</definedName>
    <definedName name="par5.3" localSheetId="2">#REF!,#REF!,#REF!,#REF!,#REF!,#REF!</definedName>
    <definedName name="par5.3" localSheetId="4">#REF!,#REF!,#REF!,#REF!,#REF!,#REF!</definedName>
    <definedName name="par5.3" localSheetId="5">#REF!,#REF!,#REF!,#REF!,#REF!,#REF!</definedName>
    <definedName name="par5.3" localSheetId="0">#REF!,#REF!,#REF!,#REF!,#REF!,#REF!</definedName>
    <definedName name="par5.3">#REF!,#REF!,#REF!,#REF!,#REF!,#REF!</definedName>
    <definedName name="par5.4" localSheetId="3">#REF!,#REF!,#REF!,#REF!,#REF!</definedName>
    <definedName name="par5.4" localSheetId="2">#REF!,#REF!,#REF!,#REF!,#REF!</definedName>
    <definedName name="par5.4" localSheetId="4">#REF!,#REF!,#REF!,#REF!,#REF!</definedName>
    <definedName name="par5.4" localSheetId="5">#REF!,#REF!,#REF!,#REF!,#REF!</definedName>
    <definedName name="par5.4" localSheetId="0">#REF!,#REF!,#REF!,#REF!,#REF!</definedName>
    <definedName name="par5.4">#REF!,#REF!,#REF!,#REF!,#REF!</definedName>
    <definedName name="par5.5" localSheetId="3">#REF!</definedName>
    <definedName name="par5.5" localSheetId="2">#REF!</definedName>
    <definedName name="par5.5" localSheetId="4">#REF!</definedName>
    <definedName name="par5.5" localSheetId="5">#REF!</definedName>
    <definedName name="par5.5" localSheetId="0">#REF!</definedName>
    <definedName name="par5.5">#REF!</definedName>
    <definedName name="par5.6" localSheetId="3">#REF!,#REF!</definedName>
    <definedName name="par5.6" localSheetId="2">#REF!,#REF!</definedName>
    <definedName name="par5.6" localSheetId="4">#REF!,#REF!</definedName>
    <definedName name="par5.6" localSheetId="5">#REF!,#REF!</definedName>
    <definedName name="par5.6" localSheetId="0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3">x!$A$1:$I$48</definedName>
    <definedName name="_xlnm.Print_Area" localSheetId="2">'Հ-3 և 4'!$A$1:$I$69</definedName>
    <definedName name="_xlnm.Print_Area" localSheetId="4">'Հ-5 Ա-2'!$A$1:$F$18</definedName>
    <definedName name="_xlnm.Print_Area" localSheetId="5">'Հ-9 Ա-9.14'!$A$1:$E$80</definedName>
    <definedName name="_xlnm.Print_Area" localSheetId="6">'Հ-9.1 Ա-9.1.14'!$A$1:$E$80</definedName>
    <definedName name="_xlnm.Print_Area" localSheetId="0">'ՕՀ-1 Ա-2 և Հ-5 Ա-1'!$A$1:$F$63</definedName>
    <definedName name="_xlnm.Print_Area" localSheetId="1">'ՕՀ-1 Ա-3'!$A$1:$H$18</definedName>
    <definedName name="_xlnm.Print_Titles" localSheetId="3">x!$7:$8</definedName>
    <definedName name="_xlnm.Print_Titles" localSheetId="2">'Հ-3 և 4'!$8:$9</definedName>
    <definedName name="_xlnm.Print_Titles" localSheetId="4">'Հ-5 Ա-2'!$8:$9</definedName>
    <definedName name="_xlnm.Print_Titles" localSheetId="0">'ՕՀ-1 Ա-2 և Հ-5 Ա-1'!$B:$E,'ՕՀ-1 Ա-2 և Հ-5 Ա-1'!$7:$8</definedName>
    <definedName name="program" localSheetId="3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 localSheetId="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 localSheetId="2">#REF!</definedName>
    <definedName name="x" localSheetId="4">#REF!</definedName>
    <definedName name="x" localSheetId="5">#REF!</definedName>
    <definedName name="x" localSheetId="0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5" i="34" l="1"/>
  <c r="D45" i="34"/>
  <c r="D55" i="29"/>
  <c r="D45" i="29"/>
  <c r="E18" i="28"/>
  <c r="E17" i="28"/>
  <c r="E16" i="38"/>
  <c r="D16" i="38" s="1"/>
  <c r="E15" i="38"/>
  <c r="D15" i="38" s="1"/>
  <c r="H37" i="22" l="1"/>
  <c r="H40" i="22"/>
  <c r="H39" i="22"/>
  <c r="H28" i="40" l="1"/>
  <c r="H27" i="40" s="1"/>
  <c r="H26" i="40" s="1"/>
  <c r="H25" i="40" s="1"/>
  <c r="H24" i="40" s="1"/>
  <c r="H22" i="40" s="1"/>
  <c r="H20" i="40" s="1"/>
  <c r="H18" i="40" s="1"/>
  <c r="H46" i="40"/>
  <c r="H45" i="40" s="1"/>
  <c r="H44" i="40" s="1"/>
  <c r="H43" i="40" s="1"/>
  <c r="H41" i="40" s="1"/>
  <c r="H39" i="40" s="1"/>
  <c r="H37" i="40" s="1"/>
  <c r="H16" i="40" l="1"/>
  <c r="H14" i="40" s="1"/>
  <c r="H12" i="40" s="1"/>
  <c r="H10" i="40" s="1"/>
  <c r="H35" i="40"/>
  <c r="H33" i="40" s="1"/>
  <c r="H31" i="40" s="1"/>
  <c r="H29" i="40" s="1"/>
  <c r="H29" i="22"/>
  <c r="H9" i="40" l="1"/>
  <c r="H58" i="22"/>
  <c r="D70" i="29"/>
  <c r="D79" i="29" s="1"/>
  <c r="E50" i="39"/>
  <c r="E36" i="39" s="1"/>
  <c r="H68" i="22"/>
  <c r="H67" i="22" s="1"/>
  <c r="H66" i="22" s="1"/>
  <c r="H65" i="22" s="1"/>
  <c r="H64" i="22" s="1"/>
  <c r="H62" i="22" s="1"/>
  <c r="H60" i="22" s="1"/>
  <c r="H57" i="22" l="1"/>
  <c r="H56" i="22" s="1"/>
  <c r="H55" i="22" s="1"/>
  <c r="H53" i="22" s="1"/>
  <c r="H51" i="22" s="1"/>
  <c r="H49" i="22" s="1"/>
  <c r="H47" i="22" s="1"/>
  <c r="H45" i="22" s="1"/>
  <c r="H43" i="22" s="1"/>
  <c r="H41" i="22" s="1"/>
  <c r="D70" i="34"/>
  <c r="D79" i="34" s="1"/>
  <c r="H36" i="22"/>
  <c r="H28" i="22" l="1"/>
  <c r="H27" i="22" s="1"/>
  <c r="H26" i="22" s="1"/>
  <c r="H25" i="22" l="1"/>
  <c r="H23" i="22" s="1"/>
  <c r="H21" i="22" s="1"/>
  <c r="E18" i="39" s="1"/>
  <c r="D25" i="29" l="1"/>
  <c r="D25" i="34"/>
  <c r="B5" i="34"/>
  <c r="B3" i="34"/>
  <c r="B2" i="34"/>
  <c r="B3" i="29" l="1"/>
  <c r="B2" i="29"/>
  <c r="B5" i="29"/>
  <c r="B3" i="28"/>
  <c r="B2" i="28"/>
  <c r="B5" i="28"/>
  <c r="H35" i="22" l="1"/>
  <c r="H34" i="22" s="1"/>
  <c r="H32" i="22" s="1"/>
  <c r="H30" i="22" s="1"/>
  <c r="E24" i="39" s="1"/>
  <c r="E57" i="39" l="1"/>
  <c r="E14" i="38"/>
  <c r="D35" i="34"/>
  <c r="H19" i="22"/>
  <c r="H17" i="22" s="1"/>
  <c r="H15" i="22" s="1"/>
  <c r="H13" i="22" s="1"/>
  <c r="H11" i="22" s="1"/>
  <c r="H10" i="22" s="1"/>
  <c r="D35" i="29"/>
  <c r="E16" i="28"/>
  <c r="E14" i="28" s="1"/>
  <c r="E12" i="28" s="1"/>
  <c r="E10" i="28" s="1"/>
  <c r="E43" i="39" l="1"/>
  <c r="E42" i="39" s="1"/>
  <c r="E30" i="39"/>
  <c r="E11" i="39" s="1"/>
  <c r="E10" i="39" s="1"/>
  <c r="E9" i="39" s="1"/>
  <c r="E12" i="38"/>
  <c r="E10" i="38" s="1"/>
  <c r="D14" i="38"/>
  <c r="D12" i="38" s="1"/>
  <c r="D10" i="38" s="1"/>
</calcChain>
</file>

<file path=xl/sharedStrings.xml><?xml version="1.0" encoding="utf-8"?>
<sst xmlns="http://schemas.openxmlformats.org/spreadsheetml/2006/main" count="468" uniqueCount="137">
  <si>
    <t>ՀՀ պաշտպանության նախարարություն</t>
  </si>
  <si>
    <t xml:space="preserve"> Ռազմական պաշտպանություն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</si>
  <si>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</si>
  <si>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</si>
  <si>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</si>
  <si>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</si>
  <si>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</si>
  <si>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</si>
  <si>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</si>
  <si>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</si>
  <si>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</si>
  <si>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</si>
  <si>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</si>
  <si>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Ծրագրի դասիչը 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</si>
  <si>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</si>
  <si>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</si>
  <si>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</si>
  <si>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</si>
  <si>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</si>
  <si>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</si>
  <si>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</si>
  <si>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</si>
  <si>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Ծրագրային դասիչը</t>
  </si>
  <si>
    <t xml:space="preserve"> Գործառական դասիչը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</si>
  <si>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</si>
  <si>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</si>
  <si>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</si>
  <si>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</si>
  <si>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>Վերջնական արդյունքի նկարագրությունը՝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</si>
  <si>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</si>
  <si>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</si>
  <si>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</si>
  <si>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</si>
  <si>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</si>
  <si>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Ծրագրային դասիչը</t>
  </si>
  <si>
    <t>այդ թվում`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</si>
  <si>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</si>
  <si>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</si>
  <si>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</si>
  <si>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</si>
  <si>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</si>
  <si>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</si>
  <si>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</si>
  <si>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</si>
  <si>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</si>
  <si>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</si>
  <si>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այդ թվում` ըստ կատարողների</t>
  </si>
  <si>
    <t>հազար դրամ</t>
  </si>
  <si>
    <t xml:space="preserve"> ՄԱՍ 2.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</si>
  <si>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</si>
  <si>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>տարի</t>
  </si>
  <si>
    <t>ծրագիր</t>
  </si>
  <si>
    <t>միջոցառում</t>
  </si>
  <si>
    <t>բաժին</t>
  </si>
  <si>
    <t>խումբ</t>
  </si>
  <si>
    <t xml:space="preserve"> դաս</t>
  </si>
  <si>
    <t>միջո-ցառում</t>
  </si>
  <si>
    <t xml:space="preserve"> ՀՀ պաշտպանության նախարարություն</t>
  </si>
  <si>
    <t xml:space="preserve">ՀՀ պաշտպանության նախարարություն </t>
  </si>
  <si>
    <t>ՀՀ պաշտպանության ապահովում</t>
  </si>
  <si>
    <t>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</si>
  <si>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ՀՀ ԶՈւ ռազմավարական ծավալումն ապահովող մարտական պատրաստականության պահպանում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</si>
  <si>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</si>
  <si>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ՀՀ պաշտպանության ապահովում </t>
  </si>
  <si>
    <t xml:space="preserve">Ծրագրի անվանումը </t>
  </si>
  <si>
    <t xml:space="preserve"> ԸՆԴԱՄԵՆԸ ԾԱԽՍԵՐ այդ թվում՝</t>
  </si>
  <si>
    <t xml:space="preserve">ՈՐՈՇՄԱՆ N 5 ՀԱՎԵԼՎԱԾԻ N 2 ԱՂՅՈՒՍԱԿՈՒՄ ԿԱՏԱՐՎՈՂ ՓՈՓՈԽՈՒԹՅՈՒՆՆԵՐԸ </t>
  </si>
  <si>
    <t>ՈՐՈՇՄԱՆ N 3 և N 4 ՀԱՎԵԼՎԱԾՆԵՐՈՒՄ ԿԱՏԱՐՎՈՂ ՓՈՓՈԽՈՒԹՅՈՒՆՆԵՐԸ</t>
  </si>
  <si>
    <t>Բյուջետային հատկացումների գլխավոր կարգադրիչների, ծրագրերի և միջոցառումների անվանումները</t>
  </si>
  <si>
    <t xml:space="preserve"> Չի սահմանվում </t>
  </si>
  <si>
    <t>ՀԱՅԱՍՏԱՆԻ ՀԱՆՐԱՊԵՏՈՒԹՅԱՆ ԿԱՌԱՎԱՐՈՒԹՅԱՆ 2023 ԹՎԱԿԱՆԻ ԴԵԿՏԵՄԲԵՐԻ 28-Ի N 2323-Ն</t>
  </si>
  <si>
    <t>ՀՀ կառավարության 2024 թվականի</t>
  </si>
  <si>
    <t>______________ ի N ___ -Ն որոշման</t>
  </si>
  <si>
    <t xml:space="preserve">Ակտիվն օգտագործող կազմակերպության(ների) անվանում(ներ)ը՝ </t>
  </si>
  <si>
    <t>Հավելված N 5</t>
  </si>
  <si>
    <t>Հավելված N 4</t>
  </si>
  <si>
    <t>Հավելված N 3</t>
  </si>
  <si>
    <t xml:space="preserve"> 11001</t>
  </si>
  <si>
    <t xml:space="preserve"> Ռազմական կարիքների բավարարում</t>
  </si>
  <si>
    <t xml:space="preserve"> ՀՀ  պաշտպանության  նախարարություն</t>
  </si>
  <si>
    <t xml:space="preserve"> ԸՆԹԱՑԻԿ ԾԱԽՍԵՐ</t>
  </si>
  <si>
    <t xml:space="preserve"> ԱՅԼ ԾԱԽՍԵՐ</t>
  </si>
  <si>
    <t>Ցուցանիշների փոփոխությունը (ավելացումները նշված են դրական նշանով, իսկ նվազեցումները՝ փակագծերում)</t>
  </si>
  <si>
    <t>Հավելված N 1</t>
  </si>
  <si>
    <t>Ռազմական կարիքների բավարարում</t>
  </si>
  <si>
    <t>Ընթացիկ գործունեության ապահովման գործողություններ</t>
  </si>
  <si>
    <t>Ծառայությունների մատուցում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</si>
  <si>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</si>
  <si>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</si>
  <si>
    <t xml:space="preserve"> - Այլ ծախսեր</t>
  </si>
  <si>
    <t xml:space="preserve"> Ծառայությունը մատուցող կազմակերպության(ների) անվանում(ներ)ը՛ </t>
  </si>
  <si>
    <t>Հավելված N 6</t>
  </si>
  <si>
    <t>հազար դրամով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</si>
  <si>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</si>
  <si>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</si>
  <si>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</si>
  <si>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</si>
  <si>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</si>
  <si>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</si>
  <si>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</si>
  <si>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«ՀԱՅԱՍՏԱՆԻ ՀԱՆՐԱՊԵՏՈՒԹՅԱՆ 2024 ԹՎԱԿԱՆԻ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 ՓՈՓՈԽՈՒԹՅՈՒՆՆԵՐԸ</t>
  </si>
  <si>
    <t>______________ ի N___ -Ն որոշման</t>
  </si>
  <si>
    <t>Հավելված N 2</t>
  </si>
  <si>
    <t>___________  ___-ի N _______ -Ն որոշման</t>
  </si>
  <si>
    <t xml:space="preserve"> - Շենքերի և շինությունների շինարարություն</t>
  </si>
  <si>
    <t xml:space="preserve"> ՀՀ կառավարություն</t>
  </si>
  <si>
    <t xml:space="preserve"> 1139</t>
  </si>
  <si>
    <t>Ծրագրի անվանումը`</t>
  </si>
  <si>
    <t>ՀՀ կառավարության պահուստային ֆոնդ</t>
  </si>
  <si>
    <t>Ծրագրի նպատակը`</t>
  </si>
  <si>
    <t>Պետական բյուջեում չկանխատեսված, ինչպես նաեւ բյուջետային երաշխիքների ապահովման ծախսերի ֆինանսավորման ապահովում</t>
  </si>
  <si>
    <t>Վերջնական արդյունքի նկարագրությունը`</t>
  </si>
  <si>
    <t>Պահուստային ֆոնդի կառավարման արդյունավետության և թափանցիկության ապահովում</t>
  </si>
  <si>
    <t xml:space="preserve"> Ծրագրի միջոցառումներ</t>
  </si>
  <si>
    <t>Միջոցառման անվանումը`</t>
  </si>
  <si>
    <t>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</si>
  <si>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</si>
  <si>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կառավարության պահուստային ֆոնդ</t>
  </si>
  <si>
    <t xml:space="preserve"> 11</t>
  </si>
  <si>
    <t>ՀԻՄՆԱԿԱՆ ԲԱԺԻՆՆԵՐԻՆ ՉԴԱՍՎՈՂ ՊԱՀՈՒՍՏԱՅԻՆ ՖՈՆԴԵՐ</t>
  </si>
  <si>
    <t xml:space="preserve"> ՀՀ կառավարության և համայնքների պահուստային ֆոնդ</t>
  </si>
  <si>
    <t xml:space="preserve"> ՇԵՆՔԵՐ ԵՎ ՇԻՆՈՒԹՅՈՒՆՆԵՐ</t>
  </si>
  <si>
    <t xml:space="preserve"> ՇԵՆՔԵՐ և ՇԻՆՈՒԹՅՈՒՆՆԵՐ</t>
  </si>
  <si>
    <t xml:space="preserve"> ՀՀ կառավարություն </t>
  </si>
  <si>
    <t xml:space="preserve"> Ծրագրի անվանումը </t>
  </si>
  <si>
    <t xml:space="preserve">ՀՀ կառավարության պահուստային ֆոնդ </t>
  </si>
  <si>
    <t xml:space="preserve"> Ցուցանիշների փոփոխությունը (ավելացումները նշված են դրական նշանով)</t>
  </si>
  <si>
    <t xml:space="preserve"> 11001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</si>
  <si>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</si>
  <si>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</si>
  <si>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</si>
  <si>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Միջոցառումն իրականացնողի անվանումը </t>
  </si>
  <si>
    <t xml:space="preserve">ՈՐՈՇՄԱՆ N 9 ՀԱՎԵԼՎԱԾԻ N 9.14 ԵՎ N 9.48 ԱՂՅՈՒՍԱԿՆԵՐՈՒՄ ԿԱՏԱՐՎՈՂ ՓՈՓՈԽՈՒԹՅՈՒՆՆԵՐԸ </t>
  </si>
  <si>
    <t xml:space="preserve">ՈՐՈՇՄԱՆ N 9.1 ՀԱՎԵԼՎԱԾԻ N 9.1.14 ԵՎ N 9.1.58 ԱՂՅՈՒՍԱԿՆԵՐՈՒՄ ԿԱՏԱՐՎՈՂ ՓՈՓՈԽՈՒԹՅՈՒՆՆԵՐԸ </t>
  </si>
  <si>
    <t>«ՀԱՅԱՍՏԱՆԻ ՀԱՆՐԱՊԵՏՈՒԹՅԱՆ 2024 ԹՎԱԿԱՆԻ ՊԵՏԱԿԱՆ ԲՅՈՒՋԵԻ ՄԱՍԻՆ» ՀԱՅԱՍՏԱՆԻ ՀԱՆՐԱՊԵՏՈՒԹՅԱՆ ՕՐԵՆՔԻ N 1 
ՀԱՎԵԼՎԱԾԻ N 3 ԱՂՅՈՒՍԱԿՈՒՄ ԿԱՏԱՐՎՈՂ ՓՈՓՈԽՈՒԹՅՈՒՆԸ</t>
  </si>
  <si>
    <t>Հավելված N 7</t>
  </si>
  <si>
    <t>ՀԱՅԱՍՏԱՆԻ ՀԱՆՐԱՊԵՏՈՒԹՅԱՆ ԿԱՌԱՎԱՐՈՒԹՅԱՆ ՊԱՀՈՒՍՏԱՅԻՆ ՖՈՆԴԻՑ ՀԱՏԿԱՑՈՒՄՆԵՐ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</si>
</sst>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&quot;-&quot;?_);_(@_)"/>
  </numFmts>
  <fonts count="43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2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0"/>
      <name val="Arial Armenian"/>
      <family val="2"/>
      <charset val="1"/>
    </font>
    <font>
      <i/>
      <sz val="10"/>
      <name val="GHEA Grapalat"/>
      <family val="3"/>
    </font>
    <font>
      <u/>
      <sz val="11"/>
      <name val="GHEA Grapalat"/>
      <family val="3"/>
    </font>
    <font>
      <sz val="11"/>
      <name val="Calibri"/>
      <family val="2"/>
      <scheme val="minor"/>
    </font>
    <font>
      <b/>
      <i/>
      <sz val="11"/>
      <name val="GHEA Grapalat"/>
      <family val="3"/>
    </font>
    <font>
      <sz val="10"/>
      <color rgb="FF00B050"/>
      <name val="GHEA Grapalat"/>
      <family val="3"/>
    </font>
    <font>
      <b/>
      <u/>
      <sz val="11"/>
      <name val="GHEA Grapalat"/>
      <family val="3"/>
    </font>
    <font>
      <sz val="10"/>
      <name val="Arial"/>
      <family val="2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sz val="10"/>
      <color rgb="FFFF0000"/>
      <name val="GHEA Grapalat"/>
      <family val="3"/>
    </font>
    <font>
      <b/>
      <u/>
      <sz val="12"/>
      <color theme="1"/>
      <name val="GHEA Grapalat"/>
      <family val="3"/>
    </font>
    <font>
      <b/>
      <sz val="8"/>
      <name val="GHEA Grapalat"/>
      <family val="2"/>
    </font>
    <font>
      <sz val="10"/>
      <color rgb="FF0070C0"/>
      <name val="GHEA Grapalat"/>
      <family val="3"/>
    </font>
    <font>
      <i/>
      <sz val="10"/>
      <color rgb="FF7030A0"/>
      <name val="GHEA Grapalat"/>
      <family val="3"/>
    </font>
    <font>
      <sz val="10"/>
      <color rgb="FF7030A0"/>
      <name val="GHEA Grapalat"/>
      <family val="3"/>
    </font>
    <font>
      <i/>
      <sz val="10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6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1" fillId="0" borderId="0"/>
    <xf numFmtId="166" fontId="11" fillId="0" borderId="0" applyFont="0" applyFill="0" applyBorder="0" applyAlignment="0" applyProtection="0"/>
    <xf numFmtId="0" fontId="11" fillId="0" borderId="0"/>
    <xf numFmtId="43" fontId="6" fillId="0" borderId="0" applyFont="0" applyFill="0" applyBorder="0" applyAlignment="0" applyProtection="0"/>
    <xf numFmtId="0" fontId="13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9" fontId="19" fillId="0" borderId="0" applyBorder="0" applyProtection="0"/>
    <xf numFmtId="0" fontId="19" fillId="0" borderId="0"/>
    <xf numFmtId="0" fontId="26" fillId="0" borderId="0"/>
    <xf numFmtId="0" fontId="5" fillId="0" borderId="0"/>
    <xf numFmtId="167" fontId="38" fillId="0" borderId="0" applyFill="0" applyBorder="0" applyProtection="0">
      <alignment horizontal="right" vertical="top"/>
    </xf>
  </cellStyleXfs>
  <cellXfs count="272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10" fillId="0" borderId="0" xfId="0" applyFont="1" applyAlignment="1">
      <alignment vertical="top" wrapText="1"/>
    </xf>
    <xf numFmtId="0" fontId="4" fillId="0" borderId="0" xfId="7" applyNumberFormat="1" applyFont="1" applyFill="1" applyAlignment="1">
      <alignment horizontal="center" vertical="center" wrapText="1"/>
    </xf>
    <xf numFmtId="0" fontId="12" fillId="0" borderId="1" xfId="7" applyFont="1" applyBorder="1" applyAlignment="1">
      <alignment horizontal="center" vertical="center" wrapText="1"/>
    </xf>
    <xf numFmtId="0" fontId="12" fillId="0" borderId="1" xfId="7" applyFont="1" applyBorder="1" applyAlignment="1">
      <alignment horizontal="left" vertical="center" wrapText="1"/>
    </xf>
    <xf numFmtId="0" fontId="18" fillId="0" borderId="1" xfId="7" applyFont="1" applyBorder="1" applyAlignment="1">
      <alignment horizontal="left" vertical="center" wrapText="1"/>
    </xf>
    <xf numFmtId="0" fontId="12" fillId="0" borderId="0" xfId="3" applyFont="1" applyAlignment="1">
      <alignment vertical="center"/>
    </xf>
    <xf numFmtId="0" fontId="14" fillId="0" borderId="0" xfId="3" applyFont="1" applyAlignment="1">
      <alignment horizontal="center" vertical="center"/>
    </xf>
    <xf numFmtId="0" fontId="12" fillId="0" borderId="0" xfId="3" applyFont="1" applyFill="1" applyAlignment="1">
      <alignment horizontal="right" vertical="center"/>
    </xf>
    <xf numFmtId="0" fontId="15" fillId="0" borderId="0" xfId="3" applyFont="1" applyAlignment="1">
      <alignment vertical="center"/>
    </xf>
    <xf numFmtId="49" fontId="12" fillId="0" borderId="1" xfId="7" applyNumberFormat="1" applyFont="1" applyFill="1" applyBorder="1" applyAlignment="1">
      <alignment horizontal="center" vertical="center" textRotation="90" wrapText="1"/>
    </xf>
    <xf numFmtId="0" fontId="21" fillId="0" borderId="1" xfId="7" applyFont="1" applyBorder="1" applyAlignment="1">
      <alignment horizontal="center" vertical="center" wrapText="1"/>
    </xf>
    <xf numFmtId="0" fontId="14" fillId="2" borderId="0" xfId="18" applyFont="1" applyFill="1" applyAlignment="1">
      <alignment horizontal="left" vertical="center" wrapText="1"/>
    </xf>
    <xf numFmtId="0" fontId="14" fillId="2" borderId="0" xfId="18" applyFont="1" applyFill="1" applyAlignment="1">
      <alignment horizontal="center" vertical="center" wrapText="1"/>
    </xf>
    <xf numFmtId="0" fontId="15" fillId="2" borderId="0" xfId="18" applyFont="1" applyFill="1" applyAlignment="1">
      <alignment horizontal="right" vertical="center"/>
    </xf>
    <xf numFmtId="0" fontId="20" fillId="2" borderId="1" xfId="3" applyFont="1" applyFill="1" applyBorder="1" applyAlignment="1">
      <alignment vertical="center" wrapText="1"/>
    </xf>
    <xf numFmtId="0" fontId="16" fillId="2" borderId="1" xfId="3" applyFont="1" applyFill="1" applyBorder="1" applyAlignment="1">
      <alignment vertical="center" wrapText="1"/>
    </xf>
    <xf numFmtId="0" fontId="15" fillId="2" borderId="4" xfId="3" applyFont="1" applyFill="1" applyBorder="1" applyAlignment="1">
      <alignment horizontal="center" vertical="center" wrapText="1"/>
    </xf>
    <xf numFmtId="0" fontId="15" fillId="0" borderId="0" xfId="3" applyFont="1"/>
    <xf numFmtId="0" fontId="17" fillId="0" borderId="0" xfId="3" applyFont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12" fillId="0" borderId="0" xfId="3" applyFont="1"/>
    <xf numFmtId="0" fontId="12" fillId="0" borderId="0" xfId="3" applyFont="1" applyAlignment="1">
      <alignment horizontal="justify"/>
    </xf>
    <xf numFmtId="0" fontId="16" fillId="2" borderId="1" xfId="18" applyFont="1" applyFill="1" applyBorder="1" applyAlignment="1">
      <alignment horizontal="center" vertical="center" wrapText="1"/>
    </xf>
    <xf numFmtId="0" fontId="16" fillId="2" borderId="1" xfId="3" applyFont="1" applyFill="1" applyBorder="1" applyAlignment="1">
      <alignment horizontal="center" vertical="center" wrapText="1"/>
    </xf>
    <xf numFmtId="0" fontId="24" fillId="2" borderId="1" xfId="3" applyFont="1" applyFill="1" applyBorder="1" applyAlignment="1">
      <alignment vertical="center" wrapText="1"/>
    </xf>
    <xf numFmtId="168" fontId="15" fillId="0" borderId="1" xfId="0" applyNumberFormat="1" applyFont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horizontal="left" vertical="center" wrapText="1"/>
    </xf>
    <xf numFmtId="0" fontId="15" fillId="2" borderId="1" xfId="3" applyFont="1" applyFill="1" applyBorder="1" applyAlignment="1">
      <alignment vertical="top" wrapText="1"/>
    </xf>
    <xf numFmtId="0" fontId="20" fillId="0" borderId="1" xfId="7" applyFont="1" applyBorder="1" applyAlignment="1">
      <alignment vertical="center" wrapText="1"/>
    </xf>
    <xf numFmtId="37" fontId="20" fillId="0" borderId="1" xfId="9" applyNumberFormat="1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vertical="center" wrapText="1"/>
    </xf>
    <xf numFmtId="0" fontId="15" fillId="0" borderId="1" xfId="3" applyFont="1" applyBorder="1" applyAlignment="1">
      <alignment vertical="center"/>
    </xf>
    <xf numFmtId="0" fontId="20" fillId="2" borderId="1" xfId="3" applyFont="1" applyFill="1" applyBorder="1" applyAlignment="1">
      <alignment vertical="center"/>
    </xf>
    <xf numFmtId="0" fontId="15" fillId="0" borderId="1" xfId="3" applyFont="1" applyBorder="1" applyAlignment="1">
      <alignment vertical="center" wrapText="1"/>
    </xf>
    <xf numFmtId="0" fontId="15" fillId="0" borderId="0" xfId="3" applyFont="1"/>
    <xf numFmtId="170" fontId="15" fillId="2" borderId="1" xfId="6" applyNumberFormat="1" applyFont="1" applyFill="1" applyBorder="1" applyAlignment="1">
      <alignment horizontal="right" vertical="center" wrapText="1"/>
    </xf>
    <xf numFmtId="170" fontId="16" fillId="2" borderId="1" xfId="6" applyNumberFormat="1" applyFont="1" applyFill="1" applyBorder="1" applyAlignment="1">
      <alignment horizontal="right" vertical="center" wrapText="1"/>
    </xf>
    <xf numFmtId="170" fontId="16" fillId="2" borderId="1" xfId="20" applyNumberFormat="1" applyFont="1" applyFill="1" applyBorder="1" applyAlignment="1">
      <alignment horizontal="right" vertical="center" wrapText="1"/>
    </xf>
    <xf numFmtId="0" fontId="12" fillId="0" borderId="0" xfId="7" applyFont="1" applyAlignment="1">
      <alignment vertical="center" wrapText="1"/>
    </xf>
    <xf numFmtId="43" fontId="12" fillId="0" borderId="0" xfId="8" applyFont="1" applyAlignment="1">
      <alignment vertical="center" wrapText="1"/>
    </xf>
    <xf numFmtId="49" fontId="4" fillId="0" borderId="0" xfId="7" applyNumberFormat="1" applyFont="1" applyFill="1" applyAlignment="1">
      <alignment horizontal="center" vertical="center" wrapText="1"/>
    </xf>
    <xf numFmtId="164" fontId="12" fillId="0" borderId="0" xfId="7" applyNumberFormat="1" applyFont="1" applyFill="1" applyBorder="1" applyAlignment="1">
      <alignment horizontal="right" vertical="center" wrapText="1"/>
    </xf>
    <xf numFmtId="0" fontId="12" fillId="0" borderId="0" xfId="7" applyFont="1" applyAlignment="1">
      <alignment horizontal="center" vertical="center" wrapText="1"/>
    </xf>
    <xf numFmtId="43" fontId="12" fillId="0" borderId="0" xfId="8" applyFont="1" applyAlignment="1">
      <alignment horizontal="center" vertical="center" wrapText="1"/>
    </xf>
    <xf numFmtId="49" fontId="12" fillId="0" borderId="1" xfId="7" applyNumberFormat="1" applyFont="1" applyFill="1" applyBorder="1" applyAlignment="1">
      <alignment horizontal="center" vertical="center" wrapText="1"/>
    </xf>
    <xf numFmtId="165" fontId="12" fillId="0" borderId="1" xfId="8" applyNumberFormat="1" applyFont="1" applyBorder="1" applyAlignment="1">
      <alignment horizontal="right" vertical="center" wrapText="1"/>
    </xf>
    <xf numFmtId="165" fontId="12" fillId="0" borderId="1" xfId="8" applyNumberFormat="1" applyFont="1" applyFill="1" applyBorder="1" applyAlignment="1">
      <alignment horizontal="right" vertical="center" wrapText="1"/>
    </xf>
    <xf numFmtId="0" fontId="4" fillId="0" borderId="0" xfId="7" applyFont="1" applyAlignment="1">
      <alignment vertical="center" wrapText="1"/>
    </xf>
    <xf numFmtId="43" fontId="4" fillId="0" borderId="0" xfId="8" applyFont="1" applyAlignment="1">
      <alignment vertical="center" wrapText="1"/>
    </xf>
    <xf numFmtId="0" fontId="18" fillId="0" borderId="1" xfId="7" applyFont="1" applyBorder="1" applyAlignment="1">
      <alignment horizontal="center" vertical="center" wrapText="1"/>
    </xf>
    <xf numFmtId="0" fontId="23" fillId="0" borderId="0" xfId="7" applyFont="1" applyAlignment="1">
      <alignment vertical="center" wrapText="1"/>
    </xf>
    <xf numFmtId="43" fontId="23" fillId="0" borderId="0" xfId="8" applyFont="1" applyAlignment="1">
      <alignment vertical="center" wrapText="1"/>
    </xf>
    <xf numFmtId="164" fontId="12" fillId="0" borderId="0" xfId="7" applyNumberFormat="1" applyFont="1" applyAlignment="1">
      <alignment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/>
    </xf>
    <xf numFmtId="0" fontId="17" fillId="0" borderId="0" xfId="3" applyFont="1" applyAlignment="1">
      <alignment horizontal="center" vertical="center" wrapText="1"/>
    </xf>
    <xf numFmtId="0" fontId="15" fillId="0" borderId="0" xfId="3" applyFont="1" applyAlignment="1">
      <alignment horizontal="center" vertical="center"/>
    </xf>
    <xf numFmtId="0" fontId="15" fillId="2" borderId="0" xfId="18" applyFont="1" applyFill="1" applyAlignment="1">
      <alignment horizontal="center" vertical="center" wrapText="1"/>
    </xf>
    <xf numFmtId="2" fontId="15" fillId="2" borderId="0" xfId="18" applyNumberFormat="1" applyFont="1" applyFill="1" applyAlignment="1">
      <alignment horizontal="center" vertical="center" wrapText="1"/>
    </xf>
    <xf numFmtId="0" fontId="15" fillId="2" borderId="0" xfId="18" applyFont="1" applyFill="1" applyAlignment="1">
      <alignment horizontal="left" vertical="center" wrapText="1"/>
    </xf>
    <xf numFmtId="2" fontId="15" fillId="2" borderId="0" xfId="18" applyNumberFormat="1" applyFont="1" applyFill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0" fontId="22" fillId="0" borderId="0" xfId="0" applyFont="1" applyAlignment="1">
      <alignment horizontal="left" vertical="center" wrapText="1"/>
    </xf>
    <xf numFmtId="0" fontId="14" fillId="0" borderId="0" xfId="3" applyFont="1" applyAlignment="1">
      <alignment vertical="center"/>
    </xf>
    <xf numFmtId="0" fontId="15" fillId="0" borderId="0" xfId="3" applyFont="1" applyAlignment="1">
      <alignment vertical="center"/>
    </xf>
    <xf numFmtId="0" fontId="15" fillId="2" borderId="1" xfId="3" applyFont="1" applyFill="1" applyBorder="1" applyAlignment="1">
      <alignment horizontal="center" vertical="center" wrapText="1"/>
    </xf>
    <xf numFmtId="0" fontId="16" fillId="0" borderId="1" xfId="3" applyFont="1" applyBorder="1" applyAlignment="1">
      <alignment horizontal="left" vertical="center" wrapText="1"/>
    </xf>
    <xf numFmtId="170" fontId="15" fillId="0" borderId="2" xfId="3" applyNumberFormat="1" applyFont="1" applyBorder="1" applyAlignment="1">
      <alignment horizontal="right" vertical="center"/>
    </xf>
    <xf numFmtId="0" fontId="25" fillId="0" borderId="1" xfId="7" applyFont="1" applyBorder="1" applyAlignment="1">
      <alignment horizontal="center" vertical="center" wrapText="1"/>
    </xf>
    <xf numFmtId="165" fontId="4" fillId="0" borderId="1" xfId="8" applyNumberFormat="1" applyFont="1" applyBorder="1" applyAlignment="1">
      <alignment horizontal="right" vertical="center" wrapText="1"/>
    </xf>
    <xf numFmtId="0" fontId="4" fillId="0" borderId="1" xfId="7" applyNumberFormat="1" applyFont="1" applyFill="1" applyBorder="1" applyAlignment="1">
      <alignment horizontal="center" vertical="center" wrapText="1"/>
    </xf>
    <xf numFmtId="170" fontId="15" fillId="0" borderId="1" xfId="3" applyNumberFormat="1" applyFont="1" applyBorder="1" applyAlignment="1">
      <alignment horizontal="right" vertical="center"/>
    </xf>
    <xf numFmtId="170" fontId="16" fillId="0" borderId="1" xfId="6" applyNumberFormat="1" applyFont="1" applyBorder="1" applyAlignment="1">
      <alignment horizontal="right" vertical="center"/>
    </xf>
    <xf numFmtId="0" fontId="15" fillId="0" borderId="0" xfId="3" applyFont="1" applyAlignment="1">
      <alignment vertical="center"/>
    </xf>
    <xf numFmtId="0" fontId="15" fillId="0" borderId="0" xfId="3" applyFont="1" applyAlignment="1">
      <alignment vertical="center"/>
    </xf>
    <xf numFmtId="0" fontId="4" fillId="0" borderId="0" xfId="3" applyFont="1" applyFill="1" applyBorder="1" applyAlignment="1">
      <alignment horizontal="left" vertical="center"/>
    </xf>
    <xf numFmtId="0" fontId="15" fillId="0" borderId="0" xfId="3" applyFont="1"/>
    <xf numFmtId="0" fontId="14" fillId="0" borderId="0" xfId="3" applyFont="1" applyFill="1" applyAlignment="1">
      <alignment horizontal="right" vertical="center"/>
    </xf>
    <xf numFmtId="0" fontId="17" fillId="0" borderId="0" xfId="3" applyFont="1" applyFill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5" fillId="0" borderId="1" xfId="3" applyFont="1" applyBorder="1" applyAlignment="1">
      <alignment horizontal="center" vertical="center" wrapText="1"/>
    </xf>
    <xf numFmtId="170" fontId="15" fillId="0" borderId="1" xfId="6" applyNumberFormat="1" applyFont="1" applyBorder="1" applyAlignment="1">
      <alignment horizontal="right" vertical="center"/>
    </xf>
    <xf numFmtId="0" fontId="15" fillId="0" borderId="1" xfId="3" applyFont="1" applyBorder="1" applyAlignment="1">
      <alignment horizontal="center" vertical="center"/>
    </xf>
    <xf numFmtId="0" fontId="15" fillId="0" borderId="0" xfId="3" applyFont="1" applyAlignment="1">
      <alignment vertical="center"/>
    </xf>
    <xf numFmtId="0" fontId="15" fillId="0" borderId="0" xfId="2" applyFont="1" applyAlignment="1">
      <alignment horizontal="center" vertical="center" wrapText="1"/>
    </xf>
    <xf numFmtId="0" fontId="27" fillId="0" borderId="0" xfId="3" applyFont="1"/>
    <xf numFmtId="165" fontId="15" fillId="0" borderId="0" xfId="15" applyNumberFormat="1" applyFont="1" applyFill="1" applyBorder="1" applyAlignment="1">
      <alignment horizontal="right" vertical="center"/>
    </xf>
    <xf numFmtId="0" fontId="14" fillId="0" borderId="0" xfId="7" applyFont="1" applyAlignment="1">
      <alignment vertical="center" wrapText="1"/>
    </xf>
    <xf numFmtId="0" fontId="28" fillId="0" borderId="0" xfId="3" applyFont="1"/>
    <xf numFmtId="0" fontId="15" fillId="2" borderId="0" xfId="3" applyFont="1" applyFill="1" applyAlignment="1">
      <alignment horizontal="right"/>
    </xf>
    <xf numFmtId="0" fontId="15" fillId="0" borderId="0" xfId="3" applyFont="1" applyAlignment="1">
      <alignment horizontal="right"/>
    </xf>
    <xf numFmtId="164" fontId="15" fillId="0" borderId="0" xfId="7" applyNumberFormat="1" applyFont="1" applyAlignment="1">
      <alignment horizontal="right" vertical="center" wrapText="1"/>
    </xf>
    <xf numFmtId="0" fontId="29" fillId="0" borderId="0" xfId="7" applyFont="1" applyAlignment="1">
      <alignment wrapText="1"/>
    </xf>
    <xf numFmtId="49" fontId="16" fillId="0" borderId="0" xfId="7" applyNumberFormat="1" applyFont="1" applyAlignment="1">
      <alignment horizontal="center" vertical="center" wrapText="1"/>
    </xf>
    <xf numFmtId="0" fontId="4" fillId="0" borderId="0" xfId="7" applyFont="1" applyAlignment="1">
      <alignment horizontal="center" vertical="center" wrapText="1"/>
    </xf>
    <xf numFmtId="164" fontId="16" fillId="0" borderId="0" xfId="7" applyNumberFormat="1" applyFont="1" applyAlignment="1">
      <alignment horizontal="center" vertical="center" wrapText="1"/>
    </xf>
    <xf numFmtId="164" fontId="15" fillId="0" borderId="9" xfId="7" applyNumberFormat="1" applyFont="1" applyBorder="1" applyAlignment="1">
      <alignment vertical="center" wrapText="1"/>
    </xf>
    <xf numFmtId="164" fontId="15" fillId="0" borderId="9" xfId="7" applyNumberFormat="1" applyFont="1" applyBorder="1" applyAlignment="1">
      <alignment horizontal="right" vertical="center" wrapText="1"/>
    </xf>
    <xf numFmtId="0" fontId="15" fillId="0" borderId="0" xfId="7" applyFont="1" applyAlignment="1">
      <alignment horizontal="center" vertical="center" wrapText="1"/>
    </xf>
    <xf numFmtId="164" fontId="30" fillId="0" borderId="1" xfId="0" applyNumberFormat="1" applyFont="1" applyBorder="1" applyAlignment="1">
      <alignment horizontal="center" vertical="center" wrapText="1"/>
    </xf>
    <xf numFmtId="49" fontId="31" fillId="0" borderId="1" xfId="7" applyNumberFormat="1" applyFont="1" applyBorder="1" applyAlignment="1">
      <alignment horizontal="center" vertical="center" textRotation="90" wrapText="1"/>
    </xf>
    <xf numFmtId="0" fontId="31" fillId="0" borderId="1" xfId="7" applyFont="1" applyBorder="1" applyAlignment="1">
      <alignment horizontal="center" vertical="center" wrapText="1"/>
    </xf>
    <xf numFmtId="165" fontId="31" fillId="0" borderId="5" xfId="8" applyNumberFormat="1" applyFont="1" applyFill="1" applyBorder="1" applyAlignment="1">
      <alignment horizontal="center" vertical="center" wrapText="1"/>
    </xf>
    <xf numFmtId="0" fontId="14" fillId="0" borderId="0" xfId="7" applyFont="1" applyAlignment="1">
      <alignment horizontal="center" vertical="center" wrapText="1"/>
    </xf>
    <xf numFmtId="164" fontId="31" fillId="0" borderId="5" xfId="7" applyNumberFormat="1" applyFont="1" applyBorder="1" applyAlignment="1">
      <alignment horizontal="center" vertical="center" wrapText="1"/>
    </xf>
    <xf numFmtId="0" fontId="14" fillId="0" borderId="1" xfId="7" applyFont="1" applyBorder="1" applyAlignment="1">
      <alignment horizontal="center" vertical="center" wrapText="1"/>
    </xf>
    <xf numFmtId="165" fontId="14" fillId="0" borderId="1" xfId="8" applyNumberFormat="1" applyFont="1" applyBorder="1" applyAlignment="1">
      <alignment horizontal="center" vertical="center" wrapText="1"/>
    </xf>
    <xf numFmtId="164" fontId="14" fillId="0" borderId="1" xfId="7" applyNumberFormat="1" applyFont="1" applyBorder="1" applyAlignment="1">
      <alignment horizontal="center" vertical="center" wrapText="1"/>
    </xf>
    <xf numFmtId="0" fontId="14" fillId="0" borderId="1" xfId="7" applyFont="1" applyBorder="1" applyAlignment="1">
      <alignment horizontal="left" vertical="center" wrapText="1"/>
    </xf>
    <xf numFmtId="165" fontId="14" fillId="0" borderId="1" xfId="8" applyNumberFormat="1" applyFont="1" applyFill="1" applyBorder="1" applyAlignment="1">
      <alignment horizontal="center" vertical="center" wrapText="1"/>
    </xf>
    <xf numFmtId="0" fontId="17" fillId="0" borderId="0" xfId="7" applyFont="1" applyAlignment="1">
      <alignment vertical="center" wrapText="1"/>
    </xf>
    <xf numFmtId="164" fontId="14" fillId="0" borderId="0" xfId="7" applyNumberFormat="1" applyFont="1" applyAlignment="1">
      <alignment vertical="center" wrapText="1"/>
    </xf>
    <xf numFmtId="165" fontId="16" fillId="0" borderId="0" xfId="15" applyNumberFormat="1" applyFont="1" applyFill="1" applyBorder="1" applyAlignment="1">
      <alignment horizontal="right" vertical="center"/>
    </xf>
    <xf numFmtId="0" fontId="32" fillId="0" borderId="1" xfId="7" applyFont="1" applyBorder="1" applyAlignment="1">
      <alignment horizontal="center" vertical="center" wrapText="1"/>
    </xf>
    <xf numFmtId="170" fontId="14" fillId="0" borderId="1" xfId="7" applyNumberFormat="1" applyFont="1" applyBorder="1" applyAlignment="1">
      <alignment horizontal="center" vertical="center" wrapText="1"/>
    </xf>
    <xf numFmtId="0" fontId="33" fillId="0" borderId="1" xfId="7" applyFont="1" applyBorder="1" applyAlignment="1">
      <alignment horizontal="center" vertical="center" wrapText="1"/>
    </xf>
    <xf numFmtId="0" fontId="14" fillId="0" borderId="0" xfId="18" applyFont="1" applyFill="1" applyAlignment="1">
      <alignment horizontal="center" vertical="center" wrapText="1"/>
    </xf>
    <xf numFmtId="0" fontId="14" fillId="0" borderId="0" xfId="18" applyFont="1" applyFill="1" applyAlignment="1">
      <alignment horizontal="left" vertical="center" wrapText="1"/>
    </xf>
    <xf numFmtId="0" fontId="15" fillId="0" borderId="0" xfId="18" applyFont="1" applyFill="1" applyAlignment="1">
      <alignment horizontal="right" vertical="center"/>
    </xf>
    <xf numFmtId="0" fontId="14" fillId="0" borderId="0" xfId="3" applyFont="1" applyFill="1" applyAlignment="1">
      <alignment horizontal="center" vertical="center"/>
    </xf>
    <xf numFmtId="0" fontId="15" fillId="0" borderId="0" xfId="3" applyFont="1" applyAlignment="1">
      <alignment vertical="center"/>
    </xf>
    <xf numFmtId="0" fontId="15" fillId="0" borderId="0" xfId="3" applyFont="1"/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65" fontId="34" fillId="0" borderId="1" xfId="3" applyNumberFormat="1" applyFont="1" applyBorder="1"/>
    <xf numFmtId="0" fontId="20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35" fillId="0" borderId="1" xfId="6" applyNumberFormat="1" applyFont="1" applyBorder="1" applyAlignment="1">
      <alignment horizontal="right"/>
    </xf>
    <xf numFmtId="49" fontId="33" fillId="0" borderId="1" xfId="7" applyNumberFormat="1" applyFont="1" applyBorder="1" applyAlignment="1">
      <alignment horizontal="center" vertical="center" textRotation="90" wrapText="1"/>
    </xf>
    <xf numFmtId="165" fontId="33" fillId="0" borderId="5" xfId="8" applyNumberFormat="1" applyFont="1" applyFill="1" applyBorder="1" applyAlignment="1">
      <alignment horizontal="center" vertical="center" wrapText="1"/>
    </xf>
    <xf numFmtId="0" fontId="17" fillId="0" borderId="0" xfId="7" applyFont="1" applyAlignment="1">
      <alignment horizontal="center" vertical="center" wrapText="1"/>
    </xf>
    <xf numFmtId="0" fontId="17" fillId="0" borderId="1" xfId="7" applyFont="1" applyBorder="1" applyAlignment="1">
      <alignment horizontal="center" vertical="center" wrapText="1"/>
    </xf>
    <xf numFmtId="0" fontId="37" fillId="0" borderId="1" xfId="7" applyFont="1" applyBorder="1" applyAlignment="1">
      <alignment horizontal="center" vertical="center" wrapText="1"/>
    </xf>
    <xf numFmtId="165" fontId="29" fillId="0" borderId="1" xfId="8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167" fontId="16" fillId="0" borderId="1" xfId="35" applyFont="1" applyBorder="1" applyAlignment="1">
      <alignment horizontal="right" vertical="center"/>
    </xf>
    <xf numFmtId="167" fontId="15" fillId="0" borderId="1" xfId="20" applyFont="1" applyBorder="1" applyAlignment="1">
      <alignment horizontal="right" vertical="center"/>
    </xf>
    <xf numFmtId="0" fontId="35" fillId="2" borderId="1" xfId="3" applyFont="1" applyFill="1" applyBorder="1" applyAlignment="1">
      <alignment horizontal="center" vertical="center" wrapText="1"/>
    </xf>
    <xf numFmtId="167" fontId="20" fillId="0" borderId="1" xfId="20" applyFont="1" applyBorder="1" applyAlignment="1">
      <alignment horizontal="right" vertical="center"/>
    </xf>
    <xf numFmtId="165" fontId="15" fillId="0" borderId="1" xfId="9" applyNumberFormat="1" applyFont="1" applyFill="1" applyBorder="1" applyAlignment="1">
      <alignment horizontal="right" vertical="center" wrapText="1"/>
    </xf>
    <xf numFmtId="0" fontId="15" fillId="0" borderId="0" xfId="18" applyFont="1" applyFill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34" fillId="2" borderId="1" xfId="3" applyFont="1" applyFill="1" applyBorder="1" applyAlignment="1">
      <alignment horizontal="center" vertical="center" wrapText="1"/>
    </xf>
    <xf numFmtId="167" fontId="16" fillId="0" borderId="1" xfId="20" applyFont="1" applyBorder="1" applyAlignment="1">
      <alignment horizontal="right" vertical="center"/>
    </xf>
    <xf numFmtId="0" fontId="17" fillId="2" borderId="0" xfId="18" applyFont="1" applyFill="1" applyAlignment="1">
      <alignment horizontal="left" vertical="center" wrapText="1"/>
    </xf>
    <xf numFmtId="0" fontId="16" fillId="2" borderId="0" xfId="18" applyFont="1" applyFill="1" applyAlignment="1">
      <alignment horizontal="center" vertical="center" wrapText="1"/>
    </xf>
    <xf numFmtId="0" fontId="16" fillId="2" borderId="0" xfId="18" applyFont="1" applyFill="1" applyAlignment="1">
      <alignment horizontal="left" vertical="center" wrapText="1"/>
    </xf>
    <xf numFmtId="0" fontId="39" fillId="2" borderId="1" xfId="3" applyFont="1" applyFill="1" applyBorder="1" applyAlignment="1">
      <alignment vertical="center" wrapText="1"/>
    </xf>
    <xf numFmtId="170" fontId="39" fillId="2" borderId="1" xfId="9" applyNumberFormat="1" applyFont="1" applyFill="1" applyBorder="1" applyAlignment="1">
      <alignment horizontal="right" vertical="center" wrapText="1"/>
    </xf>
    <xf numFmtId="0" fontId="36" fillId="2" borderId="4" xfId="3" applyFont="1" applyFill="1" applyBorder="1" applyAlignment="1">
      <alignment vertical="center" wrapText="1"/>
    </xf>
    <xf numFmtId="170" fontId="36" fillId="2" borderId="1" xfId="9" applyNumberFormat="1" applyFont="1" applyFill="1" applyBorder="1" applyAlignment="1">
      <alignment horizontal="right" vertical="center" wrapText="1"/>
    </xf>
    <xf numFmtId="0" fontId="40" fillId="2" borderId="4" xfId="3" applyFont="1" applyFill="1" applyBorder="1" applyAlignment="1">
      <alignment vertical="center" wrapText="1"/>
    </xf>
    <xf numFmtId="170" fontId="41" fillId="2" borderId="1" xfId="9" applyNumberFormat="1" applyFont="1" applyFill="1" applyBorder="1" applyAlignment="1">
      <alignment horizontal="right" vertical="center" wrapText="1"/>
    </xf>
    <xf numFmtId="0" fontId="17" fillId="0" borderId="0" xfId="3" applyFont="1" applyAlignment="1">
      <alignment vertical="center"/>
    </xf>
    <xf numFmtId="0" fontId="14" fillId="0" borderId="0" xfId="3" applyFont="1" applyFill="1" applyAlignment="1">
      <alignment vertical="center"/>
    </xf>
    <xf numFmtId="0" fontId="12" fillId="0" borderId="0" xfId="3" applyFont="1" applyFill="1" applyAlignment="1">
      <alignment vertical="center"/>
    </xf>
    <xf numFmtId="0" fontId="12" fillId="0" borderId="0" xfId="3" applyFont="1" applyFill="1" applyBorder="1" applyAlignment="1">
      <alignment vertical="center"/>
    </xf>
    <xf numFmtId="165" fontId="36" fillId="0" borderId="1" xfId="6" applyNumberFormat="1" applyFont="1" applyBorder="1" applyAlignment="1">
      <alignment horizontal="right"/>
    </xf>
    <xf numFmtId="0" fontId="35" fillId="0" borderId="0" xfId="3" applyFont="1"/>
    <xf numFmtId="170" fontId="15" fillId="2" borderId="1" xfId="0" applyNumberFormat="1" applyFont="1" applyFill="1" applyBorder="1" applyAlignment="1">
      <alignment horizontal="right" vertical="center"/>
    </xf>
    <xf numFmtId="164" fontId="35" fillId="0" borderId="0" xfId="9" applyNumberFormat="1" applyFont="1" applyBorder="1" applyAlignment="1">
      <alignment horizontal="right"/>
    </xf>
    <xf numFmtId="0" fontId="35" fillId="2" borderId="1" xfId="3" applyFont="1" applyFill="1" applyBorder="1" applyAlignment="1">
      <alignment horizontal="left" vertical="center" wrapText="1"/>
    </xf>
    <xf numFmtId="0" fontId="42" fillId="2" borderId="1" xfId="3" applyFont="1" applyFill="1" applyBorder="1" applyAlignment="1">
      <alignment horizontal="left" vertical="center" wrapText="1"/>
    </xf>
    <xf numFmtId="0" fontId="35" fillId="2" borderId="1" xfId="3" applyFont="1" applyFill="1" applyBorder="1" applyAlignment="1">
      <alignment vertical="top" wrapText="1"/>
    </xf>
    <xf numFmtId="0" fontId="42" fillId="0" borderId="1" xfId="7" applyFont="1" applyBorder="1" applyAlignment="1">
      <alignment vertical="center" wrapText="1"/>
    </xf>
    <xf numFmtId="0" fontId="42" fillId="2" borderId="1" xfId="3" applyFont="1" applyFill="1" applyBorder="1" applyAlignment="1">
      <alignment vertical="center" wrapText="1"/>
    </xf>
    <xf numFmtId="0" fontId="35" fillId="0" borderId="1" xfId="3" applyFont="1" applyBorder="1"/>
    <xf numFmtId="0" fontId="34" fillId="0" borderId="0" xfId="3" applyFont="1" applyFill="1" applyAlignment="1">
      <alignment horizontal="left"/>
    </xf>
    <xf numFmtId="0" fontId="34" fillId="0" borderId="1" xfId="3" applyFont="1" applyFill="1" applyBorder="1" applyAlignment="1">
      <alignment vertical="center" wrapText="1"/>
    </xf>
    <xf numFmtId="0" fontId="35" fillId="0" borderId="0" xfId="3" applyFont="1" applyFill="1"/>
    <xf numFmtId="0" fontId="42" fillId="0" borderId="1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vertical="center" wrapText="1"/>
    </xf>
    <xf numFmtId="0" fontId="15" fillId="0" borderId="0" xfId="3" applyFont="1" applyBorder="1" applyAlignment="1">
      <alignment vertical="center"/>
    </xf>
    <xf numFmtId="170" fontId="15" fillId="0" borderId="0" xfId="3" applyNumberFormat="1" applyFont="1" applyBorder="1" applyAlignment="1">
      <alignment horizontal="right" vertical="center"/>
    </xf>
    <xf numFmtId="0" fontId="35" fillId="0" borderId="1" xfId="3" applyFont="1" applyBorder="1" applyAlignment="1">
      <alignment vertical="center"/>
    </xf>
    <xf numFmtId="0" fontId="15" fillId="0" borderId="0" xfId="3" applyFont="1" applyFill="1"/>
    <xf numFmtId="0" fontId="4" fillId="0" borderId="1" xfId="3" applyFont="1" applyFill="1" applyBorder="1" applyAlignment="1">
      <alignment vertical="center" wrapText="1"/>
    </xf>
    <xf numFmtId="0" fontId="12" fillId="0" borderId="0" xfId="3" applyFont="1" applyFill="1"/>
    <xf numFmtId="0" fontId="18" fillId="0" borderId="1" xfId="3" applyFont="1" applyFill="1" applyBorder="1" applyAlignment="1">
      <alignment horizontal="center" vertical="center" wrapText="1"/>
    </xf>
    <xf numFmtId="0" fontId="18" fillId="0" borderId="1" xfId="3" applyFont="1" applyFill="1" applyBorder="1" applyAlignment="1">
      <alignment vertical="center" wrapText="1"/>
    </xf>
    <xf numFmtId="0" fontId="12" fillId="0" borderId="1" xfId="7" applyNumberFormat="1" applyFont="1" applyFill="1" applyBorder="1" applyAlignment="1">
      <alignment horizontal="left" vertical="center" wrapText="1"/>
    </xf>
    <xf numFmtId="0" fontId="17" fillId="0" borderId="0" xfId="3" applyFont="1" applyFill="1" applyAlignment="1">
      <alignment horizontal="center" vertical="center" wrapText="1"/>
    </xf>
    <xf numFmtId="0" fontId="15" fillId="0" borderId="0" xfId="3" applyFont="1" applyFill="1" applyAlignment="1">
      <alignment vertical="center"/>
    </xf>
    <xf numFmtId="0" fontId="12" fillId="0" borderId="0" xfId="3" applyFont="1" applyFill="1" applyAlignment="1">
      <alignment horizontal="justify" vertical="center"/>
    </xf>
    <xf numFmtId="165" fontId="18" fillId="0" borderId="1" xfId="8" applyNumberFormat="1" applyFont="1" applyBorder="1" applyAlignment="1">
      <alignment horizontal="right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2" borderId="1" xfId="18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170" fontId="24" fillId="0" borderId="1" xfId="3" applyNumberFormat="1" applyFont="1" applyFill="1" applyBorder="1" applyAlignment="1">
      <alignment horizontal="right" vertical="center" wrapText="1"/>
    </xf>
    <xf numFmtId="0" fontId="15" fillId="0" borderId="0" xfId="3" applyFont="1" applyAlignment="1">
      <alignment vertical="center"/>
    </xf>
    <xf numFmtId="0" fontId="15" fillId="0" borderId="0" xfId="3" applyFont="1" applyAlignment="1">
      <alignment vertical="center"/>
    </xf>
    <xf numFmtId="0" fontId="15" fillId="0" borderId="0" xfId="3" applyFont="1"/>
    <xf numFmtId="0" fontId="15" fillId="0" borderId="0" xfId="3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15" fillId="2" borderId="1" xfId="18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165" fontId="15" fillId="0" borderId="4" xfId="6" applyNumberFormat="1" applyFont="1" applyBorder="1" applyAlignment="1">
      <alignment horizontal="right" vertical="center"/>
    </xf>
    <xf numFmtId="165" fontId="15" fillId="0" borderId="6" xfId="6" applyNumberFormat="1" applyFont="1" applyBorder="1" applyAlignment="1">
      <alignment horizontal="right" vertical="center"/>
    </xf>
    <xf numFmtId="165" fontId="15" fillId="0" borderId="5" xfId="6" applyNumberFormat="1" applyFont="1" applyBorder="1" applyAlignment="1">
      <alignment horizontal="right" vertical="center"/>
    </xf>
    <xf numFmtId="0" fontId="16" fillId="0" borderId="1" xfId="0" applyFont="1" applyBorder="1" applyAlignment="1">
      <alignment horizontal="center" vertical="center" wrapText="1"/>
    </xf>
    <xf numFmtId="165" fontId="35" fillId="0" borderId="4" xfId="6" applyNumberFormat="1" applyFont="1" applyBorder="1" applyAlignment="1">
      <alignment horizontal="right" vertical="center"/>
    </xf>
    <xf numFmtId="165" fontId="35" fillId="0" borderId="6" xfId="6" applyNumberFormat="1" applyFont="1" applyBorder="1" applyAlignment="1">
      <alignment horizontal="right" vertical="center"/>
    </xf>
    <xf numFmtId="165" fontId="35" fillId="0" borderId="5" xfId="6" applyNumberFormat="1" applyFont="1" applyBorder="1" applyAlignment="1">
      <alignment horizontal="right" vertical="center"/>
    </xf>
    <xf numFmtId="0" fontId="15" fillId="0" borderId="1" xfId="3" applyFont="1" applyBorder="1" applyAlignment="1">
      <alignment horizontal="center" vertical="center"/>
    </xf>
    <xf numFmtId="170" fontId="15" fillId="0" borderId="1" xfId="6" applyNumberFormat="1" applyFont="1" applyBorder="1" applyAlignment="1">
      <alignment horizontal="right" vertical="center"/>
    </xf>
    <xf numFmtId="0" fontId="4" fillId="2" borderId="1" xfId="3" applyFont="1" applyFill="1" applyBorder="1" applyAlignment="1">
      <alignment horizontal="center" vertical="center"/>
    </xf>
    <xf numFmtId="165" fontId="17" fillId="0" borderId="0" xfId="15" applyNumberFormat="1" applyFont="1" applyFill="1" applyBorder="1" applyAlignment="1">
      <alignment horizontal="right" vertical="center"/>
    </xf>
    <xf numFmtId="0" fontId="14" fillId="0" borderId="0" xfId="3" applyFont="1" applyFill="1" applyBorder="1" applyAlignment="1">
      <alignment horizontal="right" vertical="center"/>
    </xf>
    <xf numFmtId="0" fontId="14" fillId="0" borderId="0" xfId="3" applyFont="1" applyFill="1" applyAlignment="1">
      <alignment horizontal="right" vertical="center"/>
    </xf>
    <xf numFmtId="0" fontId="14" fillId="0" borderId="0" xfId="3" applyFont="1" applyFill="1" applyAlignment="1">
      <alignment vertical="center"/>
    </xf>
    <xf numFmtId="0" fontId="17" fillId="0" borderId="0" xfId="3" applyFont="1" applyFill="1" applyAlignment="1">
      <alignment horizontal="center" vertical="center" wrapText="1"/>
    </xf>
    <xf numFmtId="0" fontId="15" fillId="0" borderId="1" xfId="3" applyFont="1" applyBorder="1" applyAlignment="1">
      <alignment horizontal="center" vertical="center" wrapText="1"/>
    </xf>
    <xf numFmtId="0" fontId="15" fillId="0" borderId="4" xfId="3" applyFont="1" applyBorder="1" applyAlignment="1">
      <alignment horizontal="center" vertical="center"/>
    </xf>
    <xf numFmtId="0" fontId="15" fillId="0" borderId="6" xfId="3" applyFont="1" applyBorder="1" applyAlignment="1">
      <alignment horizontal="center" vertical="center"/>
    </xf>
    <xf numFmtId="0" fontId="15" fillId="0" borderId="5" xfId="3" applyFont="1" applyBorder="1" applyAlignment="1">
      <alignment horizontal="center" vertical="center"/>
    </xf>
    <xf numFmtId="170" fontId="15" fillId="0" borderId="4" xfId="6" applyNumberFormat="1" applyFont="1" applyBorder="1" applyAlignment="1">
      <alignment horizontal="right" vertical="center"/>
    </xf>
    <xf numFmtId="170" fontId="15" fillId="0" borderId="6" xfId="6" applyNumberFormat="1" applyFont="1" applyBorder="1" applyAlignment="1">
      <alignment horizontal="right" vertical="center"/>
    </xf>
    <xf numFmtId="170" fontId="15" fillId="0" borderId="5" xfId="6" applyNumberFormat="1" applyFont="1" applyBorder="1" applyAlignment="1">
      <alignment horizontal="right" vertical="center"/>
    </xf>
    <xf numFmtId="0" fontId="29" fillId="0" borderId="0" xfId="7" applyFont="1" applyAlignment="1">
      <alignment horizontal="center" vertical="center" wrapText="1"/>
    </xf>
    <xf numFmtId="49" fontId="30" fillId="0" borderId="3" xfId="7" applyNumberFormat="1" applyFont="1" applyBorder="1" applyAlignment="1">
      <alignment horizontal="center" vertical="center" wrapText="1"/>
    </xf>
    <xf numFmtId="49" fontId="30" fillId="0" borderId="2" xfId="7" applyNumberFormat="1" applyFont="1" applyBorder="1" applyAlignment="1">
      <alignment horizontal="center" vertical="center" wrapText="1"/>
    </xf>
    <xf numFmtId="0" fontId="30" fillId="0" borderId="4" xfId="7" applyFont="1" applyBorder="1" applyAlignment="1">
      <alignment horizontal="center" vertical="center" wrapText="1"/>
    </xf>
    <xf numFmtId="0" fontId="30" fillId="0" borderId="6" xfId="7" applyFont="1" applyBorder="1" applyAlignment="1">
      <alignment horizontal="center" vertical="center" wrapText="1"/>
    </xf>
    <xf numFmtId="0" fontId="30" fillId="0" borderId="5" xfId="7" applyFont="1" applyBorder="1" applyAlignment="1">
      <alignment horizontal="center" vertical="center" wrapText="1"/>
    </xf>
    <xf numFmtId="164" fontId="15" fillId="0" borderId="3" xfId="0" applyNumberFormat="1" applyFont="1" applyBorder="1" applyAlignment="1">
      <alignment horizontal="center" vertical="center" wrapText="1"/>
    </xf>
    <xf numFmtId="164" fontId="15" fillId="0" borderId="7" xfId="0" applyNumberFormat="1" applyFont="1" applyBorder="1" applyAlignment="1">
      <alignment horizontal="center" vertical="center" wrapText="1"/>
    </xf>
    <xf numFmtId="164" fontId="15" fillId="0" borderId="2" xfId="0" applyNumberFormat="1" applyFont="1" applyBorder="1" applyAlignment="1">
      <alignment horizontal="center" vertical="center" wrapText="1"/>
    </xf>
    <xf numFmtId="164" fontId="30" fillId="0" borderId="4" xfId="0" applyNumberFormat="1" applyFont="1" applyBorder="1" applyAlignment="1">
      <alignment horizontal="center" vertical="center" wrapText="1"/>
    </xf>
    <xf numFmtId="164" fontId="30" fillId="0" borderId="5" xfId="0" applyNumberFormat="1" applyFont="1" applyBorder="1" applyAlignment="1">
      <alignment horizontal="center" vertical="center" wrapText="1"/>
    </xf>
    <xf numFmtId="164" fontId="30" fillId="0" borderId="8" xfId="0" applyNumberFormat="1" applyFont="1" applyBorder="1" applyAlignment="1">
      <alignment horizontal="center" vertical="center" wrapText="1"/>
    </xf>
    <xf numFmtId="164" fontId="30" fillId="0" borderId="9" xfId="0" applyNumberFormat="1" applyFont="1" applyBorder="1" applyAlignment="1">
      <alignment horizontal="center" vertical="center" wrapText="1"/>
    </xf>
    <xf numFmtId="164" fontId="30" fillId="0" borderId="10" xfId="0" applyNumberFormat="1" applyFont="1" applyBorder="1" applyAlignment="1">
      <alignment horizontal="center" vertical="center" wrapText="1"/>
    </xf>
    <xf numFmtId="49" fontId="30" fillId="0" borderId="1" xfId="7" applyNumberFormat="1" applyFont="1" applyBorder="1" applyAlignment="1">
      <alignment horizontal="center" vertical="center" textRotation="90" wrapText="1"/>
    </xf>
    <xf numFmtId="0" fontId="17" fillId="0" borderId="0" xfId="3" applyFont="1" applyFill="1" applyAlignment="1">
      <alignment horizontal="right" vertical="center"/>
    </xf>
    <xf numFmtId="0" fontId="14" fillId="0" borderId="0" xfId="3" applyFont="1" applyFill="1" applyAlignment="1">
      <alignment horizontal="center" vertical="center"/>
    </xf>
    <xf numFmtId="0" fontId="15" fillId="2" borderId="1" xfId="18" applyFont="1" applyFill="1" applyBorder="1" applyAlignment="1">
      <alignment horizontal="center" vertical="center" wrapText="1"/>
    </xf>
    <xf numFmtId="49" fontId="12" fillId="0" borderId="1" xfId="7" applyNumberFormat="1" applyFont="1" applyFill="1" applyBorder="1" applyAlignment="1">
      <alignment horizontal="center" vertical="center" wrapText="1"/>
    </xf>
    <xf numFmtId="0" fontId="12" fillId="0" borderId="1" xfId="7" applyNumberFormat="1" applyFont="1" applyFill="1" applyBorder="1" applyAlignment="1">
      <alignment horizontal="center" vertical="center" wrapText="1"/>
    </xf>
    <xf numFmtId="164" fontId="4" fillId="0" borderId="0" xfId="7" applyNumberFormat="1" applyFont="1" applyFill="1" applyAlignment="1">
      <alignment horizontal="right" vertical="center" wrapText="1"/>
    </xf>
    <xf numFmtId="164" fontId="12" fillId="0" borderId="0" xfId="7" applyNumberFormat="1" applyFont="1" applyFill="1" applyAlignment="1">
      <alignment horizontal="right" vertical="center" wrapText="1"/>
    </xf>
    <xf numFmtId="0" fontId="4" fillId="0" borderId="0" xfId="7" applyNumberFormat="1" applyFont="1" applyFill="1" applyAlignment="1">
      <alignment horizontal="center" vertical="center" wrapText="1"/>
    </xf>
    <xf numFmtId="0" fontId="35" fillId="2" borderId="3" xfId="3" applyFont="1" applyFill="1" applyBorder="1" applyAlignment="1">
      <alignment horizontal="center" vertical="center" wrapText="1"/>
    </xf>
    <xf numFmtId="0" fontId="35" fillId="2" borderId="2" xfId="3" applyFont="1" applyFill="1" applyBorder="1" applyAlignment="1">
      <alignment horizontal="center" vertical="center" wrapText="1"/>
    </xf>
    <xf numFmtId="0" fontId="29" fillId="0" borderId="0" xfId="3" applyFont="1" applyAlignment="1">
      <alignment horizontal="center"/>
    </xf>
    <xf numFmtId="0" fontId="29" fillId="0" borderId="0" xfId="3" applyFont="1" applyFill="1" applyAlignment="1">
      <alignment horizontal="left"/>
    </xf>
    <xf numFmtId="0" fontId="15" fillId="0" borderId="3" xfId="3" applyFont="1" applyBorder="1" applyAlignment="1">
      <alignment horizontal="left" vertical="center"/>
    </xf>
    <xf numFmtId="0" fontId="15" fillId="0" borderId="2" xfId="3" applyFont="1" applyBorder="1" applyAlignment="1">
      <alignment horizontal="left" vertical="center"/>
    </xf>
    <xf numFmtId="0" fontId="15" fillId="2" borderId="3" xfId="3" applyFont="1" applyFill="1" applyBorder="1" applyAlignment="1">
      <alignment horizontal="center" vertical="center" wrapText="1"/>
    </xf>
    <xf numFmtId="0" fontId="15" fillId="2" borderId="2" xfId="3" applyFont="1" applyFill="1" applyBorder="1" applyAlignment="1">
      <alignment horizontal="center" vertical="center" wrapText="1"/>
    </xf>
    <xf numFmtId="0" fontId="20" fillId="2" borderId="3" xfId="3" applyFont="1" applyFill="1" applyBorder="1" applyAlignment="1">
      <alignment horizontal="left" vertical="center" wrapText="1"/>
    </xf>
    <xf numFmtId="0" fontId="20" fillId="2" borderId="2" xfId="3" applyFont="1" applyFill="1" applyBorder="1" applyAlignment="1">
      <alignment horizontal="left" vertical="center" wrapText="1"/>
    </xf>
    <xf numFmtId="0" fontId="17" fillId="0" borderId="0" xfId="3" applyFont="1" applyAlignment="1">
      <alignment horizontal="right" vertical="center"/>
    </xf>
    <xf numFmtId="0" fontId="14" fillId="0" borderId="0" xfId="3" applyFont="1" applyAlignment="1">
      <alignment horizontal="right" vertical="center"/>
    </xf>
    <xf numFmtId="0" fontId="15" fillId="0" borderId="0" xfId="3" applyFont="1" applyAlignment="1">
      <alignment vertical="center"/>
    </xf>
    <xf numFmtId="0" fontId="17" fillId="0" borderId="0" xfId="3" applyFont="1" applyAlignment="1">
      <alignment horizontal="center" vertical="center" wrapText="1"/>
    </xf>
    <xf numFmtId="0" fontId="4" fillId="0" borderId="0" xfId="3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 wrapText="1"/>
    </xf>
    <xf numFmtId="0" fontId="15" fillId="2" borderId="3" xfId="3" applyFont="1" applyFill="1" applyBorder="1" applyAlignment="1">
      <alignment horizontal="left" vertical="center"/>
    </xf>
    <xf numFmtId="0" fontId="15" fillId="2" borderId="2" xfId="3" applyFont="1" applyFill="1" applyBorder="1" applyAlignment="1">
      <alignment horizontal="left" vertical="center"/>
    </xf>
    <xf numFmtId="0" fontId="14" fillId="0" borderId="0" xfId="3" applyFont="1" applyAlignment="1">
      <alignment horizontal="right"/>
    </xf>
    <xf numFmtId="0" fontId="15" fillId="0" borderId="0" xfId="3" applyFont="1"/>
    <xf numFmtId="170" fontId="15" fillId="2" borderId="1" xfId="9" applyNumberFormat="1" applyFont="1" applyFill="1" applyBorder="1" applyAlignment="1">
      <alignment horizontal="right" vertical="center" wrapText="1"/>
    </xf>
    <xf numFmtId="0" fontId="15" fillId="2" borderId="4" xfId="3" applyFont="1" applyFill="1" applyBorder="1" applyAlignment="1">
      <alignment vertical="center" wrapText="1"/>
    </xf>
    <xf numFmtId="0" fontId="20" fillId="2" borderId="4" xfId="3" applyFont="1" applyFill="1" applyBorder="1" applyAlignment="1">
      <alignment vertical="center" wrapText="1"/>
    </xf>
    <xf numFmtId="170" fontId="15" fillId="2" borderId="1" xfId="3" applyNumberFormat="1" applyFont="1" applyFill="1" applyBorder="1" applyAlignment="1">
      <alignment horizontal="right" vertical="center" wrapText="1"/>
    </xf>
    <xf numFmtId="170" fontId="15" fillId="0" borderId="1" xfId="3" applyNumberFormat="1" applyFont="1" applyFill="1" applyBorder="1" applyAlignment="1">
      <alignment horizontal="right" vertical="center" wrapText="1"/>
    </xf>
  </cellXfs>
  <cellStyles count="36">
    <cellStyle name="_artabyuje" xfId="10"/>
    <cellStyle name="Comma" xfId="6" builtinId="3"/>
    <cellStyle name="Comma 11" xfId="29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 9" xfId="31"/>
    <cellStyle name="Comma_General 17.02.04" xfId="15"/>
    <cellStyle name="Normal" xfId="0" builtinId="0"/>
    <cellStyle name="Normal 10" xfId="33"/>
    <cellStyle name="Normal 15 2 2" xfId="27"/>
    <cellStyle name="Normal 2" xfId="7"/>
    <cellStyle name="Normal 2 2" xfId="30"/>
    <cellStyle name="Normal 3" xfId="16"/>
    <cellStyle name="Normal 4" xfId="17"/>
    <cellStyle name="Normal 5" xfId="1"/>
    <cellStyle name="Normal 5 2" xfId="3"/>
    <cellStyle name="Normal 5 2 9" xfId="28"/>
    <cellStyle name="Normal 6" xfId="21"/>
    <cellStyle name="Normal 6 2" xfId="23"/>
    <cellStyle name="Normal 7" xfId="25"/>
    <cellStyle name="Normal 7 2" xfId="26"/>
    <cellStyle name="Normal 7 2 2" xfId="34"/>
    <cellStyle name="Normal 8" xfId="18"/>
    <cellStyle name="Normal 9" xfId="32"/>
    <cellStyle name="Normal 9 3_հավ1-3" xfId="4"/>
    <cellStyle name="Normal_2017 PLAN VERJNAKAN.23.12.16" xfId="2"/>
    <cellStyle name="Percent 2" xfId="19"/>
    <cellStyle name="SN_241" xfId="20"/>
    <cellStyle name="SN_b" xfId="35"/>
  </cellStyles>
  <dxfs count="0"/>
  <tableStyles count="0" defaultTableStyle="TableStyleMedium2" defaultPivotStyle="PivotStyleLight16"/>
  <colors>
    <mruColors>
      <color rgb="FF3FFF96"/>
      <color rgb="FFC0E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BC62"/>
  <sheetViews>
    <sheetView view="pageBreakPreview" topLeftCell="A10" zoomScaleNormal="100" zoomScaleSheetLayoutView="100" workbookViewId="0">
      <pane xSplit="1" topLeftCell="B1" activePane="topRight" state="frozen"/>
      <selection pane="topRight" activeCell="D41" sqref="D41"/>
    </sheetView>
  </sheetViews>
  <sheetFormatPr defaultColWidth="9.140625" defaultRowHeight="17.25" x14ac:dyDescent="0.25"/>
  <cols>
    <col min="1" max="1" width="1.7109375" style="83" customWidth="1"/>
    <col min="2" max="3" width="8.7109375" style="9" customWidth="1"/>
    <col min="4" max="4" width="120.7109375" style="83" customWidth="1"/>
    <col min="5" max="5" width="32.7109375" style="83" customWidth="1"/>
    <col min="6" max="6" width="1.7109375" style="83" customWidth="1"/>
    <col min="7" max="16384" width="9.140625" style="83"/>
  </cols>
  <sheetData>
    <row r="1" spans="2:55" s="158" customFormat="1" ht="20.25" customHeight="1" x14ac:dyDescent="0.25">
      <c r="B1" s="212" t="s">
        <v>83</v>
      </c>
      <c r="C1" s="212"/>
      <c r="D1" s="212"/>
      <c r="E1" s="212"/>
    </row>
    <row r="2" spans="2:55" s="159" customFormat="1" x14ac:dyDescent="0.25">
      <c r="B2" s="213" t="s">
        <v>71</v>
      </c>
      <c r="C2" s="213"/>
      <c r="D2" s="213"/>
      <c r="E2" s="213"/>
      <c r="K2" s="160"/>
      <c r="L2" s="160"/>
      <c r="M2" s="160"/>
      <c r="N2" s="160"/>
      <c r="O2" s="160"/>
      <c r="P2" s="160"/>
      <c r="Q2" s="160"/>
      <c r="R2" s="160"/>
      <c r="S2" s="160"/>
      <c r="T2" s="160"/>
      <c r="U2" s="160"/>
      <c r="V2" s="160"/>
      <c r="W2" s="160"/>
      <c r="X2" s="160"/>
      <c r="Y2" s="160"/>
      <c r="Z2" s="160"/>
      <c r="AA2" s="160"/>
      <c r="AB2" s="160"/>
      <c r="AC2" s="160"/>
    </row>
    <row r="3" spans="2:55" s="159" customFormat="1" ht="19.5" customHeight="1" x14ac:dyDescent="0.25">
      <c r="B3" s="214" t="s">
        <v>101</v>
      </c>
      <c r="C3" s="214"/>
      <c r="D3" s="214"/>
      <c r="E3" s="214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160"/>
      <c r="Z3" s="160"/>
      <c r="AA3" s="160"/>
      <c r="AB3" s="160"/>
      <c r="AC3" s="160"/>
    </row>
    <row r="4" spans="2:55" s="158" customFormat="1" ht="14.1" customHeight="1" x14ac:dyDescent="0.25">
      <c r="B4" s="123"/>
      <c r="C4" s="123"/>
      <c r="D4" s="215"/>
      <c r="E4" s="215"/>
    </row>
    <row r="5" spans="2:55" ht="68.25" customHeight="1" x14ac:dyDescent="0.25">
      <c r="B5" s="216" t="s">
        <v>100</v>
      </c>
      <c r="C5" s="216"/>
      <c r="D5" s="216"/>
      <c r="E5" s="216"/>
    </row>
    <row r="6" spans="2:55" ht="18" customHeight="1" x14ac:dyDescent="0.25">
      <c r="C6" s="82"/>
      <c r="D6" s="82"/>
      <c r="E6" s="10" t="s">
        <v>47</v>
      </c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</row>
    <row r="7" spans="2:55" ht="62.25" customHeight="1" x14ac:dyDescent="0.25">
      <c r="B7" s="217" t="s">
        <v>34</v>
      </c>
      <c r="C7" s="217"/>
      <c r="D7" s="217" t="s">
        <v>68</v>
      </c>
      <c r="E7" s="28" t="s">
        <v>82</v>
      </c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81"/>
      <c r="AC7" s="81"/>
      <c r="AD7" s="81"/>
      <c r="AE7" s="81"/>
      <c r="AF7" s="81"/>
      <c r="AG7" s="81"/>
      <c r="AH7" s="81"/>
      <c r="AI7" s="81"/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  <c r="AU7" s="81"/>
      <c r="AV7" s="81"/>
      <c r="AW7" s="81"/>
      <c r="AX7" s="81"/>
      <c r="AY7" s="81"/>
      <c r="AZ7" s="81"/>
      <c r="BA7" s="81"/>
      <c r="BB7" s="81"/>
      <c r="BC7" s="81"/>
    </row>
    <row r="8" spans="2:55" s="87" customFormat="1" ht="35.1" customHeight="1" x14ac:dyDescent="0.25">
      <c r="B8" s="86" t="s">
        <v>51</v>
      </c>
      <c r="C8" s="84" t="s">
        <v>56</v>
      </c>
      <c r="D8" s="217"/>
      <c r="E8" s="28" t="s">
        <v>50</v>
      </c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81"/>
      <c r="AC8" s="81"/>
      <c r="AD8" s="81"/>
      <c r="AE8" s="81"/>
      <c r="AF8" s="81"/>
      <c r="AG8" s="81"/>
      <c r="AH8" s="81"/>
      <c r="AI8" s="81"/>
      <c r="AJ8" s="81"/>
      <c r="AK8" s="81"/>
      <c r="AL8" s="81"/>
      <c r="AM8" s="81"/>
      <c r="AN8" s="81"/>
      <c r="AO8" s="81"/>
      <c r="AP8" s="81"/>
      <c r="AQ8" s="81"/>
      <c r="AR8" s="81"/>
      <c r="AS8" s="81"/>
      <c r="AT8" s="81"/>
      <c r="AU8" s="81"/>
      <c r="AV8" s="81"/>
      <c r="AW8" s="81"/>
      <c r="AX8" s="81"/>
      <c r="AY8" s="81"/>
      <c r="AZ8" s="81"/>
      <c r="BA8" s="81"/>
      <c r="BB8" s="81"/>
      <c r="BC8" s="81"/>
    </row>
    <row r="9" spans="2:55" s="87" customFormat="1" x14ac:dyDescent="0.25">
      <c r="B9" s="86"/>
      <c r="C9" s="86"/>
      <c r="D9" s="57" t="s">
        <v>33</v>
      </c>
      <c r="E9" s="76">
        <f>E10+E42</f>
        <v>0</v>
      </c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</row>
    <row r="10" spans="2:55" s="87" customFormat="1" x14ac:dyDescent="0.25">
      <c r="B10" s="35" t="s">
        <v>32</v>
      </c>
      <c r="C10" s="35"/>
      <c r="D10" s="58" t="s">
        <v>0</v>
      </c>
      <c r="E10" s="76">
        <f>E11</f>
        <v>0</v>
      </c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</row>
    <row r="11" spans="2:55" s="87" customFormat="1" x14ac:dyDescent="0.25">
      <c r="B11" s="218">
        <v>1169</v>
      </c>
      <c r="C11" s="218"/>
      <c r="D11" s="36" t="s">
        <v>31</v>
      </c>
      <c r="E11" s="221">
        <f>SUM(E18:E41)</f>
        <v>0</v>
      </c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1"/>
      <c r="AI11" s="81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1"/>
      <c r="AX11" s="81"/>
      <c r="AY11" s="81"/>
      <c r="AZ11" s="81"/>
      <c r="BA11" s="81"/>
      <c r="BB11" s="81"/>
      <c r="BC11" s="81"/>
    </row>
    <row r="12" spans="2:55" s="87" customFormat="1" x14ac:dyDescent="0.25">
      <c r="B12" s="219"/>
      <c r="C12" s="219"/>
      <c r="D12" s="34" t="s">
        <v>59</v>
      </c>
      <c r="E12" s="222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81"/>
      <c r="AE12" s="81"/>
      <c r="AF12" s="81"/>
      <c r="AG12" s="81"/>
      <c r="AH12" s="81"/>
      <c r="AI12" s="81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1"/>
      <c r="AX12" s="81"/>
      <c r="AY12" s="81"/>
      <c r="AZ12" s="81"/>
      <c r="BA12" s="81"/>
      <c r="BB12" s="81"/>
      <c r="BC12" s="81"/>
    </row>
    <row r="13" spans="2:55" s="87" customFormat="1" x14ac:dyDescent="0.25">
      <c r="B13" s="219"/>
      <c r="C13" s="219"/>
      <c r="D13" s="17" t="s">
        <v>29</v>
      </c>
      <c r="E13" s="222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</row>
    <row r="14" spans="2:55" s="87" customFormat="1" ht="27" x14ac:dyDescent="0.25">
      <c r="B14" s="219"/>
      <c r="C14" s="219"/>
      <c r="D14" s="29" t="s">
        <v>60</v>
      </c>
      <c r="E14" s="222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81"/>
      <c r="AU14" s="81"/>
      <c r="AV14" s="81"/>
      <c r="AW14" s="81"/>
      <c r="AX14" s="81"/>
      <c r="AY14" s="81"/>
      <c r="AZ14" s="81"/>
      <c r="BA14" s="81"/>
      <c r="BB14" s="81"/>
      <c r="BC14" s="81"/>
    </row>
    <row r="15" spans="2:55" s="87" customFormat="1" x14ac:dyDescent="0.25">
      <c r="B15" s="219"/>
      <c r="C15" s="219"/>
      <c r="D15" s="36" t="s">
        <v>28</v>
      </c>
      <c r="E15" s="222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</row>
    <row r="16" spans="2:55" s="87" customFormat="1" x14ac:dyDescent="0.25">
      <c r="B16" s="220"/>
      <c r="C16" s="220"/>
      <c r="D16" s="34" t="s">
        <v>61</v>
      </c>
      <c r="E16" s="223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  <c r="AI16" s="81"/>
      <c r="AJ16" s="81"/>
      <c r="AK16" s="81"/>
      <c r="AL16" s="81"/>
      <c r="AM16" s="81"/>
      <c r="AN16" s="81"/>
      <c r="AO16" s="81"/>
      <c r="AP16" s="81"/>
      <c r="AQ16" s="81"/>
      <c r="AR16" s="81"/>
      <c r="AS16" s="81"/>
      <c r="AT16" s="81"/>
      <c r="AU16" s="81"/>
      <c r="AV16" s="81"/>
      <c r="AW16" s="81"/>
      <c r="AX16" s="81"/>
      <c r="AY16" s="81"/>
      <c r="AZ16" s="81"/>
      <c r="BA16" s="81"/>
      <c r="BB16" s="81"/>
      <c r="BC16" s="81"/>
    </row>
    <row r="17" spans="2:55" s="87" customFormat="1" x14ac:dyDescent="0.25">
      <c r="B17" s="211" t="s">
        <v>27</v>
      </c>
      <c r="C17" s="211"/>
      <c r="D17" s="211"/>
      <c r="E17" s="85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</row>
    <row r="18" spans="2:55" s="87" customFormat="1" ht="13.5" x14ac:dyDescent="0.25">
      <c r="B18" s="209"/>
      <c r="C18" s="209">
        <v>11001</v>
      </c>
      <c r="D18" s="17" t="s">
        <v>26</v>
      </c>
      <c r="E18" s="210">
        <f>+'Հ-3 և 4'!H21</f>
        <v>-4567364.8699999992</v>
      </c>
    </row>
    <row r="19" spans="2:55" s="87" customFormat="1" ht="13.5" x14ac:dyDescent="0.25">
      <c r="B19" s="209"/>
      <c r="C19" s="209"/>
      <c r="D19" s="34" t="s">
        <v>84</v>
      </c>
      <c r="E19" s="210"/>
    </row>
    <row r="20" spans="2:55" s="87" customFormat="1" ht="13.5" x14ac:dyDescent="0.25">
      <c r="B20" s="209"/>
      <c r="C20" s="209"/>
      <c r="D20" s="17" t="s">
        <v>25</v>
      </c>
      <c r="E20" s="210"/>
    </row>
    <row r="21" spans="2:55" s="87" customFormat="1" ht="13.5" x14ac:dyDescent="0.25">
      <c r="B21" s="209"/>
      <c r="C21" s="209"/>
      <c r="D21" s="34" t="s">
        <v>85</v>
      </c>
      <c r="E21" s="210"/>
    </row>
    <row r="22" spans="2:55" s="87" customFormat="1" ht="13.5" x14ac:dyDescent="0.25">
      <c r="B22" s="209"/>
      <c r="C22" s="209"/>
      <c r="D22" s="17" t="s">
        <v>24</v>
      </c>
      <c r="E22" s="210"/>
    </row>
    <row r="23" spans="2:55" s="87" customFormat="1" ht="13.5" x14ac:dyDescent="0.25">
      <c r="B23" s="209"/>
      <c r="C23" s="209"/>
      <c r="D23" s="37" t="s">
        <v>86</v>
      </c>
      <c r="E23" s="210"/>
    </row>
    <row r="24" spans="2:55" s="87" customFormat="1" ht="13.5" x14ac:dyDescent="0.25">
      <c r="B24" s="209"/>
      <c r="C24" s="209">
        <v>31001</v>
      </c>
      <c r="D24" s="17" t="s">
        <v>26</v>
      </c>
      <c r="E24" s="210">
        <f>'Հ-3 և 4'!H30</f>
        <v>4567364.8699999992</v>
      </c>
    </row>
    <row r="25" spans="2:55" s="87" customFormat="1" ht="13.5" x14ac:dyDescent="0.25">
      <c r="B25" s="209"/>
      <c r="C25" s="209"/>
      <c r="D25" s="34" t="s">
        <v>39</v>
      </c>
      <c r="E25" s="210"/>
    </row>
    <row r="26" spans="2:55" s="87" customFormat="1" ht="13.5" x14ac:dyDescent="0.25">
      <c r="B26" s="209"/>
      <c r="C26" s="209"/>
      <c r="D26" s="17" t="s">
        <v>25</v>
      </c>
      <c r="E26" s="210"/>
    </row>
    <row r="27" spans="2:55" s="87" customFormat="1" ht="13.5" x14ac:dyDescent="0.25">
      <c r="B27" s="209"/>
      <c r="C27" s="209"/>
      <c r="D27" s="34" t="s">
        <v>40</v>
      </c>
      <c r="E27" s="210"/>
    </row>
    <row r="28" spans="2:55" s="87" customFormat="1" ht="13.5" x14ac:dyDescent="0.25">
      <c r="B28" s="209"/>
      <c r="C28" s="209"/>
      <c r="D28" s="17" t="s">
        <v>24</v>
      </c>
      <c r="E28" s="210"/>
    </row>
    <row r="29" spans="2:55" s="87" customFormat="1" ht="13.5" x14ac:dyDescent="0.25">
      <c r="B29" s="209"/>
      <c r="C29" s="209"/>
      <c r="D29" s="37" t="s">
        <v>41</v>
      </c>
      <c r="E29" s="210"/>
    </row>
    <row r="30" spans="2:55" s="193" customFormat="1" ht="13.5" x14ac:dyDescent="0.25">
      <c r="B30" s="209"/>
      <c r="C30" s="209">
        <v>31001</v>
      </c>
      <c r="D30" s="17" t="s">
        <v>26</v>
      </c>
      <c r="E30" s="210">
        <f>+E57</f>
        <v>-300609.59999999998</v>
      </c>
    </row>
    <row r="31" spans="2:55" s="193" customFormat="1" ht="13.5" x14ac:dyDescent="0.25">
      <c r="B31" s="209"/>
      <c r="C31" s="209"/>
      <c r="D31" s="34" t="s">
        <v>39</v>
      </c>
      <c r="E31" s="210"/>
    </row>
    <row r="32" spans="2:55" s="193" customFormat="1" ht="13.5" x14ac:dyDescent="0.25">
      <c r="B32" s="209"/>
      <c r="C32" s="209"/>
      <c r="D32" s="17" t="s">
        <v>25</v>
      </c>
      <c r="E32" s="210"/>
    </row>
    <row r="33" spans="2:5" s="193" customFormat="1" ht="13.5" x14ac:dyDescent="0.25">
      <c r="B33" s="209"/>
      <c r="C33" s="209"/>
      <c r="D33" s="34" t="s">
        <v>40</v>
      </c>
      <c r="E33" s="210"/>
    </row>
    <row r="34" spans="2:5" s="193" customFormat="1" ht="13.5" x14ac:dyDescent="0.25">
      <c r="B34" s="209"/>
      <c r="C34" s="209"/>
      <c r="D34" s="17" t="s">
        <v>24</v>
      </c>
      <c r="E34" s="210"/>
    </row>
    <row r="35" spans="2:5" s="193" customFormat="1" ht="13.5" x14ac:dyDescent="0.25">
      <c r="B35" s="209"/>
      <c r="C35" s="209"/>
      <c r="D35" s="37" t="s">
        <v>41</v>
      </c>
      <c r="E35" s="210"/>
    </row>
    <row r="36" spans="2:5" s="193" customFormat="1" ht="13.5" x14ac:dyDescent="0.25">
      <c r="B36" s="209"/>
      <c r="C36" s="209">
        <v>31001</v>
      </c>
      <c r="D36" s="17" t="s">
        <v>26</v>
      </c>
      <c r="E36" s="210">
        <f>+E50</f>
        <v>300609.59999999998</v>
      </c>
    </row>
    <row r="37" spans="2:5" s="193" customFormat="1" ht="13.5" x14ac:dyDescent="0.25">
      <c r="B37" s="209"/>
      <c r="C37" s="209"/>
      <c r="D37" s="34" t="s">
        <v>39</v>
      </c>
      <c r="E37" s="210"/>
    </row>
    <row r="38" spans="2:5" s="193" customFormat="1" ht="13.5" x14ac:dyDescent="0.25">
      <c r="B38" s="209"/>
      <c r="C38" s="209"/>
      <c r="D38" s="17" t="s">
        <v>25</v>
      </c>
      <c r="E38" s="210"/>
    </row>
    <row r="39" spans="2:5" s="193" customFormat="1" ht="13.5" x14ac:dyDescent="0.25">
      <c r="B39" s="209"/>
      <c r="C39" s="209"/>
      <c r="D39" s="34" t="s">
        <v>40</v>
      </c>
      <c r="E39" s="210"/>
    </row>
    <row r="40" spans="2:5" s="193" customFormat="1" ht="13.5" x14ac:dyDescent="0.25">
      <c r="B40" s="209"/>
      <c r="C40" s="209"/>
      <c r="D40" s="17" t="s">
        <v>24</v>
      </c>
      <c r="E40" s="210"/>
    </row>
    <row r="41" spans="2:5" s="193" customFormat="1" ht="13.5" x14ac:dyDescent="0.25">
      <c r="B41" s="209"/>
      <c r="C41" s="209"/>
      <c r="D41" s="37" t="s">
        <v>41</v>
      </c>
      <c r="E41" s="210"/>
    </row>
    <row r="42" spans="2:5" s="157" customFormat="1" x14ac:dyDescent="0.25">
      <c r="B42" s="127"/>
      <c r="C42" s="127"/>
      <c r="D42" s="127" t="s">
        <v>105</v>
      </c>
      <c r="E42" s="128">
        <f>+E43</f>
        <v>0</v>
      </c>
    </row>
    <row r="43" spans="2:5" x14ac:dyDescent="0.25">
      <c r="B43" s="199" t="s">
        <v>106</v>
      </c>
      <c r="C43" s="199"/>
      <c r="D43" s="129" t="s">
        <v>107</v>
      </c>
      <c r="E43" s="206">
        <f>E50+E57</f>
        <v>0</v>
      </c>
    </row>
    <row r="44" spans="2:5" x14ac:dyDescent="0.25">
      <c r="B44" s="200"/>
      <c r="C44" s="200"/>
      <c r="D44" s="130" t="s">
        <v>108</v>
      </c>
      <c r="E44" s="207"/>
    </row>
    <row r="45" spans="2:5" x14ac:dyDescent="0.25">
      <c r="B45" s="200"/>
      <c r="C45" s="200"/>
      <c r="D45" s="129" t="s">
        <v>109</v>
      </c>
      <c r="E45" s="207"/>
    </row>
    <row r="46" spans="2:5" x14ac:dyDescent="0.25">
      <c r="B46" s="200"/>
      <c r="C46" s="200"/>
      <c r="D46" s="130" t="s">
        <v>110</v>
      </c>
      <c r="E46" s="207"/>
    </row>
    <row r="47" spans="2:5" x14ac:dyDescent="0.25">
      <c r="B47" s="200"/>
      <c r="C47" s="200"/>
      <c r="D47" s="129" t="s">
        <v>111</v>
      </c>
      <c r="E47" s="207"/>
    </row>
    <row r="48" spans="2:5" x14ac:dyDescent="0.25">
      <c r="B48" s="201"/>
      <c r="C48" s="201"/>
      <c r="D48" s="130" t="s">
        <v>112</v>
      </c>
      <c r="E48" s="208"/>
    </row>
    <row r="49" spans="2:5" x14ac:dyDescent="0.25">
      <c r="B49" s="205" t="s">
        <v>113</v>
      </c>
      <c r="C49" s="205"/>
      <c r="D49" s="205"/>
      <c r="E49" s="131"/>
    </row>
    <row r="50" spans="2:5" x14ac:dyDescent="0.25">
      <c r="B50" s="199"/>
      <c r="C50" s="199" t="s">
        <v>77</v>
      </c>
      <c r="D50" s="129" t="s">
        <v>114</v>
      </c>
      <c r="E50" s="202">
        <f>'Հ-3 և 4'!H59</f>
        <v>300609.59999999998</v>
      </c>
    </row>
    <row r="51" spans="2:5" x14ac:dyDescent="0.25">
      <c r="B51" s="200"/>
      <c r="C51" s="200"/>
      <c r="D51" s="130" t="s">
        <v>108</v>
      </c>
      <c r="E51" s="203"/>
    </row>
    <row r="52" spans="2:5" x14ac:dyDescent="0.25">
      <c r="B52" s="200"/>
      <c r="C52" s="200"/>
      <c r="D52" s="129" t="s">
        <v>115</v>
      </c>
      <c r="E52" s="203"/>
    </row>
    <row r="53" spans="2:5" ht="27" x14ac:dyDescent="0.25">
      <c r="B53" s="200"/>
      <c r="C53" s="200"/>
      <c r="D53" s="130" t="s">
        <v>116</v>
      </c>
      <c r="E53" s="203"/>
    </row>
    <row r="54" spans="2:5" x14ac:dyDescent="0.25">
      <c r="B54" s="200"/>
      <c r="C54" s="200"/>
      <c r="D54" s="129" t="s">
        <v>24</v>
      </c>
      <c r="E54" s="203"/>
    </row>
    <row r="55" spans="2:5" x14ac:dyDescent="0.25">
      <c r="B55" s="201"/>
      <c r="C55" s="201"/>
      <c r="D55" s="130" t="s">
        <v>86</v>
      </c>
      <c r="E55" s="204"/>
    </row>
    <row r="56" spans="2:5" x14ac:dyDescent="0.25">
      <c r="B56" s="205" t="s">
        <v>113</v>
      </c>
      <c r="C56" s="205"/>
      <c r="D56" s="205"/>
      <c r="E56" s="161"/>
    </row>
    <row r="57" spans="2:5" x14ac:dyDescent="0.25">
      <c r="B57" s="199"/>
      <c r="C57" s="199" t="s">
        <v>77</v>
      </c>
      <c r="D57" s="129" t="s">
        <v>114</v>
      </c>
      <c r="E57" s="202">
        <f>-E50</f>
        <v>-300609.59999999998</v>
      </c>
    </row>
    <row r="58" spans="2:5" x14ac:dyDescent="0.25">
      <c r="B58" s="200"/>
      <c r="C58" s="200"/>
      <c r="D58" s="130" t="s">
        <v>108</v>
      </c>
      <c r="E58" s="203"/>
    </row>
    <row r="59" spans="2:5" x14ac:dyDescent="0.25">
      <c r="B59" s="200"/>
      <c r="C59" s="200"/>
      <c r="D59" s="129" t="s">
        <v>115</v>
      </c>
      <c r="E59" s="203"/>
    </row>
    <row r="60" spans="2:5" ht="27" x14ac:dyDescent="0.25">
      <c r="B60" s="200"/>
      <c r="C60" s="200"/>
      <c r="D60" s="130" t="s">
        <v>116</v>
      </c>
      <c r="E60" s="203"/>
    </row>
    <row r="61" spans="2:5" x14ac:dyDescent="0.25">
      <c r="B61" s="200"/>
      <c r="C61" s="200"/>
      <c r="D61" s="129" t="s">
        <v>24</v>
      </c>
      <c r="E61" s="203"/>
    </row>
    <row r="62" spans="2:5" x14ac:dyDescent="0.25">
      <c r="B62" s="201"/>
      <c r="C62" s="201"/>
      <c r="D62" s="130" t="s">
        <v>86</v>
      </c>
      <c r="E62" s="204"/>
    </row>
  </sheetData>
  <mergeCells count="34">
    <mergeCell ref="B17:D17"/>
    <mergeCell ref="B18:B23"/>
    <mergeCell ref="C18:C23"/>
    <mergeCell ref="E18:E23"/>
    <mergeCell ref="B1:E1"/>
    <mergeCell ref="B2:E2"/>
    <mergeCell ref="B3:E3"/>
    <mergeCell ref="D4:E4"/>
    <mergeCell ref="B5:E5"/>
    <mergeCell ref="B7:C7"/>
    <mergeCell ref="D7:D8"/>
    <mergeCell ref="B11:B16"/>
    <mergeCell ref="C11:C16"/>
    <mergeCell ref="E11:E16"/>
    <mergeCell ref="B43:B48"/>
    <mergeCell ref="C43:C48"/>
    <mergeCell ref="E43:E48"/>
    <mergeCell ref="B49:D49"/>
    <mergeCell ref="B24:B29"/>
    <mergeCell ref="C24:C29"/>
    <mergeCell ref="E24:E29"/>
    <mergeCell ref="B30:B35"/>
    <mergeCell ref="C30:C35"/>
    <mergeCell ref="E30:E35"/>
    <mergeCell ref="B36:B41"/>
    <mergeCell ref="C36:C41"/>
    <mergeCell ref="E36:E41"/>
    <mergeCell ref="B57:B62"/>
    <mergeCell ref="C57:C62"/>
    <mergeCell ref="E57:E62"/>
    <mergeCell ref="B50:B55"/>
    <mergeCell ref="C50:C55"/>
    <mergeCell ref="E50:E55"/>
    <mergeCell ref="B56:D56"/>
  </mergeCells>
  <printOptions horizontalCentered="1"/>
  <pageMargins left="0.25" right="0.25" top="0.5" bottom="0.25" header="0" footer="0"/>
  <pageSetup paperSize="9" scale="66" fitToHeight="4" orientation="landscape" r:id="rId1"/>
  <rowBreaks count="1" manualBreakCount="1">
    <brk id="41" max="6" man="1"/>
  </rowBreaks>
  <ignoredErrors>
    <ignoredError sqref="B50:D6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16"/>
  <sheetViews>
    <sheetView view="pageBreakPreview" zoomScale="115" zoomScaleNormal="115" zoomScaleSheetLayoutView="115" workbookViewId="0">
      <selection sqref="A1:H16"/>
    </sheetView>
  </sheetViews>
  <sheetFormatPr defaultColWidth="9.140625" defaultRowHeight="17.25" x14ac:dyDescent="0.25"/>
  <cols>
    <col min="1" max="1" width="7.42578125" style="107" customWidth="1"/>
    <col min="2" max="2" width="8.7109375" style="107" customWidth="1"/>
    <col min="3" max="3" width="53.28515625" style="91" customWidth="1"/>
    <col min="4" max="4" width="15.85546875" style="115" customWidth="1"/>
    <col min="5" max="5" width="18.140625" style="115" customWidth="1"/>
    <col min="6" max="6" width="18.42578125" style="115" customWidth="1"/>
    <col min="7" max="7" width="17.5703125" style="115" customWidth="1"/>
    <col min="8" max="8" width="15.5703125" style="115" customWidth="1"/>
    <col min="9" max="9" width="9.5703125" style="91" customWidth="1"/>
    <col min="10" max="10" width="9.85546875" style="91" bestFit="1" customWidth="1"/>
    <col min="11" max="16384" width="9.140625" style="91"/>
  </cols>
  <sheetData>
    <row r="1" spans="1:10" x14ac:dyDescent="0.3">
      <c r="A1" s="89"/>
      <c r="B1" s="90"/>
      <c r="C1" s="89"/>
      <c r="D1" s="90"/>
      <c r="E1" s="89"/>
      <c r="F1" s="90"/>
      <c r="G1" s="89"/>
      <c r="H1" s="116" t="s">
        <v>102</v>
      </c>
    </row>
    <row r="2" spans="1:10" x14ac:dyDescent="0.3">
      <c r="A2" s="92"/>
      <c r="B2" s="93"/>
      <c r="C2" s="92"/>
      <c r="D2" s="93"/>
      <c r="E2" s="92"/>
      <c r="F2" s="93"/>
      <c r="G2" s="92"/>
      <c r="H2" s="93" t="s">
        <v>71</v>
      </c>
    </row>
    <row r="3" spans="1:10" x14ac:dyDescent="0.3">
      <c r="A3" s="92"/>
      <c r="B3" s="94"/>
      <c r="C3" s="92"/>
      <c r="D3" s="94"/>
      <c r="E3" s="92"/>
      <c r="F3" s="94"/>
      <c r="G3" s="92"/>
      <c r="H3" s="94" t="s">
        <v>103</v>
      </c>
    </row>
    <row r="4" spans="1:10" x14ac:dyDescent="0.25">
      <c r="A4" s="95"/>
      <c r="B4" s="95"/>
      <c r="C4" s="95"/>
      <c r="D4" s="95"/>
      <c r="E4" s="95"/>
      <c r="F4" s="95"/>
      <c r="G4" s="95"/>
      <c r="H4" s="95"/>
    </row>
    <row r="5" spans="1:10" ht="47.25" customHeight="1" x14ac:dyDescent="0.3">
      <c r="A5" s="224" t="s">
        <v>134</v>
      </c>
      <c r="B5" s="224"/>
      <c r="C5" s="224"/>
      <c r="D5" s="224"/>
      <c r="E5" s="224"/>
      <c r="F5" s="224"/>
      <c r="G5" s="224"/>
      <c r="H5" s="224"/>
      <c r="I5" s="96"/>
      <c r="J5" s="96"/>
    </row>
    <row r="6" spans="1:10" x14ac:dyDescent="0.25">
      <c r="A6" s="97"/>
      <c r="B6" s="97"/>
      <c r="C6" s="98"/>
      <c r="D6" s="99"/>
      <c r="E6" s="99"/>
      <c r="F6" s="99"/>
      <c r="G6" s="100"/>
      <c r="H6" s="101" t="s">
        <v>92</v>
      </c>
    </row>
    <row r="7" spans="1:10" s="102" customFormat="1" ht="36" customHeight="1" x14ac:dyDescent="0.25">
      <c r="A7" s="225" t="s">
        <v>42</v>
      </c>
      <c r="B7" s="226"/>
      <c r="C7" s="227" t="s">
        <v>43</v>
      </c>
      <c r="D7" s="230" t="s">
        <v>82</v>
      </c>
      <c r="E7" s="231"/>
      <c r="F7" s="231"/>
      <c r="G7" s="231"/>
      <c r="H7" s="232"/>
    </row>
    <row r="8" spans="1:10" s="102" customFormat="1" ht="15" customHeight="1" x14ac:dyDescent="0.25">
      <c r="A8" s="238" t="s">
        <v>94</v>
      </c>
      <c r="B8" s="238" t="s">
        <v>95</v>
      </c>
      <c r="C8" s="228"/>
      <c r="D8" s="233" t="s">
        <v>33</v>
      </c>
      <c r="E8" s="235" t="s">
        <v>93</v>
      </c>
      <c r="F8" s="236"/>
      <c r="G8" s="236"/>
      <c r="H8" s="237"/>
    </row>
    <row r="9" spans="1:10" s="102" customFormat="1" ht="99.75" customHeight="1" x14ac:dyDescent="0.25">
      <c r="A9" s="238"/>
      <c r="B9" s="238"/>
      <c r="C9" s="229"/>
      <c r="D9" s="234"/>
      <c r="E9" s="103" t="s">
        <v>96</v>
      </c>
      <c r="F9" s="103" t="s">
        <v>97</v>
      </c>
      <c r="G9" s="103" t="s">
        <v>98</v>
      </c>
      <c r="H9" s="103" t="s">
        <v>99</v>
      </c>
    </row>
    <row r="10" spans="1:10" s="134" customFormat="1" x14ac:dyDescent="0.25">
      <c r="A10" s="132"/>
      <c r="B10" s="132"/>
      <c r="C10" s="119" t="s">
        <v>44</v>
      </c>
      <c r="D10" s="133">
        <f>D12</f>
        <v>4567364.8699999992</v>
      </c>
      <c r="E10" s="133">
        <f>E12</f>
        <v>4567364.8699999992</v>
      </c>
      <c r="F10" s="133"/>
      <c r="G10" s="133"/>
      <c r="H10" s="133"/>
    </row>
    <row r="11" spans="1:10" x14ac:dyDescent="0.25">
      <c r="A11" s="104"/>
      <c r="B11" s="104"/>
      <c r="C11" s="105" t="s">
        <v>45</v>
      </c>
      <c r="D11" s="106"/>
      <c r="E11" s="106"/>
      <c r="F11" s="108"/>
      <c r="G11" s="108"/>
      <c r="H11" s="108"/>
    </row>
    <row r="12" spans="1:10" s="134" customFormat="1" x14ac:dyDescent="0.25">
      <c r="A12" s="135"/>
      <c r="B12" s="136"/>
      <c r="C12" s="117" t="s">
        <v>0</v>
      </c>
      <c r="D12" s="137">
        <f>+D14</f>
        <v>4567364.8699999992</v>
      </c>
      <c r="E12" s="137">
        <f>+E14</f>
        <v>4567364.8699999992</v>
      </c>
      <c r="F12" s="137"/>
      <c r="G12" s="137"/>
      <c r="H12" s="137"/>
    </row>
    <row r="13" spans="1:10" s="107" customFormat="1" x14ac:dyDescent="0.25">
      <c r="A13" s="109"/>
      <c r="B13" s="109"/>
      <c r="C13" s="112" t="s">
        <v>35</v>
      </c>
      <c r="D13" s="110"/>
      <c r="E13" s="110"/>
      <c r="F13" s="111"/>
      <c r="G13" s="111"/>
      <c r="H13" s="111"/>
    </row>
    <row r="14" spans="1:10" s="114" customFormat="1" ht="34.5" x14ac:dyDescent="0.25">
      <c r="A14" s="109">
        <v>1169</v>
      </c>
      <c r="B14" s="109">
        <v>31001</v>
      </c>
      <c r="C14" s="112" t="s">
        <v>39</v>
      </c>
      <c r="D14" s="110">
        <f>SUM(E14:H14)</f>
        <v>4567364.8699999992</v>
      </c>
      <c r="E14" s="113">
        <f>'ՕՀ-1 Ա-2 և Հ-5 Ա-1'!E24</f>
        <v>4567364.8699999992</v>
      </c>
      <c r="F14" s="111"/>
      <c r="G14" s="111"/>
      <c r="H14" s="118"/>
    </row>
    <row r="15" spans="1:10" s="114" customFormat="1" ht="34.5" x14ac:dyDescent="0.25">
      <c r="A15" s="109">
        <v>1169</v>
      </c>
      <c r="B15" s="109">
        <v>31001</v>
      </c>
      <c r="C15" s="112" t="s">
        <v>39</v>
      </c>
      <c r="D15" s="110">
        <f>SUM(E15:H15)</f>
        <v>-300609.59999999998</v>
      </c>
      <c r="E15" s="113">
        <f>+'ՕՀ-1 Ա-2 և Հ-5 Ա-1'!E30</f>
        <v>-300609.59999999998</v>
      </c>
      <c r="F15" s="111"/>
      <c r="G15" s="111"/>
      <c r="H15" s="118"/>
    </row>
    <row r="16" spans="1:10" s="114" customFormat="1" ht="34.5" x14ac:dyDescent="0.25">
      <c r="A16" s="109">
        <v>1169</v>
      </c>
      <c r="B16" s="109">
        <v>31001</v>
      </c>
      <c r="C16" s="112" t="s">
        <v>39</v>
      </c>
      <c r="D16" s="110">
        <f>SUM(E16:H16)</f>
        <v>300609.59999999998</v>
      </c>
      <c r="E16" s="113">
        <f>+'ՕՀ-1 Ա-2 և Հ-5 Ա-1'!E36</f>
        <v>300609.59999999998</v>
      </c>
      <c r="F16" s="111"/>
      <c r="G16" s="111"/>
      <c r="H16" s="118"/>
    </row>
  </sheetData>
  <mergeCells count="8">
    <mergeCell ref="A5:H5"/>
    <mergeCell ref="A7:B7"/>
    <mergeCell ref="C7:C9"/>
    <mergeCell ref="D7:H7"/>
    <mergeCell ref="D8:D9"/>
    <mergeCell ref="E8:H8"/>
    <mergeCell ref="B8:B9"/>
    <mergeCell ref="A8:A9"/>
  </mergeCells>
  <printOptions horizontalCentered="1"/>
  <pageMargins left="0.2" right="0.2" top="0.75" bottom="0.5" header="0.3" footer="0.3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K68"/>
  <sheetViews>
    <sheetView view="pageBreakPreview" zoomScaleNormal="100" zoomScaleSheetLayoutView="100" workbookViewId="0">
      <pane ySplit="10" topLeftCell="A32" activePane="bottomLeft" state="frozen"/>
      <selection pane="bottomLeft" activeCell="H38" sqref="H38"/>
    </sheetView>
  </sheetViews>
  <sheetFormatPr defaultColWidth="9.140625" defaultRowHeight="17.25" x14ac:dyDescent="0.25"/>
  <cols>
    <col min="1" max="1" width="0.85546875" style="14" customWidth="1"/>
    <col min="2" max="4" width="6.7109375" style="15" customWidth="1"/>
    <col min="5" max="6" width="11.28515625" style="15" customWidth="1"/>
    <col min="7" max="7" width="82.5703125" style="14" customWidth="1"/>
    <col min="8" max="8" width="30.7109375" style="14" customWidth="1"/>
    <col min="9" max="9" width="0.85546875" style="14" customWidth="1"/>
    <col min="10" max="10" width="16.140625" style="61" customWidth="1"/>
    <col min="11" max="11" width="5.85546875" style="63" customWidth="1"/>
    <col min="12" max="16384" width="9.140625" style="14"/>
  </cols>
  <sheetData>
    <row r="1" spans="2:11" s="67" customFormat="1" ht="20.100000000000001" customHeight="1" x14ac:dyDescent="0.25">
      <c r="B1" s="239" t="s">
        <v>76</v>
      </c>
      <c r="C1" s="239"/>
      <c r="D1" s="239"/>
      <c r="E1" s="239"/>
      <c r="F1" s="239"/>
      <c r="G1" s="239"/>
      <c r="H1" s="239"/>
      <c r="J1" s="60"/>
      <c r="K1" s="68"/>
    </row>
    <row r="2" spans="2:11" s="8" customFormat="1" ht="20.100000000000001" customHeight="1" x14ac:dyDescent="0.25">
      <c r="B2" s="214" t="s">
        <v>71</v>
      </c>
      <c r="C2" s="214"/>
      <c r="D2" s="214"/>
      <c r="E2" s="214"/>
      <c r="F2" s="214"/>
      <c r="G2" s="214"/>
      <c r="H2" s="214"/>
      <c r="J2" s="60"/>
      <c r="K2" s="68"/>
    </row>
    <row r="3" spans="2:11" s="8" customFormat="1" ht="20.100000000000001" customHeight="1" x14ac:dyDescent="0.25">
      <c r="B3" s="214" t="s">
        <v>72</v>
      </c>
      <c r="C3" s="214"/>
      <c r="D3" s="214"/>
      <c r="E3" s="214"/>
      <c r="F3" s="214"/>
      <c r="G3" s="214"/>
      <c r="H3" s="214"/>
      <c r="J3" s="60"/>
      <c r="K3" s="68"/>
    </row>
    <row r="4" spans="2:11" s="67" customFormat="1" ht="15" customHeight="1" x14ac:dyDescent="0.25">
      <c r="B4" s="9"/>
      <c r="C4" s="9"/>
      <c r="D4" s="9"/>
      <c r="E4" s="240"/>
      <c r="F4" s="240"/>
      <c r="G4" s="240"/>
      <c r="H4" s="240"/>
      <c r="J4" s="60"/>
      <c r="K4" s="68"/>
    </row>
    <row r="5" spans="2:11" s="67" customFormat="1" ht="20.100000000000001" customHeight="1" x14ac:dyDescent="0.25">
      <c r="B5" s="216" t="s">
        <v>70</v>
      </c>
      <c r="C5" s="216"/>
      <c r="D5" s="216"/>
      <c r="E5" s="216"/>
      <c r="F5" s="216"/>
      <c r="G5" s="216"/>
      <c r="H5" s="216"/>
      <c r="J5" s="60"/>
      <c r="K5" s="68"/>
    </row>
    <row r="6" spans="2:11" s="67" customFormat="1" ht="20.100000000000001" customHeight="1" x14ac:dyDescent="0.25">
      <c r="B6" s="216" t="s">
        <v>67</v>
      </c>
      <c r="C6" s="216"/>
      <c r="D6" s="216"/>
      <c r="E6" s="216"/>
      <c r="F6" s="216"/>
      <c r="G6" s="216"/>
      <c r="H6" s="216"/>
      <c r="J6" s="60"/>
      <c r="K6" s="68"/>
    </row>
    <row r="7" spans="2:11" ht="20.100000000000001" customHeight="1" x14ac:dyDescent="0.25">
      <c r="B7" s="120"/>
      <c r="C7" s="120"/>
      <c r="D7" s="120"/>
      <c r="E7" s="120"/>
      <c r="F7" s="120"/>
      <c r="G7" s="121"/>
      <c r="H7" s="122" t="s">
        <v>47</v>
      </c>
    </row>
    <row r="8" spans="2:11" ht="60" customHeight="1" x14ac:dyDescent="0.25">
      <c r="B8" s="241" t="s">
        <v>23</v>
      </c>
      <c r="C8" s="241"/>
      <c r="D8" s="241"/>
      <c r="E8" s="241" t="s">
        <v>22</v>
      </c>
      <c r="F8" s="241"/>
      <c r="G8" s="241" t="s">
        <v>62</v>
      </c>
      <c r="H8" s="28" t="s">
        <v>82</v>
      </c>
    </row>
    <row r="9" spans="2:11" ht="25.5" customHeight="1" x14ac:dyDescent="0.25">
      <c r="B9" s="198" t="s">
        <v>53</v>
      </c>
      <c r="C9" s="198" t="s">
        <v>54</v>
      </c>
      <c r="D9" s="198" t="s">
        <v>55</v>
      </c>
      <c r="E9" s="198" t="s">
        <v>51</v>
      </c>
      <c r="F9" s="198" t="s">
        <v>52</v>
      </c>
      <c r="G9" s="241"/>
      <c r="H9" s="28" t="s">
        <v>50</v>
      </c>
    </row>
    <row r="10" spans="2:11" ht="15" customHeight="1" x14ac:dyDescent="0.25">
      <c r="B10" s="198"/>
      <c r="C10" s="198"/>
      <c r="D10" s="198"/>
      <c r="E10" s="198"/>
      <c r="F10" s="198"/>
      <c r="G10" s="70" t="s">
        <v>65</v>
      </c>
      <c r="H10" s="40">
        <f>H11+H41</f>
        <v>0</v>
      </c>
    </row>
    <row r="11" spans="2:11" ht="15" customHeight="1" x14ac:dyDescent="0.25">
      <c r="B11" s="25" t="s">
        <v>21</v>
      </c>
      <c r="C11" s="25"/>
      <c r="D11" s="25"/>
      <c r="E11" s="25"/>
      <c r="F11" s="25"/>
      <c r="G11" s="18" t="s">
        <v>20</v>
      </c>
      <c r="H11" s="40">
        <f t="shared" ref="H11" si="0">H13</f>
        <v>0</v>
      </c>
    </row>
    <row r="12" spans="2:11" ht="15" customHeight="1" x14ac:dyDescent="0.25">
      <c r="B12" s="198"/>
      <c r="C12" s="198"/>
      <c r="D12" s="198"/>
      <c r="E12" s="198"/>
      <c r="F12" s="198"/>
      <c r="G12" s="17" t="s">
        <v>18</v>
      </c>
      <c r="H12" s="39"/>
    </row>
    <row r="13" spans="2:11" ht="15" customHeight="1" x14ac:dyDescent="0.25">
      <c r="B13" s="25"/>
      <c r="C13" s="25" t="s">
        <v>19</v>
      </c>
      <c r="D13" s="25"/>
      <c r="E13" s="25"/>
      <c r="F13" s="25"/>
      <c r="G13" s="18" t="s">
        <v>1</v>
      </c>
      <c r="H13" s="40">
        <f t="shared" ref="H13" si="1">H15</f>
        <v>0</v>
      </c>
    </row>
    <row r="14" spans="2:11" ht="15" customHeight="1" x14ac:dyDescent="0.25">
      <c r="B14" s="198"/>
      <c r="C14" s="198"/>
      <c r="D14" s="198"/>
      <c r="E14" s="198"/>
      <c r="F14" s="198"/>
      <c r="G14" s="17" t="s">
        <v>18</v>
      </c>
      <c r="H14" s="39"/>
    </row>
    <row r="15" spans="2:11" ht="15" customHeight="1" x14ac:dyDescent="0.25">
      <c r="B15" s="25"/>
      <c r="C15" s="25"/>
      <c r="D15" s="25" t="s">
        <v>19</v>
      </c>
      <c r="E15" s="25"/>
      <c r="F15" s="25"/>
      <c r="G15" s="18" t="s">
        <v>1</v>
      </c>
      <c r="H15" s="40">
        <f t="shared" ref="H15" si="2">H17</f>
        <v>0</v>
      </c>
    </row>
    <row r="16" spans="2:11" ht="15" customHeight="1" x14ac:dyDescent="0.25">
      <c r="B16" s="198"/>
      <c r="C16" s="198"/>
      <c r="D16" s="198"/>
      <c r="E16" s="198"/>
      <c r="F16" s="198"/>
      <c r="G16" s="17" t="s">
        <v>18</v>
      </c>
      <c r="H16" s="39"/>
    </row>
    <row r="17" spans="2:11" ht="15" customHeight="1" x14ac:dyDescent="0.25">
      <c r="B17" s="198"/>
      <c r="C17" s="198"/>
      <c r="D17" s="198"/>
      <c r="E17" s="198"/>
      <c r="F17" s="69"/>
      <c r="G17" s="18" t="s">
        <v>57</v>
      </c>
      <c r="H17" s="41">
        <f t="shared" ref="H17" si="3">H19</f>
        <v>0</v>
      </c>
      <c r="J17" s="62"/>
      <c r="K17" s="64"/>
    </row>
    <row r="18" spans="2:11" ht="15" customHeight="1" x14ac:dyDescent="0.25">
      <c r="B18" s="198"/>
      <c r="C18" s="198"/>
      <c r="D18" s="198"/>
      <c r="E18" s="198"/>
      <c r="F18" s="69"/>
      <c r="G18" s="17" t="s">
        <v>18</v>
      </c>
      <c r="H18" s="41"/>
      <c r="J18" s="62"/>
      <c r="K18" s="64"/>
    </row>
    <row r="19" spans="2:11" ht="15" customHeight="1" x14ac:dyDescent="0.25">
      <c r="B19" s="198"/>
      <c r="C19" s="198"/>
      <c r="D19" s="198"/>
      <c r="E19" s="25" t="s">
        <v>17</v>
      </c>
      <c r="F19" s="25"/>
      <c r="G19" s="18" t="s">
        <v>30</v>
      </c>
      <c r="H19" s="40">
        <f>H30+H21</f>
        <v>0</v>
      </c>
      <c r="J19" s="62"/>
      <c r="K19" s="64"/>
    </row>
    <row r="20" spans="2:11" ht="15" customHeight="1" x14ac:dyDescent="0.25">
      <c r="B20" s="198"/>
      <c r="C20" s="198"/>
      <c r="D20" s="198"/>
      <c r="E20" s="25"/>
      <c r="F20" s="25"/>
      <c r="G20" s="17" t="s">
        <v>18</v>
      </c>
      <c r="H20" s="40"/>
      <c r="J20" s="62"/>
      <c r="K20" s="64"/>
    </row>
    <row r="21" spans="2:11" ht="15" customHeight="1" x14ac:dyDescent="0.25">
      <c r="B21" s="198"/>
      <c r="C21" s="198"/>
      <c r="D21" s="198"/>
      <c r="E21" s="25"/>
      <c r="F21" s="25" t="s">
        <v>77</v>
      </c>
      <c r="G21" s="18" t="s">
        <v>78</v>
      </c>
      <c r="H21" s="40">
        <f>H23</f>
        <v>-4567364.8699999992</v>
      </c>
      <c r="J21" s="62"/>
      <c r="K21" s="64"/>
    </row>
    <row r="22" spans="2:11" ht="15" customHeight="1" x14ac:dyDescent="0.25">
      <c r="B22" s="198"/>
      <c r="C22" s="198"/>
      <c r="D22" s="198"/>
      <c r="E22" s="25"/>
      <c r="F22" s="198"/>
      <c r="G22" s="17" t="s">
        <v>15</v>
      </c>
      <c r="H22" s="39"/>
      <c r="J22" s="62"/>
      <c r="K22" s="64"/>
    </row>
    <row r="23" spans="2:11" ht="15" customHeight="1" x14ac:dyDescent="0.25">
      <c r="B23" s="198"/>
      <c r="C23" s="198"/>
      <c r="D23" s="198"/>
      <c r="E23" s="25"/>
      <c r="F23" s="198"/>
      <c r="G23" s="18" t="s">
        <v>79</v>
      </c>
      <c r="H23" s="40">
        <f>H25</f>
        <v>-4567364.8699999992</v>
      </c>
      <c r="J23" s="62"/>
      <c r="K23" s="64"/>
    </row>
    <row r="24" spans="2:11" ht="15" customHeight="1" x14ac:dyDescent="0.25">
      <c r="B24" s="198"/>
      <c r="C24" s="198"/>
      <c r="D24" s="198"/>
      <c r="E24" s="25"/>
      <c r="F24" s="198"/>
      <c r="G24" s="17" t="s">
        <v>14</v>
      </c>
      <c r="H24" s="39"/>
      <c r="J24" s="62"/>
      <c r="K24" s="64"/>
    </row>
    <row r="25" spans="2:11" ht="15" customHeight="1" x14ac:dyDescent="0.25">
      <c r="B25" s="198"/>
      <c r="C25" s="198"/>
      <c r="D25" s="198"/>
      <c r="E25" s="25"/>
      <c r="F25" s="198"/>
      <c r="G25" s="18" t="s">
        <v>16</v>
      </c>
      <c r="H25" s="40">
        <f t="shared" ref="H25" si="4">H26</f>
        <v>-4567364.8699999992</v>
      </c>
      <c r="J25" s="62"/>
      <c r="K25" s="64"/>
    </row>
    <row r="26" spans="2:11" ht="15" customHeight="1" x14ac:dyDescent="0.25">
      <c r="B26" s="198"/>
      <c r="C26" s="198"/>
      <c r="D26" s="198"/>
      <c r="E26" s="198"/>
      <c r="F26" s="198"/>
      <c r="G26" s="34" t="s">
        <v>80</v>
      </c>
      <c r="H26" s="267">
        <f>+H27</f>
        <v>-4567364.8699999992</v>
      </c>
      <c r="J26" s="88"/>
      <c r="K26" s="64"/>
    </row>
    <row r="27" spans="2:11" ht="15" customHeight="1" x14ac:dyDescent="0.25">
      <c r="B27" s="198"/>
      <c r="C27" s="198"/>
      <c r="D27" s="198"/>
      <c r="E27" s="198"/>
      <c r="F27" s="19"/>
      <c r="G27" s="268" t="s">
        <v>81</v>
      </c>
      <c r="H27" s="267">
        <f>H28</f>
        <v>-4567364.8699999992</v>
      </c>
      <c r="J27" s="88"/>
      <c r="K27" s="64"/>
    </row>
    <row r="28" spans="2:11" ht="15" customHeight="1" x14ac:dyDescent="0.25">
      <c r="B28" s="198"/>
      <c r="C28" s="198"/>
      <c r="D28" s="198"/>
      <c r="E28" s="198"/>
      <c r="F28" s="19"/>
      <c r="G28" s="269" t="s">
        <v>81</v>
      </c>
      <c r="H28" s="267">
        <f>H29</f>
        <v>-4567364.8699999992</v>
      </c>
      <c r="J28" s="88"/>
      <c r="K28" s="64"/>
    </row>
    <row r="29" spans="2:11" ht="15" customHeight="1" x14ac:dyDescent="0.25">
      <c r="B29" s="198"/>
      <c r="C29" s="198"/>
      <c r="D29" s="198"/>
      <c r="E29" s="25"/>
      <c r="F29" s="69"/>
      <c r="G29" s="34" t="s">
        <v>89</v>
      </c>
      <c r="H29" s="270">
        <f>-H38</f>
        <v>-4567364.8699999992</v>
      </c>
      <c r="J29" s="88"/>
      <c r="K29" s="64"/>
    </row>
    <row r="30" spans="2:11" ht="15" customHeight="1" x14ac:dyDescent="0.25">
      <c r="B30" s="25"/>
      <c r="C30" s="25"/>
      <c r="D30" s="25"/>
      <c r="E30" s="25"/>
      <c r="F30" s="26">
        <v>31001</v>
      </c>
      <c r="G30" s="18" t="s">
        <v>36</v>
      </c>
      <c r="H30" s="40">
        <f>H32</f>
        <v>4567364.8699999992</v>
      </c>
    </row>
    <row r="31" spans="2:11" ht="15" customHeight="1" x14ac:dyDescent="0.25">
      <c r="B31" s="198"/>
      <c r="C31" s="198"/>
      <c r="D31" s="198"/>
      <c r="E31" s="198"/>
      <c r="F31" s="69"/>
      <c r="G31" s="17" t="s">
        <v>15</v>
      </c>
      <c r="H31" s="39"/>
    </row>
    <row r="32" spans="2:11" ht="15" customHeight="1" x14ac:dyDescent="0.25">
      <c r="B32" s="198"/>
      <c r="C32" s="198"/>
      <c r="D32" s="198"/>
      <c r="E32" s="198"/>
      <c r="F32" s="69"/>
      <c r="G32" s="18" t="s">
        <v>57</v>
      </c>
      <c r="H32" s="40">
        <f>H34</f>
        <v>4567364.8699999992</v>
      </c>
    </row>
    <row r="33" spans="2:11" ht="15" customHeight="1" x14ac:dyDescent="0.25">
      <c r="B33" s="198"/>
      <c r="C33" s="198"/>
      <c r="D33" s="198"/>
      <c r="E33" s="198"/>
      <c r="F33" s="69"/>
      <c r="G33" s="17" t="s">
        <v>14</v>
      </c>
      <c r="H33" s="39"/>
    </row>
    <row r="34" spans="2:11" ht="15" customHeight="1" x14ac:dyDescent="0.25">
      <c r="B34" s="198"/>
      <c r="C34" s="198"/>
      <c r="D34" s="198"/>
      <c r="E34" s="198"/>
      <c r="F34" s="69"/>
      <c r="G34" s="18" t="s">
        <v>16</v>
      </c>
      <c r="H34" s="40">
        <f t="shared" ref="H34" si="5">H35</f>
        <v>4567364.8699999992</v>
      </c>
    </row>
    <row r="35" spans="2:11" ht="15" customHeight="1" x14ac:dyDescent="0.25">
      <c r="B35" s="198"/>
      <c r="C35" s="198"/>
      <c r="D35" s="198"/>
      <c r="E35" s="198"/>
      <c r="F35" s="69"/>
      <c r="G35" s="34" t="s">
        <v>37</v>
      </c>
      <c r="H35" s="267">
        <f>H36</f>
        <v>4567364.8699999992</v>
      </c>
    </row>
    <row r="36" spans="2:11" ht="15" customHeight="1" x14ac:dyDescent="0.25">
      <c r="B36" s="198"/>
      <c r="C36" s="198"/>
      <c r="D36" s="198"/>
      <c r="E36" s="198"/>
      <c r="F36" s="19"/>
      <c r="G36" s="268" t="s">
        <v>38</v>
      </c>
      <c r="H36" s="267">
        <f>+H37</f>
        <v>4567364.8699999992</v>
      </c>
    </row>
    <row r="37" spans="2:11" ht="15" customHeight="1" x14ac:dyDescent="0.25">
      <c r="B37" s="198"/>
      <c r="C37" s="198"/>
      <c r="D37" s="198"/>
      <c r="E37" s="198"/>
      <c r="F37" s="69"/>
      <c r="G37" s="269" t="s">
        <v>122</v>
      </c>
      <c r="H37" s="267">
        <f>SUM(H38:H40)</f>
        <v>4567364.8699999992</v>
      </c>
    </row>
    <row r="38" spans="2:11" ht="15" customHeight="1" x14ac:dyDescent="0.25">
      <c r="B38" s="198"/>
      <c r="C38" s="198"/>
      <c r="D38" s="198"/>
      <c r="E38" s="198"/>
      <c r="F38" s="69"/>
      <c r="G38" s="34" t="s">
        <v>104</v>
      </c>
      <c r="H38" s="271">
        <v>4567364.8699999992</v>
      </c>
      <c r="J38" s="144"/>
    </row>
    <row r="39" spans="2:11" ht="15" customHeight="1" x14ac:dyDescent="0.25">
      <c r="B39" s="198"/>
      <c r="C39" s="198"/>
      <c r="D39" s="198"/>
      <c r="E39" s="198"/>
      <c r="F39" s="69"/>
      <c r="G39" s="34" t="s">
        <v>104</v>
      </c>
      <c r="H39" s="271">
        <f>+H68</f>
        <v>-300609.59999999998</v>
      </c>
      <c r="J39" s="144"/>
    </row>
    <row r="40" spans="2:11" ht="15" customHeight="1" x14ac:dyDescent="0.25">
      <c r="B40" s="198"/>
      <c r="C40" s="198"/>
      <c r="D40" s="198"/>
      <c r="E40" s="198"/>
      <c r="F40" s="69"/>
      <c r="G40" s="34" t="s">
        <v>104</v>
      </c>
      <c r="H40" s="271">
        <f>+H59</f>
        <v>300609.59999999998</v>
      </c>
      <c r="J40" s="144"/>
    </row>
    <row r="41" spans="2:11" ht="13.5" customHeight="1" x14ac:dyDescent="0.25">
      <c r="B41" s="25" t="s">
        <v>118</v>
      </c>
      <c r="C41" s="25"/>
      <c r="D41" s="25"/>
      <c r="E41" s="25"/>
      <c r="F41" s="25"/>
      <c r="G41" s="138" t="s">
        <v>119</v>
      </c>
      <c r="H41" s="139">
        <f t="shared" ref="H41" si="6">H43</f>
        <v>0</v>
      </c>
    </row>
    <row r="42" spans="2:11" x14ac:dyDescent="0.25">
      <c r="B42" s="198"/>
      <c r="C42" s="198"/>
      <c r="D42" s="198"/>
      <c r="E42" s="198"/>
      <c r="F42" s="198"/>
      <c r="G42" s="129" t="s">
        <v>18</v>
      </c>
      <c r="H42" s="130"/>
    </row>
    <row r="43" spans="2:11" s="148" customFormat="1" x14ac:dyDescent="0.25">
      <c r="B43" s="25"/>
      <c r="C43" s="25" t="s">
        <v>19</v>
      </c>
      <c r="D43" s="25"/>
      <c r="E43" s="25"/>
      <c r="F43" s="25"/>
      <c r="G43" s="138" t="s">
        <v>120</v>
      </c>
      <c r="H43" s="147">
        <f t="shared" ref="H43" si="7">H45</f>
        <v>0</v>
      </c>
      <c r="J43" s="149"/>
      <c r="K43" s="150"/>
    </row>
    <row r="44" spans="2:11" x14ac:dyDescent="0.25">
      <c r="B44" s="198"/>
      <c r="C44" s="198"/>
      <c r="D44" s="198"/>
      <c r="E44" s="198"/>
      <c r="F44" s="198"/>
      <c r="G44" s="129" t="s">
        <v>18</v>
      </c>
      <c r="H44" s="130"/>
    </row>
    <row r="45" spans="2:11" s="148" customFormat="1" x14ac:dyDescent="0.25">
      <c r="B45" s="25"/>
      <c r="C45" s="25"/>
      <c r="D45" s="25" t="s">
        <v>19</v>
      </c>
      <c r="E45" s="25"/>
      <c r="F45" s="25"/>
      <c r="G45" s="138" t="s">
        <v>117</v>
      </c>
      <c r="H45" s="147">
        <f t="shared" ref="H45" si="8">H47</f>
        <v>0</v>
      </c>
      <c r="J45" s="149"/>
      <c r="K45" s="150"/>
    </row>
    <row r="46" spans="2:11" x14ac:dyDescent="0.25">
      <c r="B46" s="198"/>
      <c r="C46" s="198"/>
      <c r="D46" s="198"/>
      <c r="E46" s="198"/>
      <c r="F46" s="198"/>
      <c r="G46" s="129" t="s">
        <v>18</v>
      </c>
      <c r="H46" s="130"/>
    </row>
    <row r="47" spans="2:11" s="148" customFormat="1" x14ac:dyDescent="0.25">
      <c r="B47" s="25"/>
      <c r="C47" s="25"/>
      <c r="D47" s="25"/>
      <c r="E47" s="25"/>
      <c r="F47" s="26"/>
      <c r="G47" s="138" t="s">
        <v>105</v>
      </c>
      <c r="H47" s="139">
        <f t="shared" ref="H47" si="9">H49</f>
        <v>0</v>
      </c>
      <c r="J47" s="149"/>
      <c r="K47" s="150"/>
    </row>
    <row r="48" spans="2:11" x14ac:dyDescent="0.25">
      <c r="B48" s="198"/>
      <c r="C48" s="198"/>
      <c r="D48" s="198"/>
      <c r="E48" s="198"/>
      <c r="F48" s="198"/>
      <c r="G48" s="129" t="s">
        <v>18</v>
      </c>
      <c r="H48" s="130"/>
    </row>
    <row r="49" spans="2:11" s="148" customFormat="1" x14ac:dyDescent="0.25">
      <c r="B49" s="25"/>
      <c r="C49" s="25"/>
      <c r="D49" s="25"/>
      <c r="E49" s="25" t="s">
        <v>106</v>
      </c>
      <c r="F49" s="25"/>
      <c r="G49" s="138" t="s">
        <v>117</v>
      </c>
      <c r="H49" s="139">
        <f>H51+H60</f>
        <v>0</v>
      </c>
      <c r="J49" s="149"/>
      <c r="K49" s="150"/>
    </row>
    <row r="50" spans="2:11" x14ac:dyDescent="0.25">
      <c r="B50" s="198"/>
      <c r="C50" s="198"/>
      <c r="D50" s="198"/>
      <c r="E50" s="198"/>
      <c r="F50" s="198"/>
      <c r="G50" s="129" t="s">
        <v>18</v>
      </c>
      <c r="H50" s="130"/>
    </row>
    <row r="51" spans="2:11" s="148" customFormat="1" x14ac:dyDescent="0.25">
      <c r="B51" s="25"/>
      <c r="C51" s="25"/>
      <c r="D51" s="25"/>
      <c r="E51" s="145"/>
      <c r="F51" s="26" t="s">
        <v>77</v>
      </c>
      <c r="G51" s="138" t="s">
        <v>117</v>
      </c>
      <c r="H51" s="147">
        <f t="shared" ref="H51" si="10">H53</f>
        <v>300609.59999999998</v>
      </c>
      <c r="J51" s="149"/>
      <c r="K51" s="150"/>
    </row>
    <row r="52" spans="2:11" x14ac:dyDescent="0.25">
      <c r="B52" s="198"/>
      <c r="C52" s="198"/>
      <c r="D52" s="198"/>
      <c r="E52" s="198"/>
      <c r="F52" s="69"/>
      <c r="G52" s="129" t="s">
        <v>15</v>
      </c>
      <c r="H52" s="130"/>
    </row>
    <row r="53" spans="2:11" s="148" customFormat="1" x14ac:dyDescent="0.25">
      <c r="B53" s="25"/>
      <c r="C53" s="25"/>
      <c r="D53" s="25"/>
      <c r="E53" s="25"/>
      <c r="F53" s="26"/>
      <c r="G53" s="138" t="s">
        <v>105</v>
      </c>
      <c r="H53" s="147">
        <f t="shared" ref="H53" si="11">H55</f>
        <v>300609.59999999998</v>
      </c>
      <c r="J53" s="149"/>
      <c r="K53" s="150"/>
    </row>
    <row r="54" spans="2:11" x14ac:dyDescent="0.25">
      <c r="B54" s="198"/>
      <c r="C54" s="198"/>
      <c r="D54" s="198"/>
      <c r="E54" s="198"/>
      <c r="F54" s="69"/>
      <c r="G54" s="129" t="s">
        <v>14</v>
      </c>
      <c r="H54" s="130"/>
    </row>
    <row r="55" spans="2:11" s="148" customFormat="1" x14ac:dyDescent="0.25">
      <c r="B55" s="197"/>
      <c r="C55" s="197"/>
      <c r="D55" s="197"/>
      <c r="E55" s="197"/>
      <c r="F55" s="197"/>
      <c r="G55" s="138" t="s">
        <v>16</v>
      </c>
      <c r="H55" s="147">
        <f t="shared" ref="H55:H56" si="12">H56</f>
        <v>300609.59999999998</v>
      </c>
      <c r="J55" s="149"/>
      <c r="K55" s="150"/>
    </row>
    <row r="56" spans="2:11" x14ac:dyDescent="0.25">
      <c r="B56" s="126"/>
      <c r="C56" s="126"/>
      <c r="D56" s="126"/>
      <c r="E56" s="126"/>
      <c r="F56" s="126"/>
      <c r="G56" s="130" t="s">
        <v>37</v>
      </c>
      <c r="H56" s="140">
        <f t="shared" si="12"/>
        <v>300609.59999999998</v>
      </c>
    </row>
    <row r="57" spans="2:11" x14ac:dyDescent="0.25">
      <c r="B57" s="126"/>
      <c r="C57" s="126"/>
      <c r="D57" s="126"/>
      <c r="E57" s="126"/>
      <c r="F57" s="126"/>
      <c r="G57" s="130" t="s">
        <v>38</v>
      </c>
      <c r="H57" s="140">
        <f>H58</f>
        <v>300609.59999999998</v>
      </c>
    </row>
    <row r="58" spans="2:11" x14ac:dyDescent="0.25">
      <c r="B58" s="126"/>
      <c r="C58" s="126"/>
      <c r="D58" s="126"/>
      <c r="E58" s="126"/>
      <c r="F58" s="126"/>
      <c r="G58" s="129" t="s">
        <v>121</v>
      </c>
      <c r="H58" s="142">
        <f>H59</f>
        <v>300609.59999999998</v>
      </c>
    </row>
    <row r="59" spans="2:11" x14ac:dyDescent="0.25">
      <c r="B59" s="198"/>
      <c r="C59" s="198"/>
      <c r="D59" s="198"/>
      <c r="E59" s="198"/>
      <c r="F59" s="69"/>
      <c r="G59" s="34" t="s">
        <v>104</v>
      </c>
      <c r="H59" s="143">
        <v>300609.59999999998</v>
      </c>
    </row>
    <row r="60" spans="2:11" s="148" customFormat="1" x14ac:dyDescent="0.25">
      <c r="B60" s="25"/>
      <c r="C60" s="25"/>
      <c r="D60" s="25"/>
      <c r="E60" s="145"/>
      <c r="F60" s="26" t="s">
        <v>77</v>
      </c>
      <c r="G60" s="138" t="s">
        <v>117</v>
      </c>
      <c r="H60" s="147">
        <f t="shared" ref="H60" si="13">H62</f>
        <v>-300609.59999999998</v>
      </c>
      <c r="J60" s="149"/>
      <c r="K60" s="150"/>
    </row>
    <row r="61" spans="2:11" x14ac:dyDescent="0.25">
      <c r="B61" s="198"/>
      <c r="C61" s="198"/>
      <c r="D61" s="198"/>
      <c r="E61" s="198"/>
      <c r="F61" s="69"/>
      <c r="G61" s="129" t="s">
        <v>15</v>
      </c>
      <c r="H61" s="130"/>
    </row>
    <row r="62" spans="2:11" s="148" customFormat="1" x14ac:dyDescent="0.25">
      <c r="B62" s="25"/>
      <c r="C62" s="25"/>
      <c r="D62" s="25"/>
      <c r="E62" s="25"/>
      <c r="F62" s="26"/>
      <c r="G62" s="138" t="s">
        <v>105</v>
      </c>
      <c r="H62" s="147">
        <f t="shared" ref="H62" si="14">H64</f>
        <v>-300609.59999999998</v>
      </c>
      <c r="J62" s="149"/>
      <c r="K62" s="150"/>
    </row>
    <row r="63" spans="2:11" x14ac:dyDescent="0.25">
      <c r="B63" s="198"/>
      <c r="C63" s="198"/>
      <c r="D63" s="198"/>
      <c r="E63" s="198"/>
      <c r="F63" s="69"/>
      <c r="G63" s="129" t="s">
        <v>14</v>
      </c>
      <c r="H63" s="130"/>
    </row>
    <row r="64" spans="2:11" s="148" customFormat="1" x14ac:dyDescent="0.25">
      <c r="B64" s="197"/>
      <c r="C64" s="197"/>
      <c r="D64" s="197"/>
      <c r="E64" s="197"/>
      <c r="F64" s="197"/>
      <c r="G64" s="138" t="s">
        <v>16</v>
      </c>
      <c r="H64" s="147">
        <f t="shared" ref="H64:H65" si="15">H65</f>
        <v>-300609.59999999998</v>
      </c>
      <c r="J64" s="149"/>
      <c r="K64" s="150"/>
    </row>
    <row r="65" spans="2:8" x14ac:dyDescent="0.25">
      <c r="B65" s="126"/>
      <c r="C65" s="126"/>
      <c r="D65" s="126"/>
      <c r="E65" s="126"/>
      <c r="F65" s="126"/>
      <c r="G65" s="130" t="s">
        <v>37</v>
      </c>
      <c r="H65" s="140">
        <f t="shared" si="15"/>
        <v>-300609.59999999998</v>
      </c>
    </row>
    <row r="66" spans="2:8" x14ac:dyDescent="0.25">
      <c r="B66" s="126"/>
      <c r="C66" s="126"/>
      <c r="D66" s="126"/>
      <c r="E66" s="126"/>
      <c r="F66" s="126"/>
      <c r="G66" s="130" t="s">
        <v>38</v>
      </c>
      <c r="H66" s="140">
        <f>H67</f>
        <v>-300609.59999999998</v>
      </c>
    </row>
    <row r="67" spans="2:8" x14ac:dyDescent="0.25">
      <c r="B67" s="126"/>
      <c r="C67" s="126"/>
      <c r="D67" s="126"/>
      <c r="E67" s="126"/>
      <c r="F67" s="126"/>
      <c r="G67" s="129" t="s">
        <v>121</v>
      </c>
      <c r="H67" s="142">
        <f>H68</f>
        <v>-300609.59999999998</v>
      </c>
    </row>
    <row r="68" spans="2:8" x14ac:dyDescent="0.25">
      <c r="B68" s="198"/>
      <c r="C68" s="198"/>
      <c r="D68" s="198"/>
      <c r="E68" s="198"/>
      <c r="F68" s="69"/>
      <c r="G68" s="34" t="s">
        <v>104</v>
      </c>
      <c r="H68" s="143">
        <f>-H59</f>
        <v>-300609.59999999998</v>
      </c>
    </row>
  </sheetData>
  <mergeCells count="9">
    <mergeCell ref="B1:H1"/>
    <mergeCell ref="B2:H2"/>
    <mergeCell ref="B3:H3"/>
    <mergeCell ref="E4:H4"/>
    <mergeCell ref="B8:D8"/>
    <mergeCell ref="E8:F8"/>
    <mergeCell ref="G8:G9"/>
    <mergeCell ref="B5:H5"/>
    <mergeCell ref="B6:H6"/>
  </mergeCells>
  <printOptions horizontalCentered="1"/>
  <pageMargins left="0.25" right="0.25" top="0.5" bottom="0.25" header="0.25" footer="0.25"/>
  <pageSetup paperSize="9" scale="80" fitToHeight="2" orientation="landscape" r:id="rId1"/>
  <rowBreaks count="1" manualBreakCount="1">
    <brk id="40" max="9" man="1"/>
  </rowBreaks>
  <ignoredErrors>
    <ignoredError sqref="B19:E19 B11:E17 F21 B41:F51 F60" numberStoredAsText="1"/>
    <ignoredError sqref="H26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K47"/>
  <sheetViews>
    <sheetView view="pageBreakPreview" zoomScaleNormal="100" zoomScaleSheetLayoutView="100" workbookViewId="0">
      <pane ySplit="9" topLeftCell="A28" activePane="bottomLeft" state="frozen"/>
      <selection pane="bottomLeft" activeCell="B1" sqref="B1:H47"/>
    </sheetView>
  </sheetViews>
  <sheetFormatPr defaultColWidth="9.140625" defaultRowHeight="17.25" x14ac:dyDescent="0.25"/>
  <cols>
    <col min="1" max="1" width="0.85546875" style="14" customWidth="1"/>
    <col min="2" max="4" width="6.7109375" style="15" customWidth="1"/>
    <col min="5" max="6" width="11.28515625" style="15" customWidth="1"/>
    <col min="7" max="7" width="104.28515625" style="14" customWidth="1"/>
    <col min="8" max="8" width="30.7109375" style="14" customWidth="1"/>
    <col min="9" max="9" width="0.85546875" style="14" customWidth="1"/>
    <col min="10" max="10" width="8.140625" style="61" customWidth="1"/>
    <col min="11" max="11" width="5.85546875" style="63" customWidth="1"/>
    <col min="12" max="16384" width="9.140625" style="14"/>
  </cols>
  <sheetData>
    <row r="1" spans="2:11" s="83" customFormat="1" ht="20.100000000000001" customHeight="1" x14ac:dyDescent="0.25">
      <c r="B1" s="239" t="s">
        <v>75</v>
      </c>
      <c r="C1" s="239"/>
      <c r="D1" s="239"/>
      <c r="E1" s="239"/>
      <c r="F1" s="239"/>
      <c r="G1" s="239"/>
      <c r="H1" s="239"/>
      <c r="J1" s="60"/>
      <c r="K1" s="191"/>
    </row>
    <row r="2" spans="2:11" s="8" customFormat="1" ht="20.100000000000001" customHeight="1" x14ac:dyDescent="0.25">
      <c r="B2" s="214" t="s">
        <v>71</v>
      </c>
      <c r="C2" s="214"/>
      <c r="D2" s="214"/>
      <c r="E2" s="214"/>
      <c r="F2" s="214"/>
      <c r="G2" s="214"/>
      <c r="H2" s="214"/>
      <c r="J2" s="60"/>
      <c r="K2" s="191"/>
    </row>
    <row r="3" spans="2:11" s="8" customFormat="1" ht="20.100000000000001" customHeight="1" x14ac:dyDescent="0.25">
      <c r="B3" s="214" t="s">
        <v>72</v>
      </c>
      <c r="C3" s="214"/>
      <c r="D3" s="214"/>
      <c r="E3" s="214"/>
      <c r="F3" s="214"/>
      <c r="G3" s="214"/>
      <c r="H3" s="214"/>
      <c r="J3" s="60"/>
      <c r="K3" s="191"/>
    </row>
    <row r="4" spans="2:11" s="83" customFormat="1" ht="15" customHeight="1" x14ac:dyDescent="0.25">
      <c r="B4" s="9"/>
      <c r="C4" s="9"/>
      <c r="D4" s="9"/>
      <c r="E4" s="240"/>
      <c r="F4" s="240"/>
      <c r="G4" s="240"/>
      <c r="H4" s="240"/>
      <c r="J4" s="60"/>
      <c r="K4" s="191"/>
    </row>
    <row r="5" spans="2:11" s="83" customFormat="1" ht="20.100000000000001" customHeight="1" x14ac:dyDescent="0.25">
      <c r="B5" s="216" t="s">
        <v>136</v>
      </c>
      <c r="C5" s="216"/>
      <c r="D5" s="216"/>
      <c r="E5" s="216"/>
      <c r="F5" s="216"/>
      <c r="G5" s="216"/>
      <c r="H5" s="216"/>
      <c r="J5" s="60"/>
      <c r="K5" s="191"/>
    </row>
    <row r="6" spans="2:11" ht="20.100000000000001" customHeight="1" x14ac:dyDescent="0.25">
      <c r="B6" s="120"/>
      <c r="C6" s="120"/>
      <c r="D6" s="120"/>
      <c r="E6" s="120"/>
      <c r="F6" s="120"/>
      <c r="G6" s="121"/>
      <c r="H6" s="122" t="s">
        <v>47</v>
      </c>
    </row>
    <row r="7" spans="2:11" ht="60" customHeight="1" x14ac:dyDescent="0.25">
      <c r="B7" s="241" t="s">
        <v>23</v>
      </c>
      <c r="C7" s="241"/>
      <c r="D7" s="241"/>
      <c r="E7" s="241" t="s">
        <v>22</v>
      </c>
      <c r="F7" s="241"/>
      <c r="G7" s="241" t="s">
        <v>62</v>
      </c>
      <c r="H7" s="28" t="s">
        <v>82</v>
      </c>
    </row>
    <row r="8" spans="2:11" ht="25.5" customHeight="1" x14ac:dyDescent="0.25">
      <c r="B8" s="190" t="s">
        <v>53</v>
      </c>
      <c r="C8" s="190" t="s">
        <v>54</v>
      </c>
      <c r="D8" s="190" t="s">
        <v>55</v>
      </c>
      <c r="E8" s="190" t="s">
        <v>51</v>
      </c>
      <c r="F8" s="190" t="s">
        <v>52</v>
      </c>
      <c r="G8" s="241"/>
      <c r="H8" s="28" t="s">
        <v>50</v>
      </c>
    </row>
    <row r="9" spans="2:11" ht="15" customHeight="1" x14ac:dyDescent="0.25">
      <c r="B9" s="190"/>
      <c r="C9" s="190"/>
      <c r="D9" s="190"/>
      <c r="E9" s="190"/>
      <c r="F9" s="190"/>
      <c r="G9" s="70" t="s">
        <v>65</v>
      </c>
      <c r="H9" s="40">
        <f>H10+H29</f>
        <v>0</v>
      </c>
    </row>
    <row r="10" spans="2:11" ht="15" customHeight="1" x14ac:dyDescent="0.25">
      <c r="B10" s="25" t="s">
        <v>21</v>
      </c>
      <c r="C10" s="25"/>
      <c r="D10" s="25"/>
      <c r="E10" s="25"/>
      <c r="F10" s="25"/>
      <c r="G10" s="18" t="s">
        <v>20</v>
      </c>
      <c r="H10" s="40">
        <f t="shared" ref="H10" si="0">H12</f>
        <v>300609.59999999998</v>
      </c>
    </row>
    <row r="11" spans="2:11" ht="15" customHeight="1" x14ac:dyDescent="0.25">
      <c r="B11" s="190"/>
      <c r="C11" s="190"/>
      <c r="D11" s="190"/>
      <c r="E11" s="190"/>
      <c r="F11" s="190"/>
      <c r="G11" s="17" t="s">
        <v>18</v>
      </c>
      <c r="H11" s="39"/>
    </row>
    <row r="12" spans="2:11" ht="15" customHeight="1" x14ac:dyDescent="0.25">
      <c r="B12" s="25"/>
      <c r="C12" s="25" t="s">
        <v>19</v>
      </c>
      <c r="D12" s="25"/>
      <c r="E12" s="25"/>
      <c r="F12" s="25"/>
      <c r="G12" s="18" t="s">
        <v>1</v>
      </c>
      <c r="H12" s="40">
        <f t="shared" ref="H12" si="1">H14</f>
        <v>300609.59999999998</v>
      </c>
    </row>
    <row r="13" spans="2:11" ht="15" customHeight="1" x14ac:dyDescent="0.25">
      <c r="B13" s="190"/>
      <c r="C13" s="190"/>
      <c r="D13" s="190"/>
      <c r="E13" s="190"/>
      <c r="F13" s="190"/>
      <c r="G13" s="17" t="s">
        <v>18</v>
      </c>
      <c r="H13" s="39"/>
    </row>
    <row r="14" spans="2:11" ht="15" customHeight="1" x14ac:dyDescent="0.25">
      <c r="B14" s="25"/>
      <c r="C14" s="25"/>
      <c r="D14" s="25" t="s">
        <v>19</v>
      </c>
      <c r="E14" s="25"/>
      <c r="F14" s="25"/>
      <c r="G14" s="18" t="s">
        <v>1</v>
      </c>
      <c r="H14" s="40">
        <f t="shared" ref="H14" si="2">H16</f>
        <v>300609.59999999998</v>
      </c>
    </row>
    <row r="15" spans="2:11" ht="15" customHeight="1" x14ac:dyDescent="0.25">
      <c r="B15" s="190"/>
      <c r="C15" s="190"/>
      <c r="D15" s="190"/>
      <c r="E15" s="190"/>
      <c r="F15" s="190"/>
      <c r="G15" s="17" t="s">
        <v>18</v>
      </c>
      <c r="H15" s="39"/>
    </row>
    <row r="16" spans="2:11" ht="15" customHeight="1" x14ac:dyDescent="0.25">
      <c r="B16" s="190"/>
      <c r="C16" s="190"/>
      <c r="D16" s="190"/>
      <c r="E16" s="190"/>
      <c r="F16" s="69"/>
      <c r="G16" s="18" t="s">
        <v>57</v>
      </c>
      <c r="H16" s="41">
        <f t="shared" ref="H16" si="3">H18</f>
        <v>300609.59999999998</v>
      </c>
      <c r="J16" s="62"/>
      <c r="K16" s="64"/>
    </row>
    <row r="17" spans="2:11" ht="15" customHeight="1" x14ac:dyDescent="0.25">
      <c r="B17" s="190"/>
      <c r="C17" s="190"/>
      <c r="D17" s="190"/>
      <c r="E17" s="190"/>
      <c r="F17" s="69"/>
      <c r="G17" s="17" t="s">
        <v>18</v>
      </c>
      <c r="H17" s="41"/>
      <c r="J17" s="62"/>
      <c r="K17" s="64"/>
    </row>
    <row r="18" spans="2:11" ht="15" customHeight="1" x14ac:dyDescent="0.25">
      <c r="B18" s="190"/>
      <c r="C18" s="190"/>
      <c r="D18" s="190"/>
      <c r="E18" s="25" t="s">
        <v>17</v>
      </c>
      <c r="F18" s="25"/>
      <c r="G18" s="18" t="s">
        <v>30</v>
      </c>
      <c r="H18" s="40">
        <f>H20</f>
        <v>300609.59999999998</v>
      </c>
      <c r="J18" s="62"/>
      <c r="K18" s="64"/>
    </row>
    <row r="19" spans="2:11" ht="15" customHeight="1" x14ac:dyDescent="0.25">
      <c r="B19" s="190"/>
      <c r="C19" s="190"/>
      <c r="D19" s="190"/>
      <c r="E19" s="25"/>
      <c r="F19" s="25"/>
      <c r="G19" s="17" t="s">
        <v>18</v>
      </c>
      <c r="H19" s="40"/>
      <c r="J19" s="62"/>
      <c r="K19" s="64"/>
    </row>
    <row r="20" spans="2:11" ht="15" customHeight="1" x14ac:dyDescent="0.25">
      <c r="B20" s="25"/>
      <c r="C20" s="25"/>
      <c r="D20" s="25"/>
      <c r="E20" s="25"/>
      <c r="F20" s="26">
        <v>31001</v>
      </c>
      <c r="G20" s="18" t="s">
        <v>36</v>
      </c>
      <c r="H20" s="40">
        <f>H22</f>
        <v>300609.59999999998</v>
      </c>
    </row>
    <row r="21" spans="2:11" ht="15" customHeight="1" x14ac:dyDescent="0.25">
      <c r="B21" s="190"/>
      <c r="C21" s="190"/>
      <c r="D21" s="190"/>
      <c r="E21" s="190"/>
      <c r="F21" s="69"/>
      <c r="G21" s="17" t="s">
        <v>15</v>
      </c>
      <c r="H21" s="39"/>
    </row>
    <row r="22" spans="2:11" ht="15" customHeight="1" x14ac:dyDescent="0.25">
      <c r="B22" s="190"/>
      <c r="C22" s="190"/>
      <c r="D22" s="190"/>
      <c r="E22" s="190"/>
      <c r="F22" s="69"/>
      <c r="G22" s="18" t="s">
        <v>57</v>
      </c>
      <c r="H22" s="40">
        <f>H24</f>
        <v>300609.59999999998</v>
      </c>
    </row>
    <row r="23" spans="2:11" ht="15" customHeight="1" x14ac:dyDescent="0.25">
      <c r="B23" s="190"/>
      <c r="C23" s="190"/>
      <c r="D23" s="190"/>
      <c r="E23" s="190"/>
      <c r="F23" s="69"/>
      <c r="G23" s="17" t="s">
        <v>14</v>
      </c>
      <c r="H23" s="39"/>
    </row>
    <row r="24" spans="2:11" ht="15" customHeight="1" x14ac:dyDescent="0.25">
      <c r="B24" s="190"/>
      <c r="C24" s="190"/>
      <c r="D24" s="190"/>
      <c r="E24" s="190"/>
      <c r="F24" s="69"/>
      <c r="G24" s="18" t="s">
        <v>16</v>
      </c>
      <c r="H24" s="40">
        <f t="shared" ref="H24" si="4">H25</f>
        <v>300609.59999999998</v>
      </c>
    </row>
    <row r="25" spans="2:11" ht="15" customHeight="1" x14ac:dyDescent="0.25">
      <c r="B25" s="190"/>
      <c r="C25" s="190"/>
      <c r="D25" s="190"/>
      <c r="E25" s="190"/>
      <c r="F25" s="69"/>
      <c r="G25" s="151" t="s">
        <v>37</v>
      </c>
      <c r="H25" s="152">
        <f>H26</f>
        <v>300609.59999999998</v>
      </c>
    </row>
    <row r="26" spans="2:11" ht="15" customHeight="1" x14ac:dyDescent="0.25">
      <c r="B26" s="190"/>
      <c r="C26" s="190"/>
      <c r="D26" s="190"/>
      <c r="E26" s="190"/>
      <c r="F26" s="19"/>
      <c r="G26" s="153" t="s">
        <v>38</v>
      </c>
      <c r="H26" s="154">
        <f>+H27</f>
        <v>300609.59999999998</v>
      </c>
    </row>
    <row r="27" spans="2:11" ht="15" customHeight="1" x14ac:dyDescent="0.25">
      <c r="B27" s="190"/>
      <c r="C27" s="190"/>
      <c r="D27" s="190"/>
      <c r="E27" s="190"/>
      <c r="F27" s="69"/>
      <c r="G27" s="155" t="s">
        <v>122</v>
      </c>
      <c r="H27" s="156">
        <f>SUM(H28:H28)</f>
        <v>300609.59999999998</v>
      </c>
    </row>
    <row r="28" spans="2:11" ht="15" customHeight="1" x14ac:dyDescent="0.25">
      <c r="B28" s="190"/>
      <c r="C28" s="190"/>
      <c r="D28" s="190"/>
      <c r="E28" s="190"/>
      <c r="F28" s="69"/>
      <c r="G28" s="27" t="s">
        <v>104</v>
      </c>
      <c r="H28" s="192">
        <f>-H47</f>
        <v>300609.59999999998</v>
      </c>
      <c r="J28" s="144"/>
    </row>
    <row r="29" spans="2:11" ht="13.5" customHeight="1" x14ac:dyDescent="0.25">
      <c r="B29" s="25" t="s">
        <v>118</v>
      </c>
      <c r="C29" s="25"/>
      <c r="D29" s="25"/>
      <c r="E29" s="25"/>
      <c r="F29" s="25"/>
      <c r="G29" s="138" t="s">
        <v>119</v>
      </c>
      <c r="H29" s="139">
        <f t="shared" ref="H29" si="5">H31</f>
        <v>-300609.59999999998</v>
      </c>
    </row>
    <row r="30" spans="2:11" x14ac:dyDescent="0.25">
      <c r="B30" s="190"/>
      <c r="C30" s="190"/>
      <c r="D30" s="190"/>
      <c r="E30" s="190"/>
      <c r="F30" s="190"/>
      <c r="G30" s="129" t="s">
        <v>18</v>
      </c>
      <c r="H30" s="130"/>
    </row>
    <row r="31" spans="2:11" s="148" customFormat="1" x14ac:dyDescent="0.25">
      <c r="B31" s="25"/>
      <c r="C31" s="25" t="s">
        <v>19</v>
      </c>
      <c r="D31" s="25"/>
      <c r="E31" s="25"/>
      <c r="F31" s="25"/>
      <c r="G31" s="138" t="s">
        <v>120</v>
      </c>
      <c r="H31" s="147">
        <f t="shared" ref="H31" si="6">H33</f>
        <v>-300609.59999999998</v>
      </c>
      <c r="J31" s="149"/>
      <c r="K31" s="150"/>
    </row>
    <row r="32" spans="2:11" x14ac:dyDescent="0.25">
      <c r="B32" s="190"/>
      <c r="C32" s="190"/>
      <c r="D32" s="190"/>
      <c r="E32" s="190"/>
      <c r="F32" s="190"/>
      <c r="G32" s="129" t="s">
        <v>18</v>
      </c>
      <c r="H32" s="130"/>
    </row>
    <row r="33" spans="2:11" s="148" customFormat="1" x14ac:dyDescent="0.25">
      <c r="B33" s="25"/>
      <c r="C33" s="25"/>
      <c r="D33" s="25" t="s">
        <v>19</v>
      </c>
      <c r="E33" s="25"/>
      <c r="F33" s="25"/>
      <c r="G33" s="138" t="s">
        <v>117</v>
      </c>
      <c r="H33" s="147">
        <f t="shared" ref="H33" si="7">H35</f>
        <v>-300609.59999999998</v>
      </c>
      <c r="J33" s="149"/>
      <c r="K33" s="150"/>
    </row>
    <row r="34" spans="2:11" x14ac:dyDescent="0.25">
      <c r="B34" s="190"/>
      <c r="C34" s="190"/>
      <c r="D34" s="190"/>
      <c r="E34" s="190"/>
      <c r="F34" s="190"/>
      <c r="G34" s="129" t="s">
        <v>18</v>
      </c>
      <c r="H34" s="130"/>
    </row>
    <row r="35" spans="2:11" s="148" customFormat="1" x14ac:dyDescent="0.25">
      <c r="B35" s="25"/>
      <c r="C35" s="25"/>
      <c r="D35" s="25"/>
      <c r="E35" s="25"/>
      <c r="F35" s="146"/>
      <c r="G35" s="138" t="s">
        <v>105</v>
      </c>
      <c r="H35" s="139">
        <f t="shared" ref="H35" si="8">H37</f>
        <v>-300609.59999999998</v>
      </c>
      <c r="J35" s="149"/>
      <c r="K35" s="150"/>
    </row>
    <row r="36" spans="2:11" x14ac:dyDescent="0.25">
      <c r="B36" s="190"/>
      <c r="C36" s="190"/>
      <c r="D36" s="190"/>
      <c r="E36" s="190"/>
      <c r="F36" s="190"/>
      <c r="G36" s="129" t="s">
        <v>18</v>
      </c>
      <c r="H36" s="130"/>
    </row>
    <row r="37" spans="2:11" s="148" customFormat="1" x14ac:dyDescent="0.25">
      <c r="B37" s="25"/>
      <c r="C37" s="25"/>
      <c r="D37" s="25"/>
      <c r="E37" s="25" t="s">
        <v>106</v>
      </c>
      <c r="F37" s="25"/>
      <c r="G37" s="138" t="s">
        <v>117</v>
      </c>
      <c r="H37" s="139">
        <f>H39</f>
        <v>-300609.59999999998</v>
      </c>
      <c r="J37" s="149"/>
      <c r="K37" s="150"/>
    </row>
    <row r="38" spans="2:11" x14ac:dyDescent="0.25">
      <c r="B38" s="190"/>
      <c r="C38" s="190"/>
      <c r="D38" s="190"/>
      <c r="E38" s="190"/>
      <c r="F38" s="190"/>
      <c r="G38" s="129" t="s">
        <v>18</v>
      </c>
      <c r="H38" s="130"/>
    </row>
    <row r="39" spans="2:11" s="148" customFormat="1" x14ac:dyDescent="0.25">
      <c r="B39" s="25"/>
      <c r="C39" s="25"/>
      <c r="D39" s="25"/>
      <c r="E39" s="145"/>
      <c r="F39" s="146" t="s">
        <v>77</v>
      </c>
      <c r="G39" s="138" t="s">
        <v>117</v>
      </c>
      <c r="H39" s="147">
        <f t="shared" ref="H39" si="9">H41</f>
        <v>-300609.59999999998</v>
      </c>
      <c r="J39" s="149"/>
      <c r="K39" s="150"/>
    </row>
    <row r="40" spans="2:11" x14ac:dyDescent="0.25">
      <c r="B40" s="190"/>
      <c r="C40" s="190"/>
      <c r="D40" s="190"/>
      <c r="E40" s="190"/>
      <c r="F40" s="141"/>
      <c r="G40" s="129" t="s">
        <v>15</v>
      </c>
      <c r="H40" s="130"/>
    </row>
    <row r="41" spans="2:11" s="148" customFormat="1" x14ac:dyDescent="0.25">
      <c r="B41" s="25"/>
      <c r="C41" s="25"/>
      <c r="D41" s="25"/>
      <c r="E41" s="25"/>
      <c r="F41" s="146"/>
      <c r="G41" s="138" t="s">
        <v>105</v>
      </c>
      <c r="H41" s="147">
        <f t="shared" ref="H41" si="10">H43</f>
        <v>-300609.59999999998</v>
      </c>
      <c r="J41" s="149"/>
      <c r="K41" s="150"/>
    </row>
    <row r="42" spans="2:11" x14ac:dyDescent="0.25">
      <c r="B42" s="190"/>
      <c r="C42" s="190"/>
      <c r="D42" s="190"/>
      <c r="E42" s="190"/>
      <c r="F42" s="141"/>
      <c r="G42" s="129" t="s">
        <v>14</v>
      </c>
      <c r="H42" s="130"/>
    </row>
    <row r="43" spans="2:11" s="148" customFormat="1" x14ac:dyDescent="0.25">
      <c r="B43" s="189"/>
      <c r="C43" s="189"/>
      <c r="D43" s="189"/>
      <c r="E43" s="189"/>
      <c r="F43" s="189"/>
      <c r="G43" s="138" t="s">
        <v>16</v>
      </c>
      <c r="H43" s="147">
        <f t="shared" ref="H43:H44" si="11">H44</f>
        <v>-300609.59999999998</v>
      </c>
      <c r="J43" s="149"/>
      <c r="K43" s="150"/>
    </row>
    <row r="44" spans="2:11" x14ac:dyDescent="0.25">
      <c r="B44" s="126"/>
      <c r="C44" s="126"/>
      <c r="D44" s="126"/>
      <c r="E44" s="126"/>
      <c r="F44" s="126"/>
      <c r="G44" s="130" t="s">
        <v>37</v>
      </c>
      <c r="H44" s="140">
        <f t="shared" si="11"/>
        <v>-300609.59999999998</v>
      </c>
    </row>
    <row r="45" spans="2:11" x14ac:dyDescent="0.25">
      <c r="B45" s="126"/>
      <c r="C45" s="126"/>
      <c r="D45" s="126"/>
      <c r="E45" s="126"/>
      <c r="F45" s="126"/>
      <c r="G45" s="130" t="s">
        <v>38</v>
      </c>
      <c r="H45" s="140">
        <f>H46</f>
        <v>-300609.59999999998</v>
      </c>
    </row>
    <row r="46" spans="2:11" x14ac:dyDescent="0.25">
      <c r="B46" s="126"/>
      <c r="C46" s="126"/>
      <c r="D46" s="126"/>
      <c r="E46" s="126"/>
      <c r="F46" s="126"/>
      <c r="G46" s="129" t="s">
        <v>121</v>
      </c>
      <c r="H46" s="142">
        <f>H47</f>
        <v>-300609.59999999998</v>
      </c>
    </row>
    <row r="47" spans="2:11" x14ac:dyDescent="0.25">
      <c r="B47" s="190"/>
      <c r="C47" s="190"/>
      <c r="D47" s="190"/>
      <c r="E47" s="190"/>
      <c r="F47" s="141"/>
      <c r="G47" s="34" t="s">
        <v>104</v>
      </c>
      <c r="H47" s="143">
        <v>-300609.59999999998</v>
      </c>
    </row>
  </sheetData>
  <mergeCells count="8">
    <mergeCell ref="B7:D7"/>
    <mergeCell ref="E7:F7"/>
    <mergeCell ref="G7:G8"/>
    <mergeCell ref="B1:H1"/>
    <mergeCell ref="B2:H2"/>
    <mergeCell ref="B3:H3"/>
    <mergeCell ref="E4:H4"/>
    <mergeCell ref="B5:H5"/>
  </mergeCells>
  <printOptions horizontalCentered="1"/>
  <pageMargins left="0.25" right="0.25" top="0.5" bottom="0.25" header="0.25" footer="0.25"/>
  <pageSetup paperSize="9" scale="59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J18"/>
  <sheetViews>
    <sheetView view="pageBreakPreview" zoomScale="110" zoomScaleNormal="120" zoomScaleSheetLayoutView="110" workbookViewId="0">
      <selection activeCell="B1" sqref="B1:E18"/>
    </sheetView>
  </sheetViews>
  <sheetFormatPr defaultColWidth="9.140625" defaultRowHeight="16.5" x14ac:dyDescent="0.25"/>
  <cols>
    <col min="1" max="1" width="0.85546875" style="42" customWidth="1"/>
    <col min="2" max="3" width="10" style="46" customWidth="1"/>
    <col min="4" max="4" width="78.42578125" style="42" customWidth="1"/>
    <col min="5" max="5" width="32.7109375" style="56" customWidth="1"/>
    <col min="6" max="6" width="0.85546875" style="42" customWidth="1"/>
    <col min="7" max="7" width="16.42578125" style="43" bestFit="1" customWidth="1"/>
    <col min="8" max="9" width="18.28515625" style="43" bestFit="1" customWidth="1"/>
    <col min="10" max="10" width="18.5703125" style="43" bestFit="1" customWidth="1"/>
    <col min="11" max="11" width="16.42578125" style="42" customWidth="1"/>
    <col min="12" max="16384" width="9.140625" style="42"/>
  </cols>
  <sheetData>
    <row r="1" spans="2:10" ht="17.25" customHeight="1" x14ac:dyDescent="0.25">
      <c r="B1" s="244" t="s">
        <v>74</v>
      </c>
      <c r="C1" s="244"/>
      <c r="D1" s="244"/>
      <c r="E1" s="244"/>
    </row>
    <row r="2" spans="2:10" x14ac:dyDescent="0.25">
      <c r="B2" s="245" t="str">
        <f>'Հ-3 և 4'!B2</f>
        <v>ՀՀ կառավարության 2024 թվականի</v>
      </c>
      <c r="C2" s="245"/>
      <c r="D2" s="245"/>
      <c r="E2" s="245"/>
    </row>
    <row r="3" spans="2:10" ht="17.25" customHeight="1" x14ac:dyDescent="0.25">
      <c r="B3" s="245" t="str">
        <f>'Հ-3 և 4'!B3</f>
        <v>______________ ի N ___ -Ն որոշման</v>
      </c>
      <c r="C3" s="245"/>
      <c r="D3" s="245"/>
      <c r="E3" s="245"/>
    </row>
    <row r="4" spans="2:10" x14ac:dyDescent="0.25">
      <c r="B4" s="244"/>
      <c r="C4" s="244"/>
      <c r="D4" s="244"/>
      <c r="E4" s="244"/>
    </row>
    <row r="5" spans="2:10" ht="20.100000000000001" customHeight="1" x14ac:dyDescent="0.25">
      <c r="B5" s="246" t="str">
        <f>'Հ-3 և 4'!B5:H5</f>
        <v>ՀԱՅԱՍՏԱՆԻ ՀԱՆՐԱՊԵՏՈՒԹՅԱՆ ԿԱՌԱՎԱՐՈՒԹՅԱՆ 2023 ԹՎԱԿԱՆԻ ԴԵԿՏԵՄԲԵՐԻ 28-Ի N 2323-Ն</v>
      </c>
      <c r="C5" s="246"/>
      <c r="D5" s="246"/>
      <c r="E5" s="246"/>
    </row>
    <row r="6" spans="2:10" ht="20.100000000000001" customHeight="1" x14ac:dyDescent="0.25">
      <c r="B6" s="246" t="s">
        <v>66</v>
      </c>
      <c r="C6" s="246"/>
      <c r="D6" s="246"/>
      <c r="E6" s="246"/>
    </row>
    <row r="7" spans="2:10" x14ac:dyDescent="0.25">
      <c r="B7" s="44"/>
      <c r="C7" s="44"/>
      <c r="D7" s="4"/>
      <c r="E7" s="45" t="s">
        <v>47</v>
      </c>
    </row>
    <row r="8" spans="2:10" s="46" customFormat="1" ht="62.45" customHeight="1" x14ac:dyDescent="0.25">
      <c r="B8" s="242" t="s">
        <v>42</v>
      </c>
      <c r="C8" s="242"/>
      <c r="D8" s="243" t="s">
        <v>43</v>
      </c>
      <c r="E8" s="28" t="s">
        <v>88</v>
      </c>
      <c r="G8" s="47"/>
      <c r="H8" s="47"/>
      <c r="I8" s="47"/>
      <c r="J8" s="47"/>
    </row>
    <row r="9" spans="2:10" s="46" customFormat="1" ht="35.1" customHeight="1" x14ac:dyDescent="0.25">
      <c r="B9" s="48" t="s">
        <v>51</v>
      </c>
      <c r="C9" s="48" t="s">
        <v>56</v>
      </c>
      <c r="D9" s="243"/>
      <c r="E9" s="28" t="s">
        <v>50</v>
      </c>
      <c r="G9" s="47"/>
      <c r="H9" s="47"/>
      <c r="I9" s="47"/>
      <c r="J9" s="47"/>
    </row>
    <row r="10" spans="2:10" s="46" customFormat="1" ht="20.100000000000001" customHeight="1" x14ac:dyDescent="0.25">
      <c r="B10" s="12"/>
      <c r="C10" s="12"/>
      <c r="D10" s="74" t="s">
        <v>44</v>
      </c>
      <c r="E10" s="73">
        <f>E12</f>
        <v>4567364.8699999992</v>
      </c>
      <c r="G10" s="47"/>
      <c r="H10" s="47"/>
      <c r="I10" s="47"/>
      <c r="J10" s="47"/>
    </row>
    <row r="11" spans="2:10" ht="20.100000000000001" customHeight="1" x14ac:dyDescent="0.25">
      <c r="B11" s="12"/>
      <c r="C11" s="12"/>
      <c r="D11" s="184" t="s">
        <v>45</v>
      </c>
      <c r="E11" s="50"/>
    </row>
    <row r="12" spans="2:10" s="46" customFormat="1" ht="20.100000000000001" customHeight="1" x14ac:dyDescent="0.25">
      <c r="B12" s="5"/>
      <c r="C12" s="13"/>
      <c r="D12" s="72" t="s">
        <v>57</v>
      </c>
      <c r="E12" s="73">
        <f t="shared" ref="E12" si="0">E14</f>
        <v>4567364.8699999992</v>
      </c>
      <c r="G12" s="47"/>
      <c r="H12" s="47"/>
      <c r="I12" s="47"/>
      <c r="J12" s="47"/>
    </row>
    <row r="13" spans="2:10" s="46" customFormat="1" ht="20.100000000000001" customHeight="1" x14ac:dyDescent="0.25">
      <c r="B13" s="5"/>
      <c r="C13" s="5"/>
      <c r="D13" s="6" t="s">
        <v>35</v>
      </c>
      <c r="E13" s="49"/>
      <c r="G13" s="47"/>
      <c r="H13" s="47"/>
      <c r="I13" s="47"/>
      <c r="J13" s="47"/>
    </row>
    <row r="14" spans="2:10" s="51" customFormat="1" ht="20.100000000000001" customHeight="1" x14ac:dyDescent="0.25">
      <c r="B14" s="5">
        <v>1169</v>
      </c>
      <c r="C14" s="5">
        <v>31001</v>
      </c>
      <c r="D14" s="6" t="s">
        <v>39</v>
      </c>
      <c r="E14" s="49">
        <f t="shared" ref="E14" si="1">E16</f>
        <v>4567364.8699999992</v>
      </c>
      <c r="G14" s="52"/>
      <c r="H14" s="52"/>
      <c r="I14" s="52"/>
      <c r="J14" s="52"/>
    </row>
    <row r="15" spans="2:10" s="51" customFormat="1" ht="20.100000000000001" customHeight="1" x14ac:dyDescent="0.25">
      <c r="B15" s="5"/>
      <c r="C15" s="5"/>
      <c r="D15" s="5" t="s">
        <v>46</v>
      </c>
      <c r="E15" s="49"/>
      <c r="G15" s="52"/>
      <c r="H15" s="52"/>
      <c r="I15" s="52"/>
      <c r="J15" s="52"/>
    </row>
    <row r="16" spans="2:10" s="54" customFormat="1" ht="20.100000000000001" customHeight="1" x14ac:dyDescent="0.25">
      <c r="B16" s="53"/>
      <c r="C16" s="53"/>
      <c r="D16" s="7" t="s">
        <v>0</v>
      </c>
      <c r="E16" s="188">
        <f>'Հ-3 և 4'!H30</f>
        <v>4567364.8699999992</v>
      </c>
      <c r="G16" s="55"/>
      <c r="H16" s="55"/>
      <c r="I16" s="55"/>
      <c r="J16" s="55"/>
    </row>
    <row r="17" spans="2:10" s="54" customFormat="1" ht="20.100000000000001" customHeight="1" x14ac:dyDescent="0.25">
      <c r="B17" s="53"/>
      <c r="C17" s="53"/>
      <c r="D17" s="7" t="s">
        <v>0</v>
      </c>
      <c r="E17" s="188">
        <f>+'ՕՀ-1 Ա-3'!E15</f>
        <v>-300609.59999999998</v>
      </c>
      <c r="G17" s="55"/>
      <c r="H17" s="55"/>
      <c r="I17" s="55"/>
      <c r="J17" s="55"/>
    </row>
    <row r="18" spans="2:10" s="54" customFormat="1" ht="20.100000000000001" customHeight="1" x14ac:dyDescent="0.25">
      <c r="B18" s="53"/>
      <c r="C18" s="53"/>
      <c r="D18" s="7" t="s">
        <v>0</v>
      </c>
      <c r="E18" s="188">
        <f>+'ՕՀ-1 Ա-3'!E16</f>
        <v>300609.59999999998</v>
      </c>
      <c r="G18" s="55"/>
      <c r="H18" s="55"/>
      <c r="I18" s="55"/>
      <c r="J18" s="55"/>
    </row>
  </sheetData>
  <mergeCells count="8">
    <mergeCell ref="B8:C8"/>
    <mergeCell ref="D8:D9"/>
    <mergeCell ref="B1:E1"/>
    <mergeCell ref="B2:E2"/>
    <mergeCell ref="B3:E3"/>
    <mergeCell ref="B4:E4"/>
    <mergeCell ref="B5:E5"/>
    <mergeCell ref="B6:E6"/>
  </mergeCells>
  <printOptions horizontalCentered="1"/>
  <pageMargins left="0.25" right="0.25" top="0.75" bottom="0.25" header="0.25" footer="0.25"/>
  <pageSetup paperSize="9" firstPageNumber="1047" orientation="landscape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G79"/>
  <sheetViews>
    <sheetView tabSelected="1" view="pageBreakPreview" topLeftCell="A25" zoomScaleNormal="100" zoomScaleSheetLayoutView="100" workbookViewId="0">
      <selection activeCell="B1" sqref="B1:D79"/>
    </sheetView>
  </sheetViews>
  <sheetFormatPr defaultColWidth="9.140625" defaultRowHeight="13.5" x14ac:dyDescent="0.25"/>
  <cols>
    <col min="1" max="1" width="0.85546875" style="11" customWidth="1"/>
    <col min="2" max="2" width="60.7109375" style="11" customWidth="1"/>
    <col min="3" max="3" width="90.7109375" style="11" customWidth="1"/>
    <col min="4" max="4" width="30.7109375" style="11" customWidth="1"/>
    <col min="5" max="5" width="0.85546875" style="11" customWidth="1"/>
    <col min="6" max="6" width="49.85546875" style="11" customWidth="1"/>
    <col min="7" max="16384" width="9.140625" style="11"/>
  </cols>
  <sheetData>
    <row r="1" spans="2:7" ht="20.100000000000001" customHeight="1" x14ac:dyDescent="0.25">
      <c r="B1" s="257" t="s">
        <v>91</v>
      </c>
      <c r="C1" s="257"/>
      <c r="D1" s="257"/>
    </row>
    <row r="2" spans="2:7" ht="20.100000000000001" customHeight="1" x14ac:dyDescent="0.25">
      <c r="B2" s="258" t="str">
        <f>'Հ-3 և 4'!B2</f>
        <v>ՀՀ կառավարության 2024 թվականի</v>
      </c>
      <c r="C2" s="258"/>
      <c r="D2" s="258"/>
    </row>
    <row r="3" spans="2:7" ht="20.100000000000001" customHeight="1" x14ac:dyDescent="0.25">
      <c r="B3" s="258" t="str">
        <f>'Հ-3 և 4'!B3</f>
        <v>______________ ի N ___ -Ն որոշման</v>
      </c>
      <c r="C3" s="258"/>
      <c r="D3" s="258"/>
    </row>
    <row r="4" spans="2:7" ht="9.9499999999999993" customHeight="1" x14ac:dyDescent="0.25">
      <c r="C4" s="259"/>
      <c r="D4" s="259"/>
    </row>
    <row r="5" spans="2:7" ht="20.100000000000001" customHeight="1" x14ac:dyDescent="0.25">
      <c r="B5" s="260" t="str">
        <f>+'Հ-3 և 4'!B5:H5</f>
        <v>ՀԱՅԱՍՏԱՆԻ ՀԱՆՐԱՊԵՏՈՒԹՅԱՆ ԿԱՌԱՎԱՐՈՒԹՅԱՆ 2023 ԹՎԱԿԱՆԻ ԴԵԿՏԵՄԲԵՐԻ 28-Ի N 2323-Ն</v>
      </c>
      <c r="C5" s="260"/>
      <c r="D5" s="260"/>
    </row>
    <row r="6" spans="2:7" ht="20.100000000000001" customHeight="1" x14ac:dyDescent="0.25">
      <c r="B6" s="260" t="s">
        <v>132</v>
      </c>
      <c r="C6" s="260"/>
      <c r="D6" s="260"/>
    </row>
    <row r="7" spans="2:7" ht="9.9499999999999993" customHeight="1" x14ac:dyDescent="0.25">
      <c r="B7" s="59"/>
      <c r="C7" s="59"/>
      <c r="D7" s="59"/>
    </row>
    <row r="8" spans="2:7" ht="20.100000000000001" customHeight="1" x14ac:dyDescent="0.25">
      <c r="B8" s="260" t="s">
        <v>5</v>
      </c>
      <c r="C8" s="260"/>
      <c r="D8" s="260"/>
    </row>
    <row r="9" spans="2:7" ht="9.9499999999999993" customHeight="1" x14ac:dyDescent="0.25">
      <c r="B9" s="185"/>
      <c r="C9" s="185"/>
      <c r="D9" s="185"/>
    </row>
    <row r="10" spans="2:7" s="66" customFormat="1" ht="20.100000000000001" customHeight="1" x14ac:dyDescent="0.25">
      <c r="B10" s="262" t="s">
        <v>48</v>
      </c>
      <c r="C10" s="262"/>
      <c r="D10" s="262"/>
      <c r="E10" s="65"/>
      <c r="F10" s="65"/>
      <c r="G10" s="65"/>
    </row>
    <row r="11" spans="2:7" ht="9.9499999999999993" customHeight="1" x14ac:dyDescent="0.25">
      <c r="B11" s="186"/>
      <c r="C11" s="186"/>
      <c r="D11" s="186"/>
    </row>
    <row r="12" spans="2:7" ht="20.100000000000001" customHeight="1" x14ac:dyDescent="0.25">
      <c r="B12" s="180" t="s">
        <v>13</v>
      </c>
      <c r="C12" s="180" t="s">
        <v>64</v>
      </c>
      <c r="D12" s="159"/>
    </row>
    <row r="13" spans="2:7" ht="20.100000000000001" customHeight="1" x14ac:dyDescent="0.25">
      <c r="B13" s="182" t="s">
        <v>10</v>
      </c>
      <c r="C13" s="183" t="s">
        <v>63</v>
      </c>
      <c r="D13" s="159"/>
    </row>
    <row r="14" spans="2:7" ht="9.9499999999999993" customHeight="1" x14ac:dyDescent="0.25">
      <c r="B14" s="187"/>
      <c r="C14" s="159"/>
      <c r="D14" s="159"/>
    </row>
    <row r="15" spans="2:7" ht="20.100000000000001" customHeight="1" x14ac:dyDescent="0.25">
      <c r="B15" s="261" t="s">
        <v>12</v>
      </c>
      <c r="C15" s="261"/>
      <c r="D15" s="8"/>
    </row>
    <row r="16" spans="2:7" s="78" customFormat="1" ht="11.25" customHeight="1" x14ac:dyDescent="0.25">
      <c r="B16" s="79"/>
      <c r="C16" s="79"/>
      <c r="D16" s="8"/>
    </row>
    <row r="17" spans="2:4" s="78" customFormat="1" ht="50.1" customHeight="1" x14ac:dyDescent="0.25">
      <c r="B17" s="29" t="s">
        <v>11</v>
      </c>
      <c r="C17" s="30">
        <v>1169</v>
      </c>
      <c r="D17" s="28" t="s">
        <v>87</v>
      </c>
    </row>
    <row r="18" spans="2:4" s="78" customFormat="1" ht="20.100000000000001" customHeight="1" x14ac:dyDescent="0.25">
      <c r="B18" s="29" t="s">
        <v>9</v>
      </c>
      <c r="C18" s="30">
        <v>11001</v>
      </c>
      <c r="D18" s="28" t="s">
        <v>50</v>
      </c>
    </row>
    <row r="19" spans="2:4" s="78" customFormat="1" ht="20.100000000000001" customHeight="1" x14ac:dyDescent="0.25">
      <c r="B19" s="29" t="s">
        <v>8</v>
      </c>
      <c r="C19" s="30" t="s">
        <v>84</v>
      </c>
      <c r="D19" s="34"/>
    </row>
    <row r="20" spans="2:4" s="78" customFormat="1" ht="20.100000000000001" customHeight="1" x14ac:dyDescent="0.25">
      <c r="B20" s="29" t="s">
        <v>7</v>
      </c>
      <c r="C20" s="32" t="s">
        <v>85</v>
      </c>
      <c r="D20" s="34"/>
    </row>
    <row r="21" spans="2:4" s="78" customFormat="1" ht="20.100000000000001" customHeight="1" x14ac:dyDescent="0.25">
      <c r="B21" s="29" t="s">
        <v>6</v>
      </c>
      <c r="C21" s="30" t="s">
        <v>86</v>
      </c>
      <c r="D21" s="34"/>
    </row>
    <row r="22" spans="2:4" s="78" customFormat="1" ht="20.100000000000001" customHeight="1" x14ac:dyDescent="0.25">
      <c r="B22" s="29" t="s">
        <v>90</v>
      </c>
      <c r="C22" s="17" t="s">
        <v>58</v>
      </c>
      <c r="D22" s="34"/>
    </row>
    <row r="23" spans="2:4" s="78" customFormat="1" ht="20.100000000000001" customHeight="1" x14ac:dyDescent="0.25">
      <c r="B23" s="253" t="s">
        <v>4</v>
      </c>
      <c r="C23" s="254"/>
      <c r="D23" s="34"/>
    </row>
    <row r="24" spans="2:4" s="78" customFormat="1" ht="20.100000000000001" customHeight="1" x14ac:dyDescent="0.25">
      <c r="B24" s="255" t="s">
        <v>69</v>
      </c>
      <c r="C24" s="256"/>
      <c r="D24" s="34"/>
    </row>
    <row r="25" spans="2:4" s="78" customFormat="1" ht="20.100000000000001" customHeight="1" x14ac:dyDescent="0.25">
      <c r="B25" s="251" t="s">
        <v>2</v>
      </c>
      <c r="C25" s="252"/>
      <c r="D25" s="71">
        <f>+'Հ-3 և 4'!H21</f>
        <v>-4567364.8699999992</v>
      </c>
    </row>
    <row r="26" spans="2:4" ht="9.9499999999999993" customHeight="1" x14ac:dyDescent="0.25">
      <c r="B26" s="8"/>
      <c r="C26" s="8"/>
      <c r="D26" s="16"/>
    </row>
    <row r="27" spans="2:4" ht="50.1" customHeight="1" x14ac:dyDescent="0.25">
      <c r="B27" s="29" t="s">
        <v>11</v>
      </c>
      <c r="C27" s="30">
        <v>1169</v>
      </c>
      <c r="D27" s="28" t="s">
        <v>88</v>
      </c>
    </row>
    <row r="28" spans="2:4" ht="20.100000000000001" customHeight="1" x14ac:dyDescent="0.25">
      <c r="B28" s="29" t="s">
        <v>9</v>
      </c>
      <c r="C28" s="30">
        <v>31001</v>
      </c>
      <c r="D28" s="28" t="s">
        <v>50</v>
      </c>
    </row>
    <row r="29" spans="2:4" ht="20.100000000000001" customHeight="1" x14ac:dyDescent="0.25">
      <c r="B29" s="29" t="s">
        <v>8</v>
      </c>
      <c r="C29" s="30" t="s">
        <v>39</v>
      </c>
      <c r="D29" s="34"/>
    </row>
    <row r="30" spans="2:4" ht="39.950000000000003" customHeight="1" x14ac:dyDescent="0.25">
      <c r="B30" s="29" t="s">
        <v>7</v>
      </c>
      <c r="C30" s="32" t="s">
        <v>40</v>
      </c>
      <c r="D30" s="34"/>
    </row>
    <row r="31" spans="2:4" ht="20.100000000000001" customHeight="1" x14ac:dyDescent="0.25">
      <c r="B31" s="29" t="s">
        <v>6</v>
      </c>
      <c r="C31" s="30" t="s">
        <v>41</v>
      </c>
      <c r="D31" s="34"/>
    </row>
    <row r="32" spans="2:4" ht="20.100000000000001" customHeight="1" x14ac:dyDescent="0.25">
      <c r="B32" s="29" t="s">
        <v>73</v>
      </c>
      <c r="C32" s="17" t="s">
        <v>58</v>
      </c>
      <c r="D32" s="34"/>
    </row>
    <row r="33" spans="2:4" ht="20.100000000000001" customHeight="1" x14ac:dyDescent="0.25">
      <c r="B33" s="253" t="s">
        <v>4</v>
      </c>
      <c r="C33" s="254"/>
      <c r="D33" s="34"/>
    </row>
    <row r="34" spans="2:4" ht="20.100000000000001" customHeight="1" x14ac:dyDescent="0.25">
      <c r="B34" s="255" t="s">
        <v>69</v>
      </c>
      <c r="C34" s="256"/>
      <c r="D34" s="34"/>
    </row>
    <row r="35" spans="2:4" ht="20.100000000000001" customHeight="1" x14ac:dyDescent="0.25">
      <c r="B35" s="251" t="s">
        <v>2</v>
      </c>
      <c r="C35" s="252"/>
      <c r="D35" s="71">
        <f>'Հ-3 և 4'!H30</f>
        <v>4567364.8699999992</v>
      </c>
    </row>
    <row r="36" spans="2:4" ht="15" customHeight="1" x14ac:dyDescent="0.25"/>
    <row r="37" spans="2:4" s="194" customFormat="1" ht="50.1" customHeight="1" x14ac:dyDescent="0.25">
      <c r="B37" s="29" t="s">
        <v>11</v>
      </c>
      <c r="C37" s="30">
        <v>1169</v>
      </c>
      <c r="D37" s="28" t="s">
        <v>88</v>
      </c>
    </row>
    <row r="38" spans="2:4" s="194" customFormat="1" ht="20.100000000000001" customHeight="1" x14ac:dyDescent="0.25">
      <c r="B38" s="29" t="s">
        <v>9</v>
      </c>
      <c r="C38" s="30">
        <v>31001</v>
      </c>
      <c r="D38" s="28" t="s">
        <v>50</v>
      </c>
    </row>
    <row r="39" spans="2:4" s="194" customFormat="1" ht="20.100000000000001" customHeight="1" x14ac:dyDescent="0.25">
      <c r="B39" s="29" t="s">
        <v>8</v>
      </c>
      <c r="C39" s="30" t="s">
        <v>39</v>
      </c>
      <c r="D39" s="34"/>
    </row>
    <row r="40" spans="2:4" s="194" customFormat="1" ht="39.950000000000003" customHeight="1" x14ac:dyDescent="0.25">
      <c r="B40" s="29" t="s">
        <v>7</v>
      </c>
      <c r="C40" s="32" t="s">
        <v>40</v>
      </c>
      <c r="D40" s="34"/>
    </row>
    <row r="41" spans="2:4" s="194" customFormat="1" ht="20.100000000000001" customHeight="1" x14ac:dyDescent="0.25">
      <c r="B41" s="29" t="s">
        <v>6</v>
      </c>
      <c r="C41" s="30" t="s">
        <v>41</v>
      </c>
      <c r="D41" s="34"/>
    </row>
    <row r="42" spans="2:4" s="194" customFormat="1" ht="20.100000000000001" customHeight="1" x14ac:dyDescent="0.25">
      <c r="B42" s="29" t="s">
        <v>73</v>
      </c>
      <c r="C42" s="17" t="s">
        <v>58</v>
      </c>
      <c r="D42" s="34"/>
    </row>
    <row r="43" spans="2:4" s="194" customFormat="1" ht="20.100000000000001" customHeight="1" x14ac:dyDescent="0.25">
      <c r="B43" s="253" t="s">
        <v>4</v>
      </c>
      <c r="C43" s="254"/>
      <c r="D43" s="34"/>
    </row>
    <row r="44" spans="2:4" s="194" customFormat="1" ht="20.100000000000001" customHeight="1" x14ac:dyDescent="0.25">
      <c r="B44" s="255" t="s">
        <v>69</v>
      </c>
      <c r="C44" s="256"/>
      <c r="D44" s="34"/>
    </row>
    <row r="45" spans="2:4" s="194" customFormat="1" ht="20.100000000000001" customHeight="1" x14ac:dyDescent="0.25">
      <c r="B45" s="251" t="s">
        <v>2</v>
      </c>
      <c r="C45" s="252"/>
      <c r="D45" s="71">
        <f>'Հ-3 և 4'!H39</f>
        <v>-300609.59999999998</v>
      </c>
    </row>
    <row r="46" spans="2:4" s="194" customFormat="1" ht="20.100000000000001" customHeight="1" x14ac:dyDescent="0.25">
      <c r="B46" s="196"/>
      <c r="C46" s="196"/>
      <c r="D46" s="177"/>
    </row>
    <row r="47" spans="2:4" s="194" customFormat="1" ht="50.1" customHeight="1" x14ac:dyDescent="0.25">
      <c r="B47" s="29" t="s">
        <v>11</v>
      </c>
      <c r="C47" s="30">
        <v>1169</v>
      </c>
      <c r="D47" s="28" t="s">
        <v>88</v>
      </c>
    </row>
    <row r="48" spans="2:4" s="194" customFormat="1" ht="20.100000000000001" customHeight="1" x14ac:dyDescent="0.25">
      <c r="B48" s="29" t="s">
        <v>9</v>
      </c>
      <c r="C48" s="30">
        <v>31001</v>
      </c>
      <c r="D48" s="28" t="s">
        <v>50</v>
      </c>
    </row>
    <row r="49" spans="2:4" s="194" customFormat="1" ht="20.100000000000001" customHeight="1" x14ac:dyDescent="0.25">
      <c r="B49" s="29" t="s">
        <v>8</v>
      </c>
      <c r="C49" s="30" t="s">
        <v>39</v>
      </c>
      <c r="D49" s="34"/>
    </row>
    <row r="50" spans="2:4" s="194" customFormat="1" ht="39.950000000000003" customHeight="1" x14ac:dyDescent="0.25">
      <c r="B50" s="29" t="s">
        <v>7</v>
      </c>
      <c r="C50" s="32" t="s">
        <v>40</v>
      </c>
      <c r="D50" s="34"/>
    </row>
    <row r="51" spans="2:4" s="194" customFormat="1" ht="20.100000000000001" customHeight="1" x14ac:dyDescent="0.25">
      <c r="B51" s="29" t="s">
        <v>6</v>
      </c>
      <c r="C51" s="30" t="s">
        <v>41</v>
      </c>
      <c r="D51" s="34"/>
    </row>
    <row r="52" spans="2:4" s="194" customFormat="1" ht="20.100000000000001" customHeight="1" x14ac:dyDescent="0.25">
      <c r="B52" s="29" t="s">
        <v>73</v>
      </c>
      <c r="C52" s="17" t="s">
        <v>58</v>
      </c>
      <c r="D52" s="34"/>
    </row>
    <row r="53" spans="2:4" s="194" customFormat="1" ht="20.100000000000001" customHeight="1" x14ac:dyDescent="0.25">
      <c r="B53" s="253" t="s">
        <v>4</v>
      </c>
      <c r="C53" s="254"/>
      <c r="D53" s="34"/>
    </row>
    <row r="54" spans="2:4" s="194" customFormat="1" ht="20.100000000000001" customHeight="1" x14ac:dyDescent="0.25">
      <c r="B54" s="255" t="s">
        <v>69</v>
      </c>
      <c r="C54" s="256"/>
      <c r="D54" s="34"/>
    </row>
    <row r="55" spans="2:4" s="194" customFormat="1" ht="20.100000000000001" customHeight="1" x14ac:dyDescent="0.25">
      <c r="B55" s="251" t="s">
        <v>2</v>
      </c>
      <c r="C55" s="252"/>
      <c r="D55" s="71">
        <f>'Հ-3 և 4'!H40</f>
        <v>300609.59999999998</v>
      </c>
    </row>
    <row r="56" spans="2:4" s="194" customFormat="1" ht="20.100000000000001" customHeight="1" x14ac:dyDescent="0.25">
      <c r="B56" s="196"/>
      <c r="C56" s="196"/>
      <c r="D56" s="177"/>
    </row>
    <row r="57" spans="2:4" s="162" customFormat="1" ht="17.25" customHeight="1" x14ac:dyDescent="0.3">
      <c r="B57" s="249" t="s">
        <v>123</v>
      </c>
      <c r="C57" s="249"/>
      <c r="D57" s="249"/>
    </row>
    <row r="58" spans="2:4" s="162" customFormat="1" ht="17.25" customHeight="1" x14ac:dyDescent="0.3">
      <c r="B58" s="250" t="s">
        <v>48</v>
      </c>
      <c r="C58" s="250"/>
      <c r="D58" s="250"/>
    </row>
    <row r="59" spans="2:4" s="162" customFormat="1" ht="17.25" customHeight="1" x14ac:dyDescent="0.25">
      <c r="B59" s="171"/>
      <c r="C59" s="171"/>
      <c r="D59" s="171"/>
    </row>
    <row r="60" spans="2:4" s="162" customFormat="1" ht="19.5" customHeight="1" x14ac:dyDescent="0.25">
      <c r="B60" s="172" t="s">
        <v>13</v>
      </c>
      <c r="C60" s="172" t="s">
        <v>124</v>
      </c>
      <c r="D60" s="173"/>
    </row>
    <row r="61" spans="2:4" s="162" customFormat="1" ht="18" customHeight="1" x14ac:dyDescent="0.25">
      <c r="B61" s="174">
        <v>1139</v>
      </c>
      <c r="C61" s="175" t="s">
        <v>125</v>
      </c>
      <c r="D61" s="173"/>
    </row>
    <row r="62" spans="2:4" s="162" customFormat="1" ht="17.25" customHeight="1" x14ac:dyDescent="0.25">
      <c r="D62" s="164"/>
    </row>
    <row r="63" spans="2:4" s="162" customFormat="1" ht="48" customHeight="1" x14ac:dyDescent="0.25">
      <c r="B63" s="165" t="s">
        <v>11</v>
      </c>
      <c r="C63" s="166">
        <v>1139</v>
      </c>
      <c r="D63" s="141" t="s">
        <v>126</v>
      </c>
    </row>
    <row r="64" spans="2:4" s="162" customFormat="1" x14ac:dyDescent="0.25">
      <c r="B64" s="165" t="s">
        <v>9</v>
      </c>
      <c r="C64" s="166">
        <v>11001</v>
      </c>
      <c r="D64" s="141" t="s">
        <v>50</v>
      </c>
    </row>
    <row r="65" spans="2:4" s="162" customFormat="1" x14ac:dyDescent="0.25">
      <c r="B65" s="165" t="s">
        <v>8</v>
      </c>
      <c r="C65" s="165" t="s">
        <v>128</v>
      </c>
      <c r="D65" s="167"/>
    </row>
    <row r="66" spans="2:4" s="162" customFormat="1" ht="40.5" x14ac:dyDescent="0.25">
      <c r="B66" s="165" t="s">
        <v>7</v>
      </c>
      <c r="C66" s="168" t="s">
        <v>129</v>
      </c>
      <c r="D66" s="167"/>
    </row>
    <row r="67" spans="2:4" s="162" customFormat="1" x14ac:dyDescent="0.25">
      <c r="B67" s="165" t="s">
        <v>6</v>
      </c>
      <c r="C67" s="169" t="s">
        <v>130</v>
      </c>
      <c r="D67" s="167"/>
    </row>
    <row r="68" spans="2:4" s="162" customFormat="1" ht="39" customHeight="1" x14ac:dyDescent="0.25">
      <c r="B68" s="165" t="s">
        <v>131</v>
      </c>
      <c r="C68" s="169" t="s">
        <v>123</v>
      </c>
      <c r="D68" s="167"/>
    </row>
    <row r="69" spans="2:4" s="162" customFormat="1" x14ac:dyDescent="0.25">
      <c r="B69" s="247" t="s">
        <v>4</v>
      </c>
      <c r="C69" s="248"/>
      <c r="D69" s="167"/>
    </row>
    <row r="70" spans="2:4" s="162" customFormat="1" x14ac:dyDescent="0.25">
      <c r="B70" s="170" t="s">
        <v>2</v>
      </c>
      <c r="C70" s="170"/>
      <c r="D70" s="163">
        <f>'Հ-3 և 4'!H59</f>
        <v>300609.59999999998</v>
      </c>
    </row>
    <row r="71" spans="2:4" x14ac:dyDescent="0.25">
      <c r="B71" s="124"/>
      <c r="C71" s="124"/>
      <c r="D71" s="124"/>
    </row>
    <row r="72" spans="2:4" s="162" customFormat="1" ht="48" customHeight="1" x14ac:dyDescent="0.25">
      <c r="B72" s="165" t="s">
        <v>11</v>
      </c>
      <c r="C72" s="166">
        <v>1139</v>
      </c>
      <c r="D72" s="141" t="s">
        <v>87</v>
      </c>
    </row>
    <row r="73" spans="2:4" s="162" customFormat="1" x14ac:dyDescent="0.25">
      <c r="B73" s="165" t="s">
        <v>9</v>
      </c>
      <c r="C73" s="166" t="s">
        <v>127</v>
      </c>
      <c r="D73" s="141" t="s">
        <v>50</v>
      </c>
    </row>
    <row r="74" spans="2:4" s="162" customFormat="1" x14ac:dyDescent="0.25">
      <c r="B74" s="165" t="s">
        <v>8</v>
      </c>
      <c r="C74" s="165" t="s">
        <v>128</v>
      </c>
      <c r="D74" s="167"/>
    </row>
    <row r="75" spans="2:4" s="162" customFormat="1" ht="40.5" x14ac:dyDescent="0.25">
      <c r="B75" s="165" t="s">
        <v>7</v>
      </c>
      <c r="C75" s="168" t="s">
        <v>129</v>
      </c>
      <c r="D75" s="167"/>
    </row>
    <row r="76" spans="2:4" s="162" customFormat="1" x14ac:dyDescent="0.25">
      <c r="B76" s="165" t="s">
        <v>6</v>
      </c>
      <c r="C76" s="169" t="s">
        <v>130</v>
      </c>
      <c r="D76" s="167"/>
    </row>
    <row r="77" spans="2:4" s="162" customFormat="1" ht="39" customHeight="1" x14ac:dyDescent="0.25">
      <c r="B77" s="165" t="s">
        <v>131</v>
      </c>
      <c r="C77" s="169" t="s">
        <v>123</v>
      </c>
      <c r="D77" s="167"/>
    </row>
    <row r="78" spans="2:4" s="162" customFormat="1" x14ac:dyDescent="0.25">
      <c r="B78" s="247" t="s">
        <v>4</v>
      </c>
      <c r="C78" s="248"/>
      <c r="D78" s="167"/>
    </row>
    <row r="79" spans="2:4" s="162" customFormat="1" x14ac:dyDescent="0.25">
      <c r="B79" s="170" t="s">
        <v>2</v>
      </c>
      <c r="C79" s="170"/>
      <c r="D79" s="163">
        <f>-D70</f>
        <v>-300609.59999999998</v>
      </c>
    </row>
  </sheetData>
  <mergeCells count="25">
    <mergeCell ref="B34:C34"/>
    <mergeCell ref="B1:D1"/>
    <mergeCell ref="B2:D2"/>
    <mergeCell ref="B3:D3"/>
    <mergeCell ref="B33:C33"/>
    <mergeCell ref="C4:D4"/>
    <mergeCell ref="B23:C23"/>
    <mergeCell ref="B24:C24"/>
    <mergeCell ref="B25:C25"/>
    <mergeCell ref="B5:D5"/>
    <mergeCell ref="B8:D8"/>
    <mergeCell ref="B15:C15"/>
    <mergeCell ref="B10:D10"/>
    <mergeCell ref="B6:D6"/>
    <mergeCell ref="B78:C78"/>
    <mergeCell ref="B57:D57"/>
    <mergeCell ref="B58:D58"/>
    <mergeCell ref="B69:C69"/>
    <mergeCell ref="B35:C35"/>
    <mergeCell ref="B43:C43"/>
    <mergeCell ref="B44:C44"/>
    <mergeCell ref="B45:C45"/>
    <mergeCell ref="B53:C53"/>
    <mergeCell ref="B54:C54"/>
    <mergeCell ref="B55:C55"/>
  </mergeCells>
  <printOptions horizontalCentered="1"/>
  <pageMargins left="0.25" right="0.25" top="0.5" bottom="0.25" header="0.25" footer="0.25"/>
  <pageSetup paperSize="9" scale="74" orientation="landscape" r:id="rId1"/>
  <rowBreaks count="1" manualBreakCount="1">
    <brk id="56" max="5" man="1"/>
  </rowBreaks>
  <ignoredErrors>
    <ignoredError sqref="B13 C73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G80"/>
  <sheetViews>
    <sheetView view="pageBreakPreview" zoomScaleNormal="100" zoomScaleSheetLayoutView="100" workbookViewId="0">
      <pane ySplit="13" topLeftCell="A55" activePane="bottomLeft" state="frozen"/>
      <selection pane="bottomLeft" activeCell="C39" sqref="C39"/>
    </sheetView>
  </sheetViews>
  <sheetFormatPr defaultColWidth="9.140625" defaultRowHeight="13.5" x14ac:dyDescent="0.25"/>
  <cols>
    <col min="1" max="1" width="0.85546875" style="20" customWidth="1"/>
    <col min="2" max="2" width="60.7109375" style="20" customWidth="1"/>
    <col min="3" max="3" width="90.7109375" style="20" customWidth="1"/>
    <col min="4" max="4" width="30.7109375" style="20" customWidth="1"/>
    <col min="5" max="5" width="0.85546875" style="20" customWidth="1"/>
    <col min="6" max="6" width="49.85546875" style="20" customWidth="1"/>
    <col min="7" max="16384" width="9.140625" style="20"/>
  </cols>
  <sheetData>
    <row r="1" spans="2:7" ht="20.100000000000001" customHeight="1" x14ac:dyDescent="0.25">
      <c r="B1" s="257" t="s">
        <v>135</v>
      </c>
      <c r="C1" s="257"/>
      <c r="D1" s="257"/>
    </row>
    <row r="2" spans="2:7" ht="20.100000000000001" customHeight="1" x14ac:dyDescent="0.3">
      <c r="B2" s="265" t="str">
        <f>'Հ-3 և 4'!B2:H2</f>
        <v>ՀՀ կառավարության 2024 թվականի</v>
      </c>
      <c r="C2" s="265"/>
      <c r="D2" s="265"/>
    </row>
    <row r="3" spans="2:7" ht="20.100000000000001" customHeight="1" x14ac:dyDescent="0.3">
      <c r="B3" s="265" t="str">
        <f>'Հ-3 և 4'!B3:H3</f>
        <v>______________ ի N ___ -Ն որոշման</v>
      </c>
      <c r="C3" s="265"/>
      <c r="D3" s="265"/>
    </row>
    <row r="4" spans="2:7" ht="9.9499999999999993" customHeight="1" x14ac:dyDescent="0.25">
      <c r="C4" s="266"/>
      <c r="D4" s="266"/>
    </row>
    <row r="5" spans="2:7" ht="20.100000000000001" customHeight="1" x14ac:dyDescent="0.25">
      <c r="B5" s="260" t="str">
        <f>'Հ-3 և 4'!B5:H5</f>
        <v>ՀԱՅԱՍՏԱՆԻ ՀԱՆՐԱՊԵՏՈՒԹՅԱՆ ԿԱՌԱՎԱՐՈՒԹՅԱՆ 2023 ԹՎԱԿԱՆԻ ԴԵԿՏԵՄԲԵՐԻ 28-Ի N 2323-Ն</v>
      </c>
      <c r="C5" s="260"/>
      <c r="D5" s="260"/>
    </row>
    <row r="6" spans="2:7" s="38" customFormat="1" ht="20.100000000000001" customHeight="1" x14ac:dyDescent="0.25">
      <c r="B6" s="260" t="s">
        <v>133</v>
      </c>
      <c r="C6" s="260"/>
      <c r="D6" s="260"/>
      <c r="F6" s="77"/>
    </row>
    <row r="7" spans="2:7" ht="9.9499999999999993" customHeight="1" x14ac:dyDescent="0.25">
      <c r="B7" s="21"/>
      <c r="C7" s="21"/>
      <c r="D7" s="21"/>
    </row>
    <row r="8" spans="2:7" ht="20.100000000000001" customHeight="1" x14ac:dyDescent="0.25">
      <c r="B8" s="260" t="s">
        <v>5</v>
      </c>
      <c r="C8" s="260"/>
      <c r="D8" s="260"/>
    </row>
    <row r="9" spans="2:7" ht="9.9499999999999993" customHeight="1" x14ac:dyDescent="0.25">
      <c r="B9" s="21"/>
      <c r="C9" s="21"/>
      <c r="D9" s="21"/>
    </row>
    <row r="10" spans="2:7" s="22" customFormat="1" ht="20.100000000000001" customHeight="1" x14ac:dyDescent="0.25">
      <c r="B10" s="262" t="s">
        <v>49</v>
      </c>
      <c r="C10" s="262"/>
      <c r="D10" s="262"/>
      <c r="E10" s="3"/>
      <c r="F10" s="3"/>
      <c r="G10" s="3"/>
    </row>
    <row r="11" spans="2:7" ht="9.9499999999999993" customHeight="1" x14ac:dyDescent="0.25">
      <c r="B11" s="179"/>
      <c r="C11" s="179"/>
      <c r="D11" s="179"/>
    </row>
    <row r="12" spans="2:7" ht="20.100000000000001" customHeight="1" x14ac:dyDescent="0.3">
      <c r="B12" s="180" t="s">
        <v>13</v>
      </c>
      <c r="C12" s="180" t="s">
        <v>64</v>
      </c>
      <c r="D12" s="181"/>
    </row>
    <row r="13" spans="2:7" ht="20.100000000000001" customHeight="1" x14ac:dyDescent="0.3">
      <c r="B13" s="182" t="s">
        <v>10</v>
      </c>
      <c r="C13" s="183" t="s">
        <v>63</v>
      </c>
      <c r="D13" s="181"/>
    </row>
    <row r="14" spans="2:7" ht="9.9499999999999993" customHeight="1" x14ac:dyDescent="0.3">
      <c r="B14" s="24"/>
      <c r="C14" s="23"/>
      <c r="D14" s="23"/>
    </row>
    <row r="15" spans="2:7" ht="20.100000000000001" customHeight="1" x14ac:dyDescent="0.3">
      <c r="B15" s="261" t="s">
        <v>12</v>
      </c>
      <c r="C15" s="261"/>
      <c r="D15" s="23"/>
    </row>
    <row r="16" spans="2:7" s="80" customFormat="1" ht="11.25" customHeight="1" x14ac:dyDescent="0.3">
      <c r="B16" s="79"/>
      <c r="C16" s="79"/>
      <c r="D16" s="23"/>
    </row>
    <row r="17" spans="2:4" s="80" customFormat="1" ht="50.1" customHeight="1" x14ac:dyDescent="0.25">
      <c r="B17" s="29" t="s">
        <v>11</v>
      </c>
      <c r="C17" s="30">
        <v>1169</v>
      </c>
      <c r="D17" s="28" t="s">
        <v>87</v>
      </c>
    </row>
    <row r="18" spans="2:4" s="80" customFormat="1" ht="20.100000000000001" customHeight="1" x14ac:dyDescent="0.25">
      <c r="B18" s="29" t="s">
        <v>9</v>
      </c>
      <c r="C18" s="30">
        <v>11001</v>
      </c>
      <c r="D18" s="28" t="s">
        <v>50</v>
      </c>
    </row>
    <row r="19" spans="2:4" s="80" customFormat="1" ht="20.100000000000001" customHeight="1" x14ac:dyDescent="0.25">
      <c r="B19" s="29" t="s">
        <v>8</v>
      </c>
      <c r="C19" s="30" t="s">
        <v>84</v>
      </c>
      <c r="D19" s="31"/>
    </row>
    <row r="20" spans="2:4" s="80" customFormat="1" ht="20.100000000000001" customHeight="1" x14ac:dyDescent="0.25">
      <c r="B20" s="29" t="s">
        <v>7</v>
      </c>
      <c r="C20" s="32" t="s">
        <v>85</v>
      </c>
      <c r="D20" s="31"/>
    </row>
    <row r="21" spans="2:4" s="80" customFormat="1" ht="20.100000000000001" customHeight="1" x14ac:dyDescent="0.25">
      <c r="B21" s="29" t="s">
        <v>6</v>
      </c>
      <c r="C21" s="30" t="s">
        <v>86</v>
      </c>
      <c r="D21" s="31"/>
    </row>
    <row r="22" spans="2:4" s="80" customFormat="1" ht="20.100000000000001" customHeight="1" x14ac:dyDescent="0.25">
      <c r="B22" s="29" t="s">
        <v>90</v>
      </c>
      <c r="C22" s="17" t="s">
        <v>58</v>
      </c>
      <c r="D22" s="31"/>
    </row>
    <row r="23" spans="2:4" s="80" customFormat="1" ht="20.100000000000001" customHeight="1" x14ac:dyDescent="0.25">
      <c r="B23" s="253" t="s">
        <v>4</v>
      </c>
      <c r="C23" s="254"/>
      <c r="D23" s="31"/>
    </row>
    <row r="24" spans="2:4" s="80" customFormat="1" ht="20.100000000000001" customHeight="1" x14ac:dyDescent="0.25">
      <c r="B24" s="263" t="s">
        <v>69</v>
      </c>
      <c r="C24" s="264"/>
      <c r="D24" s="33" t="s">
        <v>3</v>
      </c>
    </row>
    <row r="25" spans="2:4" s="80" customFormat="1" ht="20.100000000000001" customHeight="1" x14ac:dyDescent="0.25">
      <c r="B25" s="35" t="s">
        <v>2</v>
      </c>
      <c r="C25" s="35"/>
      <c r="D25" s="75">
        <f>+'Հ-3 և 4'!H21</f>
        <v>-4567364.8699999992</v>
      </c>
    </row>
    <row r="26" spans="2:4" ht="9.9499999999999993" customHeight="1" x14ac:dyDescent="0.3">
      <c r="B26" s="23"/>
      <c r="C26" s="23"/>
      <c r="D26" s="23"/>
    </row>
    <row r="27" spans="2:4" ht="50.1" customHeight="1" x14ac:dyDescent="0.25">
      <c r="B27" s="29" t="s">
        <v>11</v>
      </c>
      <c r="C27" s="30">
        <v>1169</v>
      </c>
      <c r="D27" s="28" t="s">
        <v>88</v>
      </c>
    </row>
    <row r="28" spans="2:4" ht="20.100000000000001" customHeight="1" x14ac:dyDescent="0.25">
      <c r="B28" s="29" t="s">
        <v>9</v>
      </c>
      <c r="C28" s="30">
        <v>31001</v>
      </c>
      <c r="D28" s="28" t="s">
        <v>50</v>
      </c>
    </row>
    <row r="29" spans="2:4" ht="20.100000000000001" customHeight="1" x14ac:dyDescent="0.25">
      <c r="B29" s="29" t="s">
        <v>8</v>
      </c>
      <c r="C29" s="30" t="s">
        <v>39</v>
      </c>
      <c r="D29" s="31"/>
    </row>
    <row r="30" spans="2:4" ht="39.950000000000003" customHeight="1" x14ac:dyDescent="0.25">
      <c r="B30" s="29" t="s">
        <v>7</v>
      </c>
      <c r="C30" s="32" t="s">
        <v>40</v>
      </c>
      <c r="D30" s="31"/>
    </row>
    <row r="31" spans="2:4" ht="20.100000000000001" customHeight="1" x14ac:dyDescent="0.25">
      <c r="B31" s="29" t="s">
        <v>6</v>
      </c>
      <c r="C31" s="30" t="s">
        <v>41</v>
      </c>
      <c r="D31" s="31"/>
    </row>
    <row r="32" spans="2:4" ht="20.100000000000001" customHeight="1" x14ac:dyDescent="0.25">
      <c r="B32" s="29" t="s">
        <v>73</v>
      </c>
      <c r="C32" s="17" t="s">
        <v>58</v>
      </c>
      <c r="D32" s="31"/>
    </row>
    <row r="33" spans="2:4" ht="20.100000000000001" customHeight="1" x14ac:dyDescent="0.25">
      <c r="B33" s="253" t="s">
        <v>4</v>
      </c>
      <c r="C33" s="254"/>
      <c r="D33" s="31"/>
    </row>
    <row r="34" spans="2:4" ht="20.100000000000001" customHeight="1" x14ac:dyDescent="0.25">
      <c r="B34" s="263" t="s">
        <v>69</v>
      </c>
      <c r="C34" s="264"/>
      <c r="D34" s="33" t="s">
        <v>3</v>
      </c>
    </row>
    <row r="35" spans="2:4" ht="20.100000000000001" customHeight="1" x14ac:dyDescent="0.25">
      <c r="B35" s="35" t="s">
        <v>2</v>
      </c>
      <c r="C35" s="35"/>
      <c r="D35" s="75">
        <f>'Հ-3 և 4'!H30</f>
        <v>4567364.8699999992</v>
      </c>
    </row>
    <row r="36" spans="2:4" s="125" customFormat="1" ht="20.100000000000001" customHeight="1" x14ac:dyDescent="0.25">
      <c r="B36" s="176"/>
      <c r="C36" s="176"/>
      <c r="D36" s="177"/>
    </row>
    <row r="37" spans="2:4" s="195" customFormat="1" ht="50.1" customHeight="1" x14ac:dyDescent="0.25">
      <c r="B37" s="29" t="s">
        <v>11</v>
      </c>
      <c r="C37" s="30">
        <v>1169</v>
      </c>
      <c r="D37" s="28" t="s">
        <v>88</v>
      </c>
    </row>
    <row r="38" spans="2:4" s="195" customFormat="1" ht="20.100000000000001" customHeight="1" x14ac:dyDescent="0.25">
      <c r="B38" s="29" t="s">
        <v>9</v>
      </c>
      <c r="C38" s="30">
        <v>31001</v>
      </c>
      <c r="D38" s="28" t="s">
        <v>50</v>
      </c>
    </row>
    <row r="39" spans="2:4" s="195" customFormat="1" ht="20.100000000000001" customHeight="1" x14ac:dyDescent="0.25">
      <c r="B39" s="29" t="s">
        <v>8</v>
      </c>
      <c r="C39" s="30" t="s">
        <v>39</v>
      </c>
      <c r="D39" s="31"/>
    </row>
    <row r="40" spans="2:4" s="195" customFormat="1" ht="39.950000000000003" customHeight="1" x14ac:dyDescent="0.25">
      <c r="B40" s="29" t="s">
        <v>7</v>
      </c>
      <c r="C40" s="32" t="s">
        <v>40</v>
      </c>
      <c r="D40" s="31"/>
    </row>
    <row r="41" spans="2:4" s="195" customFormat="1" ht="20.100000000000001" customHeight="1" x14ac:dyDescent="0.25">
      <c r="B41" s="29" t="s">
        <v>6</v>
      </c>
      <c r="C41" s="30" t="s">
        <v>41</v>
      </c>
      <c r="D41" s="31"/>
    </row>
    <row r="42" spans="2:4" s="195" customFormat="1" ht="20.100000000000001" customHeight="1" x14ac:dyDescent="0.25">
      <c r="B42" s="29" t="s">
        <v>73</v>
      </c>
      <c r="C42" s="17" t="s">
        <v>58</v>
      </c>
      <c r="D42" s="31"/>
    </row>
    <row r="43" spans="2:4" s="195" customFormat="1" ht="20.100000000000001" customHeight="1" x14ac:dyDescent="0.25">
      <c r="B43" s="253" t="s">
        <v>4</v>
      </c>
      <c r="C43" s="254"/>
      <c r="D43" s="31"/>
    </row>
    <row r="44" spans="2:4" s="195" customFormat="1" ht="20.100000000000001" customHeight="1" x14ac:dyDescent="0.25">
      <c r="B44" s="263" t="s">
        <v>69</v>
      </c>
      <c r="C44" s="264"/>
      <c r="D44" s="33" t="s">
        <v>3</v>
      </c>
    </row>
    <row r="45" spans="2:4" s="195" customFormat="1" ht="20.100000000000001" customHeight="1" x14ac:dyDescent="0.25">
      <c r="B45" s="35" t="s">
        <v>2</v>
      </c>
      <c r="C45" s="35"/>
      <c r="D45" s="75">
        <f>'Հ-3 և 4'!H39</f>
        <v>-300609.59999999998</v>
      </c>
    </row>
    <row r="46" spans="2:4" s="195" customFormat="1" ht="20.100000000000001" customHeight="1" x14ac:dyDescent="0.25">
      <c r="B46" s="176"/>
      <c r="C46" s="176"/>
      <c r="D46" s="177"/>
    </row>
    <row r="47" spans="2:4" s="195" customFormat="1" ht="50.1" customHeight="1" x14ac:dyDescent="0.25">
      <c r="B47" s="29" t="s">
        <v>11</v>
      </c>
      <c r="C47" s="30">
        <v>1169</v>
      </c>
      <c r="D47" s="28" t="s">
        <v>88</v>
      </c>
    </row>
    <row r="48" spans="2:4" s="195" customFormat="1" ht="20.100000000000001" customHeight="1" x14ac:dyDescent="0.25">
      <c r="B48" s="29" t="s">
        <v>9</v>
      </c>
      <c r="C48" s="30">
        <v>31001</v>
      </c>
      <c r="D48" s="28" t="s">
        <v>50</v>
      </c>
    </row>
    <row r="49" spans="2:4" s="195" customFormat="1" ht="20.100000000000001" customHeight="1" x14ac:dyDescent="0.25">
      <c r="B49" s="29" t="s">
        <v>8</v>
      </c>
      <c r="C49" s="30" t="s">
        <v>39</v>
      </c>
      <c r="D49" s="31"/>
    </row>
    <row r="50" spans="2:4" s="195" customFormat="1" ht="39.950000000000003" customHeight="1" x14ac:dyDescent="0.25">
      <c r="B50" s="29" t="s">
        <v>7</v>
      </c>
      <c r="C50" s="32" t="s">
        <v>40</v>
      </c>
      <c r="D50" s="31"/>
    </row>
    <row r="51" spans="2:4" s="195" customFormat="1" ht="20.100000000000001" customHeight="1" x14ac:dyDescent="0.25">
      <c r="B51" s="29" t="s">
        <v>6</v>
      </c>
      <c r="C51" s="30" t="s">
        <v>41</v>
      </c>
      <c r="D51" s="31"/>
    </row>
    <row r="52" spans="2:4" s="195" customFormat="1" ht="20.100000000000001" customHeight="1" x14ac:dyDescent="0.25">
      <c r="B52" s="29" t="s">
        <v>73</v>
      </c>
      <c r="C52" s="17" t="s">
        <v>58</v>
      </c>
      <c r="D52" s="31"/>
    </row>
    <row r="53" spans="2:4" s="195" customFormat="1" ht="20.100000000000001" customHeight="1" x14ac:dyDescent="0.25">
      <c r="B53" s="253" t="s">
        <v>4</v>
      </c>
      <c r="C53" s="254"/>
      <c r="D53" s="31"/>
    </row>
    <row r="54" spans="2:4" s="195" customFormat="1" ht="20.100000000000001" customHeight="1" x14ac:dyDescent="0.25">
      <c r="B54" s="263" t="s">
        <v>69</v>
      </c>
      <c r="C54" s="264"/>
      <c r="D54" s="33" t="s">
        <v>3</v>
      </c>
    </row>
    <row r="55" spans="2:4" s="195" customFormat="1" ht="20.100000000000001" customHeight="1" x14ac:dyDescent="0.25">
      <c r="B55" s="35" t="s">
        <v>2</v>
      </c>
      <c r="C55" s="35"/>
      <c r="D55" s="75">
        <f>'Հ-3 և 4'!H40</f>
        <v>300609.59999999998</v>
      </c>
    </row>
    <row r="56" spans="2:4" s="195" customFormat="1" ht="20.100000000000001" customHeight="1" x14ac:dyDescent="0.25">
      <c r="B56" s="176"/>
      <c r="C56" s="176"/>
      <c r="D56" s="177"/>
    </row>
    <row r="57" spans="2:4" s="162" customFormat="1" ht="17.25" customHeight="1" x14ac:dyDescent="0.3">
      <c r="B57" s="249" t="s">
        <v>123</v>
      </c>
      <c r="C57" s="249"/>
      <c r="D57" s="249"/>
    </row>
    <row r="58" spans="2:4" s="162" customFormat="1" ht="17.25" customHeight="1" x14ac:dyDescent="0.3">
      <c r="B58" s="250" t="s">
        <v>49</v>
      </c>
      <c r="C58" s="250"/>
      <c r="D58" s="250"/>
    </row>
    <row r="59" spans="2:4" s="162" customFormat="1" ht="17.25" customHeight="1" x14ac:dyDescent="0.25">
      <c r="B59" s="171"/>
      <c r="C59" s="171"/>
      <c r="D59" s="171"/>
    </row>
    <row r="60" spans="2:4" s="162" customFormat="1" ht="19.5" customHeight="1" x14ac:dyDescent="0.25">
      <c r="B60" s="172" t="s">
        <v>13</v>
      </c>
      <c r="C60" s="172" t="s">
        <v>124</v>
      </c>
      <c r="D60" s="173"/>
    </row>
    <row r="61" spans="2:4" s="162" customFormat="1" ht="18" customHeight="1" x14ac:dyDescent="0.25">
      <c r="B61" s="174">
        <v>1139</v>
      </c>
      <c r="C61" s="175" t="s">
        <v>125</v>
      </c>
      <c r="D61" s="173"/>
    </row>
    <row r="62" spans="2:4" s="162" customFormat="1" ht="17.25" customHeight="1" x14ac:dyDescent="0.25">
      <c r="D62" s="164"/>
    </row>
    <row r="63" spans="2:4" s="162" customFormat="1" ht="48" customHeight="1" x14ac:dyDescent="0.25">
      <c r="B63" s="165" t="s">
        <v>11</v>
      </c>
      <c r="C63" s="166">
        <v>1139</v>
      </c>
      <c r="D63" s="141" t="s">
        <v>126</v>
      </c>
    </row>
    <row r="64" spans="2:4" s="162" customFormat="1" x14ac:dyDescent="0.25">
      <c r="B64" s="165" t="s">
        <v>9</v>
      </c>
      <c r="C64" s="166">
        <v>11001</v>
      </c>
      <c r="D64" s="141" t="s">
        <v>50</v>
      </c>
    </row>
    <row r="65" spans="2:4" s="162" customFormat="1" x14ac:dyDescent="0.25">
      <c r="B65" s="165" t="s">
        <v>8</v>
      </c>
      <c r="C65" s="165" t="s">
        <v>128</v>
      </c>
      <c r="D65" s="167"/>
    </row>
    <row r="66" spans="2:4" s="162" customFormat="1" ht="40.5" x14ac:dyDescent="0.25">
      <c r="B66" s="165" t="s">
        <v>7</v>
      </c>
      <c r="C66" s="168" t="s">
        <v>129</v>
      </c>
      <c r="D66" s="167"/>
    </row>
    <row r="67" spans="2:4" s="162" customFormat="1" x14ac:dyDescent="0.25">
      <c r="B67" s="165" t="s">
        <v>6</v>
      </c>
      <c r="C67" s="169" t="s">
        <v>130</v>
      </c>
      <c r="D67" s="167"/>
    </row>
    <row r="68" spans="2:4" s="162" customFormat="1" ht="19.5" customHeight="1" x14ac:dyDescent="0.25">
      <c r="B68" s="165" t="s">
        <v>131</v>
      </c>
      <c r="C68" s="169" t="s">
        <v>123</v>
      </c>
      <c r="D68" s="167"/>
    </row>
    <row r="69" spans="2:4" s="162" customFormat="1" ht="17.25" customHeight="1" x14ac:dyDescent="0.25">
      <c r="B69" s="247" t="s">
        <v>4</v>
      </c>
      <c r="C69" s="248"/>
      <c r="D69" s="167"/>
    </row>
    <row r="70" spans="2:4" s="162" customFormat="1" ht="17.25" customHeight="1" x14ac:dyDescent="0.25">
      <c r="B70" s="178" t="s">
        <v>2</v>
      </c>
      <c r="C70" s="170"/>
      <c r="D70" s="163">
        <f>'Հ-3 և 4'!H58</f>
        <v>300609.59999999998</v>
      </c>
    </row>
    <row r="71" spans="2:4" s="124" customFormat="1" x14ac:dyDescent="0.25"/>
    <row r="72" spans="2:4" s="162" customFormat="1" ht="48" customHeight="1" x14ac:dyDescent="0.25">
      <c r="B72" s="165" t="s">
        <v>11</v>
      </c>
      <c r="C72" s="166">
        <v>1139</v>
      </c>
      <c r="D72" s="141" t="s">
        <v>87</v>
      </c>
    </row>
    <row r="73" spans="2:4" s="162" customFormat="1" x14ac:dyDescent="0.25">
      <c r="B73" s="165" t="s">
        <v>9</v>
      </c>
      <c r="C73" s="166">
        <v>11001</v>
      </c>
      <c r="D73" s="141" t="s">
        <v>50</v>
      </c>
    </row>
    <row r="74" spans="2:4" s="162" customFormat="1" x14ac:dyDescent="0.25">
      <c r="B74" s="165" t="s">
        <v>8</v>
      </c>
      <c r="C74" s="165" t="s">
        <v>128</v>
      </c>
      <c r="D74" s="167"/>
    </row>
    <row r="75" spans="2:4" s="162" customFormat="1" ht="40.5" x14ac:dyDescent="0.25">
      <c r="B75" s="165" t="s">
        <v>7</v>
      </c>
      <c r="C75" s="168" t="s">
        <v>129</v>
      </c>
      <c r="D75" s="167"/>
    </row>
    <row r="76" spans="2:4" s="162" customFormat="1" ht="18.75" customHeight="1" x14ac:dyDescent="0.25">
      <c r="B76" s="165" t="s">
        <v>6</v>
      </c>
      <c r="C76" s="169" t="s">
        <v>130</v>
      </c>
      <c r="D76" s="167"/>
    </row>
    <row r="77" spans="2:4" s="162" customFormat="1" ht="18.75" customHeight="1" x14ac:dyDescent="0.25">
      <c r="B77" s="165" t="s">
        <v>131</v>
      </c>
      <c r="C77" s="169" t="s">
        <v>123</v>
      </c>
      <c r="D77" s="167"/>
    </row>
    <row r="78" spans="2:4" s="162" customFormat="1" ht="15.75" customHeight="1" x14ac:dyDescent="0.25">
      <c r="B78" s="247" t="s">
        <v>4</v>
      </c>
      <c r="C78" s="248"/>
      <c r="D78" s="167"/>
    </row>
    <row r="79" spans="2:4" s="162" customFormat="1" ht="15.75" customHeight="1" x14ac:dyDescent="0.25">
      <c r="B79" s="170" t="s">
        <v>2</v>
      </c>
      <c r="C79" s="170"/>
      <c r="D79" s="163">
        <f>-D70</f>
        <v>-300609.59999999998</v>
      </c>
    </row>
    <row r="80" spans="2:4" s="124" customFormat="1" x14ac:dyDescent="0.25"/>
  </sheetData>
  <mergeCells count="21">
    <mergeCell ref="B10:D10"/>
    <mergeCell ref="B33:C33"/>
    <mergeCell ref="B1:D1"/>
    <mergeCell ref="B2:D2"/>
    <mergeCell ref="B3:D3"/>
    <mergeCell ref="B8:D8"/>
    <mergeCell ref="B15:C15"/>
    <mergeCell ref="B5:D5"/>
    <mergeCell ref="C4:D4"/>
    <mergeCell ref="B6:D6"/>
    <mergeCell ref="B23:C23"/>
    <mergeCell ref="B24:C24"/>
    <mergeCell ref="B78:C78"/>
    <mergeCell ref="B57:D57"/>
    <mergeCell ref="B58:D58"/>
    <mergeCell ref="B69:C69"/>
    <mergeCell ref="B34:C34"/>
    <mergeCell ref="B43:C43"/>
    <mergeCell ref="B44:C44"/>
    <mergeCell ref="B53:C53"/>
    <mergeCell ref="B54:C54"/>
  </mergeCells>
  <printOptions horizontalCentered="1"/>
  <pageMargins left="0.25" right="0.25" top="0.5" bottom="0.25" header="0.25" footer="0.25"/>
  <pageSetup paperSize="9" scale="75" orientation="landscape" r:id="rId1"/>
  <rowBreaks count="1" manualBreakCount="1">
    <brk id="56" max="5" man="1"/>
  </rowBreaks>
  <ignoredErrors>
    <ignoredError sqref="B1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11</vt:i4>
      </vt:variant>
    </vt:vector>
  </HeadingPairs>
  <TitlesOfParts>
    <vt:vector size="19" baseType="lpstr">
      <vt:lpstr>ՕՀ-1 Ա-2 և Հ-5 Ա-1</vt:lpstr>
      <vt:lpstr>ՕՀ-1 Ա-3</vt:lpstr>
      <vt:lpstr>Հ-3 և 4</vt:lpstr>
      <vt:lpstr>x</vt:lpstr>
      <vt:lpstr>Հ-5 Ա-2</vt:lpstr>
      <vt:lpstr>Հ-9 Ա-9.14</vt:lpstr>
      <vt:lpstr>Հ-9.1 Ա-9.1.14</vt:lpstr>
      <vt:lpstr>Sheet1</vt:lpstr>
      <vt:lpstr>x!Print_Area</vt:lpstr>
      <vt:lpstr>'Հ-3 և 4'!Print_Area</vt:lpstr>
      <vt:lpstr>'Հ-5 Ա-2'!Print_Area</vt:lpstr>
      <vt:lpstr>'Հ-9 Ա-9.14'!Print_Area</vt:lpstr>
      <vt:lpstr>'Հ-9.1 Ա-9.1.14'!Print_Area</vt:lpstr>
      <vt:lpstr>'ՕՀ-1 Ա-2 և Հ-5 Ա-1'!Print_Area</vt:lpstr>
      <vt:lpstr>'ՕՀ-1 Ա-3'!Print_Area</vt:lpstr>
      <vt:lpstr>x!Print_Titles</vt:lpstr>
      <vt:lpstr>'Հ-3 և 4'!Print_Titles</vt:lpstr>
      <vt:lpstr>'Հ-5 Ա-2'!Print_Titles</vt:lpstr>
      <vt:lpstr>'ՕՀ-1 Ա-2 և Հ-5 Ա-1'!Print_Titles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https:/mul2.gov.am/tasks/1057121/oneclick?token=14a9b54a46bff8afb69144d69bf89396</cp:keywords>
  <cp:lastModifiedBy>Susanna Arzumanyan</cp:lastModifiedBy>
  <cp:lastPrinted>2024-10-30T06:54:13Z</cp:lastPrinted>
  <dcterms:created xsi:type="dcterms:W3CDTF">2019-11-26T09:27:58Z</dcterms:created>
  <dcterms:modified xsi:type="dcterms:W3CDTF">2024-10-30T11:38:53Z</dcterms:modified>
</cp:coreProperties>
</file>