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Gayane Badalyan\Desktop\Naxagic Kiranc 3.4\Naxagic - Copy\"/>
    </mc:Choice>
  </mc:AlternateContent>
  <xr:revisionPtr revIDLastSave="0" documentId="13_ncr:1_{EDD23D39-F86A-4D4E-88AA-0DCCAD40984A}" xr6:coauthVersionLast="46" xr6:coauthVersionMax="46" xr10:uidLastSave="{00000000-0000-0000-0000-000000000000}"/>
  <bookViews>
    <workbookView xWindow="-120" yWindow="-120" windowWidth="29040" windowHeight="15720" tabRatio="753" activeTab="1" xr2:uid="{00000000-000D-0000-FFFF-FFFF00000000}"/>
  </bookViews>
  <sheets>
    <sheet name="Հ1 " sheetId="47" r:id="rId1"/>
    <sheet name="Հ2" sheetId="44" r:id="rId2"/>
    <sheet name="Հ3" sheetId="32" r:id="rId3"/>
    <sheet name="Հ4" sheetId="42" r:id="rId4"/>
    <sheet name="Հ5" sheetId="46" r:id="rId5"/>
    <sheet name="Հ6" sheetId="45" r:id="rId6"/>
    <sheet name="Հ7" sheetId="43" r:id="rId7"/>
  </sheets>
  <definedNames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>#REF!</definedName>
    <definedName name="AgencyName" localSheetId="2">#REF!</definedName>
    <definedName name="AgencyName" localSheetId="3">#REF!</definedName>
    <definedName name="AgencyName" localSheetId="4">#REF!</definedName>
    <definedName name="AgencyName" localSheetId="5">#REF!</definedName>
    <definedName name="AgencyName">#REF!</definedName>
    <definedName name="åû" localSheetId="4">#REF!</definedName>
    <definedName name="åû" localSheetId="5">#REF!</definedName>
    <definedName name="åû">#REF!</definedName>
    <definedName name="davit" localSheetId="4">#REF!</definedName>
    <definedName name="davit" localSheetId="5">#REF!</definedName>
    <definedName name="davit">#REF!</definedName>
    <definedName name="Functional1" localSheetId="2">#REF!</definedName>
    <definedName name="Functional1" localSheetId="3">#REF!</definedName>
    <definedName name="Functional1" localSheetId="4">#REF!</definedName>
    <definedName name="Functional1" localSheetId="5">#REF!</definedName>
    <definedName name="Functional1">#REF!</definedName>
    <definedName name="ggg" localSheetId="4">#REF!</definedName>
    <definedName name="ggg" localSheetId="5">#REF!</definedName>
    <definedName name="ggg">#REF!</definedName>
    <definedName name="mas" localSheetId="4">#REF!</definedName>
    <definedName name="mas" localSheetId="5">#REF!</definedName>
    <definedName name="mas">#REF!</definedName>
    <definedName name="mass" localSheetId="4">#REF!</definedName>
    <definedName name="mass" localSheetId="5">#REF!</definedName>
    <definedName name="mass">#REF!</definedName>
    <definedName name="PANature" localSheetId="2">#REF!</definedName>
    <definedName name="PANature" localSheetId="3">#REF!</definedName>
    <definedName name="PANature" localSheetId="4">#REF!</definedName>
    <definedName name="PANature" localSheetId="5">#REF!</definedName>
    <definedName name="PANature">#REF!</definedName>
    <definedName name="PAType" localSheetId="2">#REF!</definedName>
    <definedName name="PAType" localSheetId="3">#REF!</definedName>
    <definedName name="PAType" localSheetId="4">#REF!</definedName>
    <definedName name="PAType" localSheetId="5">#REF!</definedName>
    <definedName name="PAType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 localSheetId="5">#REF!</definedName>
    <definedName name="PerformanceType">#REF!</definedName>
    <definedName name="_xlnm.Print_Area" localSheetId="2">Հ3!$A$1:$G$81</definedName>
    <definedName name="_xlnm.Print_Area" localSheetId="3">Հ4!$A$1:$E$36</definedName>
    <definedName name="_xlnm.Print_Area" localSheetId="6">Հ7!$A$1:$H$42</definedName>
    <definedName name="_xlnm.Print_Titles" localSheetId="0">'Հ1 '!$7:$9</definedName>
    <definedName name="_xlnm.Print_Titles" localSheetId="1">Հ2!$7:$9</definedName>
    <definedName name="x" localSheetId="4">#REF!</definedName>
    <definedName name="x" localSheetId="5">#REF!</definedName>
    <definedName name="x">#REF!</definedName>
    <definedName name="Հավելված" localSheetId="0">#REF!</definedName>
    <definedName name="Հավելված" localSheetId="1">#REF!</definedName>
    <definedName name="Հավելված" localSheetId="4">#REF!</definedName>
    <definedName name="Հավելված" localSheetId="5">#REF!</definedName>
    <definedName name="Հավելված">#REF!</definedName>
    <definedName name="Մաս" localSheetId="0">#REF!</definedName>
    <definedName name="Մաս" localSheetId="1">#REF!</definedName>
    <definedName name="Մաս" localSheetId="4">#REF!</definedName>
    <definedName name="Մաս" localSheetId="5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H41" i="43" l="1"/>
  <c r="H38" i="43"/>
  <c r="H10" i="43"/>
  <c r="E15" i="44"/>
  <c r="H40" i="43" l="1"/>
  <c r="H39" i="43" s="1"/>
  <c r="H37" i="43"/>
  <c r="H36" i="43" s="1"/>
  <c r="D20" i="44"/>
  <c r="E26" i="42"/>
  <c r="D22" i="44"/>
  <c r="E35" i="43"/>
  <c r="B34" i="43"/>
  <c r="C39" i="43"/>
  <c r="C36" i="43"/>
  <c r="C29" i="45"/>
  <c r="C28" i="45"/>
  <c r="C27" i="45"/>
  <c r="D23" i="45"/>
  <c r="C12" i="45"/>
  <c r="G39" i="32"/>
  <c r="E14" i="44"/>
  <c r="H33" i="43"/>
  <c r="H29" i="43" s="1"/>
  <c r="H32" i="43"/>
  <c r="H31" i="43"/>
  <c r="H30" i="43"/>
  <c r="H28" i="43"/>
  <c r="H27" i="43"/>
  <c r="H24" i="43"/>
  <c r="H23" i="43"/>
  <c r="H22" i="43"/>
  <c r="H21" i="43"/>
  <c r="H20" i="43"/>
  <c r="H19" i="43"/>
  <c r="H18" i="43"/>
  <c r="H17" i="43"/>
  <c r="H15" i="43"/>
  <c r="H14" i="43"/>
  <c r="H13" i="43"/>
  <c r="H11" i="43" s="1"/>
  <c r="H12" i="43"/>
  <c r="H26" i="43" l="1"/>
  <c r="H25" i="43" s="1"/>
  <c r="H35" i="43"/>
  <c r="H34" i="43" s="1"/>
  <c r="H16" i="43"/>
  <c r="H9" i="43" s="1"/>
  <c r="H8" i="43" s="1"/>
  <c r="C29" i="46" l="1"/>
  <c r="C28" i="46"/>
  <c r="C27" i="46"/>
  <c r="C12" i="46"/>
  <c r="D58" i="46"/>
  <c r="D57" i="46" s="1"/>
  <c r="C17" i="42"/>
  <c r="D17" i="42"/>
  <c r="B17" i="42"/>
  <c r="C14" i="42"/>
  <c r="D14" i="42"/>
  <c r="B14" i="42"/>
  <c r="H12" i="44" l="1"/>
  <c r="D15" i="44"/>
  <c r="E19" i="42" s="1"/>
  <c r="E17" i="42" s="1"/>
  <c r="D14" i="44"/>
  <c r="E16" i="42" s="1"/>
  <c r="E14" i="42" s="1"/>
  <c r="G12" i="44" l="1"/>
  <c r="G30" i="32" l="1"/>
  <c r="G29" i="32" s="1"/>
  <c r="G28" i="32" s="1"/>
  <c r="G27" i="32" s="1"/>
  <c r="G25" i="32" s="1"/>
  <c r="G23" i="32" s="1"/>
  <c r="E20" i="47" s="1"/>
  <c r="D23" i="46" s="1"/>
  <c r="G38" i="32"/>
  <c r="G37" i="32" s="1"/>
  <c r="G36" i="32" s="1"/>
  <c r="D62" i="45"/>
  <c r="D61" i="45" s="1"/>
  <c r="D60" i="45" s="1"/>
  <c r="D50" i="45"/>
  <c r="D49" i="45"/>
  <c r="E33" i="42"/>
  <c r="D28" i="42"/>
  <c r="G74" i="32"/>
  <c r="D90" i="45" s="1"/>
  <c r="G57" i="32"/>
  <c r="G34" i="32" l="1"/>
  <c r="G32" i="32" s="1"/>
  <c r="D26" i="42"/>
  <c r="E26" i="47" l="1"/>
  <c r="G21" i="32"/>
  <c r="D37" i="42"/>
  <c r="D36" i="42"/>
  <c r="D29" i="42"/>
  <c r="D30" i="42"/>
  <c r="E26" i="44"/>
  <c r="F26" i="44"/>
  <c r="H26" i="44"/>
  <c r="E21" i="44"/>
  <c r="F21" i="44"/>
  <c r="H21" i="44"/>
  <c r="H19" i="44"/>
  <c r="H17" i="44" s="1"/>
  <c r="E19" i="44"/>
  <c r="E17" i="44" s="1"/>
  <c r="E12" i="44" s="1"/>
  <c r="F19" i="44"/>
  <c r="G19" i="44"/>
  <c r="G26" i="44"/>
  <c r="G21" i="44"/>
  <c r="D32" i="46" l="1"/>
  <c r="D32" i="45"/>
  <c r="E13" i="47"/>
  <c r="G81" i="32"/>
  <c r="G80" i="32" s="1"/>
  <c r="G79" i="32" s="1"/>
  <c r="G64" i="32"/>
  <c r="G17" i="44"/>
  <c r="F17" i="44"/>
  <c r="G65" i="32" l="1"/>
  <c r="G63" i="32" s="1"/>
  <c r="G62" i="32" s="1"/>
  <c r="F12" i="44"/>
  <c r="D17" i="44"/>
  <c r="D29" i="44"/>
  <c r="E37" i="42" s="1"/>
  <c r="D28" i="44"/>
  <c r="E36" i="42" s="1"/>
  <c r="C56" i="45" l="1"/>
  <c r="C57" i="45"/>
  <c r="C58" i="45"/>
  <c r="C55" i="45"/>
  <c r="C54" i="45"/>
  <c r="C86" i="45"/>
  <c r="C87" i="45"/>
  <c r="C88" i="45"/>
  <c r="C85" i="45"/>
  <c r="C84" i="45"/>
  <c r="F66" i="32" l="1"/>
  <c r="E66" i="32"/>
  <c r="E49" i="32"/>
  <c r="F49" i="32"/>
  <c r="D26" i="44" l="1"/>
  <c r="D31" i="42"/>
  <c r="C31" i="42" l="1"/>
  <c r="E25" i="44" l="1"/>
  <c r="D19" i="44" l="1"/>
  <c r="D21" i="44"/>
  <c r="E10" i="44"/>
  <c r="F10" i="44" l="1"/>
  <c r="E28" i="42" l="1"/>
  <c r="D23" i="44"/>
  <c r="E29" i="42" s="1"/>
  <c r="D24" i="44"/>
  <c r="E30" i="42" s="1"/>
  <c r="E25" i="42" l="1"/>
  <c r="E27" i="42"/>
  <c r="E34" i="42"/>
  <c r="H16" i="44"/>
  <c r="D16" i="44" s="1"/>
  <c r="E22" i="42" s="1"/>
  <c r="E23" i="42" l="1"/>
  <c r="E20" i="42" s="1"/>
  <c r="D12" i="44"/>
  <c r="G10" i="44"/>
  <c r="H10" i="44" l="1"/>
  <c r="H25" i="44" l="1"/>
  <c r="D10" i="44" l="1"/>
  <c r="G78" i="32" l="1"/>
  <c r="G77" i="32" s="1"/>
  <c r="G75" i="32" s="1"/>
  <c r="D63" i="45" l="1"/>
  <c r="G61" i="32"/>
  <c r="G60" i="32" s="1"/>
  <c r="G58" i="32" s="1"/>
  <c r="D51" i="45" s="1"/>
  <c r="G56" i="32" l="1"/>
  <c r="G55" i="32" s="1"/>
  <c r="G54" i="32" s="1"/>
  <c r="G53" i="32" s="1"/>
  <c r="G51" i="32" l="1"/>
  <c r="D81" i="45" s="1"/>
  <c r="G49" i="32" l="1"/>
  <c r="E39" i="47" l="1"/>
  <c r="D48" i="46"/>
  <c r="D25" i="44"/>
  <c r="E31" i="42" l="1"/>
  <c r="E12" i="42" s="1"/>
  <c r="E10" i="42" l="1"/>
  <c r="G73" i="32"/>
  <c r="G72" i="32" s="1"/>
  <c r="G71" i="32" s="1"/>
  <c r="G70" i="32" s="1"/>
  <c r="G68" i="32" l="1"/>
  <c r="G66" i="32" l="1"/>
  <c r="E45" i="47" l="1"/>
  <c r="E32" i="47" s="1"/>
  <c r="E11" i="47" s="1"/>
  <c r="E9" i="47" s="1"/>
  <c r="D60" i="46"/>
  <c r="G47" i="32"/>
  <c r="G45" i="32" s="1"/>
  <c r="G43" i="32" s="1"/>
  <c r="G41" i="32" s="1"/>
  <c r="G19" i="32" l="1"/>
  <c r="G17" i="32" s="1"/>
  <c r="G15" i="32" s="1"/>
  <c r="G13" i="32" s="1"/>
  <c r="G12" i="32" s="1"/>
  <c r="G10" i="32" s="1"/>
</calcChain>
</file>

<file path=xl/sharedStrings.xml><?xml version="1.0" encoding="utf-8"?>
<sst xmlns="http://schemas.openxmlformats.org/spreadsheetml/2006/main" count="517" uniqueCount="206">
  <si>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</si>
  <si>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</si>
  <si>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</si>
  <si>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</si>
  <si>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</si>
  <si>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</si>
  <si>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</si>
  <si>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</si>
  <si>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>այդ թվում</t>
  </si>
  <si>
    <t xml:space="preserve"> այդ թվում`բյուջետային ծախսերի տնտեսագիտական դասակարգման հոդվածներ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</si>
  <si>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</si>
  <si>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</si>
  <si>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</si>
  <si>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</si>
  <si>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</si>
  <si>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</si>
  <si>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</si>
  <si>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</si>
  <si>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</si>
  <si>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</si>
  <si>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</si>
  <si>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</si>
  <si>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</si>
  <si>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</si>
  <si>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ՀՀ կառավարություն</t>
  </si>
  <si>
    <t xml:space="preserve"> ՀՀ կառավարություն</t>
  </si>
  <si>
    <t xml:space="preserve"> 01</t>
  </si>
  <si>
    <t>Ծրագրի դասիչը</t>
  </si>
  <si>
    <t>Ծրագրի անվանումը</t>
  </si>
  <si>
    <t>Ծրագրի միջոցառումները</t>
  </si>
  <si>
    <t>Միջոցառման վրա կատարվող ծախսը (հազար դրամ)</t>
  </si>
  <si>
    <t>ՄԱՍ 1. ՊԵՏԱԿԱՆ ՄԱՐՄՆԻ ԳԾՈՎ ԱՐԴՅՈՒՆՔԱՅԻՆ (ԿԱՏԱՐՈՂԱԿԱՆ) ՑՈՒՑԱՆԻՇՆԵՐԸ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</si>
  <si>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</si>
  <si>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</si>
  <si>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</si>
  <si>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</si>
  <si>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</si>
  <si>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այդ թվում`</t>
  </si>
  <si>
    <t>ՀՀ տարածքային կառավարման և ենթակառուցվածքների նախարարություն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</si>
  <si>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</si>
  <si>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</si>
  <si>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</si>
  <si>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Աղյուսակ 9.1.7</t>
  </si>
  <si>
    <t>Աղյուսակ 9.1.58</t>
  </si>
  <si>
    <t>Դաս</t>
  </si>
  <si>
    <t>Խումբ</t>
  </si>
  <si>
    <t>Բաժին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</si>
  <si>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</si>
  <si>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</si>
  <si>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</si>
  <si>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</si>
  <si>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</si>
  <si>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</si>
  <si>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</si>
  <si>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Դաս N 01</t>
  </si>
  <si>
    <t>դրամ</t>
  </si>
  <si>
    <t xml:space="preserve">ՀՀ կառավարություն 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</si>
  <si>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</si>
  <si>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</si>
  <si>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</si>
  <si>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</si>
  <si>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</si>
  <si>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</si>
  <si>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</si>
  <si>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>այդ թվում` ըստ կատարողների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</si>
  <si>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</si>
  <si>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</si>
  <si>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</si>
  <si>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</si>
  <si>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հազ. դրամ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</si>
  <si>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</si>
  <si>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</si>
  <si>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</si>
  <si>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</si>
  <si>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</si>
  <si>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</si>
  <si>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</si>
  <si>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</si>
  <si>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</si>
  <si>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</si>
  <si>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</si>
  <si>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</si>
  <si>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այդ թվում՝ ըստ ուղղությունների</t>
  </si>
  <si>
    <t>1</t>
  </si>
  <si>
    <t>Հանրապետական նշանակության ավտոճանապարհներ, այդ թվում</t>
  </si>
  <si>
    <t>Մարզային նշանակության ավտոճանապարհներ, այդ թվում</t>
  </si>
  <si>
    <t xml:space="preserve"> 1049 </t>
  </si>
  <si>
    <t xml:space="preserve"> 21001 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</si>
  <si>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</si>
  <si>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</si>
  <si>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</si>
  <si>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</si>
  <si>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  Մասնագիտացված միավոր </t>
  </si>
  <si>
    <t>Բաժին N 04</t>
  </si>
  <si>
    <t>Խումբ N 05</t>
  </si>
  <si>
    <t>1049   21001</t>
  </si>
  <si>
    <t>ԲՄ</t>
  </si>
  <si>
    <t>«ՀԱՅԱՍՏԱՆԻ ՀԱՆՐԱՊԵՏՈՒԹՅԱՆ 2024 ԹՎԱԿԱՆԻ ՊԵՏԱԿԱՆ ԲՅՈՒՋԵԻ ՄԱՍԻՆ» ՕՐԵՆՔԻ N 1 ՀԱՎԵԼՎԱԾԻ N 3 ԱՂՅՈՒՍԱԿՈՒՄ ԿԱՏԱՐՎՈՂ ՓՈՓՈԽՈՒԹՅՈՒՆՆԵՐԸ ԵՎ ԼՐԱՑՈՒՄՆԵՐԸ</t>
  </si>
  <si>
    <t xml:space="preserve">ՀՀ կառավարության  2024 թվականի </t>
  </si>
  <si>
    <t>ՀԱՅԱՍՏԱՆԻ ՀԱՆՐԱՊԵՏՈՒԹՅԱՆ ԿԱՌԱՎԱՐՈՒԹՅԱՆ 2023 ԹՎԱԿԱՆԻ ԴԵԿՏԵՄԲԵՐԻ 28-Ի N 2323-Ն ՈՐՈՇՄԱՆ N 3 ԵՎ N 4 ՀԱՎԵԼՎԱԾՆԵՐՈՒՄ ԿԱՏԱՐՎՈՂ ՓՈՓՈԽՈՒԹՅՈՒՆՆԵՐԸ ԵՎ ԼՐԱՑՈՒՄՆԵՐԸ</t>
  </si>
  <si>
    <t>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</si>
  <si>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ՀՀ կառավարության 2024 թվականի</t>
  </si>
  <si>
    <t>ՀԱՅԱՍՏԱՆԻ ՀԱՆՐԱՊԵՏՈՒԹՅԱՆ ԿԱՌԱՎԱՐՈՒԹՅԱՆ 2023 ԹՎԱԿԱՆԻ ԴԵԿՏԵՄԲԵՐԻ 28-Ի N 2323-Ն ՈՐՈՇՄԱՆ N 10 ՀԱՎԵԼՎԱԾՈՒՄ ԿԱՏԱՐՎՈՂ ԼՐԱՑՈՒՄՆԵՐԸ</t>
  </si>
  <si>
    <t>21001</t>
  </si>
  <si>
    <t>Հավելված N 6</t>
  </si>
  <si>
    <t>Աղյուսակ 9.7</t>
  </si>
  <si>
    <t xml:space="preserve">ՀԱՅԱՍՏԱՆԻ ՀԱՆՐԱՊԵՏՈՒԹՅԱՆ ԿԱՌԱՎԱՐՈՒԹՅԱՆ 2023 ԹՎԱԿԱՆԻ ԴԵԿՏԵՄԲԵՐԻ 28-Ի N 2323-Ն ՈՐՈՇՄԱՆ N 9 ՀԱՎԵԼՎԱԾԻ NN 9.7 ԱՂՅՈՒՍԱԿՈՒՄ ԿԱՏԱՐՎՈՂ ՓՈՓՈԽՈՒԹՅՈՒՆՆԵՐԸ ԵՎ ԼՐԱՑՈՒՄՆԵՐԸ  </t>
  </si>
  <si>
    <t>Հավելված N 5</t>
  </si>
  <si>
    <t>Ցուցանիշների փոփոխությունը 
(ավելացումները նշված են դրական նշանով, իսկ նվազեցումները` փակագծերում)</t>
  </si>
  <si>
    <t>Տրանսպորտային օբյեկտների հիմնանորոգում</t>
  </si>
  <si>
    <t>21002</t>
  </si>
  <si>
    <t xml:space="preserve"> 21002 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</si>
  <si>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</si>
  <si>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</si>
  <si>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 xml:space="preserve"> Հիմնանորոգվող տրանսպորտային օբյեկտների թիվը, այդ թվում՜ </t>
  </si>
  <si>
    <t>  Կամուրջներ, այդ թվում աշխատանքներ և ծառայություններ՝</t>
  </si>
  <si>
    <t>Ցուցանիշների փոփոխությունը 
(ավելացումները նշված են դրական նշանով)</t>
  </si>
  <si>
    <t>1049   21002</t>
  </si>
  <si>
    <t xml:space="preserve"> ՄԱՍ II.  ԱՇԽԱՏԱՆՔՆԵՐ</t>
  </si>
  <si>
    <t>ճանապարհների վերանորոգման աշխատանքներ</t>
  </si>
  <si>
    <t>ՀԲՄ</t>
  </si>
  <si>
    <t xml:space="preserve"> ՄԱՍ III. ԾԱՌԱՅՈՒԹՅՈՒՆՆԵՐ</t>
  </si>
  <si>
    <t>տեխնիկական հսկողության ծառայություններ</t>
  </si>
  <si>
    <t>71351540/</t>
  </si>
  <si>
    <t>98111140/</t>
  </si>
  <si>
    <t>հեղինակային հսկողության ծառայություններ</t>
  </si>
  <si>
    <t>ՄԱ</t>
  </si>
  <si>
    <t xml:space="preserve"> ՄԱՍ II  ԱՇԽԱՏԱՆՔՆԵՐ</t>
  </si>
  <si>
    <t xml:space="preserve"> ՄԱՍ III  ԾԱՌԱՅՈՒԹՅՈՒՆՆԵՐ</t>
  </si>
  <si>
    <t>կամուրջների վերանորոգման շինարարական աշխատանքներ</t>
  </si>
  <si>
    <t> Շինարարություն, հատ</t>
  </si>
  <si>
    <t xml:space="preserve">Հավելված N 1 </t>
  </si>
  <si>
    <t>«ՀԱՅԱUՏԱՆԻ ՀԱՆՐԱՊԵՏՈՒԹՅԱՆ 2024 ԹՎԱԿԱՆԻ ՊԵՏԱԿԱՆ ԲՅՈՒՋԵԻ ՄԱUԻՆ»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</si>
  <si>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</si>
  <si>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</si>
  <si>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</si>
  <si>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Ծրագրի անվանումը`</t>
  </si>
  <si>
    <t xml:space="preserve"> Ծրագրի նպատակը`</t>
  </si>
  <si>
    <t xml:space="preserve"> Ճանապարհային ցանցի բարելավում և անվտանգ երթևեկության ապահովում</t>
  </si>
  <si>
    <t xml:space="preserve"> Վերջնական արդյունքի նկարագրությունը`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</si>
  <si>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</si>
  <si>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Ծրագրի միջոցառումներ</t>
  </si>
  <si>
    <t xml:space="preserve"> Միջոցառման անվանումը`</t>
  </si>
  <si>
    <t xml:space="preserve"> Պետական նշանակության ավտոճանապարհների հիմնանորոգում</t>
  </si>
  <si>
    <t xml:space="preserve"> Միջոցառման նկարագրությունը`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</si>
  <si>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</si>
  <si>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Միջոցառման տեսակը</t>
  </si>
  <si>
    <t xml:space="preserve"> Հանրության կողմից անմիջականորեն օգտագործվող ակտիվների հետ կապված միջոցառումներ</t>
  </si>
  <si>
    <t xml:space="preserve"> Տրանսպորտային օբյեկտների հիմնանորոգում</t>
  </si>
  <si>
    <t xml:space="preserve"> Ավտոմոբիլային ճանապարհների վրա գտնվող կամուրջների հիմնանորոգում</t>
  </si>
  <si>
    <t>Կիրանց գյուղի հատվածում Հ-58 հանրապետական նշանակության ավտոմոբիլային ճանապարհի շրջանցիկ հատվածի կառուցում</t>
  </si>
  <si>
    <t>Տ-10-30, /Մ-16/ - Աճարկուտ - Կիրանց պատմական հուշարձան ավտոճանապարհի 3,5 կմ երկարությամբ հատվածի վերակառուցում</t>
  </si>
  <si>
    <t>Տ-8-93, Լծեն-Տաթև ավտոճանապարհի վերակառուցում (Քարաթափման կանխարգելիչ միջոցառումներ)</t>
  </si>
  <si>
    <t xml:space="preserve">/Մ-17/ - Նռնաձոր - /Հ-49/ ավտոճանապարհի կառուցում </t>
  </si>
  <si>
    <t xml:space="preserve">Հ-13,/Մ-3/ (Վաղարշապատ) - Մասիս - /Մ-2/ հանրապետական նշանակության ավտոճանապարհի կմ9+800-ում գտնվող կամուրջի հիմնանորոգում </t>
  </si>
  <si>
    <t>Տ-2-15, /Տ-2-13/ (Գեղանիստ) – Գետափնյա – Ղուկասավան –Դարակերտ (Տ-2-3) մարզային նշանակության ավտոճանապարհի կմ0+400 հատվածում Հրազդան գետի վրա գտնվող կամրջի հիմնանորոգում</t>
  </si>
  <si>
    <t>հազ․ դրամ</t>
  </si>
  <si>
    <t xml:space="preserve"> - Շենքերի և շինությունների շինարարություն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</si>
  <si>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</si>
  <si>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</si>
  <si>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</si>
  <si>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>1004</t>
  </si>
  <si>
    <t xml:space="preserve"> Ոռոգման համակարգի առողջացում</t>
  </si>
  <si>
    <t xml:space="preserve"> 31009</t>
  </si>
  <si>
    <t xml:space="preserve"> Օրվա կարգավորման ջրավազանների կառուցում և վերակառուցում</t>
  </si>
  <si>
    <t xml:space="preserve"> ՀՀ  տարածքային կառավարման և ենթակառուցվածքների նախարարության ջրային կոմիտե</t>
  </si>
  <si>
    <t xml:space="preserve"> 31013</t>
  </si>
  <si>
    <t xml:space="preserve"> Փոքր և միջին ջրամբարների կառուցում</t>
  </si>
  <si>
    <t xml:space="preserve"> 1004</t>
  </si>
  <si>
    <t>Հավելված N 7</t>
  </si>
  <si>
    <t>45231162/</t>
  </si>
  <si>
    <t>ճանապարհների կառուցման աշխատանքներ</t>
  </si>
  <si>
    <t>ՀՄԱ</t>
  </si>
  <si>
    <t>45231177/</t>
  </si>
  <si>
    <t>45231162/501</t>
  </si>
  <si>
    <t>71351540/541</t>
  </si>
  <si>
    <t>45221117/522</t>
  </si>
  <si>
    <t>45221117/520</t>
  </si>
  <si>
    <t>71351540/609</t>
  </si>
  <si>
    <t>71351540/608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</si>
  <si>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</si>
  <si>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</si>
  <si>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Օրվա կարգավորման ջրավազանների կառուցման և վերակառուցման համար նախագծերի և աշխատանքների ձեռք բերում</t>
  </si>
  <si>
    <t xml:space="preserve"> Պետական մարմինների կողմից օգտագործվող ոչ ֆինանսական ակտիվների հետ գործառնություններ</t>
  </si>
  <si>
    <t xml:space="preserve"> Փոքր և միջին ջրամբարների կառուցման աշխատանքներ</t>
  </si>
  <si>
    <t>Հավելված N 3</t>
  </si>
  <si>
    <t>Հավելված 4</t>
  </si>
  <si>
    <t xml:space="preserve"> Օրվա կարգավորման ջրավազանների կառուցում և վերակառուցում </t>
  </si>
  <si>
    <t xml:space="preserve"> Օրվա կարգավորման ջրավազանների կառուցման և վերակառուցման համար նախագծերի և աշխատանքների ձեռք բերում </t>
  </si>
  <si>
    <t xml:space="preserve"> Պետական մարմինների կողմից օգտագործվող ոչ ֆինանսական ակտիվների հետ գործառնություններ </t>
  </si>
  <si>
    <t xml:space="preserve"> ՀՀ ՏԿԵՆ ջրային կոմիտե </t>
  </si>
  <si>
    <t xml:space="preserve"> Օրվա կարգավորման ջրավազանների կառուցում, հատ </t>
  </si>
  <si>
    <t xml:space="preserve"> Ակտիվն օգտագործող կազմակերպության(ների) անվանում(ները)՛ </t>
  </si>
  <si>
    <t>Աղյուսակ 9.1.25</t>
  </si>
  <si>
    <t xml:space="preserve">ՀՀ տարածքային կառավարման և ենթակառուցվածքների նախարարության ջրային կոմիտե </t>
  </si>
  <si>
    <t xml:space="preserve">ՀԱՅԱՍՏԱՆԻ ՀԱՆՐԱՊԵՏՈՒԹՅԱՆ ԿԱՌԱՎԱՐՈՒԹՅԱՆ 2023 ԹՎԱԿԱՆԻ ԴԵԿՏԵՄԲԵՐԻ 28-Ի N 2323-Ն ՈՐՈՇՄԱՆ N 9.1 ՀԱՎԵԼՎԱԾԻ NN 9.1.7, 9.1.25  ԵՎ 9.1.58 ԱՂՅՈՒՍԱԿՆԵՐՈՒՄ ԿԱՏԱՐՎՈՂ ՓՈՓՈԽՈՒԹՅՈՒՆՆԵՐԸ ԵՎ ԼՐԱՑՈՒՄՆԵՐԸ  </t>
  </si>
  <si>
    <t>1004 31009</t>
  </si>
  <si>
    <t>45611300-1</t>
  </si>
  <si>
    <t>այլ շենքերի, շինությունների հիմնանորոգում</t>
  </si>
  <si>
    <t>1004 31013</t>
  </si>
  <si>
    <t>Խումբ N 02</t>
  </si>
  <si>
    <t>Դաս N 04</t>
  </si>
  <si>
    <t>Հավելված N 2</t>
  </si>
  <si>
    <t xml:space="preserve"> Հանրապետական նշանակության ավտոճանապարհներ,կմ </t>
  </si>
  <si>
    <t xml:space="preserve"> Մարզային նշանակության ավտոճանապարհներ,կմ </t>
  </si>
  <si>
    <t xml:space="preserve"> ՄԱՍ 2. ՊԵՏԱԿԱՆ ՄԱՐՄՆԻ ԳԾՈՎ ԱՐԴՅՈՒՆՔԱՅԻՆ (ԿԱՏԱՐՈՂԱԿԱՆ) ՑՈՒՑԱՆԻՇՆԵՐԸ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</si>
</sst>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.00_р_._-;\-* #,##0.00_р_._-;_-* &quot;-&quot;??_р_._-;_-@_-"/>
    <numFmt numFmtId="170" formatCode="_ * #,##0.00_)_€_ ;_ * \(#,##0.00\)_€_ ;_ * &quot;-&quot;??_)_€_ ;_ @_ "/>
    <numFmt numFmtId="171" formatCode="_ * #,##0.00_)\ _ _ ;_ * \(#,##0.00\)\ _ _ ;_ * &quot;-&quot;??_)\ _ _ ;_ @_ "/>
    <numFmt numFmtId="172" formatCode="_(* #,##0_);_(* \(#,##0\);_(* &quot;-&quot;??_);_(@_)"/>
    <numFmt numFmtId="173" formatCode="_-* #,##0.0_-;\-* #,##0.0_-;_-* &quot;-&quot;??_-;_-@_-"/>
    <numFmt numFmtId="174" formatCode="_-* #,##0.0_-;\-* #,##0.0_-;_-* &quot;-&quot;?_-;_-@_-"/>
  </numFmts>
  <fonts count="9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name val="GHEA Grapalat"/>
      <family val="3"/>
    </font>
    <font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u/>
      <sz val="12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8"/>
      <name val="Calibri"/>
      <family val="2"/>
      <charset val="1"/>
      <scheme val="minor"/>
    </font>
    <font>
      <i/>
      <sz val="8"/>
      <name val="GHEA Grapalat"/>
      <family val="2"/>
    </font>
    <font>
      <sz val="10"/>
      <name val="Arial Cyr"/>
      <family val="2"/>
      <charset val="204"/>
    </font>
    <font>
      <sz val="11"/>
      <name val="Calibri"/>
      <family val="2"/>
      <charset val="1"/>
      <scheme val="minor"/>
    </font>
    <font>
      <i/>
      <sz val="11"/>
      <name val="GHEA Grapalat"/>
      <family val="2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GHEA Grapalat"/>
      <family val="3"/>
    </font>
    <font>
      <b/>
      <i/>
      <sz val="12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538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4" fillId="0" borderId="0" applyFill="0" applyBorder="0" applyProtection="0">
      <alignment horizontal="right" vertical="top"/>
    </xf>
    <xf numFmtId="164" fontId="13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164" fontId="15" fillId="0" borderId="0" applyFont="0" applyFill="0" applyBorder="0" applyAlignment="0" applyProtection="0"/>
    <xf numFmtId="0" fontId="16" fillId="0" borderId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9" applyNumberFormat="0" applyAlignment="0" applyProtection="0"/>
    <xf numFmtId="0" fontId="24" fillId="7" borderId="10" applyNumberFormat="0" applyAlignment="0" applyProtection="0"/>
    <xf numFmtId="0" fontId="25" fillId="7" borderId="9" applyNumberFormat="0" applyAlignment="0" applyProtection="0"/>
    <xf numFmtId="0" fontId="26" fillId="0" borderId="11" applyNumberFormat="0" applyFill="0" applyAlignment="0" applyProtection="0"/>
    <xf numFmtId="0" fontId="27" fillId="8" borderId="12" applyNumberFormat="0" applyAlignment="0" applyProtection="0"/>
    <xf numFmtId="0" fontId="28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31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14" borderId="0" applyNumberFormat="0" applyBorder="0" applyAlignment="0" applyProtection="0"/>
    <xf numFmtId="0" fontId="8" fillId="9" borderId="13" applyNumberFormat="0" applyFont="0" applyAlignment="0" applyProtection="0"/>
    <xf numFmtId="0" fontId="33" fillId="33" borderId="0" applyNumberFormat="0" applyBorder="0" applyAlignment="0" applyProtection="0"/>
    <xf numFmtId="0" fontId="33" fillId="21" borderId="0" applyNumberFormat="0" applyBorder="0" applyAlignment="0" applyProtection="0"/>
    <xf numFmtId="0" fontId="33" fillId="10" borderId="0" applyNumberFormat="0" applyBorder="0" applyAlignment="0" applyProtection="0"/>
    <xf numFmtId="0" fontId="3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3" fillId="17" borderId="0" applyNumberFormat="0" applyBorder="0" applyAlignment="0" applyProtection="0"/>
    <xf numFmtId="0" fontId="41" fillId="0" borderId="0" applyNumberFormat="0" applyFill="0" applyBorder="0" applyAlignment="0" applyProtection="0"/>
    <xf numFmtId="0" fontId="33" fillId="13" borderId="0" applyNumberFormat="0" applyBorder="0" applyAlignment="0" applyProtection="0"/>
    <xf numFmtId="0" fontId="39" fillId="0" borderId="6" applyNumberFormat="0" applyFill="0" applyAlignment="0" applyProtection="0"/>
    <xf numFmtId="0" fontId="33" fillId="25" borderId="0" applyNumberFormat="0" applyBorder="0" applyAlignment="0" applyProtection="0"/>
    <xf numFmtId="0" fontId="41" fillId="0" borderId="8" applyNumberFormat="0" applyFill="0" applyAlignment="0" applyProtection="0"/>
    <xf numFmtId="0" fontId="48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3" fillId="0" borderId="11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3" fillId="29" borderId="0" applyNumberFormat="0" applyBorder="0" applyAlignment="0" applyProtection="0"/>
    <xf numFmtId="0" fontId="37" fillId="0" borderId="0" applyNumberFormat="0" applyFill="0" applyBorder="0" applyAlignment="0" applyProtection="0"/>
    <xf numFmtId="0" fontId="33" fillId="22" borderId="0" applyNumberFormat="0" applyBorder="0" applyAlignment="0" applyProtection="0"/>
    <xf numFmtId="0" fontId="44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5" fillId="7" borderId="9" applyNumberFormat="0" applyAlignment="0" applyProtection="0"/>
    <xf numFmtId="0" fontId="38" fillId="3" borderId="0" applyNumberFormat="0" applyBorder="0" applyAlignment="0" applyProtection="0"/>
    <xf numFmtId="0" fontId="45" fillId="7" borderId="10" applyNumberFormat="0" applyAlignment="0" applyProtection="0"/>
    <xf numFmtId="0" fontId="42" fillId="6" borderId="9" applyNumberFormat="0" applyAlignment="0" applyProtection="0"/>
    <xf numFmtId="0" fontId="40" fillId="0" borderId="7" applyNumberFormat="0" applyFill="0" applyAlignment="0" applyProtection="0"/>
    <xf numFmtId="0" fontId="46" fillId="0" borderId="0" applyNumberFormat="0" applyFill="0" applyBorder="0" applyAlignment="0" applyProtection="0"/>
    <xf numFmtId="0" fontId="33" fillId="26" borderId="0" applyNumberFormat="0" applyBorder="0" applyAlignment="0" applyProtection="0"/>
    <xf numFmtId="0" fontId="36" fillId="8" borderId="12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7" fillId="0" borderId="14" applyNumberFormat="0" applyFill="0" applyAlignment="0" applyProtection="0"/>
    <xf numFmtId="0" fontId="33" fillId="18" borderId="0" applyNumberFormat="0" applyBorder="0" applyAlignment="0" applyProtection="0"/>
    <xf numFmtId="0" fontId="13" fillId="27" borderId="0" applyNumberFormat="0" applyBorder="0" applyAlignment="0" applyProtection="0"/>
    <xf numFmtId="0" fontId="34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50" fillId="0" borderId="0"/>
    <xf numFmtId="0" fontId="51" fillId="5" borderId="0" applyNumberFormat="0" applyBorder="0" applyAlignment="0" applyProtection="0"/>
    <xf numFmtId="0" fontId="16" fillId="0" borderId="0"/>
    <xf numFmtId="0" fontId="11" fillId="0" borderId="0"/>
    <xf numFmtId="0" fontId="49" fillId="34" borderId="0" applyNumberFormat="0" applyBorder="0" applyAlignment="0" applyProtection="0"/>
    <xf numFmtId="0" fontId="49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37" borderId="0" applyNumberFormat="0" applyBorder="0" applyAlignment="0" applyProtection="0"/>
    <xf numFmtId="0" fontId="49" fillId="41" borderId="0" applyNumberFormat="0" applyBorder="0" applyAlignment="0" applyProtection="0"/>
    <xf numFmtId="0" fontId="49" fillId="42" borderId="0" applyNumberFormat="0" applyBorder="0" applyAlignment="0" applyProtection="0"/>
    <xf numFmtId="0" fontId="49" fillId="43" borderId="0" applyNumberFormat="0" applyBorder="0" applyAlignment="0" applyProtection="0"/>
    <xf numFmtId="0" fontId="49" fillId="44" borderId="0" applyNumberFormat="0" applyBorder="0" applyAlignment="0" applyProtection="0"/>
    <xf numFmtId="0" fontId="49" fillId="38" borderId="0" applyNumberFormat="0" applyBorder="0" applyAlignment="0" applyProtection="0"/>
    <xf numFmtId="0" fontId="49" fillId="37" borderId="0" applyNumberFormat="0" applyBorder="0" applyAlignment="0" applyProtection="0"/>
    <xf numFmtId="0" fontId="49" fillId="43" borderId="0" applyNumberFormat="0" applyBorder="0" applyAlignment="0" applyProtection="0"/>
    <xf numFmtId="0" fontId="49" fillId="45" borderId="0" applyNumberFormat="0" applyBorder="0" applyAlignment="0" applyProtection="0"/>
    <xf numFmtId="0" fontId="52" fillId="46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40" borderId="0" applyNumberFormat="0" applyBorder="0" applyAlignment="0" applyProtection="0"/>
    <xf numFmtId="0" fontId="52" fillId="48" borderId="0" applyNumberFormat="0" applyBorder="0" applyAlignment="0" applyProtection="0"/>
    <xf numFmtId="0" fontId="52" fillId="49" borderId="0" applyNumberFormat="0" applyBorder="0" applyAlignment="0" applyProtection="0"/>
    <xf numFmtId="0" fontId="52" fillId="50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51" borderId="0" applyNumberFormat="0" applyBorder="0" applyAlignment="0" applyProtection="0"/>
    <xf numFmtId="0" fontId="53" fillId="35" borderId="0" applyNumberFormat="0" applyBorder="0" applyAlignment="0" applyProtection="0"/>
    <xf numFmtId="0" fontId="54" fillId="52" borderId="15" applyNumberFormat="0" applyAlignment="0" applyProtection="0"/>
    <xf numFmtId="0" fontId="55" fillId="53" borderId="16" applyNumberFormat="0" applyAlignment="0" applyProtection="0"/>
    <xf numFmtId="164" fontId="15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36" borderId="0" applyNumberFormat="0" applyBorder="0" applyAlignment="0" applyProtection="0"/>
    <xf numFmtId="0" fontId="58" fillId="0" borderId="17" applyNumberFormat="0" applyFill="0" applyAlignment="0" applyProtection="0"/>
    <xf numFmtId="0" fontId="59" fillId="0" borderId="18" applyNumberFormat="0" applyFill="0" applyAlignment="0" applyProtection="0"/>
    <xf numFmtId="0" fontId="60" fillId="0" borderId="19" applyNumberFormat="0" applyFill="0" applyAlignment="0" applyProtection="0"/>
    <xf numFmtId="0" fontId="60" fillId="0" borderId="0" applyNumberFormat="0" applyFill="0" applyBorder="0" applyAlignment="0" applyProtection="0"/>
    <xf numFmtId="0" fontId="61" fillId="42" borderId="15" applyNumberFormat="0" applyAlignment="0" applyProtection="0"/>
    <xf numFmtId="0" fontId="62" fillId="0" borderId="20" applyNumberFormat="0" applyFill="0" applyAlignment="0" applyProtection="0"/>
    <xf numFmtId="0" fontId="63" fillId="54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7" fillId="0" borderId="0"/>
    <xf numFmtId="0" fontId="11" fillId="0" borderId="0"/>
    <xf numFmtId="0" fontId="11" fillId="0" borderId="0"/>
    <xf numFmtId="0" fontId="15" fillId="55" borderId="21" applyNumberFormat="0" applyFont="0" applyAlignment="0" applyProtection="0"/>
    <xf numFmtId="0" fontId="64" fillId="52" borderId="22" applyNumberFormat="0" applyAlignment="0" applyProtection="0"/>
    <xf numFmtId="0" fontId="68" fillId="0" borderId="0"/>
    <xf numFmtId="0" fontId="68" fillId="0" borderId="0"/>
    <xf numFmtId="0" fontId="68" fillId="0" borderId="0"/>
    <xf numFmtId="0" fontId="65" fillId="0" borderId="0" applyNumberFormat="0" applyFill="0" applyBorder="0" applyAlignment="0" applyProtection="0"/>
    <xf numFmtId="0" fontId="66" fillId="0" borderId="23" applyNumberFormat="0" applyFill="0" applyAlignment="0" applyProtection="0"/>
    <xf numFmtId="0" fontId="67" fillId="0" borderId="0" applyNumberFormat="0" applyFill="0" applyBorder="0" applyAlignment="0" applyProtection="0"/>
    <xf numFmtId="0" fontId="50" fillId="0" borderId="0"/>
    <xf numFmtId="1" fontId="69" fillId="0" borderId="0"/>
    <xf numFmtId="0" fontId="70" fillId="0" borderId="0"/>
    <xf numFmtId="0" fontId="11" fillId="0" borderId="0"/>
    <xf numFmtId="0" fontId="7" fillId="0" borderId="0"/>
    <xf numFmtId="0" fontId="14" fillId="0" borderId="0">
      <alignment horizontal="left" vertical="top" wrapText="1"/>
    </xf>
    <xf numFmtId="0" fontId="6" fillId="9" borderId="13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68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6" fillId="0" borderId="0"/>
    <xf numFmtId="165" fontId="16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50" fillId="0" borderId="0" applyFont="0" applyFill="0" applyBorder="0" applyAlignment="0" applyProtection="0"/>
    <xf numFmtId="0" fontId="15" fillId="0" borderId="0"/>
    <xf numFmtId="165" fontId="15" fillId="0" borderId="0" applyFont="0" applyFill="0" applyBorder="0" applyAlignment="0" applyProtection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32" fillId="0" borderId="0" applyNumberFormat="0" applyFill="0" applyBorder="0" applyAlignment="0" applyProtection="0"/>
    <xf numFmtId="0" fontId="3" fillId="9" borderId="13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23" fillId="6" borderId="9" applyNumberFormat="0" applyAlignment="0" applyProtection="0"/>
    <xf numFmtId="0" fontId="24" fillId="7" borderId="10" applyNumberFormat="0" applyAlignment="0" applyProtection="0"/>
    <xf numFmtId="0" fontId="25" fillId="7" borderId="9" applyNumberFormat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27" fillId="8" borderId="12" applyNumberFormat="0" applyAlignment="0" applyProtection="0"/>
    <xf numFmtId="0" fontId="22" fillId="5" borderId="0" applyNumberFormat="0" applyBorder="0" applyAlignment="0" applyProtection="0"/>
    <xf numFmtId="0" fontId="21" fillId="4" borderId="0" applyNumberFormat="0" applyBorder="0" applyAlignment="0" applyProtection="0"/>
    <xf numFmtId="0" fontId="29" fillId="0" borderId="0" applyNumberFormat="0" applyFill="0" applyBorder="0" applyAlignment="0" applyProtection="0"/>
    <xf numFmtId="0" fontId="26" fillId="0" borderId="11" applyNumberFormat="0" applyFill="0" applyAlignment="0" applyProtection="0"/>
    <xf numFmtId="0" fontId="72" fillId="0" borderId="0"/>
    <xf numFmtId="0" fontId="28" fillId="0" borderId="0" applyNumberFormat="0" applyFill="0" applyBorder="0" applyAlignment="0" applyProtection="0"/>
    <xf numFmtId="0" fontId="20" fillId="3" borderId="0" applyNumberFormat="0" applyBorder="0" applyAlignment="0" applyProtection="0"/>
    <xf numFmtId="164" fontId="15" fillId="0" borderId="0" applyFont="0" applyFill="0" applyBorder="0" applyAlignment="0" applyProtection="0"/>
    <xf numFmtId="0" fontId="13" fillId="0" borderId="0"/>
    <xf numFmtId="0" fontId="75" fillId="0" borderId="0" applyNumberFormat="0" applyFill="0" applyBorder="0" applyAlignment="0" applyProtection="0"/>
    <xf numFmtId="0" fontId="15" fillId="0" borderId="0"/>
    <xf numFmtId="0" fontId="11" fillId="0" borderId="0"/>
    <xf numFmtId="0" fontId="11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3" fillId="32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21" fillId="4" borderId="0" applyNumberFormat="0" applyBorder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25" fillId="7" borderId="9" applyNumberFormat="0" applyAlignment="0" applyProtection="0"/>
    <xf numFmtId="0" fontId="27" fillId="8" borderId="12" applyNumberFormat="0" applyAlignment="0" applyProtection="0"/>
    <xf numFmtId="164" fontId="3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77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78" fillId="0" borderId="0" applyFont="0" applyFill="0" applyBorder="0" applyAlignment="0" applyProtection="0"/>
    <xf numFmtId="164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49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23" fillId="6" borderId="9" applyNumberFormat="0" applyAlignment="0" applyProtection="0"/>
    <xf numFmtId="0" fontId="26" fillId="0" borderId="11" applyNumberFormat="0" applyFill="0" applyAlignment="0" applyProtection="0"/>
    <xf numFmtId="0" fontId="51" fillId="5" borderId="0" applyNumberFormat="0" applyBorder="0" applyAlignment="0" applyProtection="0"/>
    <xf numFmtId="0" fontId="51" fillId="5" borderId="0" applyNumberFormat="0" applyBorder="0" applyAlignment="0" applyProtection="0"/>
    <xf numFmtId="0" fontId="51" fillId="5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14" fillId="0" borderId="0">
      <alignment horizontal="left" vertical="top" wrapText="1"/>
    </xf>
    <xf numFmtId="1" fontId="69" fillId="0" borderId="0"/>
    <xf numFmtId="0" fontId="11" fillId="0" borderId="0"/>
    <xf numFmtId="0" fontId="50" fillId="0" borderId="0"/>
    <xf numFmtId="0" fontId="7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3" fillId="9" borderId="13" applyNumberFormat="0" applyFont="0" applyAlignment="0" applyProtection="0"/>
    <xf numFmtId="0" fontId="3" fillId="9" borderId="13" applyNumberFormat="0" applyFon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24" fillId="7" borderId="10" applyNumberFormat="0" applyAlignment="0" applyProtection="0"/>
    <xf numFmtId="9" fontId="1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30" fillId="0" borderId="14" applyNumberFormat="0" applyFill="0" applyAlignment="0" applyProtection="0"/>
    <xf numFmtId="0" fontId="28" fillId="0" borderId="0" applyNumberFormat="0" applyFill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42" fillId="6" borderId="9" applyNumberFormat="0" applyAlignment="0" applyProtection="0"/>
    <xf numFmtId="0" fontId="45" fillId="7" borderId="10" applyNumberFormat="0" applyAlignment="0" applyProtection="0"/>
    <xf numFmtId="0" fontId="35" fillId="7" borderId="9" applyNumberFormat="0" applyAlignment="0" applyProtection="0"/>
    <xf numFmtId="0" fontId="39" fillId="0" borderId="6" applyNumberFormat="0" applyFill="0" applyAlignment="0" applyProtection="0"/>
    <xf numFmtId="0" fontId="40" fillId="0" borderId="7" applyNumberFormat="0" applyFill="0" applyAlignment="0" applyProtection="0"/>
    <xf numFmtId="0" fontId="41" fillId="0" borderId="8" applyNumberFormat="0" applyFill="0" applyAlignment="0" applyProtection="0"/>
    <xf numFmtId="0" fontId="41" fillId="0" borderId="0" applyNumberFormat="0" applyFill="0" applyBorder="0" applyAlignment="0" applyProtection="0"/>
    <xf numFmtId="0" fontId="47" fillId="0" borderId="14" applyNumberFormat="0" applyFill="0" applyAlignment="0" applyProtection="0"/>
    <xf numFmtId="0" fontId="36" fillId="8" borderId="12" applyNumberFormat="0" applyAlignment="0" applyProtection="0"/>
    <xf numFmtId="0" fontId="44" fillId="5" borderId="0" applyNumberFormat="0" applyBorder="0" applyAlignment="0" applyProtection="0"/>
    <xf numFmtId="0" fontId="3" fillId="0" borderId="0"/>
    <xf numFmtId="0" fontId="3" fillId="0" borderId="0"/>
    <xf numFmtId="0" fontId="16" fillId="0" borderId="0"/>
    <xf numFmtId="0" fontId="80" fillId="0" borderId="0"/>
    <xf numFmtId="0" fontId="15" fillId="0" borderId="0"/>
    <xf numFmtId="0" fontId="34" fillId="4" borderId="0" applyNumberFormat="0" applyBorder="0" applyAlignment="0" applyProtection="0"/>
    <xf numFmtId="0" fontId="37" fillId="0" borderId="0" applyNumberFormat="0" applyFill="0" applyBorder="0" applyAlignment="0" applyProtection="0"/>
    <xf numFmtId="0" fontId="43" fillId="0" borderId="11" applyNumberFormat="0" applyFill="0" applyAlignment="0" applyProtection="0"/>
    <xf numFmtId="0" fontId="48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0" fontId="38" fillId="3" borderId="0" applyNumberFormat="0" applyBorder="0" applyAlignment="0" applyProtection="0"/>
    <xf numFmtId="0" fontId="83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3" applyNumberFormat="0" applyFont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3" applyNumberFormat="0" applyFont="0" applyAlignment="0" applyProtection="0"/>
    <xf numFmtId="0" fontId="2" fillId="9" borderId="13" applyNumberFormat="0" applyFont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3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54" fillId="52" borderId="30" applyNumberFormat="0" applyAlignment="0" applyProtection="0"/>
    <xf numFmtId="164" fontId="1" fillId="0" borderId="0" applyFont="0" applyFill="0" applyBorder="0" applyAlignment="0" applyProtection="0"/>
    <xf numFmtId="0" fontId="61" fillId="42" borderId="30" applyNumberFormat="0" applyAlignment="0" applyProtection="0"/>
    <xf numFmtId="0" fontId="1" fillId="0" borderId="0"/>
    <xf numFmtId="0" fontId="15" fillId="55" borderId="31" applyNumberFormat="0" applyFont="0" applyAlignment="0" applyProtection="0"/>
    <xf numFmtId="0" fontId="64" fillId="52" borderId="32" applyNumberFormat="0" applyAlignment="0" applyProtection="0"/>
    <xf numFmtId="0" fontId="66" fillId="0" borderId="33" applyNumberFormat="0" applyFill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54" fillId="52" borderId="30" applyNumberFormat="0" applyAlignment="0" applyProtection="0"/>
    <xf numFmtId="0" fontId="54" fillId="52" borderId="30" applyNumberFormat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61" fillId="42" borderId="30" applyNumberFormat="0" applyAlignment="0" applyProtection="0"/>
    <xf numFmtId="0" fontId="61" fillId="42" borderId="30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55" borderId="31" applyNumberFormat="0" applyFont="0" applyAlignment="0" applyProtection="0"/>
    <xf numFmtId="0" fontId="15" fillId="55" borderId="31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64" fillId="52" borderId="32" applyNumberFormat="0" applyAlignment="0" applyProtection="0"/>
    <xf numFmtId="0" fontId="64" fillId="52" borderId="32" applyNumberFormat="0" applyAlignment="0" applyProtection="0"/>
    <xf numFmtId="0" fontId="66" fillId="0" borderId="33" applyNumberFormat="0" applyFill="0" applyAlignment="0" applyProtection="0"/>
    <xf numFmtId="0" fontId="66" fillId="0" borderId="33" applyNumberFormat="0" applyFill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267">
    <xf numFmtId="0" fontId="0" fillId="0" borderId="0" xfId="0"/>
    <xf numFmtId="0" fontId="73" fillId="0" borderId="24" xfId="0" applyFont="1" applyBorder="1" applyAlignment="1">
      <alignment horizontal="left" vertical="top" wrapText="1"/>
    </xf>
    <xf numFmtId="0" fontId="74" fillId="0" borderId="24" xfId="0" applyFont="1" applyBorder="1" applyAlignment="1">
      <alignment horizontal="left" vertical="top" wrapText="1"/>
    </xf>
    <xf numFmtId="166" fontId="73" fillId="0" borderId="24" xfId="6" applyFont="1" applyBorder="1" applyAlignment="1">
      <alignment horizontal="center" vertical="center"/>
    </xf>
    <xf numFmtId="166" fontId="73" fillId="0" borderId="24" xfId="6" applyFont="1" applyFill="1" applyBorder="1" applyAlignment="1">
      <alignment horizontal="center" vertical="center"/>
    </xf>
    <xf numFmtId="0" fontId="73" fillId="0" borderId="24" xfId="0" applyFont="1" applyBorder="1" applyAlignment="1">
      <alignment horizontal="left" vertical="center" wrapText="1"/>
    </xf>
    <xf numFmtId="0" fontId="73" fillId="0" borderId="0" xfId="0" applyFont="1"/>
    <xf numFmtId="0" fontId="73" fillId="0" borderId="0" xfId="0" applyFont="1" applyAlignment="1">
      <alignment horizontal="center" vertical="center"/>
    </xf>
    <xf numFmtId="0" fontId="73" fillId="0" borderId="24" xfId="0" applyFont="1" applyBorder="1" applyAlignment="1">
      <alignment vertical="top" wrapText="1"/>
    </xf>
    <xf numFmtId="0" fontId="73" fillId="0" borderId="0" xfId="0" applyFont="1" applyAlignment="1">
      <alignment vertical="top" wrapText="1"/>
    </xf>
    <xf numFmtId="0" fontId="73" fillId="0" borderId="24" xfId="0" applyFont="1" applyBorder="1" applyAlignment="1">
      <alignment vertical="center" wrapText="1"/>
    </xf>
    <xf numFmtId="167" fontId="73" fillId="0" borderId="24" xfId="263" applyNumberFormat="1" applyFont="1" applyFill="1" applyBorder="1" applyAlignment="1">
      <alignment horizontal="center" vertical="center"/>
    </xf>
    <xf numFmtId="0" fontId="73" fillId="0" borderId="2" xfId="0" applyFont="1" applyBorder="1" applyAlignment="1">
      <alignment vertical="top" wrapText="1"/>
    </xf>
    <xf numFmtId="0" fontId="73" fillId="0" borderId="3" xfId="0" applyFont="1" applyBorder="1" applyAlignment="1">
      <alignment vertical="top" wrapText="1"/>
    </xf>
    <xf numFmtId="167" fontId="73" fillId="0" borderId="24" xfId="7" applyNumberFormat="1" applyFont="1" applyFill="1" applyBorder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0" fontId="74" fillId="0" borderId="24" xfId="0" applyFont="1" applyBorder="1" applyAlignment="1">
      <alignment horizontal="left" vertical="center" wrapText="1"/>
    </xf>
    <xf numFmtId="0" fontId="73" fillId="0" borderId="27" xfId="0" applyFont="1" applyBorder="1" applyAlignment="1">
      <alignment vertical="top" wrapText="1"/>
    </xf>
    <xf numFmtId="0" fontId="73" fillId="0" borderId="26" xfId="0" applyFont="1" applyBorder="1" applyAlignment="1">
      <alignment vertical="top" wrapText="1"/>
    </xf>
    <xf numFmtId="0" fontId="73" fillId="0" borderId="0" xfId="1" applyFont="1"/>
    <xf numFmtId="0" fontId="73" fillId="0" borderId="0" xfId="1" applyFont="1" applyAlignment="1">
      <alignment horizontal="right"/>
    </xf>
    <xf numFmtId="0" fontId="74" fillId="0" borderId="24" xfId="1" applyFont="1" applyBorder="1" applyAlignment="1">
      <alignment horizontal="left" vertical="top" wrapText="1"/>
    </xf>
    <xf numFmtId="0" fontId="74" fillId="0" borderId="26" xfId="1" applyFont="1" applyBorder="1" applyAlignment="1">
      <alignment horizontal="left" vertical="top" wrapText="1"/>
    </xf>
    <xf numFmtId="0" fontId="73" fillId="0" borderId="0" xfId="1" applyFont="1" applyAlignment="1">
      <alignment horizontal="left" vertical="top" wrapText="1"/>
    </xf>
    <xf numFmtId="0" fontId="73" fillId="0" borderId="24" xfId="1" applyFont="1" applyBorder="1" applyAlignment="1">
      <alignment vertical="top" wrapText="1"/>
    </xf>
    <xf numFmtId="0" fontId="73" fillId="0" borderId="24" xfId="1" applyFont="1" applyBorder="1" applyAlignment="1">
      <alignment wrapText="1"/>
    </xf>
    <xf numFmtId="0" fontId="73" fillId="0" borderId="3" xfId="1" applyFont="1" applyBorder="1" applyAlignment="1">
      <alignment horizontal="center" vertical="top" wrapText="1"/>
    </xf>
    <xf numFmtId="0" fontId="73" fillId="0" borderId="27" xfId="1" applyFont="1" applyBorder="1" applyAlignment="1">
      <alignment horizontal="left" vertical="top"/>
    </xf>
    <xf numFmtId="0" fontId="73" fillId="0" borderId="26" xfId="1" applyFont="1" applyBorder="1" applyAlignment="1">
      <alignment horizontal="left" vertical="top"/>
    </xf>
    <xf numFmtId="0" fontId="73" fillId="0" borderId="24" xfId="0" applyFont="1" applyBorder="1"/>
    <xf numFmtId="0" fontId="73" fillId="0" borderId="25" xfId="1" applyFont="1" applyBorder="1" applyAlignment="1">
      <alignment vertical="top" wrapText="1"/>
    </xf>
    <xf numFmtId="0" fontId="73" fillId="0" borderId="2" xfId="1" applyFont="1" applyBorder="1" applyAlignment="1">
      <alignment vertical="top" wrapText="1"/>
    </xf>
    <xf numFmtId="0" fontId="73" fillId="0" borderId="3" xfId="1" applyFont="1" applyBorder="1" applyAlignment="1">
      <alignment vertical="top" wrapText="1"/>
    </xf>
    <xf numFmtId="0" fontId="73" fillId="0" borderId="25" xfId="0" applyFont="1" applyBorder="1" applyAlignment="1">
      <alignment vertical="top" wrapText="1"/>
    </xf>
    <xf numFmtId="0" fontId="73" fillId="0" borderId="0" xfId="179" applyFont="1" applyAlignment="1">
      <alignment vertical="top" wrapText="1"/>
    </xf>
    <xf numFmtId="0" fontId="73" fillId="0" borderId="0" xfId="179" applyFont="1" applyAlignment="1">
      <alignment horizontal="left" vertical="top" wrapText="1"/>
    </xf>
    <xf numFmtId="0" fontId="73" fillId="0" borderId="0" xfId="264" applyFont="1" applyAlignment="1">
      <alignment vertical="center" wrapText="1"/>
    </xf>
    <xf numFmtId="167" fontId="73" fillId="0" borderId="0" xfId="264" applyNumberFormat="1" applyFont="1" applyAlignment="1">
      <alignment vertical="center" wrapText="1"/>
    </xf>
    <xf numFmtId="167" fontId="73" fillId="0" borderId="0" xfId="218" applyNumberFormat="1" applyFont="1" applyFill="1" applyBorder="1" applyAlignment="1">
      <alignment horizontal="center" vertical="center" wrapText="1"/>
    </xf>
    <xf numFmtId="164" fontId="73" fillId="0" borderId="0" xfId="264" applyNumberFormat="1" applyFont="1" applyAlignment="1">
      <alignment vertical="center" wrapText="1"/>
    </xf>
    <xf numFmtId="0" fontId="73" fillId="0" borderId="0" xfId="264" applyFont="1" applyAlignment="1">
      <alignment horizontal="right" vertical="center" wrapText="1"/>
    </xf>
    <xf numFmtId="167" fontId="73" fillId="0" borderId="0" xfId="218" applyNumberFormat="1" applyFont="1" applyFill="1" applyAlignment="1">
      <alignment vertical="center" wrapText="1"/>
    </xf>
    <xf numFmtId="49" fontId="73" fillId="2" borderId="24" xfId="0" applyNumberFormat="1" applyFont="1" applyFill="1" applyBorder="1" applyAlignment="1">
      <alignment vertical="top"/>
    </xf>
    <xf numFmtId="0" fontId="73" fillId="0" borderId="24" xfId="0" applyFont="1" applyBorder="1" applyAlignment="1">
      <alignment horizontal="center" vertical="center" wrapText="1"/>
    </xf>
    <xf numFmtId="0" fontId="73" fillId="0" borderId="0" xfId="264" applyFont="1" applyAlignment="1">
      <alignment horizontal="center" vertical="center" wrapText="1"/>
    </xf>
    <xf numFmtId="0" fontId="82" fillId="0" borderId="0" xfId="0" applyFont="1" applyAlignment="1">
      <alignment vertical="top" wrapText="1"/>
    </xf>
    <xf numFmtId="0" fontId="73" fillId="0" borderId="0" xfId="0" applyFont="1" applyAlignment="1">
      <alignment horizontal="right"/>
    </xf>
    <xf numFmtId="0" fontId="73" fillId="0" borderId="0" xfId="1" applyFont="1" applyAlignment="1">
      <alignment horizontal="center" wrapText="1"/>
    </xf>
    <xf numFmtId="0" fontId="73" fillId="0" borderId="0" xfId="1" applyFont="1" applyAlignment="1">
      <alignment vertical="top" wrapText="1"/>
    </xf>
    <xf numFmtId="0" fontId="73" fillId="0" borderId="0" xfId="1" applyFont="1" applyAlignment="1">
      <alignment vertical="top"/>
    </xf>
    <xf numFmtId="0" fontId="73" fillId="2" borderId="24" xfId="0" applyFont="1" applyFill="1" applyBorder="1" applyAlignment="1">
      <alignment horizontal="center" vertical="center" wrapText="1"/>
    </xf>
    <xf numFmtId="167" fontId="73" fillId="2" borderId="24" xfId="7" applyNumberFormat="1" applyFont="1" applyFill="1" applyBorder="1" applyAlignment="1">
      <alignment horizontal="center" vertical="center" wrapText="1"/>
    </xf>
    <xf numFmtId="167" fontId="71" fillId="2" borderId="24" xfId="7" applyNumberFormat="1" applyFont="1" applyFill="1" applyBorder="1" applyAlignment="1">
      <alignment horizontal="center" vertical="center" wrapText="1"/>
    </xf>
    <xf numFmtId="0" fontId="71" fillId="0" borderId="0" xfId="0" applyFont="1" applyAlignment="1">
      <alignment horizontal="center" vertical="top" wrapText="1"/>
    </xf>
    <xf numFmtId="0" fontId="73" fillId="56" borderId="24" xfId="0" applyFont="1" applyFill="1" applyBorder="1" applyAlignment="1">
      <alignment horizontal="left" vertical="center" wrapText="1"/>
    </xf>
    <xf numFmtId="0" fontId="73" fillId="56" borderId="24" xfId="0" applyFont="1" applyFill="1" applyBorder="1" applyAlignment="1">
      <alignment vertical="center" wrapText="1"/>
    </xf>
    <xf numFmtId="0" fontId="73" fillId="0" borderId="24" xfId="0" applyFont="1" applyBorder="1" applyAlignment="1">
      <alignment horizontal="center" vertical="center"/>
    </xf>
    <xf numFmtId="166" fontId="71" fillId="0" borderId="24" xfId="6" applyFont="1" applyBorder="1" applyAlignment="1">
      <alignment horizontal="center" vertical="center"/>
    </xf>
    <xf numFmtId="0" fontId="73" fillId="0" borderId="26" xfId="1" applyFont="1" applyBorder="1" applyAlignment="1">
      <alignment horizontal="left" vertical="top" wrapText="1"/>
    </xf>
    <xf numFmtId="0" fontId="84" fillId="0" borderId="0" xfId="0" applyFont="1" applyAlignment="1">
      <alignment horizontal="left" vertical="top" wrapText="1"/>
    </xf>
    <xf numFmtId="0" fontId="85" fillId="0" borderId="0" xfId="0" applyFont="1" applyAlignment="1">
      <alignment horizontal="right" vertical="top" wrapText="1"/>
    </xf>
    <xf numFmtId="0" fontId="73" fillId="0" borderId="24" xfId="0" applyFont="1" applyBorder="1" applyAlignment="1">
      <alignment horizontal="center" vertical="top" wrapText="1"/>
    </xf>
    <xf numFmtId="0" fontId="73" fillId="0" borderId="24" xfId="0" applyFont="1" applyBorder="1" applyAlignment="1">
      <alignment horizontal="left" vertical="top"/>
    </xf>
    <xf numFmtId="0" fontId="73" fillId="0" borderId="24" xfId="0" applyFont="1" applyBorder="1" applyAlignment="1">
      <alignment vertical="top"/>
    </xf>
    <xf numFmtId="0" fontId="73" fillId="0" borderId="27" xfId="0" applyFont="1" applyBorder="1" applyAlignment="1">
      <alignment wrapText="1"/>
    </xf>
    <xf numFmtId="0" fontId="74" fillId="0" borderId="0" xfId="0" applyFont="1" applyAlignment="1">
      <alignment horizontal="left" vertical="top" wrapText="1"/>
    </xf>
    <xf numFmtId="166" fontId="73" fillId="0" borderId="0" xfId="0" applyNumberFormat="1" applyFont="1"/>
    <xf numFmtId="167" fontId="73" fillId="2" borderId="0" xfId="0" applyNumberFormat="1" applyFont="1" applyFill="1" applyAlignment="1">
      <alignment horizontal="right"/>
    </xf>
    <xf numFmtId="167" fontId="73" fillId="2" borderId="24" xfId="0" applyNumberFormat="1" applyFont="1" applyFill="1" applyBorder="1" applyAlignment="1">
      <alignment horizontal="center" vertical="center" wrapText="1"/>
    </xf>
    <xf numFmtId="167" fontId="73" fillId="2" borderId="0" xfId="0" applyNumberFormat="1" applyFont="1" applyFill="1"/>
    <xf numFmtId="0" fontId="73" fillId="2" borderId="0" xfId="0" applyFont="1" applyFill="1"/>
    <xf numFmtId="0" fontId="73" fillId="2" borderId="0" xfId="0" applyFont="1" applyFill="1" applyAlignment="1">
      <alignment horizontal="right"/>
    </xf>
    <xf numFmtId="0" fontId="73" fillId="2" borderId="0" xfId="0" applyFont="1" applyFill="1" applyAlignment="1">
      <alignment wrapText="1"/>
    </xf>
    <xf numFmtId="0" fontId="73" fillId="2" borderId="0" xfId="0" applyFont="1" applyFill="1" applyAlignment="1">
      <alignment horizontal="left" vertical="top" wrapText="1"/>
    </xf>
    <xf numFmtId="49" fontId="73" fillId="2" borderId="1" xfId="266" applyNumberFormat="1" applyFont="1" applyFill="1" applyBorder="1" applyAlignment="1">
      <alignment horizontal="center" vertical="center" textRotation="90" wrapText="1"/>
    </xf>
    <xf numFmtId="0" fontId="73" fillId="2" borderId="1" xfId="266" applyFont="1" applyFill="1" applyBorder="1" applyAlignment="1">
      <alignment horizontal="center" vertical="center" wrapText="1"/>
    </xf>
    <xf numFmtId="0" fontId="76" fillId="2" borderId="1" xfId="266" applyFont="1" applyFill="1" applyBorder="1" applyAlignment="1">
      <alignment horizontal="center" vertical="center" wrapText="1"/>
    </xf>
    <xf numFmtId="0" fontId="71" fillId="2" borderId="1" xfId="266" applyFont="1" applyFill="1" applyBorder="1" applyAlignment="1">
      <alignment horizontal="center" vertical="center" wrapText="1"/>
    </xf>
    <xf numFmtId="0" fontId="71" fillId="2" borderId="1" xfId="266" applyFont="1" applyFill="1" applyBorder="1" applyAlignment="1">
      <alignment horizontal="left" vertical="center" wrapText="1"/>
    </xf>
    <xf numFmtId="0" fontId="74" fillId="2" borderId="1" xfId="266" applyFont="1" applyFill="1" applyBorder="1" applyAlignment="1">
      <alignment horizontal="center" vertical="center" wrapText="1"/>
    </xf>
    <xf numFmtId="0" fontId="74" fillId="2" borderId="1" xfId="266" applyFont="1" applyFill="1" applyBorder="1" applyAlignment="1">
      <alignment horizontal="left" vertical="center" wrapText="1"/>
    </xf>
    <xf numFmtId="0" fontId="73" fillId="2" borderId="1" xfId="266" applyFont="1" applyFill="1" applyBorder="1" applyAlignment="1">
      <alignment vertical="center" wrapText="1"/>
    </xf>
    <xf numFmtId="0" fontId="73" fillId="2" borderId="1" xfId="266" applyFont="1" applyFill="1" applyBorder="1" applyAlignment="1">
      <alignment horizontal="left" vertical="center" wrapText="1"/>
    </xf>
    <xf numFmtId="164" fontId="73" fillId="2" borderId="0" xfId="0" applyNumberFormat="1" applyFont="1" applyFill="1"/>
    <xf numFmtId="0" fontId="74" fillId="2" borderId="1" xfId="266" applyFont="1" applyFill="1" applyBorder="1" applyAlignment="1">
      <alignment vertical="center" wrapText="1"/>
    </xf>
    <xf numFmtId="164" fontId="73" fillId="2" borderId="0" xfId="0" applyNumberFormat="1" applyFont="1" applyFill="1" applyAlignment="1">
      <alignment horizontal="left" vertical="top" wrapText="1"/>
    </xf>
    <xf numFmtId="49" fontId="71" fillId="2" borderId="1" xfId="17" applyNumberFormat="1" applyFont="1" applyFill="1" applyBorder="1" applyAlignment="1">
      <alignment horizontal="center" vertical="center"/>
    </xf>
    <xf numFmtId="0" fontId="71" fillId="2" borderId="1" xfId="0" applyFont="1" applyFill="1" applyBorder="1" applyAlignment="1">
      <alignment horizontal="center" vertical="center" wrapText="1"/>
    </xf>
    <xf numFmtId="1" fontId="73" fillId="2" borderId="1" xfId="0" applyNumberFormat="1" applyFont="1" applyFill="1" applyBorder="1" applyAlignment="1">
      <alignment horizontal="center" vertical="center"/>
    </xf>
    <xf numFmtId="1" fontId="71" fillId="2" borderId="1" xfId="0" applyNumberFormat="1" applyFont="1" applyFill="1" applyBorder="1" applyAlignment="1">
      <alignment horizontal="center" vertical="center"/>
    </xf>
    <xf numFmtId="43" fontId="73" fillId="2" borderId="0" xfId="0" applyNumberFormat="1" applyFont="1" applyFill="1"/>
    <xf numFmtId="0" fontId="73" fillId="2" borderId="24" xfId="266" applyFont="1" applyFill="1" applyBorder="1" applyAlignment="1">
      <alignment horizontal="center" vertical="center" wrapText="1"/>
    </xf>
    <xf numFmtId="49" fontId="71" fillId="2" borderId="1" xfId="0" applyNumberFormat="1" applyFont="1" applyFill="1" applyBorder="1" applyAlignment="1">
      <alignment horizontal="center" vertical="center" wrapText="1"/>
    </xf>
    <xf numFmtId="0" fontId="71" fillId="2" borderId="1" xfId="0" applyFont="1" applyFill="1" applyBorder="1" applyAlignment="1">
      <alignment horizontal="left" vertical="center" wrapText="1"/>
    </xf>
    <xf numFmtId="0" fontId="73" fillId="2" borderId="1" xfId="0" applyFont="1" applyFill="1" applyBorder="1" applyAlignment="1">
      <alignment horizontal="left" vertical="center" wrapText="1"/>
    </xf>
    <xf numFmtId="0" fontId="73" fillId="2" borderId="0" xfId="266" applyFont="1" applyFill="1" applyAlignment="1">
      <alignment horizontal="center" vertical="center" wrapText="1"/>
    </xf>
    <xf numFmtId="0" fontId="73" fillId="2" borderId="0" xfId="8" applyFont="1" applyFill="1" applyAlignment="1">
      <alignment vertical="center" wrapText="1"/>
    </xf>
    <xf numFmtId="0" fontId="73" fillId="2" borderId="0" xfId="8" applyFont="1" applyFill="1" applyAlignment="1">
      <alignment vertical="top" wrapText="1"/>
    </xf>
    <xf numFmtId="0" fontId="73" fillId="2" borderId="0" xfId="8" applyFont="1" applyFill="1" applyAlignment="1">
      <alignment horizontal="right" vertical="center"/>
    </xf>
    <xf numFmtId="0" fontId="73" fillId="2" borderId="0" xfId="266" applyFont="1" applyFill="1" applyAlignment="1">
      <alignment vertical="center" wrapText="1"/>
    </xf>
    <xf numFmtId="49" fontId="73" fillId="2" borderId="0" xfId="266" applyNumberFormat="1" applyFont="1" applyFill="1" applyAlignment="1">
      <alignment horizontal="center" vertical="center" wrapText="1"/>
    </xf>
    <xf numFmtId="0" fontId="73" fillId="2" borderId="0" xfId="266" applyFont="1" applyFill="1" applyAlignment="1">
      <alignment horizontal="center" vertical="top" wrapText="1"/>
    </xf>
    <xf numFmtId="168" fontId="73" fillId="2" borderId="0" xfId="266" applyNumberFormat="1" applyFont="1" applyFill="1" applyAlignment="1">
      <alignment horizontal="center" vertical="center" wrapText="1"/>
    </xf>
    <xf numFmtId="49" fontId="73" fillId="2" borderId="24" xfId="266" applyNumberFormat="1" applyFont="1" applyFill="1" applyBorder="1" applyAlignment="1">
      <alignment horizontal="center" vertical="center" textRotation="90" wrapText="1"/>
    </xf>
    <xf numFmtId="168" fontId="73" fillId="2" borderId="1" xfId="266" applyNumberFormat="1" applyFont="1" applyFill="1" applyBorder="1" applyAlignment="1">
      <alignment horizontal="center" vertical="center" wrapText="1"/>
    </xf>
    <xf numFmtId="0" fontId="73" fillId="2" borderId="24" xfId="266" applyFont="1" applyFill="1" applyBorder="1" applyAlignment="1">
      <alignment horizontal="center" vertical="top" wrapText="1"/>
    </xf>
    <xf numFmtId="168" fontId="73" fillId="2" borderId="3" xfId="266" applyNumberFormat="1" applyFont="1" applyFill="1" applyBorder="1" applyAlignment="1">
      <alignment horizontal="center" vertical="center" wrapText="1"/>
    </xf>
    <xf numFmtId="0" fontId="76" fillId="2" borderId="24" xfId="266" applyFont="1" applyFill="1" applyBorder="1" applyAlignment="1">
      <alignment horizontal="center" vertical="center" wrapText="1"/>
    </xf>
    <xf numFmtId="0" fontId="76" fillId="2" borderId="24" xfId="266" applyFont="1" applyFill="1" applyBorder="1" applyAlignment="1">
      <alignment horizontal="center" vertical="top" wrapText="1"/>
    </xf>
    <xf numFmtId="167" fontId="73" fillId="2" borderId="0" xfId="266" applyNumberFormat="1" applyFont="1" applyFill="1" applyAlignment="1">
      <alignment horizontal="center" vertical="center" wrapText="1"/>
    </xf>
    <xf numFmtId="168" fontId="73" fillId="2" borderId="24" xfId="266" applyNumberFormat="1" applyFont="1" applyFill="1" applyBorder="1" applyAlignment="1">
      <alignment horizontal="center" vertical="center" wrapText="1"/>
    </xf>
    <xf numFmtId="0" fontId="71" fillId="2" borderId="24" xfId="266" applyFont="1" applyFill="1" applyBorder="1" applyAlignment="1">
      <alignment horizontal="center" vertical="center" wrapText="1"/>
    </xf>
    <xf numFmtId="49" fontId="71" fillId="2" borderId="24" xfId="266" applyNumberFormat="1" applyFont="1" applyFill="1" applyBorder="1" applyAlignment="1">
      <alignment horizontal="center" vertical="center" wrapText="1"/>
    </xf>
    <xf numFmtId="0" fontId="71" fillId="2" borderId="24" xfId="266" applyFont="1" applyFill="1" applyBorder="1" applyAlignment="1">
      <alignment horizontal="center" vertical="top" wrapText="1"/>
    </xf>
    <xf numFmtId="0" fontId="71" fillId="2" borderId="0" xfId="266" applyFont="1" applyFill="1" applyAlignment="1">
      <alignment vertical="center" wrapText="1"/>
    </xf>
    <xf numFmtId="49" fontId="73" fillId="2" borderId="24" xfId="266" applyNumberFormat="1" applyFont="1" applyFill="1" applyBorder="1" applyAlignment="1">
      <alignment horizontal="center" vertical="center" wrapText="1"/>
    </xf>
    <xf numFmtId="167" fontId="71" fillId="2" borderId="0" xfId="266" applyNumberFormat="1" applyFont="1" applyFill="1" applyAlignment="1">
      <alignment vertical="center" wrapText="1"/>
    </xf>
    <xf numFmtId="0" fontId="73" fillId="2" borderId="0" xfId="266" applyFont="1" applyFill="1" applyAlignment="1">
      <alignment vertical="top" wrapText="1"/>
    </xf>
    <xf numFmtId="168" fontId="73" fillId="2" borderId="0" xfId="266" applyNumberFormat="1" applyFont="1" applyFill="1" applyAlignment="1">
      <alignment vertical="center" wrapText="1"/>
    </xf>
    <xf numFmtId="0" fontId="73" fillId="56" borderId="3" xfId="18" applyFont="1" applyFill="1" applyBorder="1" applyAlignment="1">
      <alignment horizontal="left" vertical="center" wrapText="1"/>
    </xf>
    <xf numFmtId="0" fontId="71" fillId="0" borderId="24" xfId="266" applyFont="1" applyBorder="1" applyAlignment="1">
      <alignment horizontal="center" vertical="center" wrapText="1"/>
    </xf>
    <xf numFmtId="49" fontId="71" fillId="0" borderId="24" xfId="266" applyNumberFormat="1" applyFont="1" applyBorder="1" applyAlignment="1">
      <alignment horizontal="center" vertical="center" wrapText="1"/>
    </xf>
    <xf numFmtId="49" fontId="71" fillId="0" borderId="24" xfId="0" applyNumberFormat="1" applyFont="1" applyBorder="1" applyAlignment="1">
      <alignment horizontal="center" vertical="center"/>
    </xf>
    <xf numFmtId="0" fontId="71" fillId="0" borderId="24" xfId="165" applyFont="1" applyBorder="1">
      <alignment horizontal="left" vertical="top" wrapText="1"/>
    </xf>
    <xf numFmtId="0" fontId="73" fillId="0" borderId="24" xfId="266" applyFont="1" applyBorder="1" applyAlignment="1">
      <alignment horizontal="left" vertical="top" wrapText="1"/>
    </xf>
    <xf numFmtId="0" fontId="73" fillId="0" borderId="24" xfId="1" applyFont="1" applyBorder="1" applyAlignment="1">
      <alignment horizontal="center" vertical="top" wrapText="1"/>
    </xf>
    <xf numFmtId="168" fontId="71" fillId="2" borderId="3" xfId="266" applyNumberFormat="1" applyFont="1" applyFill="1" applyBorder="1" applyAlignment="1">
      <alignment horizontal="center" vertical="center" wrapText="1"/>
    </xf>
    <xf numFmtId="167" fontId="71" fillId="2" borderId="24" xfId="7" applyNumberFormat="1" applyFont="1" applyFill="1" applyBorder="1" applyAlignment="1">
      <alignment horizontal="left" vertical="center" wrapText="1"/>
    </xf>
    <xf numFmtId="0" fontId="73" fillId="2" borderId="0" xfId="264" applyFont="1" applyFill="1" applyAlignment="1">
      <alignment vertical="center" wrapText="1"/>
    </xf>
    <xf numFmtId="0" fontId="73" fillId="58" borderId="0" xfId="264" applyFont="1" applyFill="1" applyAlignment="1">
      <alignment vertical="center" wrapText="1"/>
    </xf>
    <xf numFmtId="49" fontId="71" fillId="2" borderId="24" xfId="0" applyNumberFormat="1" applyFont="1" applyFill="1" applyBorder="1" applyAlignment="1">
      <alignment vertical="top"/>
    </xf>
    <xf numFmtId="0" fontId="71" fillId="2" borderId="24" xfId="0" applyFont="1" applyFill="1" applyBorder="1" applyAlignment="1">
      <alignment vertical="top"/>
    </xf>
    <xf numFmtId="0" fontId="71" fillId="0" borderId="24" xfId="0" applyFont="1" applyBorder="1" applyAlignment="1">
      <alignment vertical="center"/>
    </xf>
    <xf numFmtId="0" fontId="71" fillId="0" borderId="24" xfId="0" applyFont="1" applyBorder="1"/>
    <xf numFmtId="0" fontId="71" fillId="0" borderId="24" xfId="0" applyFont="1" applyBorder="1" applyAlignment="1">
      <alignment vertical="top"/>
    </xf>
    <xf numFmtId="168" fontId="73" fillId="0" borderId="0" xfId="0" applyNumberFormat="1" applyFont="1"/>
    <xf numFmtId="0" fontId="73" fillId="0" borderId="27" xfId="1" applyFont="1" applyBorder="1" applyAlignment="1">
      <alignment horizontal="left"/>
    </xf>
    <xf numFmtId="0" fontId="73" fillId="0" borderId="26" xfId="1" applyFont="1" applyBorder="1"/>
    <xf numFmtId="0" fontId="73" fillId="0" borderId="26" xfId="1" applyFont="1" applyBorder="1" applyAlignment="1">
      <alignment vertical="center"/>
    </xf>
    <xf numFmtId="172" fontId="73" fillId="0" borderId="24" xfId="1" applyNumberFormat="1" applyFont="1" applyBorder="1" applyAlignment="1">
      <alignment horizontal="center" vertical="top" wrapText="1"/>
    </xf>
    <xf numFmtId="172" fontId="73" fillId="0" borderId="24" xfId="7" applyNumberFormat="1" applyFont="1" applyFill="1" applyBorder="1" applyAlignment="1">
      <alignment horizontal="center" vertical="center" wrapText="1"/>
    </xf>
    <xf numFmtId="0" fontId="86" fillId="0" borderId="0" xfId="0" applyFont="1" applyAlignment="1">
      <alignment vertical="center"/>
    </xf>
    <xf numFmtId="0" fontId="86" fillId="0" borderId="0" xfId="0" applyFont="1" applyAlignment="1">
      <alignment horizontal="right" vertical="center"/>
    </xf>
    <xf numFmtId="0" fontId="73" fillId="0" borderId="0" xfId="0" applyFont="1" applyAlignment="1">
      <alignment horizontal="right" vertical="center"/>
    </xf>
    <xf numFmtId="0" fontId="86" fillId="0" borderId="0" xfId="0" applyFont="1" applyAlignment="1">
      <alignment horizontal="left" vertical="center" wrapText="1"/>
    </xf>
    <xf numFmtId="0" fontId="86" fillId="0" borderId="24" xfId="0" applyFont="1" applyBorder="1" applyAlignment="1">
      <alignment horizontal="center" vertical="center" wrapText="1"/>
    </xf>
    <xf numFmtId="0" fontId="86" fillId="0" borderId="24" xfId="0" applyFont="1" applyBorder="1" applyAlignment="1">
      <alignment vertical="center" wrapText="1"/>
    </xf>
    <xf numFmtId="0" fontId="86" fillId="0" borderId="25" xfId="0" applyFont="1" applyBorder="1" applyAlignment="1">
      <alignment vertical="top" wrapText="1"/>
    </xf>
    <xf numFmtId="0" fontId="86" fillId="0" borderId="2" xfId="0" applyFont="1" applyBorder="1" applyAlignment="1">
      <alignment vertical="top" wrapText="1"/>
    </xf>
    <xf numFmtId="0" fontId="86" fillId="0" borderId="0" xfId="0" applyFont="1" applyAlignment="1">
      <alignment horizontal="center" vertical="center" wrapText="1"/>
    </xf>
    <xf numFmtId="0" fontId="86" fillId="0" borderId="3" xfId="0" applyFont="1" applyBorder="1" applyAlignment="1">
      <alignment vertical="top" wrapText="1"/>
    </xf>
    <xf numFmtId="174" fontId="73" fillId="2" borderId="0" xfId="0" applyNumberFormat="1" applyFont="1" applyFill="1" applyAlignment="1">
      <alignment horizontal="left" vertical="top" wrapText="1"/>
    </xf>
    <xf numFmtId="168" fontId="73" fillId="0" borderId="29" xfId="266" applyNumberFormat="1" applyFont="1" applyBorder="1" applyAlignment="1">
      <alignment horizontal="right" vertical="center" wrapText="1"/>
    </xf>
    <xf numFmtId="167" fontId="73" fillId="2" borderId="29" xfId="266" applyNumberFormat="1" applyFont="1" applyFill="1" applyBorder="1" applyAlignment="1">
      <alignment horizontal="right" vertical="center" wrapText="1"/>
    </xf>
    <xf numFmtId="0" fontId="88" fillId="56" borderId="40" xfId="0" applyFont="1" applyFill="1" applyBorder="1" applyAlignment="1">
      <alignment horizontal="left" vertical="center" wrapText="1"/>
    </xf>
    <xf numFmtId="0" fontId="73" fillId="2" borderId="40" xfId="0" applyFont="1" applyFill="1" applyBorder="1" applyAlignment="1">
      <alignment vertical="center" wrapText="1"/>
    </xf>
    <xf numFmtId="174" fontId="71" fillId="2" borderId="0" xfId="266" applyNumberFormat="1" applyFont="1" applyFill="1" applyAlignment="1">
      <alignment vertical="center" wrapText="1"/>
    </xf>
    <xf numFmtId="43" fontId="71" fillId="2" borderId="0" xfId="266" applyNumberFormat="1" applyFont="1" applyFill="1" applyAlignment="1">
      <alignment vertical="center" wrapText="1"/>
    </xf>
    <xf numFmtId="0" fontId="73" fillId="0" borderId="40" xfId="0" applyFont="1" applyBorder="1" applyAlignment="1">
      <alignment vertical="center" wrapText="1"/>
    </xf>
    <xf numFmtId="49" fontId="73" fillId="2" borderId="40" xfId="0" applyNumberFormat="1" applyFont="1" applyFill="1" applyBorder="1" applyAlignment="1">
      <alignment vertical="top"/>
    </xf>
    <xf numFmtId="0" fontId="73" fillId="0" borderId="40" xfId="0" applyFont="1" applyBorder="1" applyAlignment="1">
      <alignment vertical="top"/>
    </xf>
    <xf numFmtId="166" fontId="73" fillId="0" borderId="40" xfId="6" applyFont="1" applyBorder="1" applyAlignment="1">
      <alignment horizontal="center" vertical="center"/>
    </xf>
    <xf numFmtId="167" fontId="73" fillId="0" borderId="40" xfId="263" applyNumberFormat="1" applyFont="1" applyFill="1" applyBorder="1" applyAlignment="1">
      <alignment vertical="center" wrapText="1"/>
    </xf>
    <xf numFmtId="168" fontId="89" fillId="0" borderId="24" xfId="1" applyNumberFormat="1" applyFont="1" applyBorder="1" applyAlignment="1">
      <alignment horizontal="center" vertical="center" wrapText="1"/>
    </xf>
    <xf numFmtId="167" fontId="71" fillId="0" borderId="24" xfId="7" applyNumberFormat="1" applyFont="1" applyFill="1" applyBorder="1" applyAlignment="1">
      <alignment horizontal="center" vertical="center" wrapText="1"/>
    </xf>
    <xf numFmtId="0" fontId="73" fillId="0" borderId="40" xfId="0" applyFont="1" applyBorder="1" applyAlignment="1">
      <alignment horizontal="left" vertical="top" wrapText="1"/>
    </xf>
    <xf numFmtId="0" fontId="73" fillId="2" borderId="40" xfId="266" applyFont="1" applyFill="1" applyBorder="1" applyAlignment="1">
      <alignment horizontal="center" vertical="center" wrapText="1"/>
    </xf>
    <xf numFmtId="168" fontId="73" fillId="2" borderId="40" xfId="266" applyNumberFormat="1" applyFont="1" applyFill="1" applyBorder="1" applyAlignment="1">
      <alignment horizontal="center" vertical="center" wrapText="1"/>
    </xf>
    <xf numFmtId="167" fontId="73" fillId="0" borderId="40" xfId="218" applyNumberFormat="1" applyFont="1" applyFill="1" applyBorder="1" applyAlignment="1">
      <alignment horizontal="center" vertical="center" wrapText="1"/>
    </xf>
    <xf numFmtId="167" fontId="73" fillId="0" borderId="40" xfId="7" applyNumberFormat="1" applyFont="1" applyFill="1" applyBorder="1" applyAlignment="1">
      <alignment horizontal="center" vertical="center" wrapText="1"/>
    </xf>
    <xf numFmtId="0" fontId="73" fillId="0" borderId="40" xfId="0" applyFont="1" applyBorder="1" applyAlignment="1">
      <alignment horizontal="right" vertical="center" wrapText="1"/>
    </xf>
    <xf numFmtId="0" fontId="73" fillId="0" borderId="40" xfId="0" applyFont="1" applyBorder="1" applyAlignment="1">
      <alignment horizontal="center" vertical="center" wrapText="1"/>
    </xf>
    <xf numFmtId="0" fontId="71" fillId="0" borderId="40" xfId="0" applyFont="1" applyBorder="1" applyAlignment="1">
      <alignment horizontal="right" vertical="center" wrapText="1"/>
    </xf>
    <xf numFmtId="0" fontId="73" fillId="0" borderId="40" xfId="265" applyFont="1" applyFill="1" applyBorder="1" applyAlignment="1">
      <alignment horizontal="center" vertical="center"/>
    </xf>
    <xf numFmtId="0" fontId="73" fillId="0" borderId="40" xfId="0" applyFont="1" applyBorder="1" applyAlignment="1">
      <alignment horizontal="left" vertical="center" wrapText="1"/>
    </xf>
    <xf numFmtId="172" fontId="73" fillId="2" borderId="40" xfId="7" applyNumberFormat="1" applyFont="1" applyFill="1" applyBorder="1" applyAlignment="1">
      <alignment vertical="center"/>
    </xf>
    <xf numFmtId="167" fontId="73" fillId="0" borderId="40" xfId="7" applyNumberFormat="1" applyFont="1" applyFill="1" applyBorder="1" applyAlignment="1">
      <alignment vertical="center" wrapText="1"/>
    </xf>
    <xf numFmtId="172" fontId="73" fillId="2" borderId="40" xfId="7" applyNumberFormat="1" applyFont="1" applyFill="1" applyBorder="1" applyAlignment="1">
      <alignment horizontal="center" vertical="center"/>
    </xf>
    <xf numFmtId="0" fontId="73" fillId="2" borderId="40" xfId="0" applyFont="1" applyFill="1" applyBorder="1" applyAlignment="1">
      <alignment horizontal="center" vertical="center" wrapText="1"/>
    </xf>
    <xf numFmtId="0" fontId="73" fillId="2" borderId="40" xfId="265" applyFont="1" applyFill="1" applyBorder="1" applyAlignment="1">
      <alignment horizontal="center" vertical="center"/>
    </xf>
    <xf numFmtId="167" fontId="73" fillId="2" borderId="40" xfId="7" applyNumberFormat="1" applyFont="1" applyFill="1" applyBorder="1" applyAlignment="1">
      <alignment vertical="center" wrapText="1"/>
    </xf>
    <xf numFmtId="0" fontId="71" fillId="2" borderId="40" xfId="0" applyFont="1" applyFill="1" applyBorder="1" applyAlignment="1">
      <alignment horizontal="right" vertical="center" wrapText="1"/>
    </xf>
    <xf numFmtId="167" fontId="71" fillId="2" borderId="40" xfId="7" applyNumberFormat="1" applyFont="1" applyFill="1" applyBorder="1" applyAlignment="1">
      <alignment vertical="center" wrapText="1"/>
    </xf>
    <xf numFmtId="0" fontId="71" fillId="0" borderId="40" xfId="0" applyFont="1" applyBorder="1" applyAlignment="1">
      <alignment horizontal="left" vertical="top" wrapText="1"/>
    </xf>
    <xf numFmtId="0" fontId="74" fillId="0" borderId="40" xfId="0" applyFont="1" applyBorder="1" applyAlignment="1">
      <alignment horizontal="left" vertical="top" wrapText="1"/>
    </xf>
    <xf numFmtId="167" fontId="73" fillId="2" borderId="40" xfId="7" applyNumberFormat="1" applyFont="1" applyFill="1" applyBorder="1" applyAlignment="1">
      <alignment horizontal="center" vertical="center" wrapText="1"/>
    </xf>
    <xf numFmtId="0" fontId="71" fillId="2" borderId="40" xfId="266" applyFont="1" applyFill="1" applyBorder="1" applyAlignment="1">
      <alignment horizontal="center" vertical="center" wrapText="1"/>
    </xf>
    <xf numFmtId="167" fontId="71" fillId="2" borderId="40" xfId="7" applyNumberFormat="1" applyFont="1" applyFill="1" applyBorder="1" applyAlignment="1">
      <alignment horizontal="center" vertical="center" wrapText="1"/>
    </xf>
    <xf numFmtId="0" fontId="73" fillId="0" borderId="0" xfId="0" applyFont="1" applyAlignment="1">
      <alignment vertical="center" wrapText="1"/>
    </xf>
    <xf numFmtId="0" fontId="86" fillId="0" borderId="0" xfId="0" applyFont="1" applyAlignment="1">
      <alignment horizontal="center" vertical="center"/>
    </xf>
    <xf numFmtId="0" fontId="86" fillId="0" borderId="40" xfId="0" applyFont="1" applyBorder="1" applyAlignment="1">
      <alignment horizontal="center" vertical="center" wrapText="1"/>
    </xf>
    <xf numFmtId="166" fontId="71" fillId="0" borderId="24" xfId="6" applyFont="1" applyFill="1" applyBorder="1" applyAlignment="1">
      <alignment horizontal="center" vertical="top"/>
    </xf>
    <xf numFmtId="0" fontId="87" fillId="0" borderId="24" xfId="0" applyFont="1" applyBorder="1" applyAlignment="1">
      <alignment horizontal="center" vertical="center" wrapText="1"/>
    </xf>
    <xf numFmtId="173" fontId="71" fillId="0" borderId="35" xfId="0" applyNumberFormat="1" applyFont="1" applyBorder="1" applyAlignment="1">
      <alignment horizontal="center" vertical="center" wrapText="1"/>
    </xf>
    <xf numFmtId="0" fontId="86" fillId="0" borderId="24" xfId="0" applyFont="1" applyBorder="1" applyAlignment="1">
      <alignment horizontal="center" vertical="center"/>
    </xf>
    <xf numFmtId="0" fontId="73" fillId="0" borderId="35" xfId="929" applyFont="1" applyBorder="1" applyAlignment="1">
      <alignment horizontal="center" vertical="center"/>
    </xf>
    <xf numFmtId="167" fontId="86" fillId="0" borderId="24" xfId="216" applyNumberFormat="1" applyFont="1" applyFill="1" applyBorder="1" applyAlignment="1">
      <alignment horizontal="center" vertical="center"/>
    </xf>
    <xf numFmtId="0" fontId="86" fillId="0" borderId="40" xfId="0" applyFont="1" applyBorder="1" applyAlignment="1">
      <alignment horizontal="left" vertical="top" wrapText="1"/>
    </xf>
    <xf numFmtId="0" fontId="74" fillId="0" borderId="0" xfId="0" applyFont="1" applyAlignment="1">
      <alignment vertical="top" wrapText="1"/>
    </xf>
    <xf numFmtId="0" fontId="73" fillId="2" borderId="0" xfId="1" applyFont="1" applyFill="1" applyAlignment="1">
      <alignment horizontal="right"/>
    </xf>
    <xf numFmtId="43" fontId="73" fillId="2" borderId="0" xfId="0" applyNumberFormat="1" applyFont="1" applyFill="1" applyAlignment="1">
      <alignment horizontal="left" vertical="top" wrapText="1"/>
    </xf>
    <xf numFmtId="167" fontId="71" fillId="2" borderId="24" xfId="7" applyNumberFormat="1" applyFont="1" applyFill="1" applyBorder="1" applyAlignment="1">
      <alignment vertical="center" wrapText="1"/>
    </xf>
    <xf numFmtId="168" fontId="71" fillId="2" borderId="3" xfId="266" applyNumberFormat="1" applyFont="1" applyFill="1" applyBorder="1" applyAlignment="1">
      <alignment vertical="center" wrapText="1"/>
    </xf>
    <xf numFmtId="168" fontId="73" fillId="2" borderId="24" xfId="266" applyNumberFormat="1" applyFont="1" applyFill="1" applyBorder="1" applyAlignment="1">
      <alignment vertical="center" wrapText="1"/>
    </xf>
    <xf numFmtId="168" fontId="73" fillId="2" borderId="40" xfId="266" applyNumberFormat="1" applyFont="1" applyFill="1" applyBorder="1" applyAlignment="1">
      <alignment vertical="center" wrapText="1"/>
    </xf>
    <xf numFmtId="168" fontId="71" fillId="2" borderId="40" xfId="266" applyNumberFormat="1" applyFont="1" applyFill="1" applyBorder="1" applyAlignment="1">
      <alignment vertical="center" wrapText="1"/>
    </xf>
    <xf numFmtId="167" fontId="73" fillId="2" borderId="24" xfId="7" applyNumberFormat="1" applyFont="1" applyFill="1" applyBorder="1" applyAlignment="1">
      <alignment vertical="center" wrapText="1"/>
    </xf>
    <xf numFmtId="167" fontId="71" fillId="0" borderId="40" xfId="7" applyNumberFormat="1" applyFont="1" applyFill="1" applyBorder="1" applyAlignment="1">
      <alignment horizontal="center" vertical="center" wrapText="1"/>
    </xf>
    <xf numFmtId="172" fontId="73" fillId="0" borderId="40" xfId="7" applyNumberFormat="1" applyFont="1" applyFill="1" applyBorder="1" applyAlignment="1">
      <alignment vertical="center" wrapText="1"/>
    </xf>
    <xf numFmtId="0" fontId="73" fillId="0" borderId="0" xfId="0" applyFont="1" applyAlignment="1">
      <alignment horizontal="center" vertical="center" wrapText="1"/>
    </xf>
    <xf numFmtId="0" fontId="73" fillId="0" borderId="24" xfId="0" applyFont="1" applyBorder="1" applyAlignment="1">
      <alignment horizontal="left" vertical="center" wrapText="1"/>
    </xf>
    <xf numFmtId="0" fontId="86" fillId="0" borderId="24" xfId="0" applyFont="1" applyBorder="1" applyAlignment="1">
      <alignment vertical="center" wrapText="1"/>
    </xf>
    <xf numFmtId="0" fontId="73" fillId="0" borderId="34" xfId="929" applyFont="1" applyBorder="1" applyAlignment="1">
      <alignment horizontal="center" vertical="center"/>
    </xf>
    <xf numFmtId="0" fontId="73" fillId="0" borderId="39" xfId="929" applyFont="1" applyBorder="1" applyAlignment="1">
      <alignment horizontal="center" vertical="center"/>
    </xf>
    <xf numFmtId="0" fontId="73" fillId="0" borderId="24" xfId="0" applyFont="1" applyBorder="1" applyAlignment="1">
      <alignment horizontal="center" vertical="top" wrapText="1"/>
    </xf>
    <xf numFmtId="0" fontId="86" fillId="0" borderId="24" xfId="0" applyFont="1" applyBorder="1" applyAlignment="1">
      <alignment horizontal="center" vertical="top"/>
    </xf>
    <xf numFmtId="0" fontId="86" fillId="0" borderId="24" xfId="0" applyFont="1" applyBorder="1" applyAlignment="1">
      <alignment horizontal="center" vertical="center" wrapText="1"/>
    </xf>
    <xf numFmtId="0" fontId="86" fillId="0" borderId="36" xfId="0" applyFont="1" applyBorder="1" applyAlignment="1">
      <alignment horizontal="center" vertical="center" wrapText="1"/>
    </xf>
    <xf numFmtId="0" fontId="86" fillId="0" borderId="37" xfId="0" applyFont="1" applyBorder="1" applyAlignment="1">
      <alignment horizontal="center" vertical="center" wrapText="1"/>
    </xf>
    <xf numFmtId="0" fontId="86" fillId="0" borderId="38" xfId="0" applyFont="1" applyBorder="1" applyAlignment="1">
      <alignment horizontal="center" vertical="center" wrapText="1"/>
    </xf>
    <xf numFmtId="0" fontId="86" fillId="0" borderId="28" xfId="0" applyFont="1" applyBorder="1" applyAlignment="1">
      <alignment horizontal="center" vertical="center" wrapText="1"/>
    </xf>
    <xf numFmtId="0" fontId="71" fillId="0" borderId="34" xfId="0" applyFont="1" applyBorder="1" applyAlignment="1">
      <alignment horizontal="center" vertical="center" wrapText="1"/>
    </xf>
    <xf numFmtId="0" fontId="71" fillId="0" borderId="35" xfId="0" applyFont="1" applyBorder="1" applyAlignment="1">
      <alignment horizontal="center" vertical="center" wrapText="1"/>
    </xf>
    <xf numFmtId="0" fontId="73" fillId="2" borderId="0" xfId="266" applyFont="1" applyFill="1" applyAlignment="1">
      <alignment horizontal="center" vertical="center" wrapText="1"/>
    </xf>
    <xf numFmtId="168" fontId="73" fillId="2" borderId="29" xfId="266" applyNumberFormat="1" applyFont="1" applyFill="1" applyBorder="1" applyAlignment="1">
      <alignment horizontal="right" vertical="center" wrapText="1"/>
    </xf>
    <xf numFmtId="49" fontId="73" fillId="2" borderId="24" xfId="266" applyNumberFormat="1" applyFont="1" applyFill="1" applyBorder="1" applyAlignment="1">
      <alignment horizontal="center" vertical="center" wrapText="1"/>
    </xf>
    <xf numFmtId="0" fontId="73" fillId="2" borderId="1" xfId="266" applyFont="1" applyFill="1" applyBorder="1" applyAlignment="1">
      <alignment horizontal="center" vertical="top" wrapText="1"/>
    </xf>
    <xf numFmtId="168" fontId="73" fillId="2" borderId="1" xfId="266" applyNumberFormat="1" applyFont="1" applyFill="1" applyBorder="1" applyAlignment="1">
      <alignment horizontal="center" vertical="center" wrapText="1"/>
    </xf>
    <xf numFmtId="168" fontId="73" fillId="2" borderId="24" xfId="266" applyNumberFormat="1" applyFont="1" applyFill="1" applyBorder="1" applyAlignment="1">
      <alignment horizontal="center" vertical="center" wrapText="1"/>
    </xf>
    <xf numFmtId="0" fontId="73" fillId="0" borderId="0" xfId="0" applyFont="1" applyAlignment="1">
      <alignment horizontal="center" wrapText="1"/>
    </xf>
    <xf numFmtId="0" fontId="73" fillId="0" borderId="24" xfId="0" applyFont="1" applyBorder="1" applyAlignment="1">
      <alignment horizontal="center" vertical="center" wrapText="1"/>
    </xf>
    <xf numFmtId="0" fontId="73" fillId="2" borderId="0" xfId="0" applyFont="1" applyFill="1" applyAlignment="1">
      <alignment horizontal="center" wrapText="1"/>
    </xf>
    <xf numFmtId="0" fontId="73" fillId="2" borderId="27" xfId="0" applyFont="1" applyFill="1" applyBorder="1" applyAlignment="1">
      <alignment horizontal="center" vertical="center"/>
    </xf>
    <xf numFmtId="0" fontId="73" fillId="2" borderId="26" xfId="0" applyFont="1" applyFill="1" applyBorder="1" applyAlignment="1">
      <alignment horizontal="center" vertical="center"/>
    </xf>
    <xf numFmtId="0" fontId="73" fillId="2" borderId="25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0" fontId="73" fillId="0" borderId="0" xfId="1" applyFont="1" applyAlignment="1">
      <alignment horizontal="center" wrapText="1"/>
    </xf>
    <xf numFmtId="0" fontId="71" fillId="0" borderId="0" xfId="1" applyFont="1" applyAlignment="1">
      <alignment horizontal="center" vertical="center"/>
    </xf>
    <xf numFmtId="0" fontId="73" fillId="0" borderId="27" xfId="0" applyFont="1" applyBorder="1" applyAlignment="1">
      <alignment horizontal="left" vertical="center" wrapText="1"/>
    </xf>
    <xf numFmtId="0" fontId="73" fillId="0" borderId="26" xfId="0" applyFont="1" applyBorder="1" applyAlignment="1">
      <alignment horizontal="left" vertical="center" wrapText="1"/>
    </xf>
    <xf numFmtId="0" fontId="73" fillId="0" borderId="27" xfId="0" applyFont="1" applyBorder="1" applyAlignment="1">
      <alignment horizontal="center" vertical="center" wrapText="1"/>
    </xf>
    <xf numFmtId="0" fontId="73" fillId="0" borderId="26" xfId="0" applyFont="1" applyBorder="1" applyAlignment="1">
      <alignment horizontal="center" vertical="center" wrapText="1"/>
    </xf>
    <xf numFmtId="0" fontId="73" fillId="0" borderId="27" xfId="1" applyFont="1" applyBorder="1" applyAlignment="1">
      <alignment horizontal="center" wrapText="1"/>
    </xf>
    <xf numFmtId="0" fontId="73" fillId="0" borderId="26" xfId="1" applyFont="1" applyBorder="1" applyAlignment="1">
      <alignment horizontal="center" wrapText="1"/>
    </xf>
    <xf numFmtId="0" fontId="73" fillId="57" borderId="34" xfId="0" applyFont="1" applyFill="1" applyBorder="1" applyAlignment="1">
      <alignment horizontal="left" vertical="center" wrapText="1"/>
    </xf>
    <xf numFmtId="0" fontId="73" fillId="57" borderId="26" xfId="0" applyFont="1" applyFill="1" applyBorder="1" applyAlignment="1">
      <alignment horizontal="left" vertical="center" wrapText="1"/>
    </xf>
    <xf numFmtId="0" fontId="74" fillId="57" borderId="34" xfId="0" applyFont="1" applyFill="1" applyBorder="1" applyAlignment="1">
      <alignment horizontal="left" vertical="center" wrapText="1"/>
    </xf>
    <xf numFmtId="0" fontId="74" fillId="57" borderId="26" xfId="0" applyFont="1" applyFill="1" applyBorder="1" applyAlignment="1">
      <alignment horizontal="left" vertical="center" wrapText="1"/>
    </xf>
    <xf numFmtId="0" fontId="74" fillId="0" borderId="40" xfId="0" applyFont="1" applyBorder="1" applyAlignment="1">
      <alignment horizontal="left" vertical="top" wrapText="1"/>
    </xf>
    <xf numFmtId="0" fontId="71" fillId="0" borderId="0" xfId="1" applyFont="1" applyAlignment="1">
      <alignment horizontal="center"/>
    </xf>
    <xf numFmtId="0" fontId="73" fillId="0" borderId="4" xfId="0" applyFont="1" applyBorder="1" applyAlignment="1">
      <alignment horizontal="left" vertical="center" wrapText="1"/>
    </xf>
    <xf numFmtId="0" fontId="73" fillId="0" borderId="5" xfId="0" applyFont="1" applyBorder="1" applyAlignment="1">
      <alignment horizontal="left" vertical="center" wrapText="1"/>
    </xf>
    <xf numFmtId="0" fontId="73" fillId="0" borderId="4" xfId="0" applyFont="1" applyBorder="1" applyAlignment="1">
      <alignment horizontal="center" vertical="center" wrapText="1"/>
    </xf>
    <xf numFmtId="0" fontId="73" fillId="0" borderId="5" xfId="0" applyFont="1" applyBorder="1" applyAlignment="1">
      <alignment horizontal="center" vertical="center" wrapText="1"/>
    </xf>
    <xf numFmtId="0" fontId="73" fillId="0" borderId="24" xfId="0" applyFont="1" applyBorder="1" applyAlignment="1">
      <alignment horizontal="left" vertical="center"/>
    </xf>
    <xf numFmtId="0" fontId="71" fillId="0" borderId="40" xfId="0" applyFont="1" applyBorder="1" applyAlignment="1">
      <alignment vertical="center" wrapText="1"/>
    </xf>
    <xf numFmtId="0" fontId="73" fillId="0" borderId="41" xfId="265" applyFont="1" applyFill="1" applyBorder="1" applyAlignment="1">
      <alignment horizontal="left" vertical="center"/>
    </xf>
    <xf numFmtId="0" fontId="73" fillId="0" borderId="39" xfId="265" applyFont="1" applyFill="1" applyBorder="1" applyAlignment="1">
      <alignment horizontal="left" vertical="center"/>
    </xf>
    <xf numFmtId="0" fontId="73" fillId="0" borderId="35" xfId="265" applyFont="1" applyFill="1" applyBorder="1" applyAlignment="1">
      <alignment horizontal="left" vertical="center"/>
    </xf>
    <xf numFmtId="0" fontId="73" fillId="0" borderId="0" xfId="264" applyFont="1" applyAlignment="1">
      <alignment horizontal="center" vertical="center" wrapText="1"/>
    </xf>
    <xf numFmtId="0" fontId="73" fillId="0" borderId="40" xfId="264" applyFont="1" applyBorder="1" applyAlignment="1">
      <alignment horizontal="right" vertical="center" wrapText="1"/>
    </xf>
    <xf numFmtId="0" fontId="73" fillId="0" borderId="40" xfId="264" applyFont="1" applyBorder="1" applyAlignment="1">
      <alignment horizontal="center" vertical="center" wrapText="1"/>
    </xf>
    <xf numFmtId="167" fontId="73" fillId="0" borderId="40" xfId="218" applyNumberFormat="1" applyFont="1" applyFill="1" applyBorder="1" applyAlignment="1">
      <alignment horizontal="center" vertical="center" wrapText="1"/>
    </xf>
    <xf numFmtId="0" fontId="73" fillId="0" borderId="40" xfId="0" applyFont="1" applyBorder="1" applyAlignment="1">
      <alignment vertical="center" wrapText="1"/>
    </xf>
    <xf numFmtId="0" fontId="73" fillId="0" borderId="41" xfId="0" applyFont="1" applyBorder="1" applyAlignment="1">
      <alignment vertical="center" wrapText="1"/>
    </xf>
    <xf numFmtId="0" fontId="73" fillId="0" borderId="39" xfId="0" applyFont="1" applyBorder="1" applyAlignment="1">
      <alignment vertical="center" wrapText="1"/>
    </xf>
    <xf numFmtId="0" fontId="73" fillId="0" borderId="35" xfId="0" applyFont="1" applyBorder="1" applyAlignment="1">
      <alignment vertical="center" wrapText="1"/>
    </xf>
  </cellXfs>
  <cellStyles count="2538">
    <cellStyle name="_artabyuje" xfId="267" xr:uid="{00000000-0005-0000-0000-000000000000}"/>
    <cellStyle name="_artabyuje_3.Havelvacner_N1_12 23.01.2018" xfId="268" xr:uid="{00000000-0005-0000-0000-000001000000}"/>
    <cellStyle name="20% - Accent1" xfId="29" builtinId="30" customBuiltin="1"/>
    <cellStyle name="20% - Accent1 2" xfId="69" xr:uid="{00000000-0005-0000-0000-000003000000}"/>
    <cellStyle name="20% - Accent1 2 2" xfId="108" xr:uid="{00000000-0005-0000-0000-000004000000}"/>
    <cellStyle name="20% - Accent1 2 2 2" xfId="269" xr:uid="{00000000-0005-0000-0000-000005000000}"/>
    <cellStyle name="20% - Accent1 2 2 2 2" xfId="270" xr:uid="{00000000-0005-0000-0000-000006000000}"/>
    <cellStyle name="20% - Accent1 2 2 2 2 2" xfId="271" xr:uid="{00000000-0005-0000-0000-000007000000}"/>
    <cellStyle name="20% - Accent1 2 2 2 2 2 2" xfId="1120" xr:uid="{00000000-0005-0000-0000-000008000000}"/>
    <cellStyle name="20% - Accent1 2 2 2 2 2 3" xfId="1866" xr:uid="{00000000-0005-0000-0000-000009000000}"/>
    <cellStyle name="20% - Accent1 2 2 2 2 3" xfId="272" xr:uid="{00000000-0005-0000-0000-00000A000000}"/>
    <cellStyle name="20% - Accent1 2 2 2 2 3 2" xfId="1121" xr:uid="{00000000-0005-0000-0000-00000B000000}"/>
    <cellStyle name="20% - Accent1 2 2 2 2 3 3" xfId="1867" xr:uid="{00000000-0005-0000-0000-00000C000000}"/>
    <cellStyle name="20% - Accent1 2 2 2 2 4" xfId="1119" xr:uid="{00000000-0005-0000-0000-00000D000000}"/>
    <cellStyle name="20% - Accent1 2 2 2 2 5" xfId="1865" xr:uid="{00000000-0005-0000-0000-00000E000000}"/>
    <cellStyle name="20% - Accent1 2 2 2 3" xfId="273" xr:uid="{00000000-0005-0000-0000-00000F000000}"/>
    <cellStyle name="20% - Accent1 2 2 2 3 2" xfId="274" xr:uid="{00000000-0005-0000-0000-000010000000}"/>
    <cellStyle name="20% - Accent1 2 2 2 3 2 2" xfId="1123" xr:uid="{00000000-0005-0000-0000-000011000000}"/>
    <cellStyle name="20% - Accent1 2 2 2 3 2 3" xfId="1869" xr:uid="{00000000-0005-0000-0000-000012000000}"/>
    <cellStyle name="20% - Accent1 2 2 2 3 3" xfId="275" xr:uid="{00000000-0005-0000-0000-000013000000}"/>
    <cellStyle name="20% - Accent1 2 2 2 3 3 2" xfId="1124" xr:uid="{00000000-0005-0000-0000-000014000000}"/>
    <cellStyle name="20% - Accent1 2 2 2 3 3 3" xfId="1870" xr:uid="{00000000-0005-0000-0000-000015000000}"/>
    <cellStyle name="20% - Accent1 2 2 2 3 4" xfId="1122" xr:uid="{00000000-0005-0000-0000-000016000000}"/>
    <cellStyle name="20% - Accent1 2 2 2 3 5" xfId="1868" xr:uid="{00000000-0005-0000-0000-000017000000}"/>
    <cellStyle name="20% - Accent1 2 2 2 4" xfId="276" xr:uid="{00000000-0005-0000-0000-000018000000}"/>
    <cellStyle name="20% - Accent1 2 2 2 4 2" xfId="1125" xr:uid="{00000000-0005-0000-0000-000019000000}"/>
    <cellStyle name="20% - Accent1 2 2 2 4 3" xfId="1871" xr:uid="{00000000-0005-0000-0000-00001A000000}"/>
    <cellStyle name="20% - Accent1 2 2 2 5" xfId="277" xr:uid="{00000000-0005-0000-0000-00001B000000}"/>
    <cellStyle name="20% - Accent1 2 2 2 5 2" xfId="1126" xr:uid="{00000000-0005-0000-0000-00001C000000}"/>
    <cellStyle name="20% - Accent1 2 2 2 5 3" xfId="1872" xr:uid="{00000000-0005-0000-0000-00001D000000}"/>
    <cellStyle name="20% - Accent1 2 2 2 6" xfId="1118" xr:uid="{00000000-0005-0000-0000-00001E000000}"/>
    <cellStyle name="20% - Accent1 2 2 2 7" xfId="1864" xr:uid="{00000000-0005-0000-0000-00001F000000}"/>
    <cellStyle name="20% - Accent1 2 2 3" xfId="278" xr:uid="{00000000-0005-0000-0000-000020000000}"/>
    <cellStyle name="20% - Accent1 2 2 3 2" xfId="279" xr:uid="{00000000-0005-0000-0000-000021000000}"/>
    <cellStyle name="20% - Accent1 2 2 3 2 2" xfId="1128" xr:uid="{00000000-0005-0000-0000-000022000000}"/>
    <cellStyle name="20% - Accent1 2 2 3 2 3" xfId="1874" xr:uid="{00000000-0005-0000-0000-000023000000}"/>
    <cellStyle name="20% - Accent1 2 2 3 3" xfId="280" xr:uid="{00000000-0005-0000-0000-000024000000}"/>
    <cellStyle name="20% - Accent1 2 2 3 3 2" xfId="1129" xr:uid="{00000000-0005-0000-0000-000025000000}"/>
    <cellStyle name="20% - Accent1 2 2 3 3 3" xfId="1875" xr:uid="{00000000-0005-0000-0000-000026000000}"/>
    <cellStyle name="20% - Accent1 2 2 3 4" xfId="1127" xr:uid="{00000000-0005-0000-0000-000027000000}"/>
    <cellStyle name="20% - Accent1 2 2 3 5" xfId="1873" xr:uid="{00000000-0005-0000-0000-000028000000}"/>
    <cellStyle name="20% - Accent1 2 2 4" xfId="281" xr:uid="{00000000-0005-0000-0000-000029000000}"/>
    <cellStyle name="20% - Accent1 2 2 4 2" xfId="282" xr:uid="{00000000-0005-0000-0000-00002A000000}"/>
    <cellStyle name="20% - Accent1 2 2 4 2 2" xfId="1131" xr:uid="{00000000-0005-0000-0000-00002B000000}"/>
    <cellStyle name="20% - Accent1 2 2 4 2 3" xfId="1877" xr:uid="{00000000-0005-0000-0000-00002C000000}"/>
    <cellStyle name="20% - Accent1 2 2 4 3" xfId="283" xr:uid="{00000000-0005-0000-0000-00002D000000}"/>
    <cellStyle name="20% - Accent1 2 2 4 3 2" xfId="1132" xr:uid="{00000000-0005-0000-0000-00002E000000}"/>
    <cellStyle name="20% - Accent1 2 2 4 3 3" xfId="1878" xr:uid="{00000000-0005-0000-0000-00002F000000}"/>
    <cellStyle name="20% - Accent1 2 2 4 4" xfId="1130" xr:uid="{00000000-0005-0000-0000-000030000000}"/>
    <cellStyle name="20% - Accent1 2 2 4 5" xfId="1876" xr:uid="{00000000-0005-0000-0000-000031000000}"/>
    <cellStyle name="20% - Accent1 2 3" xfId="284" xr:uid="{00000000-0005-0000-0000-000032000000}"/>
    <cellStyle name="20% - Accent1 2 3 2" xfId="285" xr:uid="{00000000-0005-0000-0000-000033000000}"/>
    <cellStyle name="20% - Accent1 2 3 2 2" xfId="286" xr:uid="{00000000-0005-0000-0000-000034000000}"/>
    <cellStyle name="20% - Accent1 2 3 2 2 2" xfId="1135" xr:uid="{00000000-0005-0000-0000-000035000000}"/>
    <cellStyle name="20% - Accent1 2 3 2 2 3" xfId="1881" xr:uid="{00000000-0005-0000-0000-000036000000}"/>
    <cellStyle name="20% - Accent1 2 3 2 3" xfId="287" xr:uid="{00000000-0005-0000-0000-000037000000}"/>
    <cellStyle name="20% - Accent1 2 3 2 3 2" xfId="1136" xr:uid="{00000000-0005-0000-0000-000038000000}"/>
    <cellStyle name="20% - Accent1 2 3 2 3 3" xfId="1882" xr:uid="{00000000-0005-0000-0000-000039000000}"/>
    <cellStyle name="20% - Accent1 2 3 2 4" xfId="1134" xr:uid="{00000000-0005-0000-0000-00003A000000}"/>
    <cellStyle name="20% - Accent1 2 3 2 5" xfId="1880" xr:uid="{00000000-0005-0000-0000-00003B000000}"/>
    <cellStyle name="20% - Accent1 2 3 3" xfId="288" xr:uid="{00000000-0005-0000-0000-00003C000000}"/>
    <cellStyle name="20% - Accent1 2 3 3 2" xfId="289" xr:uid="{00000000-0005-0000-0000-00003D000000}"/>
    <cellStyle name="20% - Accent1 2 3 3 2 2" xfId="1138" xr:uid="{00000000-0005-0000-0000-00003E000000}"/>
    <cellStyle name="20% - Accent1 2 3 3 2 3" xfId="1884" xr:uid="{00000000-0005-0000-0000-00003F000000}"/>
    <cellStyle name="20% - Accent1 2 3 3 3" xfId="290" xr:uid="{00000000-0005-0000-0000-000040000000}"/>
    <cellStyle name="20% - Accent1 2 3 3 3 2" xfId="1139" xr:uid="{00000000-0005-0000-0000-000041000000}"/>
    <cellStyle name="20% - Accent1 2 3 3 3 3" xfId="1885" xr:uid="{00000000-0005-0000-0000-000042000000}"/>
    <cellStyle name="20% - Accent1 2 3 3 4" xfId="1137" xr:uid="{00000000-0005-0000-0000-000043000000}"/>
    <cellStyle name="20% - Accent1 2 3 3 5" xfId="1883" xr:uid="{00000000-0005-0000-0000-000044000000}"/>
    <cellStyle name="20% - Accent1 2 3 4" xfId="291" xr:uid="{00000000-0005-0000-0000-000045000000}"/>
    <cellStyle name="20% - Accent1 2 3 4 2" xfId="1140" xr:uid="{00000000-0005-0000-0000-000046000000}"/>
    <cellStyle name="20% - Accent1 2 3 4 3" xfId="1886" xr:uid="{00000000-0005-0000-0000-000047000000}"/>
    <cellStyle name="20% - Accent1 2 3 5" xfId="292" xr:uid="{00000000-0005-0000-0000-000048000000}"/>
    <cellStyle name="20% - Accent1 2 3 5 2" xfId="1141" xr:uid="{00000000-0005-0000-0000-000049000000}"/>
    <cellStyle name="20% - Accent1 2 3 5 3" xfId="1887" xr:uid="{00000000-0005-0000-0000-00004A000000}"/>
    <cellStyle name="20% - Accent1 2 3 6" xfId="1133" xr:uid="{00000000-0005-0000-0000-00004B000000}"/>
    <cellStyle name="20% - Accent1 2 3 7" xfId="1879" xr:uid="{00000000-0005-0000-0000-00004C000000}"/>
    <cellStyle name="20% - Accent1 2 4" xfId="293" xr:uid="{00000000-0005-0000-0000-00004D000000}"/>
    <cellStyle name="20% - Accent1 2 4 2" xfId="294" xr:uid="{00000000-0005-0000-0000-00004E000000}"/>
    <cellStyle name="20% - Accent1 2 4 2 2" xfId="295" xr:uid="{00000000-0005-0000-0000-00004F000000}"/>
    <cellStyle name="20% - Accent1 2 4 2 2 2" xfId="1144" xr:uid="{00000000-0005-0000-0000-000050000000}"/>
    <cellStyle name="20% - Accent1 2 4 2 2 3" xfId="1890" xr:uid="{00000000-0005-0000-0000-000051000000}"/>
    <cellStyle name="20% - Accent1 2 4 2 3" xfId="296" xr:uid="{00000000-0005-0000-0000-000052000000}"/>
    <cellStyle name="20% - Accent1 2 4 2 3 2" xfId="1145" xr:uid="{00000000-0005-0000-0000-000053000000}"/>
    <cellStyle name="20% - Accent1 2 4 2 3 3" xfId="1891" xr:uid="{00000000-0005-0000-0000-000054000000}"/>
    <cellStyle name="20% - Accent1 2 4 2 4" xfId="1143" xr:uid="{00000000-0005-0000-0000-000055000000}"/>
    <cellStyle name="20% - Accent1 2 4 2 5" xfId="1889" xr:uid="{00000000-0005-0000-0000-000056000000}"/>
    <cellStyle name="20% - Accent1 2 4 3" xfId="297" xr:uid="{00000000-0005-0000-0000-000057000000}"/>
    <cellStyle name="20% - Accent1 2 4 3 2" xfId="298" xr:uid="{00000000-0005-0000-0000-000058000000}"/>
    <cellStyle name="20% - Accent1 2 4 3 2 2" xfId="1147" xr:uid="{00000000-0005-0000-0000-000059000000}"/>
    <cellStyle name="20% - Accent1 2 4 3 2 3" xfId="1893" xr:uid="{00000000-0005-0000-0000-00005A000000}"/>
    <cellStyle name="20% - Accent1 2 4 3 3" xfId="299" xr:uid="{00000000-0005-0000-0000-00005B000000}"/>
    <cellStyle name="20% - Accent1 2 4 3 3 2" xfId="1148" xr:uid="{00000000-0005-0000-0000-00005C000000}"/>
    <cellStyle name="20% - Accent1 2 4 3 3 3" xfId="1894" xr:uid="{00000000-0005-0000-0000-00005D000000}"/>
    <cellStyle name="20% - Accent1 2 4 3 4" xfId="1146" xr:uid="{00000000-0005-0000-0000-00005E000000}"/>
    <cellStyle name="20% - Accent1 2 4 3 5" xfId="1892" xr:uid="{00000000-0005-0000-0000-00005F000000}"/>
    <cellStyle name="20% - Accent1 2 4 4" xfId="300" xr:uid="{00000000-0005-0000-0000-000060000000}"/>
    <cellStyle name="20% - Accent1 2 4 4 2" xfId="1149" xr:uid="{00000000-0005-0000-0000-000061000000}"/>
    <cellStyle name="20% - Accent1 2 4 4 3" xfId="1895" xr:uid="{00000000-0005-0000-0000-000062000000}"/>
    <cellStyle name="20% - Accent1 2 4 5" xfId="301" xr:uid="{00000000-0005-0000-0000-000063000000}"/>
    <cellStyle name="20% - Accent1 2 4 5 2" xfId="1150" xr:uid="{00000000-0005-0000-0000-000064000000}"/>
    <cellStyle name="20% - Accent1 2 4 5 3" xfId="1896" xr:uid="{00000000-0005-0000-0000-000065000000}"/>
    <cellStyle name="20% - Accent1 2 4 6" xfId="1142" xr:uid="{00000000-0005-0000-0000-000066000000}"/>
    <cellStyle name="20% - Accent1 2 4 7" xfId="1888" xr:uid="{00000000-0005-0000-0000-000067000000}"/>
    <cellStyle name="20% - Accent1 2 5" xfId="302" xr:uid="{00000000-0005-0000-0000-000068000000}"/>
    <cellStyle name="20% - Accent1 2 5 2" xfId="303" xr:uid="{00000000-0005-0000-0000-000069000000}"/>
    <cellStyle name="20% - Accent1 2 5 2 2" xfId="1152" xr:uid="{00000000-0005-0000-0000-00006A000000}"/>
    <cellStyle name="20% - Accent1 2 5 2 3" xfId="1898" xr:uid="{00000000-0005-0000-0000-00006B000000}"/>
    <cellStyle name="20% - Accent1 2 5 3" xfId="304" xr:uid="{00000000-0005-0000-0000-00006C000000}"/>
    <cellStyle name="20% - Accent1 2 5 3 2" xfId="1153" xr:uid="{00000000-0005-0000-0000-00006D000000}"/>
    <cellStyle name="20% - Accent1 2 5 3 3" xfId="1899" xr:uid="{00000000-0005-0000-0000-00006E000000}"/>
    <cellStyle name="20% - Accent1 2 5 4" xfId="1151" xr:uid="{00000000-0005-0000-0000-00006F000000}"/>
    <cellStyle name="20% - Accent1 2 5 5" xfId="1897" xr:uid="{00000000-0005-0000-0000-000070000000}"/>
    <cellStyle name="20% - Accent1 2 6" xfId="305" xr:uid="{00000000-0005-0000-0000-000071000000}"/>
    <cellStyle name="20% - Accent1 2 6 2" xfId="306" xr:uid="{00000000-0005-0000-0000-000072000000}"/>
    <cellStyle name="20% - Accent1 2 6 2 2" xfId="1155" xr:uid="{00000000-0005-0000-0000-000073000000}"/>
    <cellStyle name="20% - Accent1 2 6 2 3" xfId="1901" xr:uid="{00000000-0005-0000-0000-000074000000}"/>
    <cellStyle name="20% - Accent1 2 6 3" xfId="307" xr:uid="{00000000-0005-0000-0000-000075000000}"/>
    <cellStyle name="20% - Accent1 2 6 3 2" xfId="1156" xr:uid="{00000000-0005-0000-0000-000076000000}"/>
    <cellStyle name="20% - Accent1 2 6 3 3" xfId="1902" xr:uid="{00000000-0005-0000-0000-000077000000}"/>
    <cellStyle name="20% - Accent1 2 6 4" xfId="1154" xr:uid="{00000000-0005-0000-0000-000078000000}"/>
    <cellStyle name="20% - Accent1 2 6 5" xfId="1900" xr:uid="{00000000-0005-0000-0000-000079000000}"/>
    <cellStyle name="20% - Accent1 3" xfId="167" xr:uid="{00000000-0005-0000-0000-00007A000000}"/>
    <cellStyle name="20% - Accent1 3 2" xfId="308" xr:uid="{00000000-0005-0000-0000-00007B000000}"/>
    <cellStyle name="20% - Accent1 3 2 2" xfId="1157" xr:uid="{00000000-0005-0000-0000-00007C000000}"/>
    <cellStyle name="20% - Accent1 3 2 3" xfId="1903" xr:uid="{00000000-0005-0000-0000-00007D000000}"/>
    <cellStyle name="20% - Accent1 3 3" xfId="309" xr:uid="{00000000-0005-0000-0000-00007E000000}"/>
    <cellStyle name="20% - Accent1 3 3 2" xfId="1158" xr:uid="{00000000-0005-0000-0000-00007F000000}"/>
    <cellStyle name="20% - Accent1 3 3 3" xfId="1904" xr:uid="{00000000-0005-0000-0000-000080000000}"/>
    <cellStyle name="20% - Accent1 3 4" xfId="1060" xr:uid="{00000000-0005-0000-0000-000081000000}"/>
    <cellStyle name="20% - Accent1 3 5" xfId="1806" xr:uid="{00000000-0005-0000-0000-000082000000}"/>
    <cellStyle name="20% - Accent1 4" xfId="191" xr:uid="{00000000-0005-0000-0000-000083000000}"/>
    <cellStyle name="20% - Accent1 4 2" xfId="1083" xr:uid="{00000000-0005-0000-0000-000084000000}"/>
    <cellStyle name="20% - Accent1 4 3" xfId="1829" xr:uid="{00000000-0005-0000-0000-000085000000}"/>
    <cellStyle name="20% - Accent1 5" xfId="1041" xr:uid="{00000000-0005-0000-0000-000086000000}"/>
    <cellStyle name="20% - Accent1 6" xfId="1782" xr:uid="{00000000-0005-0000-0000-000087000000}"/>
    <cellStyle name="20% - Accent2" xfId="33" builtinId="34" customBuiltin="1"/>
    <cellStyle name="20% - Accent2 2" xfId="72" xr:uid="{00000000-0005-0000-0000-000089000000}"/>
    <cellStyle name="20% - Accent2 2 2" xfId="109" xr:uid="{00000000-0005-0000-0000-00008A000000}"/>
    <cellStyle name="20% - Accent2 2 2 2" xfId="310" xr:uid="{00000000-0005-0000-0000-00008B000000}"/>
    <cellStyle name="20% - Accent2 2 2 2 2" xfId="311" xr:uid="{00000000-0005-0000-0000-00008C000000}"/>
    <cellStyle name="20% - Accent2 2 2 2 2 2" xfId="312" xr:uid="{00000000-0005-0000-0000-00008D000000}"/>
    <cellStyle name="20% - Accent2 2 2 2 2 2 2" xfId="1161" xr:uid="{00000000-0005-0000-0000-00008E000000}"/>
    <cellStyle name="20% - Accent2 2 2 2 2 2 3" xfId="1907" xr:uid="{00000000-0005-0000-0000-00008F000000}"/>
    <cellStyle name="20% - Accent2 2 2 2 2 3" xfId="313" xr:uid="{00000000-0005-0000-0000-000090000000}"/>
    <cellStyle name="20% - Accent2 2 2 2 2 3 2" xfId="1162" xr:uid="{00000000-0005-0000-0000-000091000000}"/>
    <cellStyle name="20% - Accent2 2 2 2 2 3 3" xfId="1908" xr:uid="{00000000-0005-0000-0000-000092000000}"/>
    <cellStyle name="20% - Accent2 2 2 2 2 4" xfId="1160" xr:uid="{00000000-0005-0000-0000-000093000000}"/>
    <cellStyle name="20% - Accent2 2 2 2 2 5" xfId="1906" xr:uid="{00000000-0005-0000-0000-000094000000}"/>
    <cellStyle name="20% - Accent2 2 2 2 3" xfId="314" xr:uid="{00000000-0005-0000-0000-000095000000}"/>
    <cellStyle name="20% - Accent2 2 2 2 3 2" xfId="315" xr:uid="{00000000-0005-0000-0000-000096000000}"/>
    <cellStyle name="20% - Accent2 2 2 2 3 2 2" xfId="1164" xr:uid="{00000000-0005-0000-0000-000097000000}"/>
    <cellStyle name="20% - Accent2 2 2 2 3 2 3" xfId="1910" xr:uid="{00000000-0005-0000-0000-000098000000}"/>
    <cellStyle name="20% - Accent2 2 2 2 3 3" xfId="316" xr:uid="{00000000-0005-0000-0000-000099000000}"/>
    <cellStyle name="20% - Accent2 2 2 2 3 3 2" xfId="1165" xr:uid="{00000000-0005-0000-0000-00009A000000}"/>
    <cellStyle name="20% - Accent2 2 2 2 3 3 3" xfId="1911" xr:uid="{00000000-0005-0000-0000-00009B000000}"/>
    <cellStyle name="20% - Accent2 2 2 2 3 4" xfId="1163" xr:uid="{00000000-0005-0000-0000-00009C000000}"/>
    <cellStyle name="20% - Accent2 2 2 2 3 5" xfId="1909" xr:uid="{00000000-0005-0000-0000-00009D000000}"/>
    <cellStyle name="20% - Accent2 2 2 2 4" xfId="317" xr:uid="{00000000-0005-0000-0000-00009E000000}"/>
    <cellStyle name="20% - Accent2 2 2 2 4 2" xfId="1166" xr:uid="{00000000-0005-0000-0000-00009F000000}"/>
    <cellStyle name="20% - Accent2 2 2 2 4 3" xfId="1912" xr:uid="{00000000-0005-0000-0000-0000A0000000}"/>
    <cellStyle name="20% - Accent2 2 2 2 5" xfId="318" xr:uid="{00000000-0005-0000-0000-0000A1000000}"/>
    <cellStyle name="20% - Accent2 2 2 2 5 2" xfId="1167" xr:uid="{00000000-0005-0000-0000-0000A2000000}"/>
    <cellStyle name="20% - Accent2 2 2 2 5 3" xfId="1913" xr:uid="{00000000-0005-0000-0000-0000A3000000}"/>
    <cellStyle name="20% - Accent2 2 2 2 6" xfId="1159" xr:uid="{00000000-0005-0000-0000-0000A4000000}"/>
    <cellStyle name="20% - Accent2 2 2 2 7" xfId="1905" xr:uid="{00000000-0005-0000-0000-0000A5000000}"/>
    <cellStyle name="20% - Accent2 2 2 3" xfId="319" xr:uid="{00000000-0005-0000-0000-0000A6000000}"/>
    <cellStyle name="20% - Accent2 2 2 3 2" xfId="320" xr:uid="{00000000-0005-0000-0000-0000A7000000}"/>
    <cellStyle name="20% - Accent2 2 2 3 2 2" xfId="1169" xr:uid="{00000000-0005-0000-0000-0000A8000000}"/>
    <cellStyle name="20% - Accent2 2 2 3 2 3" xfId="1915" xr:uid="{00000000-0005-0000-0000-0000A9000000}"/>
    <cellStyle name="20% - Accent2 2 2 3 3" xfId="321" xr:uid="{00000000-0005-0000-0000-0000AA000000}"/>
    <cellStyle name="20% - Accent2 2 2 3 3 2" xfId="1170" xr:uid="{00000000-0005-0000-0000-0000AB000000}"/>
    <cellStyle name="20% - Accent2 2 2 3 3 3" xfId="1916" xr:uid="{00000000-0005-0000-0000-0000AC000000}"/>
    <cellStyle name="20% - Accent2 2 2 3 4" xfId="1168" xr:uid="{00000000-0005-0000-0000-0000AD000000}"/>
    <cellStyle name="20% - Accent2 2 2 3 5" xfId="1914" xr:uid="{00000000-0005-0000-0000-0000AE000000}"/>
    <cellStyle name="20% - Accent2 2 2 4" xfId="322" xr:uid="{00000000-0005-0000-0000-0000AF000000}"/>
    <cellStyle name="20% - Accent2 2 2 4 2" xfId="323" xr:uid="{00000000-0005-0000-0000-0000B0000000}"/>
    <cellStyle name="20% - Accent2 2 2 4 2 2" xfId="1172" xr:uid="{00000000-0005-0000-0000-0000B1000000}"/>
    <cellStyle name="20% - Accent2 2 2 4 2 3" xfId="1918" xr:uid="{00000000-0005-0000-0000-0000B2000000}"/>
    <cellStyle name="20% - Accent2 2 2 4 3" xfId="324" xr:uid="{00000000-0005-0000-0000-0000B3000000}"/>
    <cellStyle name="20% - Accent2 2 2 4 3 2" xfId="1173" xr:uid="{00000000-0005-0000-0000-0000B4000000}"/>
    <cellStyle name="20% - Accent2 2 2 4 3 3" xfId="1919" xr:uid="{00000000-0005-0000-0000-0000B5000000}"/>
    <cellStyle name="20% - Accent2 2 2 4 4" xfId="1171" xr:uid="{00000000-0005-0000-0000-0000B6000000}"/>
    <cellStyle name="20% - Accent2 2 2 4 5" xfId="1917" xr:uid="{00000000-0005-0000-0000-0000B7000000}"/>
    <cellStyle name="20% - Accent2 2 3" xfId="325" xr:uid="{00000000-0005-0000-0000-0000B8000000}"/>
    <cellStyle name="20% - Accent2 2 3 2" xfId="326" xr:uid="{00000000-0005-0000-0000-0000B9000000}"/>
    <cellStyle name="20% - Accent2 2 3 2 2" xfId="327" xr:uid="{00000000-0005-0000-0000-0000BA000000}"/>
    <cellStyle name="20% - Accent2 2 3 2 2 2" xfId="1176" xr:uid="{00000000-0005-0000-0000-0000BB000000}"/>
    <cellStyle name="20% - Accent2 2 3 2 2 3" xfId="1922" xr:uid="{00000000-0005-0000-0000-0000BC000000}"/>
    <cellStyle name="20% - Accent2 2 3 2 3" xfId="328" xr:uid="{00000000-0005-0000-0000-0000BD000000}"/>
    <cellStyle name="20% - Accent2 2 3 2 3 2" xfId="1177" xr:uid="{00000000-0005-0000-0000-0000BE000000}"/>
    <cellStyle name="20% - Accent2 2 3 2 3 3" xfId="1923" xr:uid="{00000000-0005-0000-0000-0000BF000000}"/>
    <cellStyle name="20% - Accent2 2 3 2 4" xfId="1175" xr:uid="{00000000-0005-0000-0000-0000C0000000}"/>
    <cellStyle name="20% - Accent2 2 3 2 5" xfId="1921" xr:uid="{00000000-0005-0000-0000-0000C1000000}"/>
    <cellStyle name="20% - Accent2 2 3 3" xfId="329" xr:uid="{00000000-0005-0000-0000-0000C2000000}"/>
    <cellStyle name="20% - Accent2 2 3 3 2" xfId="330" xr:uid="{00000000-0005-0000-0000-0000C3000000}"/>
    <cellStyle name="20% - Accent2 2 3 3 2 2" xfId="1179" xr:uid="{00000000-0005-0000-0000-0000C4000000}"/>
    <cellStyle name="20% - Accent2 2 3 3 2 3" xfId="1925" xr:uid="{00000000-0005-0000-0000-0000C5000000}"/>
    <cellStyle name="20% - Accent2 2 3 3 3" xfId="331" xr:uid="{00000000-0005-0000-0000-0000C6000000}"/>
    <cellStyle name="20% - Accent2 2 3 3 3 2" xfId="1180" xr:uid="{00000000-0005-0000-0000-0000C7000000}"/>
    <cellStyle name="20% - Accent2 2 3 3 3 3" xfId="1926" xr:uid="{00000000-0005-0000-0000-0000C8000000}"/>
    <cellStyle name="20% - Accent2 2 3 3 4" xfId="1178" xr:uid="{00000000-0005-0000-0000-0000C9000000}"/>
    <cellStyle name="20% - Accent2 2 3 3 5" xfId="1924" xr:uid="{00000000-0005-0000-0000-0000CA000000}"/>
    <cellStyle name="20% - Accent2 2 3 4" xfId="332" xr:uid="{00000000-0005-0000-0000-0000CB000000}"/>
    <cellStyle name="20% - Accent2 2 3 4 2" xfId="1181" xr:uid="{00000000-0005-0000-0000-0000CC000000}"/>
    <cellStyle name="20% - Accent2 2 3 4 3" xfId="1927" xr:uid="{00000000-0005-0000-0000-0000CD000000}"/>
    <cellStyle name="20% - Accent2 2 3 5" xfId="333" xr:uid="{00000000-0005-0000-0000-0000CE000000}"/>
    <cellStyle name="20% - Accent2 2 3 5 2" xfId="1182" xr:uid="{00000000-0005-0000-0000-0000CF000000}"/>
    <cellStyle name="20% - Accent2 2 3 5 3" xfId="1928" xr:uid="{00000000-0005-0000-0000-0000D0000000}"/>
    <cellStyle name="20% - Accent2 2 3 6" xfId="1174" xr:uid="{00000000-0005-0000-0000-0000D1000000}"/>
    <cellStyle name="20% - Accent2 2 3 7" xfId="1920" xr:uid="{00000000-0005-0000-0000-0000D2000000}"/>
    <cellStyle name="20% - Accent2 2 4" xfId="334" xr:uid="{00000000-0005-0000-0000-0000D3000000}"/>
    <cellStyle name="20% - Accent2 2 4 2" xfId="335" xr:uid="{00000000-0005-0000-0000-0000D4000000}"/>
    <cellStyle name="20% - Accent2 2 4 2 2" xfId="336" xr:uid="{00000000-0005-0000-0000-0000D5000000}"/>
    <cellStyle name="20% - Accent2 2 4 2 2 2" xfId="1185" xr:uid="{00000000-0005-0000-0000-0000D6000000}"/>
    <cellStyle name="20% - Accent2 2 4 2 2 3" xfId="1931" xr:uid="{00000000-0005-0000-0000-0000D7000000}"/>
    <cellStyle name="20% - Accent2 2 4 2 3" xfId="337" xr:uid="{00000000-0005-0000-0000-0000D8000000}"/>
    <cellStyle name="20% - Accent2 2 4 2 3 2" xfId="1186" xr:uid="{00000000-0005-0000-0000-0000D9000000}"/>
    <cellStyle name="20% - Accent2 2 4 2 3 3" xfId="1932" xr:uid="{00000000-0005-0000-0000-0000DA000000}"/>
    <cellStyle name="20% - Accent2 2 4 2 4" xfId="1184" xr:uid="{00000000-0005-0000-0000-0000DB000000}"/>
    <cellStyle name="20% - Accent2 2 4 2 5" xfId="1930" xr:uid="{00000000-0005-0000-0000-0000DC000000}"/>
    <cellStyle name="20% - Accent2 2 4 3" xfId="338" xr:uid="{00000000-0005-0000-0000-0000DD000000}"/>
    <cellStyle name="20% - Accent2 2 4 3 2" xfId="339" xr:uid="{00000000-0005-0000-0000-0000DE000000}"/>
    <cellStyle name="20% - Accent2 2 4 3 2 2" xfId="1188" xr:uid="{00000000-0005-0000-0000-0000DF000000}"/>
    <cellStyle name="20% - Accent2 2 4 3 2 3" xfId="1934" xr:uid="{00000000-0005-0000-0000-0000E0000000}"/>
    <cellStyle name="20% - Accent2 2 4 3 3" xfId="340" xr:uid="{00000000-0005-0000-0000-0000E1000000}"/>
    <cellStyle name="20% - Accent2 2 4 3 3 2" xfId="1189" xr:uid="{00000000-0005-0000-0000-0000E2000000}"/>
    <cellStyle name="20% - Accent2 2 4 3 3 3" xfId="1935" xr:uid="{00000000-0005-0000-0000-0000E3000000}"/>
    <cellStyle name="20% - Accent2 2 4 3 4" xfId="1187" xr:uid="{00000000-0005-0000-0000-0000E4000000}"/>
    <cellStyle name="20% - Accent2 2 4 3 5" xfId="1933" xr:uid="{00000000-0005-0000-0000-0000E5000000}"/>
    <cellStyle name="20% - Accent2 2 4 4" xfId="341" xr:uid="{00000000-0005-0000-0000-0000E6000000}"/>
    <cellStyle name="20% - Accent2 2 4 4 2" xfId="1190" xr:uid="{00000000-0005-0000-0000-0000E7000000}"/>
    <cellStyle name="20% - Accent2 2 4 4 3" xfId="1936" xr:uid="{00000000-0005-0000-0000-0000E8000000}"/>
    <cellStyle name="20% - Accent2 2 4 5" xfId="342" xr:uid="{00000000-0005-0000-0000-0000E9000000}"/>
    <cellStyle name="20% - Accent2 2 4 5 2" xfId="1191" xr:uid="{00000000-0005-0000-0000-0000EA000000}"/>
    <cellStyle name="20% - Accent2 2 4 5 3" xfId="1937" xr:uid="{00000000-0005-0000-0000-0000EB000000}"/>
    <cellStyle name="20% - Accent2 2 4 6" xfId="1183" xr:uid="{00000000-0005-0000-0000-0000EC000000}"/>
    <cellStyle name="20% - Accent2 2 4 7" xfId="1929" xr:uid="{00000000-0005-0000-0000-0000ED000000}"/>
    <cellStyle name="20% - Accent2 2 5" xfId="343" xr:uid="{00000000-0005-0000-0000-0000EE000000}"/>
    <cellStyle name="20% - Accent2 2 5 2" xfId="344" xr:uid="{00000000-0005-0000-0000-0000EF000000}"/>
    <cellStyle name="20% - Accent2 2 5 2 2" xfId="1193" xr:uid="{00000000-0005-0000-0000-0000F0000000}"/>
    <cellStyle name="20% - Accent2 2 5 2 3" xfId="1939" xr:uid="{00000000-0005-0000-0000-0000F1000000}"/>
    <cellStyle name="20% - Accent2 2 5 3" xfId="345" xr:uid="{00000000-0005-0000-0000-0000F2000000}"/>
    <cellStyle name="20% - Accent2 2 5 3 2" xfId="1194" xr:uid="{00000000-0005-0000-0000-0000F3000000}"/>
    <cellStyle name="20% - Accent2 2 5 3 3" xfId="1940" xr:uid="{00000000-0005-0000-0000-0000F4000000}"/>
    <cellStyle name="20% - Accent2 2 5 4" xfId="1192" xr:uid="{00000000-0005-0000-0000-0000F5000000}"/>
    <cellStyle name="20% - Accent2 2 5 5" xfId="1938" xr:uid="{00000000-0005-0000-0000-0000F6000000}"/>
    <cellStyle name="20% - Accent2 2 6" xfId="346" xr:uid="{00000000-0005-0000-0000-0000F7000000}"/>
    <cellStyle name="20% - Accent2 2 6 2" xfId="347" xr:uid="{00000000-0005-0000-0000-0000F8000000}"/>
    <cellStyle name="20% - Accent2 2 6 2 2" xfId="1196" xr:uid="{00000000-0005-0000-0000-0000F9000000}"/>
    <cellStyle name="20% - Accent2 2 6 2 3" xfId="1942" xr:uid="{00000000-0005-0000-0000-0000FA000000}"/>
    <cellStyle name="20% - Accent2 2 6 3" xfId="348" xr:uid="{00000000-0005-0000-0000-0000FB000000}"/>
    <cellStyle name="20% - Accent2 2 6 3 2" xfId="1197" xr:uid="{00000000-0005-0000-0000-0000FC000000}"/>
    <cellStyle name="20% - Accent2 2 6 3 3" xfId="1943" xr:uid="{00000000-0005-0000-0000-0000FD000000}"/>
    <cellStyle name="20% - Accent2 2 6 4" xfId="1195" xr:uid="{00000000-0005-0000-0000-0000FE000000}"/>
    <cellStyle name="20% - Accent2 2 6 5" xfId="1941" xr:uid="{00000000-0005-0000-0000-0000FF000000}"/>
    <cellStyle name="20% - Accent2 3" xfId="169" xr:uid="{00000000-0005-0000-0000-000000010000}"/>
    <cellStyle name="20% - Accent2 3 2" xfId="349" xr:uid="{00000000-0005-0000-0000-000001010000}"/>
    <cellStyle name="20% - Accent2 3 2 2" xfId="1198" xr:uid="{00000000-0005-0000-0000-000002010000}"/>
    <cellStyle name="20% - Accent2 3 2 3" xfId="1944" xr:uid="{00000000-0005-0000-0000-000003010000}"/>
    <cellStyle name="20% - Accent2 3 3" xfId="350" xr:uid="{00000000-0005-0000-0000-000004010000}"/>
    <cellStyle name="20% - Accent2 3 3 2" xfId="1199" xr:uid="{00000000-0005-0000-0000-000005010000}"/>
    <cellStyle name="20% - Accent2 3 3 3" xfId="1945" xr:uid="{00000000-0005-0000-0000-000006010000}"/>
    <cellStyle name="20% - Accent2 3 4" xfId="1062" xr:uid="{00000000-0005-0000-0000-000007010000}"/>
    <cellStyle name="20% - Accent2 3 5" xfId="1808" xr:uid="{00000000-0005-0000-0000-000008010000}"/>
    <cellStyle name="20% - Accent2 4" xfId="193" xr:uid="{00000000-0005-0000-0000-000009010000}"/>
    <cellStyle name="20% - Accent2 4 2" xfId="1085" xr:uid="{00000000-0005-0000-0000-00000A010000}"/>
    <cellStyle name="20% - Accent2 4 3" xfId="1831" xr:uid="{00000000-0005-0000-0000-00000B010000}"/>
    <cellStyle name="20% - Accent2 5" xfId="1043" xr:uid="{00000000-0005-0000-0000-00000C010000}"/>
    <cellStyle name="20% - Accent2 6" xfId="1784" xr:uid="{00000000-0005-0000-0000-00000D010000}"/>
    <cellStyle name="20% - Accent3" xfId="37" builtinId="38" customBuiltin="1"/>
    <cellStyle name="20% - Accent3 2" xfId="71" xr:uid="{00000000-0005-0000-0000-00000F010000}"/>
    <cellStyle name="20% - Accent3 2 2" xfId="110" xr:uid="{00000000-0005-0000-0000-000010010000}"/>
    <cellStyle name="20% - Accent3 2 2 2" xfId="351" xr:uid="{00000000-0005-0000-0000-000011010000}"/>
    <cellStyle name="20% - Accent3 2 2 2 2" xfId="352" xr:uid="{00000000-0005-0000-0000-000012010000}"/>
    <cellStyle name="20% - Accent3 2 2 2 2 2" xfId="353" xr:uid="{00000000-0005-0000-0000-000013010000}"/>
    <cellStyle name="20% - Accent3 2 2 2 2 2 2" xfId="1202" xr:uid="{00000000-0005-0000-0000-000014010000}"/>
    <cellStyle name="20% - Accent3 2 2 2 2 2 3" xfId="1948" xr:uid="{00000000-0005-0000-0000-000015010000}"/>
    <cellStyle name="20% - Accent3 2 2 2 2 3" xfId="354" xr:uid="{00000000-0005-0000-0000-000016010000}"/>
    <cellStyle name="20% - Accent3 2 2 2 2 3 2" xfId="1203" xr:uid="{00000000-0005-0000-0000-000017010000}"/>
    <cellStyle name="20% - Accent3 2 2 2 2 3 3" xfId="1949" xr:uid="{00000000-0005-0000-0000-000018010000}"/>
    <cellStyle name="20% - Accent3 2 2 2 2 4" xfId="1201" xr:uid="{00000000-0005-0000-0000-000019010000}"/>
    <cellStyle name="20% - Accent3 2 2 2 2 5" xfId="1947" xr:uid="{00000000-0005-0000-0000-00001A010000}"/>
    <cellStyle name="20% - Accent3 2 2 2 3" xfId="355" xr:uid="{00000000-0005-0000-0000-00001B010000}"/>
    <cellStyle name="20% - Accent3 2 2 2 3 2" xfId="356" xr:uid="{00000000-0005-0000-0000-00001C010000}"/>
    <cellStyle name="20% - Accent3 2 2 2 3 2 2" xfId="1205" xr:uid="{00000000-0005-0000-0000-00001D010000}"/>
    <cellStyle name="20% - Accent3 2 2 2 3 2 3" xfId="1951" xr:uid="{00000000-0005-0000-0000-00001E010000}"/>
    <cellStyle name="20% - Accent3 2 2 2 3 3" xfId="357" xr:uid="{00000000-0005-0000-0000-00001F010000}"/>
    <cellStyle name="20% - Accent3 2 2 2 3 3 2" xfId="1206" xr:uid="{00000000-0005-0000-0000-000020010000}"/>
    <cellStyle name="20% - Accent3 2 2 2 3 3 3" xfId="1952" xr:uid="{00000000-0005-0000-0000-000021010000}"/>
    <cellStyle name="20% - Accent3 2 2 2 3 4" xfId="1204" xr:uid="{00000000-0005-0000-0000-000022010000}"/>
    <cellStyle name="20% - Accent3 2 2 2 3 5" xfId="1950" xr:uid="{00000000-0005-0000-0000-000023010000}"/>
    <cellStyle name="20% - Accent3 2 2 2 4" xfId="358" xr:uid="{00000000-0005-0000-0000-000024010000}"/>
    <cellStyle name="20% - Accent3 2 2 2 4 2" xfId="1207" xr:uid="{00000000-0005-0000-0000-000025010000}"/>
    <cellStyle name="20% - Accent3 2 2 2 4 3" xfId="1953" xr:uid="{00000000-0005-0000-0000-000026010000}"/>
    <cellStyle name="20% - Accent3 2 2 2 5" xfId="359" xr:uid="{00000000-0005-0000-0000-000027010000}"/>
    <cellStyle name="20% - Accent3 2 2 2 5 2" xfId="1208" xr:uid="{00000000-0005-0000-0000-000028010000}"/>
    <cellStyle name="20% - Accent3 2 2 2 5 3" xfId="1954" xr:uid="{00000000-0005-0000-0000-000029010000}"/>
    <cellStyle name="20% - Accent3 2 2 2 6" xfId="1200" xr:uid="{00000000-0005-0000-0000-00002A010000}"/>
    <cellStyle name="20% - Accent3 2 2 2 7" xfId="1946" xr:uid="{00000000-0005-0000-0000-00002B010000}"/>
    <cellStyle name="20% - Accent3 2 2 3" xfId="360" xr:uid="{00000000-0005-0000-0000-00002C010000}"/>
    <cellStyle name="20% - Accent3 2 2 3 2" xfId="361" xr:uid="{00000000-0005-0000-0000-00002D010000}"/>
    <cellStyle name="20% - Accent3 2 2 3 2 2" xfId="1210" xr:uid="{00000000-0005-0000-0000-00002E010000}"/>
    <cellStyle name="20% - Accent3 2 2 3 2 3" xfId="1956" xr:uid="{00000000-0005-0000-0000-00002F010000}"/>
    <cellStyle name="20% - Accent3 2 2 3 3" xfId="362" xr:uid="{00000000-0005-0000-0000-000030010000}"/>
    <cellStyle name="20% - Accent3 2 2 3 3 2" xfId="1211" xr:uid="{00000000-0005-0000-0000-000031010000}"/>
    <cellStyle name="20% - Accent3 2 2 3 3 3" xfId="1957" xr:uid="{00000000-0005-0000-0000-000032010000}"/>
    <cellStyle name="20% - Accent3 2 2 3 4" xfId="1209" xr:uid="{00000000-0005-0000-0000-000033010000}"/>
    <cellStyle name="20% - Accent3 2 2 3 5" xfId="1955" xr:uid="{00000000-0005-0000-0000-000034010000}"/>
    <cellStyle name="20% - Accent3 2 2 4" xfId="363" xr:uid="{00000000-0005-0000-0000-000035010000}"/>
    <cellStyle name="20% - Accent3 2 2 4 2" xfId="364" xr:uid="{00000000-0005-0000-0000-000036010000}"/>
    <cellStyle name="20% - Accent3 2 2 4 2 2" xfId="1213" xr:uid="{00000000-0005-0000-0000-000037010000}"/>
    <cellStyle name="20% - Accent3 2 2 4 2 3" xfId="1959" xr:uid="{00000000-0005-0000-0000-000038010000}"/>
    <cellStyle name="20% - Accent3 2 2 4 3" xfId="365" xr:uid="{00000000-0005-0000-0000-000039010000}"/>
    <cellStyle name="20% - Accent3 2 2 4 3 2" xfId="1214" xr:uid="{00000000-0005-0000-0000-00003A010000}"/>
    <cellStyle name="20% - Accent3 2 2 4 3 3" xfId="1960" xr:uid="{00000000-0005-0000-0000-00003B010000}"/>
    <cellStyle name="20% - Accent3 2 2 4 4" xfId="1212" xr:uid="{00000000-0005-0000-0000-00003C010000}"/>
    <cellStyle name="20% - Accent3 2 2 4 5" xfId="1958" xr:uid="{00000000-0005-0000-0000-00003D010000}"/>
    <cellStyle name="20% - Accent3 2 3" xfId="366" xr:uid="{00000000-0005-0000-0000-00003E010000}"/>
    <cellStyle name="20% - Accent3 2 3 2" xfId="367" xr:uid="{00000000-0005-0000-0000-00003F010000}"/>
    <cellStyle name="20% - Accent3 2 3 2 2" xfId="368" xr:uid="{00000000-0005-0000-0000-000040010000}"/>
    <cellStyle name="20% - Accent3 2 3 2 2 2" xfId="1217" xr:uid="{00000000-0005-0000-0000-000041010000}"/>
    <cellStyle name="20% - Accent3 2 3 2 2 3" xfId="1963" xr:uid="{00000000-0005-0000-0000-000042010000}"/>
    <cellStyle name="20% - Accent3 2 3 2 3" xfId="369" xr:uid="{00000000-0005-0000-0000-000043010000}"/>
    <cellStyle name="20% - Accent3 2 3 2 3 2" xfId="1218" xr:uid="{00000000-0005-0000-0000-000044010000}"/>
    <cellStyle name="20% - Accent3 2 3 2 3 3" xfId="1964" xr:uid="{00000000-0005-0000-0000-000045010000}"/>
    <cellStyle name="20% - Accent3 2 3 2 4" xfId="1216" xr:uid="{00000000-0005-0000-0000-000046010000}"/>
    <cellStyle name="20% - Accent3 2 3 2 5" xfId="1962" xr:uid="{00000000-0005-0000-0000-000047010000}"/>
    <cellStyle name="20% - Accent3 2 3 3" xfId="370" xr:uid="{00000000-0005-0000-0000-000048010000}"/>
    <cellStyle name="20% - Accent3 2 3 3 2" xfId="371" xr:uid="{00000000-0005-0000-0000-000049010000}"/>
    <cellStyle name="20% - Accent3 2 3 3 2 2" xfId="1220" xr:uid="{00000000-0005-0000-0000-00004A010000}"/>
    <cellStyle name="20% - Accent3 2 3 3 2 3" xfId="1966" xr:uid="{00000000-0005-0000-0000-00004B010000}"/>
    <cellStyle name="20% - Accent3 2 3 3 3" xfId="372" xr:uid="{00000000-0005-0000-0000-00004C010000}"/>
    <cellStyle name="20% - Accent3 2 3 3 3 2" xfId="1221" xr:uid="{00000000-0005-0000-0000-00004D010000}"/>
    <cellStyle name="20% - Accent3 2 3 3 3 3" xfId="1967" xr:uid="{00000000-0005-0000-0000-00004E010000}"/>
    <cellStyle name="20% - Accent3 2 3 3 4" xfId="1219" xr:uid="{00000000-0005-0000-0000-00004F010000}"/>
    <cellStyle name="20% - Accent3 2 3 3 5" xfId="1965" xr:uid="{00000000-0005-0000-0000-000050010000}"/>
    <cellStyle name="20% - Accent3 2 3 4" xfId="373" xr:uid="{00000000-0005-0000-0000-000051010000}"/>
    <cellStyle name="20% - Accent3 2 3 4 2" xfId="1222" xr:uid="{00000000-0005-0000-0000-000052010000}"/>
    <cellStyle name="20% - Accent3 2 3 4 3" xfId="1968" xr:uid="{00000000-0005-0000-0000-000053010000}"/>
    <cellStyle name="20% - Accent3 2 3 5" xfId="374" xr:uid="{00000000-0005-0000-0000-000054010000}"/>
    <cellStyle name="20% - Accent3 2 3 5 2" xfId="1223" xr:uid="{00000000-0005-0000-0000-000055010000}"/>
    <cellStyle name="20% - Accent3 2 3 5 3" xfId="1969" xr:uid="{00000000-0005-0000-0000-000056010000}"/>
    <cellStyle name="20% - Accent3 2 3 6" xfId="1215" xr:uid="{00000000-0005-0000-0000-000057010000}"/>
    <cellStyle name="20% - Accent3 2 3 7" xfId="1961" xr:uid="{00000000-0005-0000-0000-000058010000}"/>
    <cellStyle name="20% - Accent3 2 4" xfId="375" xr:uid="{00000000-0005-0000-0000-000059010000}"/>
    <cellStyle name="20% - Accent3 2 4 2" xfId="376" xr:uid="{00000000-0005-0000-0000-00005A010000}"/>
    <cellStyle name="20% - Accent3 2 4 2 2" xfId="377" xr:uid="{00000000-0005-0000-0000-00005B010000}"/>
    <cellStyle name="20% - Accent3 2 4 2 2 2" xfId="1226" xr:uid="{00000000-0005-0000-0000-00005C010000}"/>
    <cellStyle name="20% - Accent3 2 4 2 2 3" xfId="1972" xr:uid="{00000000-0005-0000-0000-00005D010000}"/>
    <cellStyle name="20% - Accent3 2 4 2 3" xfId="378" xr:uid="{00000000-0005-0000-0000-00005E010000}"/>
    <cellStyle name="20% - Accent3 2 4 2 3 2" xfId="1227" xr:uid="{00000000-0005-0000-0000-00005F010000}"/>
    <cellStyle name="20% - Accent3 2 4 2 3 3" xfId="1973" xr:uid="{00000000-0005-0000-0000-000060010000}"/>
    <cellStyle name="20% - Accent3 2 4 2 4" xfId="1225" xr:uid="{00000000-0005-0000-0000-000061010000}"/>
    <cellStyle name="20% - Accent3 2 4 2 5" xfId="1971" xr:uid="{00000000-0005-0000-0000-000062010000}"/>
    <cellStyle name="20% - Accent3 2 4 3" xfId="379" xr:uid="{00000000-0005-0000-0000-000063010000}"/>
    <cellStyle name="20% - Accent3 2 4 3 2" xfId="380" xr:uid="{00000000-0005-0000-0000-000064010000}"/>
    <cellStyle name="20% - Accent3 2 4 3 2 2" xfId="1229" xr:uid="{00000000-0005-0000-0000-000065010000}"/>
    <cellStyle name="20% - Accent3 2 4 3 2 3" xfId="1975" xr:uid="{00000000-0005-0000-0000-000066010000}"/>
    <cellStyle name="20% - Accent3 2 4 3 3" xfId="381" xr:uid="{00000000-0005-0000-0000-000067010000}"/>
    <cellStyle name="20% - Accent3 2 4 3 3 2" xfId="1230" xr:uid="{00000000-0005-0000-0000-000068010000}"/>
    <cellStyle name="20% - Accent3 2 4 3 3 3" xfId="1976" xr:uid="{00000000-0005-0000-0000-000069010000}"/>
    <cellStyle name="20% - Accent3 2 4 3 4" xfId="1228" xr:uid="{00000000-0005-0000-0000-00006A010000}"/>
    <cellStyle name="20% - Accent3 2 4 3 5" xfId="1974" xr:uid="{00000000-0005-0000-0000-00006B010000}"/>
    <cellStyle name="20% - Accent3 2 4 4" xfId="382" xr:uid="{00000000-0005-0000-0000-00006C010000}"/>
    <cellStyle name="20% - Accent3 2 4 4 2" xfId="1231" xr:uid="{00000000-0005-0000-0000-00006D010000}"/>
    <cellStyle name="20% - Accent3 2 4 4 3" xfId="1977" xr:uid="{00000000-0005-0000-0000-00006E010000}"/>
    <cellStyle name="20% - Accent3 2 4 5" xfId="383" xr:uid="{00000000-0005-0000-0000-00006F010000}"/>
    <cellStyle name="20% - Accent3 2 4 5 2" xfId="1232" xr:uid="{00000000-0005-0000-0000-000070010000}"/>
    <cellStyle name="20% - Accent3 2 4 5 3" xfId="1978" xr:uid="{00000000-0005-0000-0000-000071010000}"/>
    <cellStyle name="20% - Accent3 2 4 6" xfId="1224" xr:uid="{00000000-0005-0000-0000-000072010000}"/>
    <cellStyle name="20% - Accent3 2 4 7" xfId="1970" xr:uid="{00000000-0005-0000-0000-000073010000}"/>
    <cellStyle name="20% - Accent3 2 5" xfId="384" xr:uid="{00000000-0005-0000-0000-000074010000}"/>
    <cellStyle name="20% - Accent3 2 5 2" xfId="385" xr:uid="{00000000-0005-0000-0000-000075010000}"/>
    <cellStyle name="20% - Accent3 2 5 2 2" xfId="1234" xr:uid="{00000000-0005-0000-0000-000076010000}"/>
    <cellStyle name="20% - Accent3 2 5 2 3" xfId="1980" xr:uid="{00000000-0005-0000-0000-000077010000}"/>
    <cellStyle name="20% - Accent3 2 5 3" xfId="386" xr:uid="{00000000-0005-0000-0000-000078010000}"/>
    <cellStyle name="20% - Accent3 2 5 3 2" xfId="1235" xr:uid="{00000000-0005-0000-0000-000079010000}"/>
    <cellStyle name="20% - Accent3 2 5 3 3" xfId="1981" xr:uid="{00000000-0005-0000-0000-00007A010000}"/>
    <cellStyle name="20% - Accent3 2 5 4" xfId="1233" xr:uid="{00000000-0005-0000-0000-00007B010000}"/>
    <cellStyle name="20% - Accent3 2 5 5" xfId="1979" xr:uid="{00000000-0005-0000-0000-00007C010000}"/>
    <cellStyle name="20% - Accent3 2 6" xfId="387" xr:uid="{00000000-0005-0000-0000-00007D010000}"/>
    <cellStyle name="20% - Accent3 2 6 2" xfId="388" xr:uid="{00000000-0005-0000-0000-00007E010000}"/>
    <cellStyle name="20% - Accent3 2 6 2 2" xfId="1237" xr:uid="{00000000-0005-0000-0000-00007F010000}"/>
    <cellStyle name="20% - Accent3 2 6 2 3" xfId="1983" xr:uid="{00000000-0005-0000-0000-000080010000}"/>
    <cellStyle name="20% - Accent3 2 6 3" xfId="389" xr:uid="{00000000-0005-0000-0000-000081010000}"/>
    <cellStyle name="20% - Accent3 2 6 3 2" xfId="1238" xr:uid="{00000000-0005-0000-0000-000082010000}"/>
    <cellStyle name="20% - Accent3 2 6 3 3" xfId="1984" xr:uid="{00000000-0005-0000-0000-000083010000}"/>
    <cellStyle name="20% - Accent3 2 6 4" xfId="1236" xr:uid="{00000000-0005-0000-0000-000084010000}"/>
    <cellStyle name="20% - Accent3 2 6 5" xfId="1982" xr:uid="{00000000-0005-0000-0000-000085010000}"/>
    <cellStyle name="20% - Accent3 3" xfId="171" xr:uid="{00000000-0005-0000-0000-000086010000}"/>
    <cellStyle name="20% - Accent3 3 2" xfId="390" xr:uid="{00000000-0005-0000-0000-000087010000}"/>
    <cellStyle name="20% - Accent3 3 2 2" xfId="1239" xr:uid="{00000000-0005-0000-0000-000088010000}"/>
    <cellStyle name="20% - Accent3 3 2 3" xfId="1985" xr:uid="{00000000-0005-0000-0000-000089010000}"/>
    <cellStyle name="20% - Accent3 3 3" xfId="391" xr:uid="{00000000-0005-0000-0000-00008A010000}"/>
    <cellStyle name="20% - Accent3 3 3 2" xfId="1240" xr:uid="{00000000-0005-0000-0000-00008B010000}"/>
    <cellStyle name="20% - Accent3 3 3 3" xfId="1986" xr:uid="{00000000-0005-0000-0000-00008C010000}"/>
    <cellStyle name="20% - Accent3 3 4" xfId="1064" xr:uid="{00000000-0005-0000-0000-00008D010000}"/>
    <cellStyle name="20% - Accent3 3 5" xfId="1810" xr:uid="{00000000-0005-0000-0000-00008E010000}"/>
    <cellStyle name="20% - Accent3 4" xfId="195" xr:uid="{00000000-0005-0000-0000-00008F010000}"/>
    <cellStyle name="20% - Accent3 4 2" xfId="1087" xr:uid="{00000000-0005-0000-0000-000090010000}"/>
    <cellStyle name="20% - Accent3 4 3" xfId="1833" xr:uid="{00000000-0005-0000-0000-000091010000}"/>
    <cellStyle name="20% - Accent3 5" xfId="1045" xr:uid="{00000000-0005-0000-0000-000092010000}"/>
    <cellStyle name="20% - Accent3 6" xfId="1786" xr:uid="{00000000-0005-0000-0000-000093010000}"/>
    <cellStyle name="20% - Accent4" xfId="41" builtinId="42" customBuiltin="1"/>
    <cellStyle name="20% - Accent4 2" xfId="88" xr:uid="{00000000-0005-0000-0000-000095010000}"/>
    <cellStyle name="20% - Accent4 2 2" xfId="111" xr:uid="{00000000-0005-0000-0000-000096010000}"/>
    <cellStyle name="20% - Accent4 2 2 2" xfId="392" xr:uid="{00000000-0005-0000-0000-000097010000}"/>
    <cellStyle name="20% - Accent4 2 2 2 2" xfId="393" xr:uid="{00000000-0005-0000-0000-000098010000}"/>
    <cellStyle name="20% - Accent4 2 2 2 2 2" xfId="394" xr:uid="{00000000-0005-0000-0000-000099010000}"/>
    <cellStyle name="20% - Accent4 2 2 2 2 2 2" xfId="1243" xr:uid="{00000000-0005-0000-0000-00009A010000}"/>
    <cellStyle name="20% - Accent4 2 2 2 2 2 3" xfId="1989" xr:uid="{00000000-0005-0000-0000-00009B010000}"/>
    <cellStyle name="20% - Accent4 2 2 2 2 3" xfId="395" xr:uid="{00000000-0005-0000-0000-00009C010000}"/>
    <cellStyle name="20% - Accent4 2 2 2 2 3 2" xfId="1244" xr:uid="{00000000-0005-0000-0000-00009D010000}"/>
    <cellStyle name="20% - Accent4 2 2 2 2 3 3" xfId="1990" xr:uid="{00000000-0005-0000-0000-00009E010000}"/>
    <cellStyle name="20% - Accent4 2 2 2 2 4" xfId="1242" xr:uid="{00000000-0005-0000-0000-00009F010000}"/>
    <cellStyle name="20% - Accent4 2 2 2 2 5" xfId="1988" xr:uid="{00000000-0005-0000-0000-0000A0010000}"/>
    <cellStyle name="20% - Accent4 2 2 2 3" xfId="396" xr:uid="{00000000-0005-0000-0000-0000A1010000}"/>
    <cellStyle name="20% - Accent4 2 2 2 3 2" xfId="397" xr:uid="{00000000-0005-0000-0000-0000A2010000}"/>
    <cellStyle name="20% - Accent4 2 2 2 3 2 2" xfId="1246" xr:uid="{00000000-0005-0000-0000-0000A3010000}"/>
    <cellStyle name="20% - Accent4 2 2 2 3 2 3" xfId="1992" xr:uid="{00000000-0005-0000-0000-0000A4010000}"/>
    <cellStyle name="20% - Accent4 2 2 2 3 3" xfId="398" xr:uid="{00000000-0005-0000-0000-0000A5010000}"/>
    <cellStyle name="20% - Accent4 2 2 2 3 3 2" xfId="1247" xr:uid="{00000000-0005-0000-0000-0000A6010000}"/>
    <cellStyle name="20% - Accent4 2 2 2 3 3 3" xfId="1993" xr:uid="{00000000-0005-0000-0000-0000A7010000}"/>
    <cellStyle name="20% - Accent4 2 2 2 3 4" xfId="1245" xr:uid="{00000000-0005-0000-0000-0000A8010000}"/>
    <cellStyle name="20% - Accent4 2 2 2 3 5" xfId="1991" xr:uid="{00000000-0005-0000-0000-0000A9010000}"/>
    <cellStyle name="20% - Accent4 2 2 2 4" xfId="399" xr:uid="{00000000-0005-0000-0000-0000AA010000}"/>
    <cellStyle name="20% - Accent4 2 2 2 4 2" xfId="1248" xr:uid="{00000000-0005-0000-0000-0000AB010000}"/>
    <cellStyle name="20% - Accent4 2 2 2 4 3" xfId="1994" xr:uid="{00000000-0005-0000-0000-0000AC010000}"/>
    <cellStyle name="20% - Accent4 2 2 2 5" xfId="400" xr:uid="{00000000-0005-0000-0000-0000AD010000}"/>
    <cellStyle name="20% - Accent4 2 2 2 5 2" xfId="1249" xr:uid="{00000000-0005-0000-0000-0000AE010000}"/>
    <cellStyle name="20% - Accent4 2 2 2 5 3" xfId="1995" xr:uid="{00000000-0005-0000-0000-0000AF010000}"/>
    <cellStyle name="20% - Accent4 2 2 2 6" xfId="1241" xr:uid="{00000000-0005-0000-0000-0000B0010000}"/>
    <cellStyle name="20% - Accent4 2 2 2 7" xfId="1987" xr:uid="{00000000-0005-0000-0000-0000B1010000}"/>
    <cellStyle name="20% - Accent4 2 2 3" xfId="401" xr:uid="{00000000-0005-0000-0000-0000B2010000}"/>
    <cellStyle name="20% - Accent4 2 2 3 2" xfId="402" xr:uid="{00000000-0005-0000-0000-0000B3010000}"/>
    <cellStyle name="20% - Accent4 2 2 3 2 2" xfId="1251" xr:uid="{00000000-0005-0000-0000-0000B4010000}"/>
    <cellStyle name="20% - Accent4 2 2 3 2 3" xfId="1997" xr:uid="{00000000-0005-0000-0000-0000B5010000}"/>
    <cellStyle name="20% - Accent4 2 2 3 3" xfId="403" xr:uid="{00000000-0005-0000-0000-0000B6010000}"/>
    <cellStyle name="20% - Accent4 2 2 3 3 2" xfId="1252" xr:uid="{00000000-0005-0000-0000-0000B7010000}"/>
    <cellStyle name="20% - Accent4 2 2 3 3 3" xfId="1998" xr:uid="{00000000-0005-0000-0000-0000B8010000}"/>
    <cellStyle name="20% - Accent4 2 2 3 4" xfId="1250" xr:uid="{00000000-0005-0000-0000-0000B9010000}"/>
    <cellStyle name="20% - Accent4 2 2 3 5" xfId="1996" xr:uid="{00000000-0005-0000-0000-0000BA010000}"/>
    <cellStyle name="20% - Accent4 2 2 4" xfId="404" xr:uid="{00000000-0005-0000-0000-0000BB010000}"/>
    <cellStyle name="20% - Accent4 2 2 4 2" xfId="405" xr:uid="{00000000-0005-0000-0000-0000BC010000}"/>
    <cellStyle name="20% - Accent4 2 2 4 2 2" xfId="1254" xr:uid="{00000000-0005-0000-0000-0000BD010000}"/>
    <cellStyle name="20% - Accent4 2 2 4 2 3" xfId="2000" xr:uid="{00000000-0005-0000-0000-0000BE010000}"/>
    <cellStyle name="20% - Accent4 2 2 4 3" xfId="406" xr:uid="{00000000-0005-0000-0000-0000BF010000}"/>
    <cellStyle name="20% - Accent4 2 2 4 3 2" xfId="1255" xr:uid="{00000000-0005-0000-0000-0000C0010000}"/>
    <cellStyle name="20% - Accent4 2 2 4 3 3" xfId="2001" xr:uid="{00000000-0005-0000-0000-0000C1010000}"/>
    <cellStyle name="20% - Accent4 2 2 4 4" xfId="1253" xr:uid="{00000000-0005-0000-0000-0000C2010000}"/>
    <cellStyle name="20% - Accent4 2 2 4 5" xfId="1999" xr:uid="{00000000-0005-0000-0000-0000C3010000}"/>
    <cellStyle name="20% - Accent4 2 3" xfId="407" xr:uid="{00000000-0005-0000-0000-0000C4010000}"/>
    <cellStyle name="20% - Accent4 2 3 2" xfId="408" xr:uid="{00000000-0005-0000-0000-0000C5010000}"/>
    <cellStyle name="20% - Accent4 2 3 2 2" xfId="409" xr:uid="{00000000-0005-0000-0000-0000C6010000}"/>
    <cellStyle name="20% - Accent4 2 3 2 2 2" xfId="1258" xr:uid="{00000000-0005-0000-0000-0000C7010000}"/>
    <cellStyle name="20% - Accent4 2 3 2 2 3" xfId="2004" xr:uid="{00000000-0005-0000-0000-0000C8010000}"/>
    <cellStyle name="20% - Accent4 2 3 2 3" xfId="410" xr:uid="{00000000-0005-0000-0000-0000C9010000}"/>
    <cellStyle name="20% - Accent4 2 3 2 3 2" xfId="1259" xr:uid="{00000000-0005-0000-0000-0000CA010000}"/>
    <cellStyle name="20% - Accent4 2 3 2 3 3" xfId="2005" xr:uid="{00000000-0005-0000-0000-0000CB010000}"/>
    <cellStyle name="20% - Accent4 2 3 2 4" xfId="1257" xr:uid="{00000000-0005-0000-0000-0000CC010000}"/>
    <cellStyle name="20% - Accent4 2 3 2 5" xfId="2003" xr:uid="{00000000-0005-0000-0000-0000CD010000}"/>
    <cellStyle name="20% - Accent4 2 3 3" xfId="411" xr:uid="{00000000-0005-0000-0000-0000CE010000}"/>
    <cellStyle name="20% - Accent4 2 3 3 2" xfId="412" xr:uid="{00000000-0005-0000-0000-0000CF010000}"/>
    <cellStyle name="20% - Accent4 2 3 3 2 2" xfId="1261" xr:uid="{00000000-0005-0000-0000-0000D0010000}"/>
    <cellStyle name="20% - Accent4 2 3 3 2 3" xfId="2007" xr:uid="{00000000-0005-0000-0000-0000D1010000}"/>
    <cellStyle name="20% - Accent4 2 3 3 3" xfId="413" xr:uid="{00000000-0005-0000-0000-0000D2010000}"/>
    <cellStyle name="20% - Accent4 2 3 3 3 2" xfId="1262" xr:uid="{00000000-0005-0000-0000-0000D3010000}"/>
    <cellStyle name="20% - Accent4 2 3 3 3 3" xfId="2008" xr:uid="{00000000-0005-0000-0000-0000D4010000}"/>
    <cellStyle name="20% - Accent4 2 3 3 4" xfId="1260" xr:uid="{00000000-0005-0000-0000-0000D5010000}"/>
    <cellStyle name="20% - Accent4 2 3 3 5" xfId="2006" xr:uid="{00000000-0005-0000-0000-0000D6010000}"/>
    <cellStyle name="20% - Accent4 2 3 4" xfId="414" xr:uid="{00000000-0005-0000-0000-0000D7010000}"/>
    <cellStyle name="20% - Accent4 2 3 4 2" xfId="1263" xr:uid="{00000000-0005-0000-0000-0000D8010000}"/>
    <cellStyle name="20% - Accent4 2 3 4 3" xfId="2009" xr:uid="{00000000-0005-0000-0000-0000D9010000}"/>
    <cellStyle name="20% - Accent4 2 3 5" xfId="415" xr:uid="{00000000-0005-0000-0000-0000DA010000}"/>
    <cellStyle name="20% - Accent4 2 3 5 2" xfId="1264" xr:uid="{00000000-0005-0000-0000-0000DB010000}"/>
    <cellStyle name="20% - Accent4 2 3 5 3" xfId="2010" xr:uid="{00000000-0005-0000-0000-0000DC010000}"/>
    <cellStyle name="20% - Accent4 2 3 6" xfId="1256" xr:uid="{00000000-0005-0000-0000-0000DD010000}"/>
    <cellStyle name="20% - Accent4 2 3 7" xfId="2002" xr:uid="{00000000-0005-0000-0000-0000DE010000}"/>
    <cellStyle name="20% - Accent4 2 4" xfId="416" xr:uid="{00000000-0005-0000-0000-0000DF010000}"/>
    <cellStyle name="20% - Accent4 2 4 2" xfId="417" xr:uid="{00000000-0005-0000-0000-0000E0010000}"/>
    <cellStyle name="20% - Accent4 2 4 2 2" xfId="418" xr:uid="{00000000-0005-0000-0000-0000E1010000}"/>
    <cellStyle name="20% - Accent4 2 4 2 2 2" xfId="1267" xr:uid="{00000000-0005-0000-0000-0000E2010000}"/>
    <cellStyle name="20% - Accent4 2 4 2 2 3" xfId="2013" xr:uid="{00000000-0005-0000-0000-0000E3010000}"/>
    <cellStyle name="20% - Accent4 2 4 2 3" xfId="419" xr:uid="{00000000-0005-0000-0000-0000E4010000}"/>
    <cellStyle name="20% - Accent4 2 4 2 3 2" xfId="1268" xr:uid="{00000000-0005-0000-0000-0000E5010000}"/>
    <cellStyle name="20% - Accent4 2 4 2 3 3" xfId="2014" xr:uid="{00000000-0005-0000-0000-0000E6010000}"/>
    <cellStyle name="20% - Accent4 2 4 2 4" xfId="1266" xr:uid="{00000000-0005-0000-0000-0000E7010000}"/>
    <cellStyle name="20% - Accent4 2 4 2 5" xfId="2012" xr:uid="{00000000-0005-0000-0000-0000E8010000}"/>
    <cellStyle name="20% - Accent4 2 4 3" xfId="420" xr:uid="{00000000-0005-0000-0000-0000E9010000}"/>
    <cellStyle name="20% - Accent4 2 4 3 2" xfId="421" xr:uid="{00000000-0005-0000-0000-0000EA010000}"/>
    <cellStyle name="20% - Accent4 2 4 3 2 2" xfId="1270" xr:uid="{00000000-0005-0000-0000-0000EB010000}"/>
    <cellStyle name="20% - Accent4 2 4 3 2 3" xfId="2016" xr:uid="{00000000-0005-0000-0000-0000EC010000}"/>
    <cellStyle name="20% - Accent4 2 4 3 3" xfId="422" xr:uid="{00000000-0005-0000-0000-0000ED010000}"/>
    <cellStyle name="20% - Accent4 2 4 3 3 2" xfId="1271" xr:uid="{00000000-0005-0000-0000-0000EE010000}"/>
    <cellStyle name="20% - Accent4 2 4 3 3 3" xfId="2017" xr:uid="{00000000-0005-0000-0000-0000EF010000}"/>
    <cellStyle name="20% - Accent4 2 4 3 4" xfId="1269" xr:uid="{00000000-0005-0000-0000-0000F0010000}"/>
    <cellStyle name="20% - Accent4 2 4 3 5" xfId="2015" xr:uid="{00000000-0005-0000-0000-0000F1010000}"/>
    <cellStyle name="20% - Accent4 2 4 4" xfId="423" xr:uid="{00000000-0005-0000-0000-0000F2010000}"/>
    <cellStyle name="20% - Accent4 2 4 4 2" xfId="1272" xr:uid="{00000000-0005-0000-0000-0000F3010000}"/>
    <cellStyle name="20% - Accent4 2 4 4 3" xfId="2018" xr:uid="{00000000-0005-0000-0000-0000F4010000}"/>
    <cellStyle name="20% - Accent4 2 4 5" xfId="424" xr:uid="{00000000-0005-0000-0000-0000F5010000}"/>
    <cellStyle name="20% - Accent4 2 4 5 2" xfId="1273" xr:uid="{00000000-0005-0000-0000-0000F6010000}"/>
    <cellStyle name="20% - Accent4 2 4 5 3" xfId="2019" xr:uid="{00000000-0005-0000-0000-0000F7010000}"/>
    <cellStyle name="20% - Accent4 2 4 6" xfId="1265" xr:uid="{00000000-0005-0000-0000-0000F8010000}"/>
    <cellStyle name="20% - Accent4 2 4 7" xfId="2011" xr:uid="{00000000-0005-0000-0000-0000F9010000}"/>
    <cellStyle name="20% - Accent4 2 5" xfId="425" xr:uid="{00000000-0005-0000-0000-0000FA010000}"/>
    <cellStyle name="20% - Accent4 2 5 2" xfId="426" xr:uid="{00000000-0005-0000-0000-0000FB010000}"/>
    <cellStyle name="20% - Accent4 2 5 2 2" xfId="1275" xr:uid="{00000000-0005-0000-0000-0000FC010000}"/>
    <cellStyle name="20% - Accent4 2 5 2 3" xfId="2021" xr:uid="{00000000-0005-0000-0000-0000FD010000}"/>
    <cellStyle name="20% - Accent4 2 5 3" xfId="427" xr:uid="{00000000-0005-0000-0000-0000FE010000}"/>
    <cellStyle name="20% - Accent4 2 5 3 2" xfId="1276" xr:uid="{00000000-0005-0000-0000-0000FF010000}"/>
    <cellStyle name="20% - Accent4 2 5 3 3" xfId="2022" xr:uid="{00000000-0005-0000-0000-000000020000}"/>
    <cellStyle name="20% - Accent4 2 5 4" xfId="1274" xr:uid="{00000000-0005-0000-0000-000001020000}"/>
    <cellStyle name="20% - Accent4 2 5 5" xfId="2020" xr:uid="{00000000-0005-0000-0000-000002020000}"/>
    <cellStyle name="20% - Accent4 2 6" xfId="428" xr:uid="{00000000-0005-0000-0000-000003020000}"/>
    <cellStyle name="20% - Accent4 2 6 2" xfId="429" xr:uid="{00000000-0005-0000-0000-000004020000}"/>
    <cellStyle name="20% - Accent4 2 6 2 2" xfId="1278" xr:uid="{00000000-0005-0000-0000-000005020000}"/>
    <cellStyle name="20% - Accent4 2 6 2 3" xfId="2024" xr:uid="{00000000-0005-0000-0000-000006020000}"/>
    <cellStyle name="20% - Accent4 2 6 3" xfId="430" xr:uid="{00000000-0005-0000-0000-000007020000}"/>
    <cellStyle name="20% - Accent4 2 6 3 2" xfId="1279" xr:uid="{00000000-0005-0000-0000-000008020000}"/>
    <cellStyle name="20% - Accent4 2 6 3 3" xfId="2025" xr:uid="{00000000-0005-0000-0000-000009020000}"/>
    <cellStyle name="20% - Accent4 2 6 4" xfId="1277" xr:uid="{00000000-0005-0000-0000-00000A020000}"/>
    <cellStyle name="20% - Accent4 2 6 5" xfId="2023" xr:uid="{00000000-0005-0000-0000-00000B020000}"/>
    <cellStyle name="20% - Accent4 3" xfId="173" xr:uid="{00000000-0005-0000-0000-00000C020000}"/>
    <cellStyle name="20% - Accent4 3 2" xfId="431" xr:uid="{00000000-0005-0000-0000-00000D020000}"/>
    <cellStyle name="20% - Accent4 3 2 2" xfId="1280" xr:uid="{00000000-0005-0000-0000-00000E020000}"/>
    <cellStyle name="20% - Accent4 3 2 3" xfId="2026" xr:uid="{00000000-0005-0000-0000-00000F020000}"/>
    <cellStyle name="20% - Accent4 3 3" xfId="432" xr:uid="{00000000-0005-0000-0000-000010020000}"/>
    <cellStyle name="20% - Accent4 3 3 2" xfId="1281" xr:uid="{00000000-0005-0000-0000-000011020000}"/>
    <cellStyle name="20% - Accent4 3 3 3" xfId="2027" xr:uid="{00000000-0005-0000-0000-000012020000}"/>
    <cellStyle name="20% - Accent4 3 4" xfId="1066" xr:uid="{00000000-0005-0000-0000-000013020000}"/>
    <cellStyle name="20% - Accent4 3 5" xfId="1812" xr:uid="{00000000-0005-0000-0000-000014020000}"/>
    <cellStyle name="20% - Accent4 4" xfId="197" xr:uid="{00000000-0005-0000-0000-000015020000}"/>
    <cellStyle name="20% - Accent4 4 2" xfId="1089" xr:uid="{00000000-0005-0000-0000-000016020000}"/>
    <cellStyle name="20% - Accent4 4 3" xfId="1835" xr:uid="{00000000-0005-0000-0000-000017020000}"/>
    <cellStyle name="20% - Accent4 5" xfId="1047" xr:uid="{00000000-0005-0000-0000-000018020000}"/>
    <cellStyle name="20% - Accent4 6" xfId="1788" xr:uid="{00000000-0005-0000-0000-000019020000}"/>
    <cellStyle name="20% - Accent5" xfId="45" builtinId="46" customBuiltin="1"/>
    <cellStyle name="20% - Accent5 2" xfId="91" xr:uid="{00000000-0005-0000-0000-00001B020000}"/>
    <cellStyle name="20% - Accent5 2 2" xfId="112" xr:uid="{00000000-0005-0000-0000-00001C020000}"/>
    <cellStyle name="20% - Accent5 2 2 2" xfId="433" xr:uid="{00000000-0005-0000-0000-00001D020000}"/>
    <cellStyle name="20% - Accent5 2 2 2 2" xfId="434" xr:uid="{00000000-0005-0000-0000-00001E020000}"/>
    <cellStyle name="20% - Accent5 2 2 2 2 2" xfId="435" xr:uid="{00000000-0005-0000-0000-00001F020000}"/>
    <cellStyle name="20% - Accent5 2 2 2 2 2 2" xfId="1284" xr:uid="{00000000-0005-0000-0000-000020020000}"/>
    <cellStyle name="20% - Accent5 2 2 2 2 2 3" xfId="2030" xr:uid="{00000000-0005-0000-0000-000021020000}"/>
    <cellStyle name="20% - Accent5 2 2 2 2 3" xfId="436" xr:uid="{00000000-0005-0000-0000-000022020000}"/>
    <cellStyle name="20% - Accent5 2 2 2 2 3 2" xfId="1285" xr:uid="{00000000-0005-0000-0000-000023020000}"/>
    <cellStyle name="20% - Accent5 2 2 2 2 3 3" xfId="2031" xr:uid="{00000000-0005-0000-0000-000024020000}"/>
    <cellStyle name="20% - Accent5 2 2 2 2 4" xfId="1283" xr:uid="{00000000-0005-0000-0000-000025020000}"/>
    <cellStyle name="20% - Accent5 2 2 2 2 5" xfId="2029" xr:uid="{00000000-0005-0000-0000-000026020000}"/>
    <cellStyle name="20% - Accent5 2 2 2 3" xfId="437" xr:uid="{00000000-0005-0000-0000-000027020000}"/>
    <cellStyle name="20% - Accent5 2 2 2 3 2" xfId="438" xr:uid="{00000000-0005-0000-0000-000028020000}"/>
    <cellStyle name="20% - Accent5 2 2 2 3 2 2" xfId="1287" xr:uid="{00000000-0005-0000-0000-000029020000}"/>
    <cellStyle name="20% - Accent5 2 2 2 3 2 3" xfId="2033" xr:uid="{00000000-0005-0000-0000-00002A020000}"/>
    <cellStyle name="20% - Accent5 2 2 2 3 3" xfId="439" xr:uid="{00000000-0005-0000-0000-00002B020000}"/>
    <cellStyle name="20% - Accent5 2 2 2 3 3 2" xfId="1288" xr:uid="{00000000-0005-0000-0000-00002C020000}"/>
    <cellStyle name="20% - Accent5 2 2 2 3 3 3" xfId="2034" xr:uid="{00000000-0005-0000-0000-00002D020000}"/>
    <cellStyle name="20% - Accent5 2 2 2 3 4" xfId="1286" xr:uid="{00000000-0005-0000-0000-00002E020000}"/>
    <cellStyle name="20% - Accent5 2 2 2 3 5" xfId="2032" xr:uid="{00000000-0005-0000-0000-00002F020000}"/>
    <cellStyle name="20% - Accent5 2 2 2 4" xfId="440" xr:uid="{00000000-0005-0000-0000-000030020000}"/>
    <cellStyle name="20% - Accent5 2 2 2 4 2" xfId="1289" xr:uid="{00000000-0005-0000-0000-000031020000}"/>
    <cellStyle name="20% - Accent5 2 2 2 4 3" xfId="2035" xr:uid="{00000000-0005-0000-0000-000032020000}"/>
    <cellStyle name="20% - Accent5 2 2 2 5" xfId="441" xr:uid="{00000000-0005-0000-0000-000033020000}"/>
    <cellStyle name="20% - Accent5 2 2 2 5 2" xfId="1290" xr:uid="{00000000-0005-0000-0000-000034020000}"/>
    <cellStyle name="20% - Accent5 2 2 2 5 3" xfId="2036" xr:uid="{00000000-0005-0000-0000-000035020000}"/>
    <cellStyle name="20% - Accent5 2 2 2 6" xfId="1282" xr:uid="{00000000-0005-0000-0000-000036020000}"/>
    <cellStyle name="20% - Accent5 2 2 2 7" xfId="2028" xr:uid="{00000000-0005-0000-0000-000037020000}"/>
    <cellStyle name="20% - Accent5 2 2 3" xfId="442" xr:uid="{00000000-0005-0000-0000-000038020000}"/>
    <cellStyle name="20% - Accent5 2 2 3 2" xfId="443" xr:uid="{00000000-0005-0000-0000-000039020000}"/>
    <cellStyle name="20% - Accent5 2 2 3 2 2" xfId="1292" xr:uid="{00000000-0005-0000-0000-00003A020000}"/>
    <cellStyle name="20% - Accent5 2 2 3 2 3" xfId="2038" xr:uid="{00000000-0005-0000-0000-00003B020000}"/>
    <cellStyle name="20% - Accent5 2 2 3 3" xfId="444" xr:uid="{00000000-0005-0000-0000-00003C020000}"/>
    <cellStyle name="20% - Accent5 2 2 3 3 2" xfId="1293" xr:uid="{00000000-0005-0000-0000-00003D020000}"/>
    <cellStyle name="20% - Accent5 2 2 3 3 3" xfId="2039" xr:uid="{00000000-0005-0000-0000-00003E020000}"/>
    <cellStyle name="20% - Accent5 2 2 3 4" xfId="1291" xr:uid="{00000000-0005-0000-0000-00003F020000}"/>
    <cellStyle name="20% - Accent5 2 2 3 5" xfId="2037" xr:uid="{00000000-0005-0000-0000-000040020000}"/>
    <cellStyle name="20% - Accent5 2 2 4" xfId="445" xr:uid="{00000000-0005-0000-0000-000041020000}"/>
    <cellStyle name="20% - Accent5 2 2 4 2" xfId="446" xr:uid="{00000000-0005-0000-0000-000042020000}"/>
    <cellStyle name="20% - Accent5 2 2 4 2 2" xfId="1295" xr:uid="{00000000-0005-0000-0000-000043020000}"/>
    <cellStyle name="20% - Accent5 2 2 4 2 3" xfId="2041" xr:uid="{00000000-0005-0000-0000-000044020000}"/>
    <cellStyle name="20% - Accent5 2 2 4 3" xfId="447" xr:uid="{00000000-0005-0000-0000-000045020000}"/>
    <cellStyle name="20% - Accent5 2 2 4 3 2" xfId="1296" xr:uid="{00000000-0005-0000-0000-000046020000}"/>
    <cellStyle name="20% - Accent5 2 2 4 3 3" xfId="2042" xr:uid="{00000000-0005-0000-0000-000047020000}"/>
    <cellStyle name="20% - Accent5 2 2 4 4" xfId="1294" xr:uid="{00000000-0005-0000-0000-000048020000}"/>
    <cellStyle name="20% - Accent5 2 2 4 5" xfId="2040" xr:uid="{00000000-0005-0000-0000-000049020000}"/>
    <cellStyle name="20% - Accent5 2 3" xfId="448" xr:uid="{00000000-0005-0000-0000-00004A020000}"/>
    <cellStyle name="20% - Accent5 2 3 2" xfId="449" xr:uid="{00000000-0005-0000-0000-00004B020000}"/>
    <cellStyle name="20% - Accent5 2 3 2 2" xfId="450" xr:uid="{00000000-0005-0000-0000-00004C020000}"/>
    <cellStyle name="20% - Accent5 2 3 2 2 2" xfId="1299" xr:uid="{00000000-0005-0000-0000-00004D020000}"/>
    <cellStyle name="20% - Accent5 2 3 2 2 3" xfId="2045" xr:uid="{00000000-0005-0000-0000-00004E020000}"/>
    <cellStyle name="20% - Accent5 2 3 2 3" xfId="451" xr:uid="{00000000-0005-0000-0000-00004F020000}"/>
    <cellStyle name="20% - Accent5 2 3 2 3 2" xfId="1300" xr:uid="{00000000-0005-0000-0000-000050020000}"/>
    <cellStyle name="20% - Accent5 2 3 2 3 3" xfId="2046" xr:uid="{00000000-0005-0000-0000-000051020000}"/>
    <cellStyle name="20% - Accent5 2 3 2 4" xfId="1298" xr:uid="{00000000-0005-0000-0000-000052020000}"/>
    <cellStyle name="20% - Accent5 2 3 2 5" xfId="2044" xr:uid="{00000000-0005-0000-0000-000053020000}"/>
    <cellStyle name="20% - Accent5 2 3 3" xfId="452" xr:uid="{00000000-0005-0000-0000-000054020000}"/>
    <cellStyle name="20% - Accent5 2 3 3 2" xfId="453" xr:uid="{00000000-0005-0000-0000-000055020000}"/>
    <cellStyle name="20% - Accent5 2 3 3 2 2" xfId="1302" xr:uid="{00000000-0005-0000-0000-000056020000}"/>
    <cellStyle name="20% - Accent5 2 3 3 2 3" xfId="2048" xr:uid="{00000000-0005-0000-0000-000057020000}"/>
    <cellStyle name="20% - Accent5 2 3 3 3" xfId="454" xr:uid="{00000000-0005-0000-0000-000058020000}"/>
    <cellStyle name="20% - Accent5 2 3 3 3 2" xfId="1303" xr:uid="{00000000-0005-0000-0000-000059020000}"/>
    <cellStyle name="20% - Accent5 2 3 3 3 3" xfId="2049" xr:uid="{00000000-0005-0000-0000-00005A020000}"/>
    <cellStyle name="20% - Accent5 2 3 3 4" xfId="1301" xr:uid="{00000000-0005-0000-0000-00005B020000}"/>
    <cellStyle name="20% - Accent5 2 3 3 5" xfId="2047" xr:uid="{00000000-0005-0000-0000-00005C020000}"/>
    <cellStyle name="20% - Accent5 2 3 4" xfId="455" xr:uid="{00000000-0005-0000-0000-00005D020000}"/>
    <cellStyle name="20% - Accent5 2 3 4 2" xfId="1304" xr:uid="{00000000-0005-0000-0000-00005E020000}"/>
    <cellStyle name="20% - Accent5 2 3 4 3" xfId="2050" xr:uid="{00000000-0005-0000-0000-00005F020000}"/>
    <cellStyle name="20% - Accent5 2 3 5" xfId="456" xr:uid="{00000000-0005-0000-0000-000060020000}"/>
    <cellStyle name="20% - Accent5 2 3 5 2" xfId="1305" xr:uid="{00000000-0005-0000-0000-000061020000}"/>
    <cellStyle name="20% - Accent5 2 3 5 3" xfId="2051" xr:uid="{00000000-0005-0000-0000-000062020000}"/>
    <cellStyle name="20% - Accent5 2 3 6" xfId="1297" xr:uid="{00000000-0005-0000-0000-000063020000}"/>
    <cellStyle name="20% - Accent5 2 3 7" xfId="2043" xr:uid="{00000000-0005-0000-0000-000064020000}"/>
    <cellStyle name="20% - Accent5 2 4" xfId="457" xr:uid="{00000000-0005-0000-0000-000065020000}"/>
    <cellStyle name="20% - Accent5 2 4 2" xfId="458" xr:uid="{00000000-0005-0000-0000-000066020000}"/>
    <cellStyle name="20% - Accent5 2 4 2 2" xfId="459" xr:uid="{00000000-0005-0000-0000-000067020000}"/>
    <cellStyle name="20% - Accent5 2 4 2 2 2" xfId="1308" xr:uid="{00000000-0005-0000-0000-000068020000}"/>
    <cellStyle name="20% - Accent5 2 4 2 2 3" xfId="2054" xr:uid="{00000000-0005-0000-0000-000069020000}"/>
    <cellStyle name="20% - Accent5 2 4 2 3" xfId="460" xr:uid="{00000000-0005-0000-0000-00006A020000}"/>
    <cellStyle name="20% - Accent5 2 4 2 3 2" xfId="1309" xr:uid="{00000000-0005-0000-0000-00006B020000}"/>
    <cellStyle name="20% - Accent5 2 4 2 3 3" xfId="2055" xr:uid="{00000000-0005-0000-0000-00006C020000}"/>
    <cellStyle name="20% - Accent5 2 4 2 4" xfId="1307" xr:uid="{00000000-0005-0000-0000-00006D020000}"/>
    <cellStyle name="20% - Accent5 2 4 2 5" xfId="2053" xr:uid="{00000000-0005-0000-0000-00006E020000}"/>
    <cellStyle name="20% - Accent5 2 4 3" xfId="461" xr:uid="{00000000-0005-0000-0000-00006F020000}"/>
    <cellStyle name="20% - Accent5 2 4 3 2" xfId="462" xr:uid="{00000000-0005-0000-0000-000070020000}"/>
    <cellStyle name="20% - Accent5 2 4 3 2 2" xfId="1311" xr:uid="{00000000-0005-0000-0000-000071020000}"/>
    <cellStyle name="20% - Accent5 2 4 3 2 3" xfId="2057" xr:uid="{00000000-0005-0000-0000-000072020000}"/>
    <cellStyle name="20% - Accent5 2 4 3 3" xfId="463" xr:uid="{00000000-0005-0000-0000-000073020000}"/>
    <cellStyle name="20% - Accent5 2 4 3 3 2" xfId="1312" xr:uid="{00000000-0005-0000-0000-000074020000}"/>
    <cellStyle name="20% - Accent5 2 4 3 3 3" xfId="2058" xr:uid="{00000000-0005-0000-0000-000075020000}"/>
    <cellStyle name="20% - Accent5 2 4 3 4" xfId="1310" xr:uid="{00000000-0005-0000-0000-000076020000}"/>
    <cellStyle name="20% - Accent5 2 4 3 5" xfId="2056" xr:uid="{00000000-0005-0000-0000-000077020000}"/>
    <cellStyle name="20% - Accent5 2 4 4" xfId="464" xr:uid="{00000000-0005-0000-0000-000078020000}"/>
    <cellStyle name="20% - Accent5 2 4 4 2" xfId="1313" xr:uid="{00000000-0005-0000-0000-000079020000}"/>
    <cellStyle name="20% - Accent5 2 4 4 3" xfId="2059" xr:uid="{00000000-0005-0000-0000-00007A020000}"/>
    <cellStyle name="20% - Accent5 2 4 5" xfId="465" xr:uid="{00000000-0005-0000-0000-00007B020000}"/>
    <cellStyle name="20% - Accent5 2 4 5 2" xfId="1314" xr:uid="{00000000-0005-0000-0000-00007C020000}"/>
    <cellStyle name="20% - Accent5 2 4 5 3" xfId="2060" xr:uid="{00000000-0005-0000-0000-00007D020000}"/>
    <cellStyle name="20% - Accent5 2 4 6" xfId="1306" xr:uid="{00000000-0005-0000-0000-00007E020000}"/>
    <cellStyle name="20% - Accent5 2 4 7" xfId="2052" xr:uid="{00000000-0005-0000-0000-00007F020000}"/>
    <cellStyle name="20% - Accent5 2 5" xfId="466" xr:uid="{00000000-0005-0000-0000-000080020000}"/>
    <cellStyle name="20% - Accent5 2 5 2" xfId="467" xr:uid="{00000000-0005-0000-0000-000081020000}"/>
    <cellStyle name="20% - Accent5 2 5 2 2" xfId="1316" xr:uid="{00000000-0005-0000-0000-000082020000}"/>
    <cellStyle name="20% - Accent5 2 5 2 3" xfId="2062" xr:uid="{00000000-0005-0000-0000-000083020000}"/>
    <cellStyle name="20% - Accent5 2 5 3" xfId="468" xr:uid="{00000000-0005-0000-0000-000084020000}"/>
    <cellStyle name="20% - Accent5 2 5 3 2" xfId="1317" xr:uid="{00000000-0005-0000-0000-000085020000}"/>
    <cellStyle name="20% - Accent5 2 5 3 3" xfId="2063" xr:uid="{00000000-0005-0000-0000-000086020000}"/>
    <cellStyle name="20% - Accent5 2 5 4" xfId="1315" xr:uid="{00000000-0005-0000-0000-000087020000}"/>
    <cellStyle name="20% - Accent5 2 5 5" xfId="2061" xr:uid="{00000000-0005-0000-0000-000088020000}"/>
    <cellStyle name="20% - Accent5 2 6" xfId="469" xr:uid="{00000000-0005-0000-0000-000089020000}"/>
    <cellStyle name="20% - Accent5 2 6 2" xfId="470" xr:uid="{00000000-0005-0000-0000-00008A020000}"/>
    <cellStyle name="20% - Accent5 2 6 2 2" xfId="1319" xr:uid="{00000000-0005-0000-0000-00008B020000}"/>
    <cellStyle name="20% - Accent5 2 6 2 3" xfId="2065" xr:uid="{00000000-0005-0000-0000-00008C020000}"/>
    <cellStyle name="20% - Accent5 2 6 3" xfId="471" xr:uid="{00000000-0005-0000-0000-00008D020000}"/>
    <cellStyle name="20% - Accent5 2 6 3 2" xfId="1320" xr:uid="{00000000-0005-0000-0000-00008E020000}"/>
    <cellStyle name="20% - Accent5 2 6 3 3" xfId="2066" xr:uid="{00000000-0005-0000-0000-00008F020000}"/>
    <cellStyle name="20% - Accent5 2 6 4" xfId="1318" xr:uid="{00000000-0005-0000-0000-000090020000}"/>
    <cellStyle name="20% - Accent5 2 6 5" xfId="2064" xr:uid="{00000000-0005-0000-0000-000091020000}"/>
    <cellStyle name="20% - Accent5 3" xfId="175" xr:uid="{00000000-0005-0000-0000-000092020000}"/>
    <cellStyle name="20% - Accent5 3 2" xfId="472" xr:uid="{00000000-0005-0000-0000-000093020000}"/>
    <cellStyle name="20% - Accent5 3 2 2" xfId="1321" xr:uid="{00000000-0005-0000-0000-000094020000}"/>
    <cellStyle name="20% - Accent5 3 2 3" xfId="2067" xr:uid="{00000000-0005-0000-0000-000095020000}"/>
    <cellStyle name="20% - Accent5 3 3" xfId="473" xr:uid="{00000000-0005-0000-0000-000096020000}"/>
    <cellStyle name="20% - Accent5 3 3 2" xfId="1322" xr:uid="{00000000-0005-0000-0000-000097020000}"/>
    <cellStyle name="20% - Accent5 3 3 3" xfId="2068" xr:uid="{00000000-0005-0000-0000-000098020000}"/>
    <cellStyle name="20% - Accent5 3 4" xfId="1068" xr:uid="{00000000-0005-0000-0000-000099020000}"/>
    <cellStyle name="20% - Accent5 3 5" xfId="1814" xr:uid="{00000000-0005-0000-0000-00009A020000}"/>
    <cellStyle name="20% - Accent5 4" xfId="199" xr:uid="{00000000-0005-0000-0000-00009B020000}"/>
    <cellStyle name="20% - Accent5 4 2" xfId="1091" xr:uid="{00000000-0005-0000-0000-00009C020000}"/>
    <cellStyle name="20% - Accent5 4 3" xfId="1837" xr:uid="{00000000-0005-0000-0000-00009D020000}"/>
    <cellStyle name="20% - Accent5 5" xfId="1049" xr:uid="{00000000-0005-0000-0000-00009E020000}"/>
    <cellStyle name="20% - Accent5 6" xfId="1790" xr:uid="{00000000-0005-0000-0000-00009F020000}"/>
    <cellStyle name="20% - Accent6" xfId="49" builtinId="50" customBuiltin="1"/>
    <cellStyle name="20% - Accent6 2" xfId="59" xr:uid="{00000000-0005-0000-0000-0000A1020000}"/>
    <cellStyle name="20% - Accent6 2 2" xfId="113" xr:uid="{00000000-0005-0000-0000-0000A2020000}"/>
    <cellStyle name="20% - Accent6 2 2 2" xfId="474" xr:uid="{00000000-0005-0000-0000-0000A3020000}"/>
    <cellStyle name="20% - Accent6 2 2 2 2" xfId="475" xr:uid="{00000000-0005-0000-0000-0000A4020000}"/>
    <cellStyle name="20% - Accent6 2 2 2 2 2" xfId="476" xr:uid="{00000000-0005-0000-0000-0000A5020000}"/>
    <cellStyle name="20% - Accent6 2 2 2 2 2 2" xfId="1325" xr:uid="{00000000-0005-0000-0000-0000A6020000}"/>
    <cellStyle name="20% - Accent6 2 2 2 2 2 3" xfId="2071" xr:uid="{00000000-0005-0000-0000-0000A7020000}"/>
    <cellStyle name="20% - Accent6 2 2 2 2 3" xfId="477" xr:uid="{00000000-0005-0000-0000-0000A8020000}"/>
    <cellStyle name="20% - Accent6 2 2 2 2 3 2" xfId="1326" xr:uid="{00000000-0005-0000-0000-0000A9020000}"/>
    <cellStyle name="20% - Accent6 2 2 2 2 3 3" xfId="2072" xr:uid="{00000000-0005-0000-0000-0000AA020000}"/>
    <cellStyle name="20% - Accent6 2 2 2 2 4" xfId="1324" xr:uid="{00000000-0005-0000-0000-0000AB020000}"/>
    <cellStyle name="20% - Accent6 2 2 2 2 5" xfId="2070" xr:uid="{00000000-0005-0000-0000-0000AC020000}"/>
    <cellStyle name="20% - Accent6 2 2 2 3" xfId="478" xr:uid="{00000000-0005-0000-0000-0000AD020000}"/>
    <cellStyle name="20% - Accent6 2 2 2 3 2" xfId="479" xr:uid="{00000000-0005-0000-0000-0000AE020000}"/>
    <cellStyle name="20% - Accent6 2 2 2 3 2 2" xfId="1328" xr:uid="{00000000-0005-0000-0000-0000AF020000}"/>
    <cellStyle name="20% - Accent6 2 2 2 3 2 3" xfId="2074" xr:uid="{00000000-0005-0000-0000-0000B0020000}"/>
    <cellStyle name="20% - Accent6 2 2 2 3 3" xfId="480" xr:uid="{00000000-0005-0000-0000-0000B1020000}"/>
    <cellStyle name="20% - Accent6 2 2 2 3 3 2" xfId="1329" xr:uid="{00000000-0005-0000-0000-0000B2020000}"/>
    <cellStyle name="20% - Accent6 2 2 2 3 3 3" xfId="2075" xr:uid="{00000000-0005-0000-0000-0000B3020000}"/>
    <cellStyle name="20% - Accent6 2 2 2 3 4" xfId="1327" xr:uid="{00000000-0005-0000-0000-0000B4020000}"/>
    <cellStyle name="20% - Accent6 2 2 2 3 5" xfId="2073" xr:uid="{00000000-0005-0000-0000-0000B5020000}"/>
    <cellStyle name="20% - Accent6 2 2 2 4" xfId="481" xr:uid="{00000000-0005-0000-0000-0000B6020000}"/>
    <cellStyle name="20% - Accent6 2 2 2 4 2" xfId="1330" xr:uid="{00000000-0005-0000-0000-0000B7020000}"/>
    <cellStyle name="20% - Accent6 2 2 2 4 3" xfId="2076" xr:uid="{00000000-0005-0000-0000-0000B8020000}"/>
    <cellStyle name="20% - Accent6 2 2 2 5" xfId="482" xr:uid="{00000000-0005-0000-0000-0000B9020000}"/>
    <cellStyle name="20% - Accent6 2 2 2 5 2" xfId="1331" xr:uid="{00000000-0005-0000-0000-0000BA020000}"/>
    <cellStyle name="20% - Accent6 2 2 2 5 3" xfId="2077" xr:uid="{00000000-0005-0000-0000-0000BB020000}"/>
    <cellStyle name="20% - Accent6 2 2 2 6" xfId="1323" xr:uid="{00000000-0005-0000-0000-0000BC020000}"/>
    <cellStyle name="20% - Accent6 2 2 2 7" xfId="2069" xr:uid="{00000000-0005-0000-0000-0000BD020000}"/>
    <cellStyle name="20% - Accent6 2 2 3" xfId="483" xr:uid="{00000000-0005-0000-0000-0000BE020000}"/>
    <cellStyle name="20% - Accent6 2 2 3 2" xfId="484" xr:uid="{00000000-0005-0000-0000-0000BF020000}"/>
    <cellStyle name="20% - Accent6 2 2 3 2 2" xfId="1333" xr:uid="{00000000-0005-0000-0000-0000C0020000}"/>
    <cellStyle name="20% - Accent6 2 2 3 2 3" xfId="2079" xr:uid="{00000000-0005-0000-0000-0000C1020000}"/>
    <cellStyle name="20% - Accent6 2 2 3 3" xfId="485" xr:uid="{00000000-0005-0000-0000-0000C2020000}"/>
    <cellStyle name="20% - Accent6 2 2 3 3 2" xfId="1334" xr:uid="{00000000-0005-0000-0000-0000C3020000}"/>
    <cellStyle name="20% - Accent6 2 2 3 3 3" xfId="2080" xr:uid="{00000000-0005-0000-0000-0000C4020000}"/>
    <cellStyle name="20% - Accent6 2 2 3 4" xfId="1332" xr:uid="{00000000-0005-0000-0000-0000C5020000}"/>
    <cellStyle name="20% - Accent6 2 2 3 5" xfId="2078" xr:uid="{00000000-0005-0000-0000-0000C6020000}"/>
    <cellStyle name="20% - Accent6 2 2 4" xfId="486" xr:uid="{00000000-0005-0000-0000-0000C7020000}"/>
    <cellStyle name="20% - Accent6 2 2 4 2" xfId="487" xr:uid="{00000000-0005-0000-0000-0000C8020000}"/>
    <cellStyle name="20% - Accent6 2 2 4 2 2" xfId="1336" xr:uid="{00000000-0005-0000-0000-0000C9020000}"/>
    <cellStyle name="20% - Accent6 2 2 4 2 3" xfId="2082" xr:uid="{00000000-0005-0000-0000-0000CA020000}"/>
    <cellStyle name="20% - Accent6 2 2 4 3" xfId="488" xr:uid="{00000000-0005-0000-0000-0000CB020000}"/>
    <cellStyle name="20% - Accent6 2 2 4 3 2" xfId="1337" xr:uid="{00000000-0005-0000-0000-0000CC020000}"/>
    <cellStyle name="20% - Accent6 2 2 4 3 3" xfId="2083" xr:uid="{00000000-0005-0000-0000-0000CD020000}"/>
    <cellStyle name="20% - Accent6 2 2 4 4" xfId="1335" xr:uid="{00000000-0005-0000-0000-0000CE020000}"/>
    <cellStyle name="20% - Accent6 2 2 4 5" xfId="2081" xr:uid="{00000000-0005-0000-0000-0000CF020000}"/>
    <cellStyle name="20% - Accent6 2 3" xfId="489" xr:uid="{00000000-0005-0000-0000-0000D0020000}"/>
    <cellStyle name="20% - Accent6 2 3 2" xfId="490" xr:uid="{00000000-0005-0000-0000-0000D1020000}"/>
    <cellStyle name="20% - Accent6 2 3 2 2" xfId="491" xr:uid="{00000000-0005-0000-0000-0000D2020000}"/>
    <cellStyle name="20% - Accent6 2 3 2 2 2" xfId="1340" xr:uid="{00000000-0005-0000-0000-0000D3020000}"/>
    <cellStyle name="20% - Accent6 2 3 2 2 3" xfId="2086" xr:uid="{00000000-0005-0000-0000-0000D4020000}"/>
    <cellStyle name="20% - Accent6 2 3 2 3" xfId="492" xr:uid="{00000000-0005-0000-0000-0000D5020000}"/>
    <cellStyle name="20% - Accent6 2 3 2 3 2" xfId="1341" xr:uid="{00000000-0005-0000-0000-0000D6020000}"/>
    <cellStyle name="20% - Accent6 2 3 2 3 3" xfId="2087" xr:uid="{00000000-0005-0000-0000-0000D7020000}"/>
    <cellStyle name="20% - Accent6 2 3 2 4" xfId="1339" xr:uid="{00000000-0005-0000-0000-0000D8020000}"/>
    <cellStyle name="20% - Accent6 2 3 2 5" xfId="2085" xr:uid="{00000000-0005-0000-0000-0000D9020000}"/>
    <cellStyle name="20% - Accent6 2 3 3" xfId="493" xr:uid="{00000000-0005-0000-0000-0000DA020000}"/>
    <cellStyle name="20% - Accent6 2 3 3 2" xfId="494" xr:uid="{00000000-0005-0000-0000-0000DB020000}"/>
    <cellStyle name="20% - Accent6 2 3 3 2 2" xfId="1343" xr:uid="{00000000-0005-0000-0000-0000DC020000}"/>
    <cellStyle name="20% - Accent6 2 3 3 2 3" xfId="2089" xr:uid="{00000000-0005-0000-0000-0000DD020000}"/>
    <cellStyle name="20% - Accent6 2 3 3 3" xfId="495" xr:uid="{00000000-0005-0000-0000-0000DE020000}"/>
    <cellStyle name="20% - Accent6 2 3 3 3 2" xfId="1344" xr:uid="{00000000-0005-0000-0000-0000DF020000}"/>
    <cellStyle name="20% - Accent6 2 3 3 3 3" xfId="2090" xr:uid="{00000000-0005-0000-0000-0000E0020000}"/>
    <cellStyle name="20% - Accent6 2 3 3 4" xfId="1342" xr:uid="{00000000-0005-0000-0000-0000E1020000}"/>
    <cellStyle name="20% - Accent6 2 3 3 5" xfId="2088" xr:uid="{00000000-0005-0000-0000-0000E2020000}"/>
    <cellStyle name="20% - Accent6 2 3 4" xfId="496" xr:uid="{00000000-0005-0000-0000-0000E3020000}"/>
    <cellStyle name="20% - Accent6 2 3 4 2" xfId="1345" xr:uid="{00000000-0005-0000-0000-0000E4020000}"/>
    <cellStyle name="20% - Accent6 2 3 4 3" xfId="2091" xr:uid="{00000000-0005-0000-0000-0000E5020000}"/>
    <cellStyle name="20% - Accent6 2 3 5" xfId="497" xr:uid="{00000000-0005-0000-0000-0000E6020000}"/>
    <cellStyle name="20% - Accent6 2 3 5 2" xfId="1346" xr:uid="{00000000-0005-0000-0000-0000E7020000}"/>
    <cellStyle name="20% - Accent6 2 3 5 3" xfId="2092" xr:uid="{00000000-0005-0000-0000-0000E8020000}"/>
    <cellStyle name="20% - Accent6 2 3 6" xfId="1338" xr:uid="{00000000-0005-0000-0000-0000E9020000}"/>
    <cellStyle name="20% - Accent6 2 3 7" xfId="2084" xr:uid="{00000000-0005-0000-0000-0000EA020000}"/>
    <cellStyle name="20% - Accent6 2 4" xfId="498" xr:uid="{00000000-0005-0000-0000-0000EB020000}"/>
    <cellStyle name="20% - Accent6 2 4 2" xfId="499" xr:uid="{00000000-0005-0000-0000-0000EC020000}"/>
    <cellStyle name="20% - Accent6 2 4 2 2" xfId="500" xr:uid="{00000000-0005-0000-0000-0000ED020000}"/>
    <cellStyle name="20% - Accent6 2 4 2 2 2" xfId="1349" xr:uid="{00000000-0005-0000-0000-0000EE020000}"/>
    <cellStyle name="20% - Accent6 2 4 2 2 3" xfId="2095" xr:uid="{00000000-0005-0000-0000-0000EF020000}"/>
    <cellStyle name="20% - Accent6 2 4 2 3" xfId="501" xr:uid="{00000000-0005-0000-0000-0000F0020000}"/>
    <cellStyle name="20% - Accent6 2 4 2 3 2" xfId="1350" xr:uid="{00000000-0005-0000-0000-0000F1020000}"/>
    <cellStyle name="20% - Accent6 2 4 2 3 3" xfId="2096" xr:uid="{00000000-0005-0000-0000-0000F2020000}"/>
    <cellStyle name="20% - Accent6 2 4 2 4" xfId="1348" xr:uid="{00000000-0005-0000-0000-0000F3020000}"/>
    <cellStyle name="20% - Accent6 2 4 2 5" xfId="2094" xr:uid="{00000000-0005-0000-0000-0000F4020000}"/>
    <cellStyle name="20% - Accent6 2 4 3" xfId="502" xr:uid="{00000000-0005-0000-0000-0000F5020000}"/>
    <cellStyle name="20% - Accent6 2 4 3 2" xfId="503" xr:uid="{00000000-0005-0000-0000-0000F6020000}"/>
    <cellStyle name="20% - Accent6 2 4 3 2 2" xfId="1352" xr:uid="{00000000-0005-0000-0000-0000F7020000}"/>
    <cellStyle name="20% - Accent6 2 4 3 2 3" xfId="2098" xr:uid="{00000000-0005-0000-0000-0000F8020000}"/>
    <cellStyle name="20% - Accent6 2 4 3 3" xfId="504" xr:uid="{00000000-0005-0000-0000-0000F9020000}"/>
    <cellStyle name="20% - Accent6 2 4 3 3 2" xfId="1353" xr:uid="{00000000-0005-0000-0000-0000FA020000}"/>
    <cellStyle name="20% - Accent6 2 4 3 3 3" xfId="2099" xr:uid="{00000000-0005-0000-0000-0000FB020000}"/>
    <cellStyle name="20% - Accent6 2 4 3 4" xfId="1351" xr:uid="{00000000-0005-0000-0000-0000FC020000}"/>
    <cellStyle name="20% - Accent6 2 4 3 5" xfId="2097" xr:uid="{00000000-0005-0000-0000-0000FD020000}"/>
    <cellStyle name="20% - Accent6 2 4 4" xfId="505" xr:uid="{00000000-0005-0000-0000-0000FE020000}"/>
    <cellStyle name="20% - Accent6 2 4 4 2" xfId="1354" xr:uid="{00000000-0005-0000-0000-0000FF020000}"/>
    <cellStyle name="20% - Accent6 2 4 4 3" xfId="2100" xr:uid="{00000000-0005-0000-0000-000000030000}"/>
    <cellStyle name="20% - Accent6 2 4 5" xfId="506" xr:uid="{00000000-0005-0000-0000-000001030000}"/>
    <cellStyle name="20% - Accent6 2 4 5 2" xfId="1355" xr:uid="{00000000-0005-0000-0000-000002030000}"/>
    <cellStyle name="20% - Accent6 2 4 5 3" xfId="2101" xr:uid="{00000000-0005-0000-0000-000003030000}"/>
    <cellStyle name="20% - Accent6 2 4 6" xfId="1347" xr:uid="{00000000-0005-0000-0000-000004030000}"/>
    <cellStyle name="20% - Accent6 2 4 7" xfId="2093" xr:uid="{00000000-0005-0000-0000-000005030000}"/>
    <cellStyle name="20% - Accent6 2 5" xfId="507" xr:uid="{00000000-0005-0000-0000-000006030000}"/>
    <cellStyle name="20% - Accent6 2 5 2" xfId="508" xr:uid="{00000000-0005-0000-0000-000007030000}"/>
    <cellStyle name="20% - Accent6 2 5 2 2" xfId="1357" xr:uid="{00000000-0005-0000-0000-000008030000}"/>
    <cellStyle name="20% - Accent6 2 5 2 3" xfId="2103" xr:uid="{00000000-0005-0000-0000-000009030000}"/>
    <cellStyle name="20% - Accent6 2 5 3" xfId="509" xr:uid="{00000000-0005-0000-0000-00000A030000}"/>
    <cellStyle name="20% - Accent6 2 5 3 2" xfId="1358" xr:uid="{00000000-0005-0000-0000-00000B030000}"/>
    <cellStyle name="20% - Accent6 2 5 3 3" xfId="2104" xr:uid="{00000000-0005-0000-0000-00000C030000}"/>
    <cellStyle name="20% - Accent6 2 5 4" xfId="1356" xr:uid="{00000000-0005-0000-0000-00000D030000}"/>
    <cellStyle name="20% - Accent6 2 5 5" xfId="2102" xr:uid="{00000000-0005-0000-0000-00000E030000}"/>
    <cellStyle name="20% - Accent6 2 6" xfId="510" xr:uid="{00000000-0005-0000-0000-00000F030000}"/>
    <cellStyle name="20% - Accent6 2 6 2" xfId="511" xr:uid="{00000000-0005-0000-0000-000010030000}"/>
    <cellStyle name="20% - Accent6 2 6 2 2" xfId="1360" xr:uid="{00000000-0005-0000-0000-000011030000}"/>
    <cellStyle name="20% - Accent6 2 6 2 3" xfId="2106" xr:uid="{00000000-0005-0000-0000-000012030000}"/>
    <cellStyle name="20% - Accent6 2 6 3" xfId="512" xr:uid="{00000000-0005-0000-0000-000013030000}"/>
    <cellStyle name="20% - Accent6 2 6 3 2" xfId="1361" xr:uid="{00000000-0005-0000-0000-000014030000}"/>
    <cellStyle name="20% - Accent6 2 6 3 3" xfId="2107" xr:uid="{00000000-0005-0000-0000-000015030000}"/>
    <cellStyle name="20% - Accent6 2 6 4" xfId="1359" xr:uid="{00000000-0005-0000-0000-000016030000}"/>
    <cellStyle name="20% - Accent6 2 6 5" xfId="2105" xr:uid="{00000000-0005-0000-0000-000017030000}"/>
    <cellStyle name="20% - Accent6 3" xfId="177" xr:uid="{00000000-0005-0000-0000-000018030000}"/>
    <cellStyle name="20% - Accent6 3 2" xfId="513" xr:uid="{00000000-0005-0000-0000-000019030000}"/>
    <cellStyle name="20% - Accent6 3 2 2" xfId="1362" xr:uid="{00000000-0005-0000-0000-00001A030000}"/>
    <cellStyle name="20% - Accent6 3 2 3" xfId="2108" xr:uid="{00000000-0005-0000-0000-00001B030000}"/>
    <cellStyle name="20% - Accent6 3 3" xfId="514" xr:uid="{00000000-0005-0000-0000-00001C030000}"/>
    <cellStyle name="20% - Accent6 3 3 2" xfId="1363" xr:uid="{00000000-0005-0000-0000-00001D030000}"/>
    <cellStyle name="20% - Accent6 3 3 3" xfId="2109" xr:uid="{00000000-0005-0000-0000-00001E030000}"/>
    <cellStyle name="20% - Accent6 3 4" xfId="1070" xr:uid="{00000000-0005-0000-0000-00001F030000}"/>
    <cellStyle name="20% - Accent6 3 5" xfId="1816" xr:uid="{00000000-0005-0000-0000-000020030000}"/>
    <cellStyle name="20% - Accent6 4" xfId="201" xr:uid="{00000000-0005-0000-0000-000021030000}"/>
    <cellStyle name="20% - Accent6 4 2" xfId="1093" xr:uid="{00000000-0005-0000-0000-000022030000}"/>
    <cellStyle name="20% - Accent6 4 3" xfId="1839" xr:uid="{00000000-0005-0000-0000-000023030000}"/>
    <cellStyle name="20% - Accent6 5" xfId="1051" xr:uid="{00000000-0005-0000-0000-000024030000}"/>
    <cellStyle name="20% - Accent6 6" xfId="1792" xr:uid="{00000000-0005-0000-0000-000025030000}"/>
    <cellStyle name="20% - Акцент1 2" xfId="223" xr:uid="{00000000-0005-0000-0000-000026030000}"/>
    <cellStyle name="20% — акцент1 2" xfId="515" xr:uid="{00000000-0005-0000-0000-000027030000}"/>
    <cellStyle name="20% - Акцент1 2 2" xfId="1106" xr:uid="{00000000-0005-0000-0000-000028030000}"/>
    <cellStyle name="20% - Акцент1 2 3" xfId="1852" xr:uid="{00000000-0005-0000-0000-000029030000}"/>
    <cellStyle name="20% - Акцент2 2" xfId="225" xr:uid="{00000000-0005-0000-0000-00002A030000}"/>
    <cellStyle name="20% — акцент2 2" xfId="516" xr:uid="{00000000-0005-0000-0000-00002B030000}"/>
    <cellStyle name="20% - Акцент2 2 2" xfId="1108" xr:uid="{00000000-0005-0000-0000-00002C030000}"/>
    <cellStyle name="20% - Акцент2 2 3" xfId="1854" xr:uid="{00000000-0005-0000-0000-00002D030000}"/>
    <cellStyle name="20% - Акцент3 2" xfId="227" xr:uid="{00000000-0005-0000-0000-00002E030000}"/>
    <cellStyle name="20% — акцент3 2" xfId="517" xr:uid="{00000000-0005-0000-0000-00002F030000}"/>
    <cellStyle name="20% - Акцент3 2 2" xfId="1110" xr:uid="{00000000-0005-0000-0000-000030030000}"/>
    <cellStyle name="20% - Акцент3 2 3" xfId="1856" xr:uid="{00000000-0005-0000-0000-000031030000}"/>
    <cellStyle name="20% - Акцент4 2" xfId="229" xr:uid="{00000000-0005-0000-0000-000032030000}"/>
    <cellStyle name="20% — акцент4 2" xfId="518" xr:uid="{00000000-0005-0000-0000-000033030000}"/>
    <cellStyle name="20% - Акцент4 2 2" xfId="1112" xr:uid="{00000000-0005-0000-0000-000034030000}"/>
    <cellStyle name="20% - Акцент4 2 3" xfId="1858" xr:uid="{00000000-0005-0000-0000-000035030000}"/>
    <cellStyle name="20% - Акцент5 2" xfId="231" xr:uid="{00000000-0005-0000-0000-000036030000}"/>
    <cellStyle name="20% — акцент5 2" xfId="519" xr:uid="{00000000-0005-0000-0000-000037030000}"/>
    <cellStyle name="20% - Акцент5 2 2" xfId="1114" xr:uid="{00000000-0005-0000-0000-000038030000}"/>
    <cellStyle name="20% - Акцент5 2 3" xfId="1860" xr:uid="{00000000-0005-0000-0000-000039030000}"/>
    <cellStyle name="20% - Акцент6 2" xfId="233" xr:uid="{00000000-0005-0000-0000-00003A030000}"/>
    <cellStyle name="20% — акцент6 2" xfId="520" xr:uid="{00000000-0005-0000-0000-00003B030000}"/>
    <cellStyle name="20% - Акцент6 2 2" xfId="1116" xr:uid="{00000000-0005-0000-0000-00003C030000}"/>
    <cellStyle name="20% - Акцент6 2 3" xfId="1862" xr:uid="{00000000-0005-0000-0000-00003D030000}"/>
    <cellStyle name="40% - Accent1" xfId="30" builtinId="31" customBuiltin="1"/>
    <cellStyle name="40% - Accent1 2" xfId="93" xr:uid="{00000000-0005-0000-0000-00003F030000}"/>
    <cellStyle name="40% - Accent1 2 2" xfId="114" xr:uid="{00000000-0005-0000-0000-000040030000}"/>
    <cellStyle name="40% - Accent1 2 2 2" xfId="521" xr:uid="{00000000-0005-0000-0000-000041030000}"/>
    <cellStyle name="40% - Accent1 2 2 2 2" xfId="522" xr:uid="{00000000-0005-0000-0000-000042030000}"/>
    <cellStyle name="40% - Accent1 2 2 2 2 2" xfId="523" xr:uid="{00000000-0005-0000-0000-000043030000}"/>
    <cellStyle name="40% - Accent1 2 2 2 2 2 2" xfId="1366" xr:uid="{00000000-0005-0000-0000-000044030000}"/>
    <cellStyle name="40% - Accent1 2 2 2 2 2 3" xfId="2112" xr:uid="{00000000-0005-0000-0000-000045030000}"/>
    <cellStyle name="40% - Accent1 2 2 2 2 3" xfId="524" xr:uid="{00000000-0005-0000-0000-000046030000}"/>
    <cellStyle name="40% - Accent1 2 2 2 2 3 2" xfId="1367" xr:uid="{00000000-0005-0000-0000-000047030000}"/>
    <cellStyle name="40% - Accent1 2 2 2 2 3 3" xfId="2113" xr:uid="{00000000-0005-0000-0000-000048030000}"/>
    <cellStyle name="40% - Accent1 2 2 2 2 4" xfId="1365" xr:uid="{00000000-0005-0000-0000-000049030000}"/>
    <cellStyle name="40% - Accent1 2 2 2 2 5" xfId="2111" xr:uid="{00000000-0005-0000-0000-00004A030000}"/>
    <cellStyle name="40% - Accent1 2 2 2 3" xfId="525" xr:uid="{00000000-0005-0000-0000-00004B030000}"/>
    <cellStyle name="40% - Accent1 2 2 2 3 2" xfId="526" xr:uid="{00000000-0005-0000-0000-00004C030000}"/>
    <cellStyle name="40% - Accent1 2 2 2 3 2 2" xfId="1369" xr:uid="{00000000-0005-0000-0000-00004D030000}"/>
    <cellStyle name="40% - Accent1 2 2 2 3 2 3" xfId="2115" xr:uid="{00000000-0005-0000-0000-00004E030000}"/>
    <cellStyle name="40% - Accent1 2 2 2 3 3" xfId="527" xr:uid="{00000000-0005-0000-0000-00004F030000}"/>
    <cellStyle name="40% - Accent1 2 2 2 3 3 2" xfId="1370" xr:uid="{00000000-0005-0000-0000-000050030000}"/>
    <cellStyle name="40% - Accent1 2 2 2 3 3 3" xfId="2116" xr:uid="{00000000-0005-0000-0000-000051030000}"/>
    <cellStyle name="40% - Accent1 2 2 2 3 4" xfId="1368" xr:uid="{00000000-0005-0000-0000-000052030000}"/>
    <cellStyle name="40% - Accent1 2 2 2 3 5" xfId="2114" xr:uid="{00000000-0005-0000-0000-000053030000}"/>
    <cellStyle name="40% - Accent1 2 2 2 4" xfId="528" xr:uid="{00000000-0005-0000-0000-000054030000}"/>
    <cellStyle name="40% - Accent1 2 2 2 4 2" xfId="1371" xr:uid="{00000000-0005-0000-0000-000055030000}"/>
    <cellStyle name="40% - Accent1 2 2 2 4 3" xfId="2117" xr:uid="{00000000-0005-0000-0000-000056030000}"/>
    <cellStyle name="40% - Accent1 2 2 2 5" xfId="529" xr:uid="{00000000-0005-0000-0000-000057030000}"/>
    <cellStyle name="40% - Accent1 2 2 2 5 2" xfId="1372" xr:uid="{00000000-0005-0000-0000-000058030000}"/>
    <cellStyle name="40% - Accent1 2 2 2 5 3" xfId="2118" xr:uid="{00000000-0005-0000-0000-000059030000}"/>
    <cellStyle name="40% - Accent1 2 2 2 6" xfId="1364" xr:uid="{00000000-0005-0000-0000-00005A030000}"/>
    <cellStyle name="40% - Accent1 2 2 2 7" xfId="2110" xr:uid="{00000000-0005-0000-0000-00005B030000}"/>
    <cellStyle name="40% - Accent1 2 2 3" xfId="530" xr:uid="{00000000-0005-0000-0000-00005C030000}"/>
    <cellStyle name="40% - Accent1 2 2 3 2" xfId="531" xr:uid="{00000000-0005-0000-0000-00005D030000}"/>
    <cellStyle name="40% - Accent1 2 2 3 2 2" xfId="1374" xr:uid="{00000000-0005-0000-0000-00005E030000}"/>
    <cellStyle name="40% - Accent1 2 2 3 2 3" xfId="2120" xr:uid="{00000000-0005-0000-0000-00005F030000}"/>
    <cellStyle name="40% - Accent1 2 2 3 3" xfId="532" xr:uid="{00000000-0005-0000-0000-000060030000}"/>
    <cellStyle name="40% - Accent1 2 2 3 3 2" xfId="1375" xr:uid="{00000000-0005-0000-0000-000061030000}"/>
    <cellStyle name="40% - Accent1 2 2 3 3 3" xfId="2121" xr:uid="{00000000-0005-0000-0000-000062030000}"/>
    <cellStyle name="40% - Accent1 2 2 3 4" xfId="1373" xr:uid="{00000000-0005-0000-0000-000063030000}"/>
    <cellStyle name="40% - Accent1 2 2 3 5" xfId="2119" xr:uid="{00000000-0005-0000-0000-000064030000}"/>
    <cellStyle name="40% - Accent1 2 2 4" xfId="533" xr:uid="{00000000-0005-0000-0000-000065030000}"/>
    <cellStyle name="40% - Accent1 2 2 4 2" xfId="534" xr:uid="{00000000-0005-0000-0000-000066030000}"/>
    <cellStyle name="40% - Accent1 2 2 4 2 2" xfId="1377" xr:uid="{00000000-0005-0000-0000-000067030000}"/>
    <cellStyle name="40% - Accent1 2 2 4 2 3" xfId="2123" xr:uid="{00000000-0005-0000-0000-000068030000}"/>
    <cellStyle name="40% - Accent1 2 2 4 3" xfId="535" xr:uid="{00000000-0005-0000-0000-000069030000}"/>
    <cellStyle name="40% - Accent1 2 2 4 3 2" xfId="1378" xr:uid="{00000000-0005-0000-0000-00006A030000}"/>
    <cellStyle name="40% - Accent1 2 2 4 3 3" xfId="2124" xr:uid="{00000000-0005-0000-0000-00006B030000}"/>
    <cellStyle name="40% - Accent1 2 2 4 4" xfId="1376" xr:uid="{00000000-0005-0000-0000-00006C030000}"/>
    <cellStyle name="40% - Accent1 2 2 4 5" xfId="2122" xr:uid="{00000000-0005-0000-0000-00006D030000}"/>
    <cellStyle name="40% - Accent1 2 3" xfId="536" xr:uid="{00000000-0005-0000-0000-00006E030000}"/>
    <cellStyle name="40% - Accent1 2 3 2" xfId="537" xr:uid="{00000000-0005-0000-0000-00006F030000}"/>
    <cellStyle name="40% - Accent1 2 3 2 2" xfId="538" xr:uid="{00000000-0005-0000-0000-000070030000}"/>
    <cellStyle name="40% - Accent1 2 3 2 2 2" xfId="1381" xr:uid="{00000000-0005-0000-0000-000071030000}"/>
    <cellStyle name="40% - Accent1 2 3 2 2 3" xfId="2127" xr:uid="{00000000-0005-0000-0000-000072030000}"/>
    <cellStyle name="40% - Accent1 2 3 2 3" xfId="539" xr:uid="{00000000-0005-0000-0000-000073030000}"/>
    <cellStyle name="40% - Accent1 2 3 2 3 2" xfId="1382" xr:uid="{00000000-0005-0000-0000-000074030000}"/>
    <cellStyle name="40% - Accent1 2 3 2 3 3" xfId="2128" xr:uid="{00000000-0005-0000-0000-000075030000}"/>
    <cellStyle name="40% - Accent1 2 3 2 4" xfId="1380" xr:uid="{00000000-0005-0000-0000-000076030000}"/>
    <cellStyle name="40% - Accent1 2 3 2 5" xfId="2126" xr:uid="{00000000-0005-0000-0000-000077030000}"/>
    <cellStyle name="40% - Accent1 2 3 3" xfId="540" xr:uid="{00000000-0005-0000-0000-000078030000}"/>
    <cellStyle name="40% - Accent1 2 3 3 2" xfId="541" xr:uid="{00000000-0005-0000-0000-000079030000}"/>
    <cellStyle name="40% - Accent1 2 3 3 2 2" xfId="1384" xr:uid="{00000000-0005-0000-0000-00007A030000}"/>
    <cellStyle name="40% - Accent1 2 3 3 2 3" xfId="2130" xr:uid="{00000000-0005-0000-0000-00007B030000}"/>
    <cellStyle name="40% - Accent1 2 3 3 3" xfId="542" xr:uid="{00000000-0005-0000-0000-00007C030000}"/>
    <cellStyle name="40% - Accent1 2 3 3 3 2" xfId="1385" xr:uid="{00000000-0005-0000-0000-00007D030000}"/>
    <cellStyle name="40% - Accent1 2 3 3 3 3" xfId="2131" xr:uid="{00000000-0005-0000-0000-00007E030000}"/>
    <cellStyle name="40% - Accent1 2 3 3 4" xfId="1383" xr:uid="{00000000-0005-0000-0000-00007F030000}"/>
    <cellStyle name="40% - Accent1 2 3 3 5" xfId="2129" xr:uid="{00000000-0005-0000-0000-000080030000}"/>
    <cellStyle name="40% - Accent1 2 3 4" xfId="543" xr:uid="{00000000-0005-0000-0000-000081030000}"/>
    <cellStyle name="40% - Accent1 2 3 4 2" xfId="1386" xr:uid="{00000000-0005-0000-0000-000082030000}"/>
    <cellStyle name="40% - Accent1 2 3 4 3" xfId="2132" xr:uid="{00000000-0005-0000-0000-000083030000}"/>
    <cellStyle name="40% - Accent1 2 3 5" xfId="544" xr:uid="{00000000-0005-0000-0000-000084030000}"/>
    <cellStyle name="40% - Accent1 2 3 5 2" xfId="1387" xr:uid="{00000000-0005-0000-0000-000085030000}"/>
    <cellStyle name="40% - Accent1 2 3 5 3" xfId="2133" xr:uid="{00000000-0005-0000-0000-000086030000}"/>
    <cellStyle name="40% - Accent1 2 3 6" xfId="1379" xr:uid="{00000000-0005-0000-0000-000087030000}"/>
    <cellStyle name="40% - Accent1 2 3 7" xfId="2125" xr:uid="{00000000-0005-0000-0000-000088030000}"/>
    <cellStyle name="40% - Accent1 2 4" xfId="545" xr:uid="{00000000-0005-0000-0000-000089030000}"/>
    <cellStyle name="40% - Accent1 2 4 2" xfId="546" xr:uid="{00000000-0005-0000-0000-00008A030000}"/>
    <cellStyle name="40% - Accent1 2 4 2 2" xfId="547" xr:uid="{00000000-0005-0000-0000-00008B030000}"/>
    <cellStyle name="40% - Accent1 2 4 2 2 2" xfId="1390" xr:uid="{00000000-0005-0000-0000-00008C030000}"/>
    <cellStyle name="40% - Accent1 2 4 2 2 3" xfId="2136" xr:uid="{00000000-0005-0000-0000-00008D030000}"/>
    <cellStyle name="40% - Accent1 2 4 2 3" xfId="548" xr:uid="{00000000-0005-0000-0000-00008E030000}"/>
    <cellStyle name="40% - Accent1 2 4 2 3 2" xfId="1391" xr:uid="{00000000-0005-0000-0000-00008F030000}"/>
    <cellStyle name="40% - Accent1 2 4 2 3 3" xfId="2137" xr:uid="{00000000-0005-0000-0000-000090030000}"/>
    <cellStyle name="40% - Accent1 2 4 2 4" xfId="1389" xr:uid="{00000000-0005-0000-0000-000091030000}"/>
    <cellStyle name="40% - Accent1 2 4 2 5" xfId="2135" xr:uid="{00000000-0005-0000-0000-000092030000}"/>
    <cellStyle name="40% - Accent1 2 4 3" xfId="549" xr:uid="{00000000-0005-0000-0000-000093030000}"/>
    <cellStyle name="40% - Accent1 2 4 3 2" xfId="550" xr:uid="{00000000-0005-0000-0000-000094030000}"/>
    <cellStyle name="40% - Accent1 2 4 3 2 2" xfId="1393" xr:uid="{00000000-0005-0000-0000-000095030000}"/>
    <cellStyle name="40% - Accent1 2 4 3 2 3" xfId="2139" xr:uid="{00000000-0005-0000-0000-000096030000}"/>
    <cellStyle name="40% - Accent1 2 4 3 3" xfId="551" xr:uid="{00000000-0005-0000-0000-000097030000}"/>
    <cellStyle name="40% - Accent1 2 4 3 3 2" xfId="1394" xr:uid="{00000000-0005-0000-0000-000098030000}"/>
    <cellStyle name="40% - Accent1 2 4 3 3 3" xfId="2140" xr:uid="{00000000-0005-0000-0000-000099030000}"/>
    <cellStyle name="40% - Accent1 2 4 3 4" xfId="1392" xr:uid="{00000000-0005-0000-0000-00009A030000}"/>
    <cellStyle name="40% - Accent1 2 4 3 5" xfId="2138" xr:uid="{00000000-0005-0000-0000-00009B030000}"/>
    <cellStyle name="40% - Accent1 2 4 4" xfId="552" xr:uid="{00000000-0005-0000-0000-00009C030000}"/>
    <cellStyle name="40% - Accent1 2 4 4 2" xfId="1395" xr:uid="{00000000-0005-0000-0000-00009D030000}"/>
    <cellStyle name="40% - Accent1 2 4 4 3" xfId="2141" xr:uid="{00000000-0005-0000-0000-00009E030000}"/>
    <cellStyle name="40% - Accent1 2 4 5" xfId="553" xr:uid="{00000000-0005-0000-0000-00009F030000}"/>
    <cellStyle name="40% - Accent1 2 4 5 2" xfId="1396" xr:uid="{00000000-0005-0000-0000-0000A0030000}"/>
    <cellStyle name="40% - Accent1 2 4 5 3" xfId="2142" xr:uid="{00000000-0005-0000-0000-0000A1030000}"/>
    <cellStyle name="40% - Accent1 2 4 6" xfId="1388" xr:uid="{00000000-0005-0000-0000-0000A2030000}"/>
    <cellStyle name="40% - Accent1 2 4 7" xfId="2134" xr:uid="{00000000-0005-0000-0000-0000A3030000}"/>
    <cellStyle name="40% - Accent1 2 5" xfId="554" xr:uid="{00000000-0005-0000-0000-0000A4030000}"/>
    <cellStyle name="40% - Accent1 2 5 2" xfId="555" xr:uid="{00000000-0005-0000-0000-0000A5030000}"/>
    <cellStyle name="40% - Accent1 2 5 2 2" xfId="1398" xr:uid="{00000000-0005-0000-0000-0000A6030000}"/>
    <cellStyle name="40% - Accent1 2 5 2 3" xfId="2144" xr:uid="{00000000-0005-0000-0000-0000A7030000}"/>
    <cellStyle name="40% - Accent1 2 5 3" xfId="556" xr:uid="{00000000-0005-0000-0000-0000A8030000}"/>
    <cellStyle name="40% - Accent1 2 5 3 2" xfId="1399" xr:uid="{00000000-0005-0000-0000-0000A9030000}"/>
    <cellStyle name="40% - Accent1 2 5 3 3" xfId="2145" xr:uid="{00000000-0005-0000-0000-0000AA030000}"/>
    <cellStyle name="40% - Accent1 2 5 4" xfId="1397" xr:uid="{00000000-0005-0000-0000-0000AB030000}"/>
    <cellStyle name="40% - Accent1 2 5 5" xfId="2143" xr:uid="{00000000-0005-0000-0000-0000AC030000}"/>
    <cellStyle name="40% - Accent1 2 6" xfId="557" xr:uid="{00000000-0005-0000-0000-0000AD030000}"/>
    <cellStyle name="40% - Accent1 2 6 2" xfId="558" xr:uid="{00000000-0005-0000-0000-0000AE030000}"/>
    <cellStyle name="40% - Accent1 2 6 2 2" xfId="1401" xr:uid="{00000000-0005-0000-0000-0000AF030000}"/>
    <cellStyle name="40% - Accent1 2 6 2 3" xfId="2147" xr:uid="{00000000-0005-0000-0000-0000B0030000}"/>
    <cellStyle name="40% - Accent1 2 6 3" xfId="559" xr:uid="{00000000-0005-0000-0000-0000B1030000}"/>
    <cellStyle name="40% - Accent1 2 6 3 2" xfId="1402" xr:uid="{00000000-0005-0000-0000-0000B2030000}"/>
    <cellStyle name="40% - Accent1 2 6 3 3" xfId="2148" xr:uid="{00000000-0005-0000-0000-0000B3030000}"/>
    <cellStyle name="40% - Accent1 2 6 4" xfId="1400" xr:uid="{00000000-0005-0000-0000-0000B4030000}"/>
    <cellStyle name="40% - Accent1 2 6 5" xfId="2146" xr:uid="{00000000-0005-0000-0000-0000B5030000}"/>
    <cellStyle name="40% - Accent1 3" xfId="168" xr:uid="{00000000-0005-0000-0000-0000B6030000}"/>
    <cellStyle name="40% - Accent1 3 2" xfId="560" xr:uid="{00000000-0005-0000-0000-0000B7030000}"/>
    <cellStyle name="40% - Accent1 3 2 2" xfId="1403" xr:uid="{00000000-0005-0000-0000-0000B8030000}"/>
    <cellStyle name="40% - Accent1 3 2 3" xfId="2149" xr:uid="{00000000-0005-0000-0000-0000B9030000}"/>
    <cellStyle name="40% - Accent1 3 3" xfId="561" xr:uid="{00000000-0005-0000-0000-0000BA030000}"/>
    <cellStyle name="40% - Accent1 3 3 2" xfId="1404" xr:uid="{00000000-0005-0000-0000-0000BB030000}"/>
    <cellStyle name="40% - Accent1 3 3 3" xfId="2150" xr:uid="{00000000-0005-0000-0000-0000BC030000}"/>
    <cellStyle name="40% - Accent1 3 4" xfId="1061" xr:uid="{00000000-0005-0000-0000-0000BD030000}"/>
    <cellStyle name="40% - Accent1 3 5" xfId="1807" xr:uid="{00000000-0005-0000-0000-0000BE030000}"/>
    <cellStyle name="40% - Accent1 4" xfId="192" xr:uid="{00000000-0005-0000-0000-0000BF030000}"/>
    <cellStyle name="40% - Accent1 4 2" xfId="1084" xr:uid="{00000000-0005-0000-0000-0000C0030000}"/>
    <cellStyle name="40% - Accent1 4 3" xfId="1830" xr:uid="{00000000-0005-0000-0000-0000C1030000}"/>
    <cellStyle name="40% - Accent1 5" xfId="1042" xr:uid="{00000000-0005-0000-0000-0000C2030000}"/>
    <cellStyle name="40% - Accent1 6" xfId="1783" xr:uid="{00000000-0005-0000-0000-0000C3030000}"/>
    <cellStyle name="40% - Accent2" xfId="34" builtinId="35" customBuiltin="1"/>
    <cellStyle name="40% - Accent2 2" xfId="61" xr:uid="{00000000-0005-0000-0000-0000C5030000}"/>
    <cellStyle name="40% - Accent2 2 2" xfId="115" xr:uid="{00000000-0005-0000-0000-0000C6030000}"/>
    <cellStyle name="40% - Accent2 2 2 2" xfId="562" xr:uid="{00000000-0005-0000-0000-0000C7030000}"/>
    <cellStyle name="40% - Accent2 2 2 2 2" xfId="563" xr:uid="{00000000-0005-0000-0000-0000C8030000}"/>
    <cellStyle name="40% - Accent2 2 2 2 2 2" xfId="564" xr:uid="{00000000-0005-0000-0000-0000C9030000}"/>
    <cellStyle name="40% - Accent2 2 2 2 2 2 2" xfId="1407" xr:uid="{00000000-0005-0000-0000-0000CA030000}"/>
    <cellStyle name="40% - Accent2 2 2 2 2 2 3" xfId="2153" xr:uid="{00000000-0005-0000-0000-0000CB030000}"/>
    <cellStyle name="40% - Accent2 2 2 2 2 3" xfId="565" xr:uid="{00000000-0005-0000-0000-0000CC030000}"/>
    <cellStyle name="40% - Accent2 2 2 2 2 3 2" xfId="1408" xr:uid="{00000000-0005-0000-0000-0000CD030000}"/>
    <cellStyle name="40% - Accent2 2 2 2 2 3 3" xfId="2154" xr:uid="{00000000-0005-0000-0000-0000CE030000}"/>
    <cellStyle name="40% - Accent2 2 2 2 2 4" xfId="1406" xr:uid="{00000000-0005-0000-0000-0000CF030000}"/>
    <cellStyle name="40% - Accent2 2 2 2 2 5" xfId="2152" xr:uid="{00000000-0005-0000-0000-0000D0030000}"/>
    <cellStyle name="40% - Accent2 2 2 2 3" xfId="566" xr:uid="{00000000-0005-0000-0000-0000D1030000}"/>
    <cellStyle name="40% - Accent2 2 2 2 3 2" xfId="567" xr:uid="{00000000-0005-0000-0000-0000D2030000}"/>
    <cellStyle name="40% - Accent2 2 2 2 3 2 2" xfId="1410" xr:uid="{00000000-0005-0000-0000-0000D3030000}"/>
    <cellStyle name="40% - Accent2 2 2 2 3 2 3" xfId="2156" xr:uid="{00000000-0005-0000-0000-0000D4030000}"/>
    <cellStyle name="40% - Accent2 2 2 2 3 3" xfId="568" xr:uid="{00000000-0005-0000-0000-0000D5030000}"/>
    <cellStyle name="40% - Accent2 2 2 2 3 3 2" xfId="1411" xr:uid="{00000000-0005-0000-0000-0000D6030000}"/>
    <cellStyle name="40% - Accent2 2 2 2 3 3 3" xfId="2157" xr:uid="{00000000-0005-0000-0000-0000D7030000}"/>
    <cellStyle name="40% - Accent2 2 2 2 3 4" xfId="1409" xr:uid="{00000000-0005-0000-0000-0000D8030000}"/>
    <cellStyle name="40% - Accent2 2 2 2 3 5" xfId="2155" xr:uid="{00000000-0005-0000-0000-0000D9030000}"/>
    <cellStyle name="40% - Accent2 2 2 2 4" xfId="569" xr:uid="{00000000-0005-0000-0000-0000DA030000}"/>
    <cellStyle name="40% - Accent2 2 2 2 4 2" xfId="1412" xr:uid="{00000000-0005-0000-0000-0000DB030000}"/>
    <cellStyle name="40% - Accent2 2 2 2 4 3" xfId="2158" xr:uid="{00000000-0005-0000-0000-0000DC030000}"/>
    <cellStyle name="40% - Accent2 2 2 2 5" xfId="570" xr:uid="{00000000-0005-0000-0000-0000DD030000}"/>
    <cellStyle name="40% - Accent2 2 2 2 5 2" xfId="1413" xr:uid="{00000000-0005-0000-0000-0000DE030000}"/>
    <cellStyle name="40% - Accent2 2 2 2 5 3" xfId="2159" xr:uid="{00000000-0005-0000-0000-0000DF030000}"/>
    <cellStyle name="40% - Accent2 2 2 2 6" xfId="1405" xr:uid="{00000000-0005-0000-0000-0000E0030000}"/>
    <cellStyle name="40% - Accent2 2 2 2 7" xfId="2151" xr:uid="{00000000-0005-0000-0000-0000E1030000}"/>
    <cellStyle name="40% - Accent2 2 2 3" xfId="571" xr:uid="{00000000-0005-0000-0000-0000E2030000}"/>
    <cellStyle name="40% - Accent2 2 2 3 2" xfId="572" xr:uid="{00000000-0005-0000-0000-0000E3030000}"/>
    <cellStyle name="40% - Accent2 2 2 3 2 2" xfId="1415" xr:uid="{00000000-0005-0000-0000-0000E4030000}"/>
    <cellStyle name="40% - Accent2 2 2 3 2 3" xfId="2161" xr:uid="{00000000-0005-0000-0000-0000E5030000}"/>
    <cellStyle name="40% - Accent2 2 2 3 3" xfId="573" xr:uid="{00000000-0005-0000-0000-0000E6030000}"/>
    <cellStyle name="40% - Accent2 2 2 3 3 2" xfId="1416" xr:uid="{00000000-0005-0000-0000-0000E7030000}"/>
    <cellStyle name="40% - Accent2 2 2 3 3 3" xfId="2162" xr:uid="{00000000-0005-0000-0000-0000E8030000}"/>
    <cellStyle name="40% - Accent2 2 2 3 4" xfId="1414" xr:uid="{00000000-0005-0000-0000-0000E9030000}"/>
    <cellStyle name="40% - Accent2 2 2 3 5" xfId="2160" xr:uid="{00000000-0005-0000-0000-0000EA030000}"/>
    <cellStyle name="40% - Accent2 2 2 4" xfId="574" xr:uid="{00000000-0005-0000-0000-0000EB030000}"/>
    <cellStyle name="40% - Accent2 2 2 4 2" xfId="575" xr:uid="{00000000-0005-0000-0000-0000EC030000}"/>
    <cellStyle name="40% - Accent2 2 2 4 2 2" xfId="1418" xr:uid="{00000000-0005-0000-0000-0000ED030000}"/>
    <cellStyle name="40% - Accent2 2 2 4 2 3" xfId="2164" xr:uid="{00000000-0005-0000-0000-0000EE030000}"/>
    <cellStyle name="40% - Accent2 2 2 4 3" xfId="576" xr:uid="{00000000-0005-0000-0000-0000EF030000}"/>
    <cellStyle name="40% - Accent2 2 2 4 3 2" xfId="1419" xr:uid="{00000000-0005-0000-0000-0000F0030000}"/>
    <cellStyle name="40% - Accent2 2 2 4 3 3" xfId="2165" xr:uid="{00000000-0005-0000-0000-0000F1030000}"/>
    <cellStyle name="40% - Accent2 2 2 4 4" xfId="1417" xr:uid="{00000000-0005-0000-0000-0000F2030000}"/>
    <cellStyle name="40% - Accent2 2 2 4 5" xfId="2163" xr:uid="{00000000-0005-0000-0000-0000F3030000}"/>
    <cellStyle name="40% - Accent2 2 3" xfId="577" xr:uid="{00000000-0005-0000-0000-0000F4030000}"/>
    <cellStyle name="40% - Accent2 2 3 2" xfId="578" xr:uid="{00000000-0005-0000-0000-0000F5030000}"/>
    <cellStyle name="40% - Accent2 2 3 2 2" xfId="579" xr:uid="{00000000-0005-0000-0000-0000F6030000}"/>
    <cellStyle name="40% - Accent2 2 3 2 2 2" xfId="1422" xr:uid="{00000000-0005-0000-0000-0000F7030000}"/>
    <cellStyle name="40% - Accent2 2 3 2 2 3" xfId="2168" xr:uid="{00000000-0005-0000-0000-0000F8030000}"/>
    <cellStyle name="40% - Accent2 2 3 2 3" xfId="580" xr:uid="{00000000-0005-0000-0000-0000F9030000}"/>
    <cellStyle name="40% - Accent2 2 3 2 3 2" xfId="1423" xr:uid="{00000000-0005-0000-0000-0000FA030000}"/>
    <cellStyle name="40% - Accent2 2 3 2 3 3" xfId="2169" xr:uid="{00000000-0005-0000-0000-0000FB030000}"/>
    <cellStyle name="40% - Accent2 2 3 2 4" xfId="1421" xr:uid="{00000000-0005-0000-0000-0000FC030000}"/>
    <cellStyle name="40% - Accent2 2 3 2 5" xfId="2167" xr:uid="{00000000-0005-0000-0000-0000FD030000}"/>
    <cellStyle name="40% - Accent2 2 3 3" xfId="581" xr:uid="{00000000-0005-0000-0000-0000FE030000}"/>
    <cellStyle name="40% - Accent2 2 3 3 2" xfId="582" xr:uid="{00000000-0005-0000-0000-0000FF030000}"/>
    <cellStyle name="40% - Accent2 2 3 3 2 2" xfId="1425" xr:uid="{00000000-0005-0000-0000-000000040000}"/>
    <cellStyle name="40% - Accent2 2 3 3 2 3" xfId="2171" xr:uid="{00000000-0005-0000-0000-000001040000}"/>
    <cellStyle name="40% - Accent2 2 3 3 3" xfId="583" xr:uid="{00000000-0005-0000-0000-000002040000}"/>
    <cellStyle name="40% - Accent2 2 3 3 3 2" xfId="1426" xr:uid="{00000000-0005-0000-0000-000003040000}"/>
    <cellStyle name="40% - Accent2 2 3 3 3 3" xfId="2172" xr:uid="{00000000-0005-0000-0000-000004040000}"/>
    <cellStyle name="40% - Accent2 2 3 3 4" xfId="1424" xr:uid="{00000000-0005-0000-0000-000005040000}"/>
    <cellStyle name="40% - Accent2 2 3 3 5" xfId="2170" xr:uid="{00000000-0005-0000-0000-000006040000}"/>
    <cellStyle name="40% - Accent2 2 3 4" xfId="584" xr:uid="{00000000-0005-0000-0000-000007040000}"/>
    <cellStyle name="40% - Accent2 2 3 4 2" xfId="1427" xr:uid="{00000000-0005-0000-0000-000008040000}"/>
    <cellStyle name="40% - Accent2 2 3 4 3" xfId="2173" xr:uid="{00000000-0005-0000-0000-000009040000}"/>
    <cellStyle name="40% - Accent2 2 3 5" xfId="585" xr:uid="{00000000-0005-0000-0000-00000A040000}"/>
    <cellStyle name="40% - Accent2 2 3 5 2" xfId="1428" xr:uid="{00000000-0005-0000-0000-00000B040000}"/>
    <cellStyle name="40% - Accent2 2 3 5 3" xfId="2174" xr:uid="{00000000-0005-0000-0000-00000C040000}"/>
    <cellStyle name="40% - Accent2 2 3 6" xfId="1420" xr:uid="{00000000-0005-0000-0000-00000D040000}"/>
    <cellStyle name="40% - Accent2 2 3 7" xfId="2166" xr:uid="{00000000-0005-0000-0000-00000E040000}"/>
    <cellStyle name="40% - Accent2 2 4" xfId="586" xr:uid="{00000000-0005-0000-0000-00000F040000}"/>
    <cellStyle name="40% - Accent2 2 4 2" xfId="587" xr:uid="{00000000-0005-0000-0000-000010040000}"/>
    <cellStyle name="40% - Accent2 2 4 2 2" xfId="588" xr:uid="{00000000-0005-0000-0000-000011040000}"/>
    <cellStyle name="40% - Accent2 2 4 2 2 2" xfId="1431" xr:uid="{00000000-0005-0000-0000-000012040000}"/>
    <cellStyle name="40% - Accent2 2 4 2 2 3" xfId="2177" xr:uid="{00000000-0005-0000-0000-000013040000}"/>
    <cellStyle name="40% - Accent2 2 4 2 3" xfId="589" xr:uid="{00000000-0005-0000-0000-000014040000}"/>
    <cellStyle name="40% - Accent2 2 4 2 3 2" xfId="1432" xr:uid="{00000000-0005-0000-0000-000015040000}"/>
    <cellStyle name="40% - Accent2 2 4 2 3 3" xfId="2178" xr:uid="{00000000-0005-0000-0000-000016040000}"/>
    <cellStyle name="40% - Accent2 2 4 2 4" xfId="1430" xr:uid="{00000000-0005-0000-0000-000017040000}"/>
    <cellStyle name="40% - Accent2 2 4 2 5" xfId="2176" xr:uid="{00000000-0005-0000-0000-000018040000}"/>
    <cellStyle name="40% - Accent2 2 4 3" xfId="590" xr:uid="{00000000-0005-0000-0000-000019040000}"/>
    <cellStyle name="40% - Accent2 2 4 3 2" xfId="591" xr:uid="{00000000-0005-0000-0000-00001A040000}"/>
    <cellStyle name="40% - Accent2 2 4 3 2 2" xfId="1434" xr:uid="{00000000-0005-0000-0000-00001B040000}"/>
    <cellStyle name="40% - Accent2 2 4 3 2 3" xfId="2180" xr:uid="{00000000-0005-0000-0000-00001C040000}"/>
    <cellStyle name="40% - Accent2 2 4 3 3" xfId="592" xr:uid="{00000000-0005-0000-0000-00001D040000}"/>
    <cellStyle name="40% - Accent2 2 4 3 3 2" xfId="1435" xr:uid="{00000000-0005-0000-0000-00001E040000}"/>
    <cellStyle name="40% - Accent2 2 4 3 3 3" xfId="2181" xr:uid="{00000000-0005-0000-0000-00001F040000}"/>
    <cellStyle name="40% - Accent2 2 4 3 4" xfId="1433" xr:uid="{00000000-0005-0000-0000-000020040000}"/>
    <cellStyle name="40% - Accent2 2 4 3 5" xfId="2179" xr:uid="{00000000-0005-0000-0000-000021040000}"/>
    <cellStyle name="40% - Accent2 2 4 4" xfId="593" xr:uid="{00000000-0005-0000-0000-000022040000}"/>
    <cellStyle name="40% - Accent2 2 4 4 2" xfId="1436" xr:uid="{00000000-0005-0000-0000-000023040000}"/>
    <cellStyle name="40% - Accent2 2 4 4 3" xfId="2182" xr:uid="{00000000-0005-0000-0000-000024040000}"/>
    <cellStyle name="40% - Accent2 2 4 5" xfId="594" xr:uid="{00000000-0005-0000-0000-000025040000}"/>
    <cellStyle name="40% - Accent2 2 4 5 2" xfId="1437" xr:uid="{00000000-0005-0000-0000-000026040000}"/>
    <cellStyle name="40% - Accent2 2 4 5 3" xfId="2183" xr:uid="{00000000-0005-0000-0000-000027040000}"/>
    <cellStyle name="40% - Accent2 2 4 6" xfId="1429" xr:uid="{00000000-0005-0000-0000-000028040000}"/>
    <cellStyle name="40% - Accent2 2 4 7" xfId="2175" xr:uid="{00000000-0005-0000-0000-000029040000}"/>
    <cellStyle name="40% - Accent2 2 5" xfId="595" xr:uid="{00000000-0005-0000-0000-00002A040000}"/>
    <cellStyle name="40% - Accent2 2 5 2" xfId="596" xr:uid="{00000000-0005-0000-0000-00002B040000}"/>
    <cellStyle name="40% - Accent2 2 5 2 2" xfId="1439" xr:uid="{00000000-0005-0000-0000-00002C040000}"/>
    <cellStyle name="40% - Accent2 2 5 2 3" xfId="2185" xr:uid="{00000000-0005-0000-0000-00002D040000}"/>
    <cellStyle name="40% - Accent2 2 5 3" xfId="597" xr:uid="{00000000-0005-0000-0000-00002E040000}"/>
    <cellStyle name="40% - Accent2 2 5 3 2" xfId="1440" xr:uid="{00000000-0005-0000-0000-00002F040000}"/>
    <cellStyle name="40% - Accent2 2 5 3 3" xfId="2186" xr:uid="{00000000-0005-0000-0000-000030040000}"/>
    <cellStyle name="40% - Accent2 2 5 4" xfId="1438" xr:uid="{00000000-0005-0000-0000-000031040000}"/>
    <cellStyle name="40% - Accent2 2 5 5" xfId="2184" xr:uid="{00000000-0005-0000-0000-000032040000}"/>
    <cellStyle name="40% - Accent2 2 6" xfId="598" xr:uid="{00000000-0005-0000-0000-000033040000}"/>
    <cellStyle name="40% - Accent2 2 6 2" xfId="599" xr:uid="{00000000-0005-0000-0000-000034040000}"/>
    <cellStyle name="40% - Accent2 2 6 2 2" xfId="1442" xr:uid="{00000000-0005-0000-0000-000035040000}"/>
    <cellStyle name="40% - Accent2 2 6 2 3" xfId="2188" xr:uid="{00000000-0005-0000-0000-000036040000}"/>
    <cellStyle name="40% - Accent2 2 6 3" xfId="600" xr:uid="{00000000-0005-0000-0000-000037040000}"/>
    <cellStyle name="40% - Accent2 2 6 3 2" xfId="1443" xr:uid="{00000000-0005-0000-0000-000038040000}"/>
    <cellStyle name="40% - Accent2 2 6 3 3" xfId="2189" xr:uid="{00000000-0005-0000-0000-000039040000}"/>
    <cellStyle name="40% - Accent2 2 6 4" xfId="1441" xr:uid="{00000000-0005-0000-0000-00003A040000}"/>
    <cellStyle name="40% - Accent2 2 6 5" xfId="2187" xr:uid="{00000000-0005-0000-0000-00003B040000}"/>
    <cellStyle name="40% - Accent2 3" xfId="170" xr:uid="{00000000-0005-0000-0000-00003C040000}"/>
    <cellStyle name="40% - Accent2 3 2" xfId="601" xr:uid="{00000000-0005-0000-0000-00003D040000}"/>
    <cellStyle name="40% - Accent2 3 2 2" xfId="1444" xr:uid="{00000000-0005-0000-0000-00003E040000}"/>
    <cellStyle name="40% - Accent2 3 2 3" xfId="2190" xr:uid="{00000000-0005-0000-0000-00003F040000}"/>
    <cellStyle name="40% - Accent2 3 3" xfId="602" xr:uid="{00000000-0005-0000-0000-000040040000}"/>
    <cellStyle name="40% - Accent2 3 3 2" xfId="1445" xr:uid="{00000000-0005-0000-0000-000041040000}"/>
    <cellStyle name="40% - Accent2 3 3 3" xfId="2191" xr:uid="{00000000-0005-0000-0000-000042040000}"/>
    <cellStyle name="40% - Accent2 3 4" xfId="1063" xr:uid="{00000000-0005-0000-0000-000043040000}"/>
    <cellStyle name="40% - Accent2 3 5" xfId="1809" xr:uid="{00000000-0005-0000-0000-000044040000}"/>
    <cellStyle name="40% - Accent2 4" xfId="194" xr:uid="{00000000-0005-0000-0000-000045040000}"/>
    <cellStyle name="40% - Accent2 4 2" xfId="1086" xr:uid="{00000000-0005-0000-0000-000046040000}"/>
    <cellStyle name="40% - Accent2 4 3" xfId="1832" xr:uid="{00000000-0005-0000-0000-000047040000}"/>
    <cellStyle name="40% - Accent2 5" xfId="1044" xr:uid="{00000000-0005-0000-0000-000048040000}"/>
    <cellStyle name="40% - Accent2 6" xfId="1785" xr:uid="{00000000-0005-0000-0000-000049040000}"/>
    <cellStyle name="40% - Accent3" xfId="38" builtinId="39" customBuiltin="1"/>
    <cellStyle name="40% - Accent3 2" xfId="87" xr:uid="{00000000-0005-0000-0000-00004B040000}"/>
    <cellStyle name="40% - Accent3 2 2" xfId="116" xr:uid="{00000000-0005-0000-0000-00004C040000}"/>
    <cellStyle name="40% - Accent3 2 2 2" xfId="603" xr:uid="{00000000-0005-0000-0000-00004D040000}"/>
    <cellStyle name="40% - Accent3 2 2 2 2" xfId="604" xr:uid="{00000000-0005-0000-0000-00004E040000}"/>
    <cellStyle name="40% - Accent3 2 2 2 2 2" xfId="605" xr:uid="{00000000-0005-0000-0000-00004F040000}"/>
    <cellStyle name="40% - Accent3 2 2 2 2 2 2" xfId="1448" xr:uid="{00000000-0005-0000-0000-000050040000}"/>
    <cellStyle name="40% - Accent3 2 2 2 2 2 3" xfId="2194" xr:uid="{00000000-0005-0000-0000-000051040000}"/>
    <cellStyle name="40% - Accent3 2 2 2 2 3" xfId="606" xr:uid="{00000000-0005-0000-0000-000052040000}"/>
    <cellStyle name="40% - Accent3 2 2 2 2 3 2" xfId="1449" xr:uid="{00000000-0005-0000-0000-000053040000}"/>
    <cellStyle name="40% - Accent3 2 2 2 2 3 3" xfId="2195" xr:uid="{00000000-0005-0000-0000-000054040000}"/>
    <cellStyle name="40% - Accent3 2 2 2 2 4" xfId="1447" xr:uid="{00000000-0005-0000-0000-000055040000}"/>
    <cellStyle name="40% - Accent3 2 2 2 2 5" xfId="2193" xr:uid="{00000000-0005-0000-0000-000056040000}"/>
    <cellStyle name="40% - Accent3 2 2 2 3" xfId="607" xr:uid="{00000000-0005-0000-0000-000057040000}"/>
    <cellStyle name="40% - Accent3 2 2 2 3 2" xfId="608" xr:uid="{00000000-0005-0000-0000-000058040000}"/>
    <cellStyle name="40% - Accent3 2 2 2 3 2 2" xfId="1451" xr:uid="{00000000-0005-0000-0000-000059040000}"/>
    <cellStyle name="40% - Accent3 2 2 2 3 2 3" xfId="2197" xr:uid="{00000000-0005-0000-0000-00005A040000}"/>
    <cellStyle name="40% - Accent3 2 2 2 3 3" xfId="609" xr:uid="{00000000-0005-0000-0000-00005B040000}"/>
    <cellStyle name="40% - Accent3 2 2 2 3 3 2" xfId="1452" xr:uid="{00000000-0005-0000-0000-00005C040000}"/>
    <cellStyle name="40% - Accent3 2 2 2 3 3 3" xfId="2198" xr:uid="{00000000-0005-0000-0000-00005D040000}"/>
    <cellStyle name="40% - Accent3 2 2 2 3 4" xfId="1450" xr:uid="{00000000-0005-0000-0000-00005E040000}"/>
    <cellStyle name="40% - Accent3 2 2 2 3 5" xfId="2196" xr:uid="{00000000-0005-0000-0000-00005F040000}"/>
    <cellStyle name="40% - Accent3 2 2 2 4" xfId="610" xr:uid="{00000000-0005-0000-0000-000060040000}"/>
    <cellStyle name="40% - Accent3 2 2 2 4 2" xfId="1453" xr:uid="{00000000-0005-0000-0000-000061040000}"/>
    <cellStyle name="40% - Accent3 2 2 2 4 3" xfId="2199" xr:uid="{00000000-0005-0000-0000-000062040000}"/>
    <cellStyle name="40% - Accent3 2 2 2 5" xfId="611" xr:uid="{00000000-0005-0000-0000-000063040000}"/>
    <cellStyle name="40% - Accent3 2 2 2 5 2" xfId="1454" xr:uid="{00000000-0005-0000-0000-000064040000}"/>
    <cellStyle name="40% - Accent3 2 2 2 5 3" xfId="2200" xr:uid="{00000000-0005-0000-0000-000065040000}"/>
    <cellStyle name="40% - Accent3 2 2 2 6" xfId="1446" xr:uid="{00000000-0005-0000-0000-000066040000}"/>
    <cellStyle name="40% - Accent3 2 2 2 7" xfId="2192" xr:uid="{00000000-0005-0000-0000-000067040000}"/>
    <cellStyle name="40% - Accent3 2 2 3" xfId="612" xr:uid="{00000000-0005-0000-0000-000068040000}"/>
    <cellStyle name="40% - Accent3 2 2 3 2" xfId="613" xr:uid="{00000000-0005-0000-0000-000069040000}"/>
    <cellStyle name="40% - Accent3 2 2 3 2 2" xfId="1456" xr:uid="{00000000-0005-0000-0000-00006A040000}"/>
    <cellStyle name="40% - Accent3 2 2 3 2 3" xfId="2202" xr:uid="{00000000-0005-0000-0000-00006B040000}"/>
    <cellStyle name="40% - Accent3 2 2 3 3" xfId="614" xr:uid="{00000000-0005-0000-0000-00006C040000}"/>
    <cellStyle name="40% - Accent3 2 2 3 3 2" xfId="1457" xr:uid="{00000000-0005-0000-0000-00006D040000}"/>
    <cellStyle name="40% - Accent3 2 2 3 3 3" xfId="2203" xr:uid="{00000000-0005-0000-0000-00006E040000}"/>
    <cellStyle name="40% - Accent3 2 2 3 4" xfId="1455" xr:uid="{00000000-0005-0000-0000-00006F040000}"/>
    <cellStyle name="40% - Accent3 2 2 3 5" xfId="2201" xr:uid="{00000000-0005-0000-0000-000070040000}"/>
    <cellStyle name="40% - Accent3 2 2 4" xfId="615" xr:uid="{00000000-0005-0000-0000-000071040000}"/>
    <cellStyle name="40% - Accent3 2 2 4 2" xfId="616" xr:uid="{00000000-0005-0000-0000-000072040000}"/>
    <cellStyle name="40% - Accent3 2 2 4 2 2" xfId="1459" xr:uid="{00000000-0005-0000-0000-000073040000}"/>
    <cellStyle name="40% - Accent3 2 2 4 2 3" xfId="2205" xr:uid="{00000000-0005-0000-0000-000074040000}"/>
    <cellStyle name="40% - Accent3 2 2 4 3" xfId="617" xr:uid="{00000000-0005-0000-0000-000075040000}"/>
    <cellStyle name="40% - Accent3 2 2 4 3 2" xfId="1460" xr:uid="{00000000-0005-0000-0000-000076040000}"/>
    <cellStyle name="40% - Accent3 2 2 4 3 3" xfId="2206" xr:uid="{00000000-0005-0000-0000-000077040000}"/>
    <cellStyle name="40% - Accent3 2 2 4 4" xfId="1458" xr:uid="{00000000-0005-0000-0000-000078040000}"/>
    <cellStyle name="40% - Accent3 2 2 4 5" xfId="2204" xr:uid="{00000000-0005-0000-0000-000079040000}"/>
    <cellStyle name="40% - Accent3 2 3" xfId="618" xr:uid="{00000000-0005-0000-0000-00007A040000}"/>
    <cellStyle name="40% - Accent3 2 3 2" xfId="619" xr:uid="{00000000-0005-0000-0000-00007B040000}"/>
    <cellStyle name="40% - Accent3 2 3 2 2" xfId="620" xr:uid="{00000000-0005-0000-0000-00007C040000}"/>
    <cellStyle name="40% - Accent3 2 3 2 2 2" xfId="1463" xr:uid="{00000000-0005-0000-0000-00007D040000}"/>
    <cellStyle name="40% - Accent3 2 3 2 2 3" xfId="2209" xr:uid="{00000000-0005-0000-0000-00007E040000}"/>
    <cellStyle name="40% - Accent3 2 3 2 3" xfId="621" xr:uid="{00000000-0005-0000-0000-00007F040000}"/>
    <cellStyle name="40% - Accent3 2 3 2 3 2" xfId="1464" xr:uid="{00000000-0005-0000-0000-000080040000}"/>
    <cellStyle name="40% - Accent3 2 3 2 3 3" xfId="2210" xr:uid="{00000000-0005-0000-0000-000081040000}"/>
    <cellStyle name="40% - Accent3 2 3 2 4" xfId="1462" xr:uid="{00000000-0005-0000-0000-000082040000}"/>
    <cellStyle name="40% - Accent3 2 3 2 5" xfId="2208" xr:uid="{00000000-0005-0000-0000-000083040000}"/>
    <cellStyle name="40% - Accent3 2 3 3" xfId="622" xr:uid="{00000000-0005-0000-0000-000084040000}"/>
    <cellStyle name="40% - Accent3 2 3 3 2" xfId="623" xr:uid="{00000000-0005-0000-0000-000085040000}"/>
    <cellStyle name="40% - Accent3 2 3 3 2 2" xfId="1466" xr:uid="{00000000-0005-0000-0000-000086040000}"/>
    <cellStyle name="40% - Accent3 2 3 3 2 3" xfId="2212" xr:uid="{00000000-0005-0000-0000-000087040000}"/>
    <cellStyle name="40% - Accent3 2 3 3 3" xfId="624" xr:uid="{00000000-0005-0000-0000-000088040000}"/>
    <cellStyle name="40% - Accent3 2 3 3 3 2" xfId="1467" xr:uid="{00000000-0005-0000-0000-000089040000}"/>
    <cellStyle name="40% - Accent3 2 3 3 3 3" xfId="2213" xr:uid="{00000000-0005-0000-0000-00008A040000}"/>
    <cellStyle name="40% - Accent3 2 3 3 4" xfId="1465" xr:uid="{00000000-0005-0000-0000-00008B040000}"/>
    <cellStyle name="40% - Accent3 2 3 3 5" xfId="2211" xr:uid="{00000000-0005-0000-0000-00008C040000}"/>
    <cellStyle name="40% - Accent3 2 3 4" xfId="625" xr:uid="{00000000-0005-0000-0000-00008D040000}"/>
    <cellStyle name="40% - Accent3 2 3 4 2" xfId="1468" xr:uid="{00000000-0005-0000-0000-00008E040000}"/>
    <cellStyle name="40% - Accent3 2 3 4 3" xfId="2214" xr:uid="{00000000-0005-0000-0000-00008F040000}"/>
    <cellStyle name="40% - Accent3 2 3 5" xfId="626" xr:uid="{00000000-0005-0000-0000-000090040000}"/>
    <cellStyle name="40% - Accent3 2 3 5 2" xfId="1469" xr:uid="{00000000-0005-0000-0000-000091040000}"/>
    <cellStyle name="40% - Accent3 2 3 5 3" xfId="2215" xr:uid="{00000000-0005-0000-0000-000092040000}"/>
    <cellStyle name="40% - Accent3 2 3 6" xfId="1461" xr:uid="{00000000-0005-0000-0000-000093040000}"/>
    <cellStyle name="40% - Accent3 2 3 7" xfId="2207" xr:uid="{00000000-0005-0000-0000-000094040000}"/>
    <cellStyle name="40% - Accent3 2 4" xfId="627" xr:uid="{00000000-0005-0000-0000-000095040000}"/>
    <cellStyle name="40% - Accent3 2 4 2" xfId="628" xr:uid="{00000000-0005-0000-0000-000096040000}"/>
    <cellStyle name="40% - Accent3 2 4 2 2" xfId="629" xr:uid="{00000000-0005-0000-0000-000097040000}"/>
    <cellStyle name="40% - Accent3 2 4 2 2 2" xfId="1472" xr:uid="{00000000-0005-0000-0000-000098040000}"/>
    <cellStyle name="40% - Accent3 2 4 2 2 3" xfId="2218" xr:uid="{00000000-0005-0000-0000-000099040000}"/>
    <cellStyle name="40% - Accent3 2 4 2 3" xfId="630" xr:uid="{00000000-0005-0000-0000-00009A040000}"/>
    <cellStyle name="40% - Accent3 2 4 2 3 2" xfId="1473" xr:uid="{00000000-0005-0000-0000-00009B040000}"/>
    <cellStyle name="40% - Accent3 2 4 2 3 3" xfId="2219" xr:uid="{00000000-0005-0000-0000-00009C040000}"/>
    <cellStyle name="40% - Accent3 2 4 2 4" xfId="1471" xr:uid="{00000000-0005-0000-0000-00009D040000}"/>
    <cellStyle name="40% - Accent3 2 4 2 5" xfId="2217" xr:uid="{00000000-0005-0000-0000-00009E040000}"/>
    <cellStyle name="40% - Accent3 2 4 3" xfId="631" xr:uid="{00000000-0005-0000-0000-00009F040000}"/>
    <cellStyle name="40% - Accent3 2 4 3 2" xfId="632" xr:uid="{00000000-0005-0000-0000-0000A0040000}"/>
    <cellStyle name="40% - Accent3 2 4 3 2 2" xfId="1475" xr:uid="{00000000-0005-0000-0000-0000A1040000}"/>
    <cellStyle name="40% - Accent3 2 4 3 2 3" xfId="2221" xr:uid="{00000000-0005-0000-0000-0000A2040000}"/>
    <cellStyle name="40% - Accent3 2 4 3 3" xfId="633" xr:uid="{00000000-0005-0000-0000-0000A3040000}"/>
    <cellStyle name="40% - Accent3 2 4 3 3 2" xfId="1476" xr:uid="{00000000-0005-0000-0000-0000A4040000}"/>
    <cellStyle name="40% - Accent3 2 4 3 3 3" xfId="2222" xr:uid="{00000000-0005-0000-0000-0000A5040000}"/>
    <cellStyle name="40% - Accent3 2 4 3 4" xfId="1474" xr:uid="{00000000-0005-0000-0000-0000A6040000}"/>
    <cellStyle name="40% - Accent3 2 4 3 5" xfId="2220" xr:uid="{00000000-0005-0000-0000-0000A7040000}"/>
    <cellStyle name="40% - Accent3 2 4 4" xfId="634" xr:uid="{00000000-0005-0000-0000-0000A8040000}"/>
    <cellStyle name="40% - Accent3 2 4 4 2" xfId="1477" xr:uid="{00000000-0005-0000-0000-0000A9040000}"/>
    <cellStyle name="40% - Accent3 2 4 4 3" xfId="2223" xr:uid="{00000000-0005-0000-0000-0000AA040000}"/>
    <cellStyle name="40% - Accent3 2 4 5" xfId="635" xr:uid="{00000000-0005-0000-0000-0000AB040000}"/>
    <cellStyle name="40% - Accent3 2 4 5 2" xfId="1478" xr:uid="{00000000-0005-0000-0000-0000AC040000}"/>
    <cellStyle name="40% - Accent3 2 4 5 3" xfId="2224" xr:uid="{00000000-0005-0000-0000-0000AD040000}"/>
    <cellStyle name="40% - Accent3 2 4 6" xfId="1470" xr:uid="{00000000-0005-0000-0000-0000AE040000}"/>
    <cellStyle name="40% - Accent3 2 4 7" xfId="2216" xr:uid="{00000000-0005-0000-0000-0000AF040000}"/>
    <cellStyle name="40% - Accent3 2 5" xfId="636" xr:uid="{00000000-0005-0000-0000-0000B0040000}"/>
    <cellStyle name="40% - Accent3 2 5 2" xfId="637" xr:uid="{00000000-0005-0000-0000-0000B1040000}"/>
    <cellStyle name="40% - Accent3 2 5 2 2" xfId="1480" xr:uid="{00000000-0005-0000-0000-0000B2040000}"/>
    <cellStyle name="40% - Accent3 2 5 2 3" xfId="2226" xr:uid="{00000000-0005-0000-0000-0000B3040000}"/>
    <cellStyle name="40% - Accent3 2 5 3" xfId="638" xr:uid="{00000000-0005-0000-0000-0000B4040000}"/>
    <cellStyle name="40% - Accent3 2 5 3 2" xfId="1481" xr:uid="{00000000-0005-0000-0000-0000B5040000}"/>
    <cellStyle name="40% - Accent3 2 5 3 3" xfId="2227" xr:uid="{00000000-0005-0000-0000-0000B6040000}"/>
    <cellStyle name="40% - Accent3 2 5 4" xfId="1479" xr:uid="{00000000-0005-0000-0000-0000B7040000}"/>
    <cellStyle name="40% - Accent3 2 5 5" xfId="2225" xr:uid="{00000000-0005-0000-0000-0000B8040000}"/>
    <cellStyle name="40% - Accent3 2 6" xfId="639" xr:uid="{00000000-0005-0000-0000-0000B9040000}"/>
    <cellStyle name="40% - Accent3 2 6 2" xfId="640" xr:uid="{00000000-0005-0000-0000-0000BA040000}"/>
    <cellStyle name="40% - Accent3 2 6 2 2" xfId="1483" xr:uid="{00000000-0005-0000-0000-0000BB040000}"/>
    <cellStyle name="40% - Accent3 2 6 2 3" xfId="2229" xr:uid="{00000000-0005-0000-0000-0000BC040000}"/>
    <cellStyle name="40% - Accent3 2 6 3" xfId="641" xr:uid="{00000000-0005-0000-0000-0000BD040000}"/>
    <cellStyle name="40% - Accent3 2 6 3 2" xfId="1484" xr:uid="{00000000-0005-0000-0000-0000BE040000}"/>
    <cellStyle name="40% - Accent3 2 6 3 3" xfId="2230" xr:uid="{00000000-0005-0000-0000-0000BF040000}"/>
    <cellStyle name="40% - Accent3 2 6 4" xfId="1482" xr:uid="{00000000-0005-0000-0000-0000C0040000}"/>
    <cellStyle name="40% - Accent3 2 6 5" xfId="2228" xr:uid="{00000000-0005-0000-0000-0000C1040000}"/>
    <cellStyle name="40% - Accent3 3" xfId="172" xr:uid="{00000000-0005-0000-0000-0000C2040000}"/>
    <cellStyle name="40% - Accent3 3 2" xfId="642" xr:uid="{00000000-0005-0000-0000-0000C3040000}"/>
    <cellStyle name="40% - Accent3 3 2 2" xfId="1485" xr:uid="{00000000-0005-0000-0000-0000C4040000}"/>
    <cellStyle name="40% - Accent3 3 2 3" xfId="2231" xr:uid="{00000000-0005-0000-0000-0000C5040000}"/>
    <cellStyle name="40% - Accent3 3 3" xfId="643" xr:uid="{00000000-0005-0000-0000-0000C6040000}"/>
    <cellStyle name="40% - Accent3 3 3 2" xfId="1486" xr:uid="{00000000-0005-0000-0000-0000C7040000}"/>
    <cellStyle name="40% - Accent3 3 3 3" xfId="2232" xr:uid="{00000000-0005-0000-0000-0000C8040000}"/>
    <cellStyle name="40% - Accent3 3 4" xfId="1065" xr:uid="{00000000-0005-0000-0000-0000C9040000}"/>
    <cellStyle name="40% - Accent3 3 5" xfId="1811" xr:uid="{00000000-0005-0000-0000-0000CA040000}"/>
    <cellStyle name="40% - Accent3 4" xfId="196" xr:uid="{00000000-0005-0000-0000-0000CB040000}"/>
    <cellStyle name="40% - Accent3 4 2" xfId="1088" xr:uid="{00000000-0005-0000-0000-0000CC040000}"/>
    <cellStyle name="40% - Accent3 4 3" xfId="1834" xr:uid="{00000000-0005-0000-0000-0000CD040000}"/>
    <cellStyle name="40% - Accent3 5" xfId="1046" xr:uid="{00000000-0005-0000-0000-0000CE040000}"/>
    <cellStyle name="40% - Accent3 6" xfId="1787" xr:uid="{00000000-0005-0000-0000-0000CF040000}"/>
    <cellStyle name="40% - Accent4" xfId="42" builtinId="43" customBuiltin="1"/>
    <cellStyle name="40% - Accent4 2" xfId="78" xr:uid="{00000000-0005-0000-0000-0000D1040000}"/>
    <cellStyle name="40% - Accent4 2 2" xfId="117" xr:uid="{00000000-0005-0000-0000-0000D2040000}"/>
    <cellStyle name="40% - Accent4 2 2 2" xfId="644" xr:uid="{00000000-0005-0000-0000-0000D3040000}"/>
    <cellStyle name="40% - Accent4 2 2 2 2" xfId="645" xr:uid="{00000000-0005-0000-0000-0000D4040000}"/>
    <cellStyle name="40% - Accent4 2 2 2 2 2" xfId="646" xr:uid="{00000000-0005-0000-0000-0000D5040000}"/>
    <cellStyle name="40% - Accent4 2 2 2 2 2 2" xfId="1489" xr:uid="{00000000-0005-0000-0000-0000D6040000}"/>
    <cellStyle name="40% - Accent4 2 2 2 2 2 3" xfId="2235" xr:uid="{00000000-0005-0000-0000-0000D7040000}"/>
    <cellStyle name="40% - Accent4 2 2 2 2 3" xfId="647" xr:uid="{00000000-0005-0000-0000-0000D8040000}"/>
    <cellStyle name="40% - Accent4 2 2 2 2 3 2" xfId="1490" xr:uid="{00000000-0005-0000-0000-0000D9040000}"/>
    <cellStyle name="40% - Accent4 2 2 2 2 3 3" xfId="2236" xr:uid="{00000000-0005-0000-0000-0000DA040000}"/>
    <cellStyle name="40% - Accent4 2 2 2 2 4" xfId="1488" xr:uid="{00000000-0005-0000-0000-0000DB040000}"/>
    <cellStyle name="40% - Accent4 2 2 2 2 5" xfId="2234" xr:uid="{00000000-0005-0000-0000-0000DC040000}"/>
    <cellStyle name="40% - Accent4 2 2 2 3" xfId="648" xr:uid="{00000000-0005-0000-0000-0000DD040000}"/>
    <cellStyle name="40% - Accent4 2 2 2 3 2" xfId="649" xr:uid="{00000000-0005-0000-0000-0000DE040000}"/>
    <cellStyle name="40% - Accent4 2 2 2 3 2 2" xfId="1492" xr:uid="{00000000-0005-0000-0000-0000DF040000}"/>
    <cellStyle name="40% - Accent4 2 2 2 3 2 3" xfId="2238" xr:uid="{00000000-0005-0000-0000-0000E0040000}"/>
    <cellStyle name="40% - Accent4 2 2 2 3 3" xfId="650" xr:uid="{00000000-0005-0000-0000-0000E1040000}"/>
    <cellStyle name="40% - Accent4 2 2 2 3 3 2" xfId="1493" xr:uid="{00000000-0005-0000-0000-0000E2040000}"/>
    <cellStyle name="40% - Accent4 2 2 2 3 3 3" xfId="2239" xr:uid="{00000000-0005-0000-0000-0000E3040000}"/>
    <cellStyle name="40% - Accent4 2 2 2 3 4" xfId="1491" xr:uid="{00000000-0005-0000-0000-0000E4040000}"/>
    <cellStyle name="40% - Accent4 2 2 2 3 5" xfId="2237" xr:uid="{00000000-0005-0000-0000-0000E5040000}"/>
    <cellStyle name="40% - Accent4 2 2 2 4" xfId="651" xr:uid="{00000000-0005-0000-0000-0000E6040000}"/>
    <cellStyle name="40% - Accent4 2 2 2 4 2" xfId="1494" xr:uid="{00000000-0005-0000-0000-0000E7040000}"/>
    <cellStyle name="40% - Accent4 2 2 2 4 3" xfId="2240" xr:uid="{00000000-0005-0000-0000-0000E8040000}"/>
    <cellStyle name="40% - Accent4 2 2 2 5" xfId="652" xr:uid="{00000000-0005-0000-0000-0000E9040000}"/>
    <cellStyle name="40% - Accent4 2 2 2 5 2" xfId="1495" xr:uid="{00000000-0005-0000-0000-0000EA040000}"/>
    <cellStyle name="40% - Accent4 2 2 2 5 3" xfId="2241" xr:uid="{00000000-0005-0000-0000-0000EB040000}"/>
    <cellStyle name="40% - Accent4 2 2 2 6" xfId="1487" xr:uid="{00000000-0005-0000-0000-0000EC040000}"/>
    <cellStyle name="40% - Accent4 2 2 2 7" xfId="2233" xr:uid="{00000000-0005-0000-0000-0000ED040000}"/>
    <cellStyle name="40% - Accent4 2 2 3" xfId="653" xr:uid="{00000000-0005-0000-0000-0000EE040000}"/>
    <cellStyle name="40% - Accent4 2 2 3 2" xfId="654" xr:uid="{00000000-0005-0000-0000-0000EF040000}"/>
    <cellStyle name="40% - Accent4 2 2 3 2 2" xfId="1497" xr:uid="{00000000-0005-0000-0000-0000F0040000}"/>
    <cellStyle name="40% - Accent4 2 2 3 2 3" xfId="2243" xr:uid="{00000000-0005-0000-0000-0000F1040000}"/>
    <cellStyle name="40% - Accent4 2 2 3 3" xfId="655" xr:uid="{00000000-0005-0000-0000-0000F2040000}"/>
    <cellStyle name="40% - Accent4 2 2 3 3 2" xfId="1498" xr:uid="{00000000-0005-0000-0000-0000F3040000}"/>
    <cellStyle name="40% - Accent4 2 2 3 3 3" xfId="2244" xr:uid="{00000000-0005-0000-0000-0000F4040000}"/>
    <cellStyle name="40% - Accent4 2 2 3 4" xfId="1496" xr:uid="{00000000-0005-0000-0000-0000F5040000}"/>
    <cellStyle name="40% - Accent4 2 2 3 5" xfId="2242" xr:uid="{00000000-0005-0000-0000-0000F6040000}"/>
    <cellStyle name="40% - Accent4 2 2 4" xfId="656" xr:uid="{00000000-0005-0000-0000-0000F7040000}"/>
    <cellStyle name="40% - Accent4 2 2 4 2" xfId="657" xr:uid="{00000000-0005-0000-0000-0000F8040000}"/>
    <cellStyle name="40% - Accent4 2 2 4 2 2" xfId="1500" xr:uid="{00000000-0005-0000-0000-0000F9040000}"/>
    <cellStyle name="40% - Accent4 2 2 4 2 3" xfId="2246" xr:uid="{00000000-0005-0000-0000-0000FA040000}"/>
    <cellStyle name="40% - Accent4 2 2 4 3" xfId="658" xr:uid="{00000000-0005-0000-0000-0000FB040000}"/>
    <cellStyle name="40% - Accent4 2 2 4 3 2" xfId="1501" xr:uid="{00000000-0005-0000-0000-0000FC040000}"/>
    <cellStyle name="40% - Accent4 2 2 4 3 3" xfId="2247" xr:uid="{00000000-0005-0000-0000-0000FD040000}"/>
    <cellStyle name="40% - Accent4 2 2 4 4" xfId="1499" xr:uid="{00000000-0005-0000-0000-0000FE040000}"/>
    <cellStyle name="40% - Accent4 2 2 4 5" xfId="2245" xr:uid="{00000000-0005-0000-0000-0000FF040000}"/>
    <cellStyle name="40% - Accent4 2 3" xfId="659" xr:uid="{00000000-0005-0000-0000-000000050000}"/>
    <cellStyle name="40% - Accent4 2 3 2" xfId="660" xr:uid="{00000000-0005-0000-0000-000001050000}"/>
    <cellStyle name="40% - Accent4 2 3 2 2" xfId="661" xr:uid="{00000000-0005-0000-0000-000002050000}"/>
    <cellStyle name="40% - Accent4 2 3 2 2 2" xfId="1504" xr:uid="{00000000-0005-0000-0000-000003050000}"/>
    <cellStyle name="40% - Accent4 2 3 2 2 3" xfId="2250" xr:uid="{00000000-0005-0000-0000-000004050000}"/>
    <cellStyle name="40% - Accent4 2 3 2 3" xfId="662" xr:uid="{00000000-0005-0000-0000-000005050000}"/>
    <cellStyle name="40% - Accent4 2 3 2 3 2" xfId="1505" xr:uid="{00000000-0005-0000-0000-000006050000}"/>
    <cellStyle name="40% - Accent4 2 3 2 3 3" xfId="2251" xr:uid="{00000000-0005-0000-0000-000007050000}"/>
    <cellStyle name="40% - Accent4 2 3 2 4" xfId="1503" xr:uid="{00000000-0005-0000-0000-000008050000}"/>
    <cellStyle name="40% - Accent4 2 3 2 5" xfId="2249" xr:uid="{00000000-0005-0000-0000-000009050000}"/>
    <cellStyle name="40% - Accent4 2 3 3" xfId="663" xr:uid="{00000000-0005-0000-0000-00000A050000}"/>
    <cellStyle name="40% - Accent4 2 3 3 2" xfId="664" xr:uid="{00000000-0005-0000-0000-00000B050000}"/>
    <cellStyle name="40% - Accent4 2 3 3 2 2" xfId="1507" xr:uid="{00000000-0005-0000-0000-00000C050000}"/>
    <cellStyle name="40% - Accent4 2 3 3 2 3" xfId="2253" xr:uid="{00000000-0005-0000-0000-00000D050000}"/>
    <cellStyle name="40% - Accent4 2 3 3 3" xfId="665" xr:uid="{00000000-0005-0000-0000-00000E050000}"/>
    <cellStyle name="40% - Accent4 2 3 3 3 2" xfId="1508" xr:uid="{00000000-0005-0000-0000-00000F050000}"/>
    <cellStyle name="40% - Accent4 2 3 3 3 3" xfId="2254" xr:uid="{00000000-0005-0000-0000-000010050000}"/>
    <cellStyle name="40% - Accent4 2 3 3 4" xfId="1506" xr:uid="{00000000-0005-0000-0000-000011050000}"/>
    <cellStyle name="40% - Accent4 2 3 3 5" xfId="2252" xr:uid="{00000000-0005-0000-0000-000012050000}"/>
    <cellStyle name="40% - Accent4 2 3 4" xfId="666" xr:uid="{00000000-0005-0000-0000-000013050000}"/>
    <cellStyle name="40% - Accent4 2 3 4 2" xfId="1509" xr:uid="{00000000-0005-0000-0000-000014050000}"/>
    <cellStyle name="40% - Accent4 2 3 4 3" xfId="2255" xr:uid="{00000000-0005-0000-0000-000015050000}"/>
    <cellStyle name="40% - Accent4 2 3 5" xfId="667" xr:uid="{00000000-0005-0000-0000-000016050000}"/>
    <cellStyle name="40% - Accent4 2 3 5 2" xfId="1510" xr:uid="{00000000-0005-0000-0000-000017050000}"/>
    <cellStyle name="40% - Accent4 2 3 5 3" xfId="2256" xr:uid="{00000000-0005-0000-0000-000018050000}"/>
    <cellStyle name="40% - Accent4 2 3 6" xfId="1502" xr:uid="{00000000-0005-0000-0000-000019050000}"/>
    <cellStyle name="40% - Accent4 2 3 7" xfId="2248" xr:uid="{00000000-0005-0000-0000-00001A050000}"/>
    <cellStyle name="40% - Accent4 2 4" xfId="668" xr:uid="{00000000-0005-0000-0000-00001B050000}"/>
    <cellStyle name="40% - Accent4 2 4 2" xfId="669" xr:uid="{00000000-0005-0000-0000-00001C050000}"/>
    <cellStyle name="40% - Accent4 2 4 2 2" xfId="670" xr:uid="{00000000-0005-0000-0000-00001D050000}"/>
    <cellStyle name="40% - Accent4 2 4 2 2 2" xfId="1513" xr:uid="{00000000-0005-0000-0000-00001E050000}"/>
    <cellStyle name="40% - Accent4 2 4 2 2 3" xfId="2259" xr:uid="{00000000-0005-0000-0000-00001F050000}"/>
    <cellStyle name="40% - Accent4 2 4 2 3" xfId="671" xr:uid="{00000000-0005-0000-0000-000020050000}"/>
    <cellStyle name="40% - Accent4 2 4 2 3 2" xfId="1514" xr:uid="{00000000-0005-0000-0000-000021050000}"/>
    <cellStyle name="40% - Accent4 2 4 2 3 3" xfId="2260" xr:uid="{00000000-0005-0000-0000-000022050000}"/>
    <cellStyle name="40% - Accent4 2 4 2 4" xfId="1512" xr:uid="{00000000-0005-0000-0000-000023050000}"/>
    <cellStyle name="40% - Accent4 2 4 2 5" xfId="2258" xr:uid="{00000000-0005-0000-0000-000024050000}"/>
    <cellStyle name="40% - Accent4 2 4 3" xfId="672" xr:uid="{00000000-0005-0000-0000-000025050000}"/>
    <cellStyle name="40% - Accent4 2 4 3 2" xfId="673" xr:uid="{00000000-0005-0000-0000-000026050000}"/>
    <cellStyle name="40% - Accent4 2 4 3 2 2" xfId="1516" xr:uid="{00000000-0005-0000-0000-000027050000}"/>
    <cellStyle name="40% - Accent4 2 4 3 2 3" xfId="2262" xr:uid="{00000000-0005-0000-0000-000028050000}"/>
    <cellStyle name="40% - Accent4 2 4 3 3" xfId="674" xr:uid="{00000000-0005-0000-0000-000029050000}"/>
    <cellStyle name="40% - Accent4 2 4 3 3 2" xfId="1517" xr:uid="{00000000-0005-0000-0000-00002A050000}"/>
    <cellStyle name="40% - Accent4 2 4 3 3 3" xfId="2263" xr:uid="{00000000-0005-0000-0000-00002B050000}"/>
    <cellStyle name="40% - Accent4 2 4 3 4" xfId="1515" xr:uid="{00000000-0005-0000-0000-00002C050000}"/>
    <cellStyle name="40% - Accent4 2 4 3 5" xfId="2261" xr:uid="{00000000-0005-0000-0000-00002D050000}"/>
    <cellStyle name="40% - Accent4 2 4 4" xfId="675" xr:uid="{00000000-0005-0000-0000-00002E050000}"/>
    <cellStyle name="40% - Accent4 2 4 4 2" xfId="1518" xr:uid="{00000000-0005-0000-0000-00002F050000}"/>
    <cellStyle name="40% - Accent4 2 4 4 3" xfId="2264" xr:uid="{00000000-0005-0000-0000-000030050000}"/>
    <cellStyle name="40% - Accent4 2 4 5" xfId="676" xr:uid="{00000000-0005-0000-0000-000031050000}"/>
    <cellStyle name="40% - Accent4 2 4 5 2" xfId="1519" xr:uid="{00000000-0005-0000-0000-000032050000}"/>
    <cellStyle name="40% - Accent4 2 4 5 3" xfId="2265" xr:uid="{00000000-0005-0000-0000-000033050000}"/>
    <cellStyle name="40% - Accent4 2 4 6" xfId="1511" xr:uid="{00000000-0005-0000-0000-000034050000}"/>
    <cellStyle name="40% - Accent4 2 4 7" xfId="2257" xr:uid="{00000000-0005-0000-0000-000035050000}"/>
    <cellStyle name="40% - Accent4 2 5" xfId="677" xr:uid="{00000000-0005-0000-0000-000036050000}"/>
    <cellStyle name="40% - Accent4 2 5 2" xfId="678" xr:uid="{00000000-0005-0000-0000-000037050000}"/>
    <cellStyle name="40% - Accent4 2 5 2 2" xfId="1521" xr:uid="{00000000-0005-0000-0000-000038050000}"/>
    <cellStyle name="40% - Accent4 2 5 2 3" xfId="2267" xr:uid="{00000000-0005-0000-0000-000039050000}"/>
    <cellStyle name="40% - Accent4 2 5 3" xfId="679" xr:uid="{00000000-0005-0000-0000-00003A050000}"/>
    <cellStyle name="40% - Accent4 2 5 3 2" xfId="1522" xr:uid="{00000000-0005-0000-0000-00003B050000}"/>
    <cellStyle name="40% - Accent4 2 5 3 3" xfId="2268" xr:uid="{00000000-0005-0000-0000-00003C050000}"/>
    <cellStyle name="40% - Accent4 2 5 4" xfId="1520" xr:uid="{00000000-0005-0000-0000-00003D050000}"/>
    <cellStyle name="40% - Accent4 2 5 5" xfId="2266" xr:uid="{00000000-0005-0000-0000-00003E050000}"/>
    <cellStyle name="40% - Accent4 2 6" xfId="680" xr:uid="{00000000-0005-0000-0000-00003F050000}"/>
    <cellStyle name="40% - Accent4 2 6 2" xfId="681" xr:uid="{00000000-0005-0000-0000-000040050000}"/>
    <cellStyle name="40% - Accent4 2 6 2 2" xfId="1524" xr:uid="{00000000-0005-0000-0000-000041050000}"/>
    <cellStyle name="40% - Accent4 2 6 2 3" xfId="2270" xr:uid="{00000000-0005-0000-0000-000042050000}"/>
    <cellStyle name="40% - Accent4 2 6 3" xfId="682" xr:uid="{00000000-0005-0000-0000-000043050000}"/>
    <cellStyle name="40% - Accent4 2 6 3 2" xfId="1525" xr:uid="{00000000-0005-0000-0000-000044050000}"/>
    <cellStyle name="40% - Accent4 2 6 3 3" xfId="2271" xr:uid="{00000000-0005-0000-0000-000045050000}"/>
    <cellStyle name="40% - Accent4 2 6 4" xfId="1523" xr:uid="{00000000-0005-0000-0000-000046050000}"/>
    <cellStyle name="40% - Accent4 2 6 5" xfId="2269" xr:uid="{00000000-0005-0000-0000-000047050000}"/>
    <cellStyle name="40% - Accent4 3" xfId="174" xr:uid="{00000000-0005-0000-0000-000048050000}"/>
    <cellStyle name="40% - Accent4 3 2" xfId="683" xr:uid="{00000000-0005-0000-0000-000049050000}"/>
    <cellStyle name="40% - Accent4 3 2 2" xfId="1526" xr:uid="{00000000-0005-0000-0000-00004A050000}"/>
    <cellStyle name="40% - Accent4 3 2 3" xfId="2272" xr:uid="{00000000-0005-0000-0000-00004B050000}"/>
    <cellStyle name="40% - Accent4 3 3" xfId="684" xr:uid="{00000000-0005-0000-0000-00004C050000}"/>
    <cellStyle name="40% - Accent4 3 3 2" xfId="1527" xr:uid="{00000000-0005-0000-0000-00004D050000}"/>
    <cellStyle name="40% - Accent4 3 3 3" xfId="2273" xr:uid="{00000000-0005-0000-0000-00004E050000}"/>
    <cellStyle name="40% - Accent4 3 4" xfId="1067" xr:uid="{00000000-0005-0000-0000-00004F050000}"/>
    <cellStyle name="40% - Accent4 3 5" xfId="1813" xr:uid="{00000000-0005-0000-0000-000050050000}"/>
    <cellStyle name="40% - Accent4 4" xfId="198" xr:uid="{00000000-0005-0000-0000-000051050000}"/>
    <cellStyle name="40% - Accent4 4 2" xfId="1090" xr:uid="{00000000-0005-0000-0000-000052050000}"/>
    <cellStyle name="40% - Accent4 4 3" xfId="1836" xr:uid="{00000000-0005-0000-0000-000053050000}"/>
    <cellStyle name="40% - Accent4 5" xfId="1048" xr:uid="{00000000-0005-0000-0000-000054050000}"/>
    <cellStyle name="40% - Accent4 6" xfId="1789" xr:uid="{00000000-0005-0000-0000-000055050000}"/>
    <cellStyle name="40% - Accent5" xfId="46" builtinId="47" customBuiltin="1"/>
    <cellStyle name="40% - Accent5 2" xfId="77" xr:uid="{00000000-0005-0000-0000-000057050000}"/>
    <cellStyle name="40% - Accent5 2 2" xfId="118" xr:uid="{00000000-0005-0000-0000-000058050000}"/>
    <cellStyle name="40% - Accent5 2 2 2" xfId="685" xr:uid="{00000000-0005-0000-0000-000059050000}"/>
    <cellStyle name="40% - Accent5 2 2 2 2" xfId="686" xr:uid="{00000000-0005-0000-0000-00005A050000}"/>
    <cellStyle name="40% - Accent5 2 2 2 2 2" xfId="687" xr:uid="{00000000-0005-0000-0000-00005B050000}"/>
    <cellStyle name="40% - Accent5 2 2 2 2 2 2" xfId="1530" xr:uid="{00000000-0005-0000-0000-00005C050000}"/>
    <cellStyle name="40% - Accent5 2 2 2 2 2 3" xfId="2276" xr:uid="{00000000-0005-0000-0000-00005D050000}"/>
    <cellStyle name="40% - Accent5 2 2 2 2 3" xfId="688" xr:uid="{00000000-0005-0000-0000-00005E050000}"/>
    <cellStyle name="40% - Accent5 2 2 2 2 3 2" xfId="1531" xr:uid="{00000000-0005-0000-0000-00005F050000}"/>
    <cellStyle name="40% - Accent5 2 2 2 2 3 3" xfId="2277" xr:uid="{00000000-0005-0000-0000-000060050000}"/>
    <cellStyle name="40% - Accent5 2 2 2 2 4" xfId="1529" xr:uid="{00000000-0005-0000-0000-000061050000}"/>
    <cellStyle name="40% - Accent5 2 2 2 2 5" xfId="2275" xr:uid="{00000000-0005-0000-0000-000062050000}"/>
    <cellStyle name="40% - Accent5 2 2 2 3" xfId="689" xr:uid="{00000000-0005-0000-0000-000063050000}"/>
    <cellStyle name="40% - Accent5 2 2 2 3 2" xfId="690" xr:uid="{00000000-0005-0000-0000-000064050000}"/>
    <cellStyle name="40% - Accent5 2 2 2 3 2 2" xfId="1533" xr:uid="{00000000-0005-0000-0000-000065050000}"/>
    <cellStyle name="40% - Accent5 2 2 2 3 2 3" xfId="2279" xr:uid="{00000000-0005-0000-0000-000066050000}"/>
    <cellStyle name="40% - Accent5 2 2 2 3 3" xfId="691" xr:uid="{00000000-0005-0000-0000-000067050000}"/>
    <cellStyle name="40% - Accent5 2 2 2 3 3 2" xfId="1534" xr:uid="{00000000-0005-0000-0000-000068050000}"/>
    <cellStyle name="40% - Accent5 2 2 2 3 3 3" xfId="2280" xr:uid="{00000000-0005-0000-0000-000069050000}"/>
    <cellStyle name="40% - Accent5 2 2 2 3 4" xfId="1532" xr:uid="{00000000-0005-0000-0000-00006A050000}"/>
    <cellStyle name="40% - Accent5 2 2 2 3 5" xfId="2278" xr:uid="{00000000-0005-0000-0000-00006B050000}"/>
    <cellStyle name="40% - Accent5 2 2 2 4" xfId="692" xr:uid="{00000000-0005-0000-0000-00006C050000}"/>
    <cellStyle name="40% - Accent5 2 2 2 4 2" xfId="1535" xr:uid="{00000000-0005-0000-0000-00006D050000}"/>
    <cellStyle name="40% - Accent5 2 2 2 4 3" xfId="2281" xr:uid="{00000000-0005-0000-0000-00006E050000}"/>
    <cellStyle name="40% - Accent5 2 2 2 5" xfId="693" xr:uid="{00000000-0005-0000-0000-00006F050000}"/>
    <cellStyle name="40% - Accent5 2 2 2 5 2" xfId="1536" xr:uid="{00000000-0005-0000-0000-000070050000}"/>
    <cellStyle name="40% - Accent5 2 2 2 5 3" xfId="2282" xr:uid="{00000000-0005-0000-0000-000071050000}"/>
    <cellStyle name="40% - Accent5 2 2 2 6" xfId="1528" xr:uid="{00000000-0005-0000-0000-000072050000}"/>
    <cellStyle name="40% - Accent5 2 2 2 7" xfId="2274" xr:uid="{00000000-0005-0000-0000-000073050000}"/>
    <cellStyle name="40% - Accent5 2 2 3" xfId="694" xr:uid="{00000000-0005-0000-0000-000074050000}"/>
    <cellStyle name="40% - Accent5 2 2 3 2" xfId="695" xr:uid="{00000000-0005-0000-0000-000075050000}"/>
    <cellStyle name="40% - Accent5 2 2 3 2 2" xfId="1538" xr:uid="{00000000-0005-0000-0000-000076050000}"/>
    <cellStyle name="40% - Accent5 2 2 3 2 3" xfId="2284" xr:uid="{00000000-0005-0000-0000-000077050000}"/>
    <cellStyle name="40% - Accent5 2 2 3 3" xfId="696" xr:uid="{00000000-0005-0000-0000-000078050000}"/>
    <cellStyle name="40% - Accent5 2 2 3 3 2" xfId="1539" xr:uid="{00000000-0005-0000-0000-000079050000}"/>
    <cellStyle name="40% - Accent5 2 2 3 3 3" xfId="2285" xr:uid="{00000000-0005-0000-0000-00007A050000}"/>
    <cellStyle name="40% - Accent5 2 2 3 4" xfId="1537" xr:uid="{00000000-0005-0000-0000-00007B050000}"/>
    <cellStyle name="40% - Accent5 2 2 3 5" xfId="2283" xr:uid="{00000000-0005-0000-0000-00007C050000}"/>
    <cellStyle name="40% - Accent5 2 2 4" xfId="697" xr:uid="{00000000-0005-0000-0000-00007D050000}"/>
    <cellStyle name="40% - Accent5 2 2 4 2" xfId="698" xr:uid="{00000000-0005-0000-0000-00007E050000}"/>
    <cellStyle name="40% - Accent5 2 2 4 2 2" xfId="1541" xr:uid="{00000000-0005-0000-0000-00007F050000}"/>
    <cellStyle name="40% - Accent5 2 2 4 2 3" xfId="2287" xr:uid="{00000000-0005-0000-0000-000080050000}"/>
    <cellStyle name="40% - Accent5 2 2 4 3" xfId="699" xr:uid="{00000000-0005-0000-0000-000081050000}"/>
    <cellStyle name="40% - Accent5 2 2 4 3 2" xfId="1542" xr:uid="{00000000-0005-0000-0000-000082050000}"/>
    <cellStyle name="40% - Accent5 2 2 4 3 3" xfId="2288" xr:uid="{00000000-0005-0000-0000-000083050000}"/>
    <cellStyle name="40% - Accent5 2 2 4 4" xfId="1540" xr:uid="{00000000-0005-0000-0000-000084050000}"/>
    <cellStyle name="40% - Accent5 2 2 4 5" xfId="2286" xr:uid="{00000000-0005-0000-0000-000085050000}"/>
    <cellStyle name="40% - Accent5 2 3" xfId="700" xr:uid="{00000000-0005-0000-0000-000086050000}"/>
    <cellStyle name="40% - Accent5 2 3 2" xfId="701" xr:uid="{00000000-0005-0000-0000-000087050000}"/>
    <cellStyle name="40% - Accent5 2 3 2 2" xfId="702" xr:uid="{00000000-0005-0000-0000-000088050000}"/>
    <cellStyle name="40% - Accent5 2 3 2 2 2" xfId="1545" xr:uid="{00000000-0005-0000-0000-000089050000}"/>
    <cellStyle name="40% - Accent5 2 3 2 2 3" xfId="2291" xr:uid="{00000000-0005-0000-0000-00008A050000}"/>
    <cellStyle name="40% - Accent5 2 3 2 3" xfId="703" xr:uid="{00000000-0005-0000-0000-00008B050000}"/>
    <cellStyle name="40% - Accent5 2 3 2 3 2" xfId="1546" xr:uid="{00000000-0005-0000-0000-00008C050000}"/>
    <cellStyle name="40% - Accent5 2 3 2 3 3" xfId="2292" xr:uid="{00000000-0005-0000-0000-00008D050000}"/>
    <cellStyle name="40% - Accent5 2 3 2 4" xfId="1544" xr:uid="{00000000-0005-0000-0000-00008E050000}"/>
    <cellStyle name="40% - Accent5 2 3 2 5" xfId="2290" xr:uid="{00000000-0005-0000-0000-00008F050000}"/>
    <cellStyle name="40% - Accent5 2 3 3" xfId="704" xr:uid="{00000000-0005-0000-0000-000090050000}"/>
    <cellStyle name="40% - Accent5 2 3 3 2" xfId="705" xr:uid="{00000000-0005-0000-0000-000091050000}"/>
    <cellStyle name="40% - Accent5 2 3 3 2 2" xfId="1548" xr:uid="{00000000-0005-0000-0000-000092050000}"/>
    <cellStyle name="40% - Accent5 2 3 3 2 3" xfId="2294" xr:uid="{00000000-0005-0000-0000-000093050000}"/>
    <cellStyle name="40% - Accent5 2 3 3 3" xfId="706" xr:uid="{00000000-0005-0000-0000-000094050000}"/>
    <cellStyle name="40% - Accent5 2 3 3 3 2" xfId="1549" xr:uid="{00000000-0005-0000-0000-000095050000}"/>
    <cellStyle name="40% - Accent5 2 3 3 3 3" xfId="2295" xr:uid="{00000000-0005-0000-0000-000096050000}"/>
    <cellStyle name="40% - Accent5 2 3 3 4" xfId="1547" xr:uid="{00000000-0005-0000-0000-000097050000}"/>
    <cellStyle name="40% - Accent5 2 3 3 5" xfId="2293" xr:uid="{00000000-0005-0000-0000-000098050000}"/>
    <cellStyle name="40% - Accent5 2 3 4" xfId="707" xr:uid="{00000000-0005-0000-0000-000099050000}"/>
    <cellStyle name="40% - Accent5 2 3 4 2" xfId="1550" xr:uid="{00000000-0005-0000-0000-00009A050000}"/>
    <cellStyle name="40% - Accent5 2 3 4 3" xfId="2296" xr:uid="{00000000-0005-0000-0000-00009B050000}"/>
    <cellStyle name="40% - Accent5 2 3 5" xfId="708" xr:uid="{00000000-0005-0000-0000-00009C050000}"/>
    <cellStyle name="40% - Accent5 2 3 5 2" xfId="1551" xr:uid="{00000000-0005-0000-0000-00009D050000}"/>
    <cellStyle name="40% - Accent5 2 3 5 3" xfId="2297" xr:uid="{00000000-0005-0000-0000-00009E050000}"/>
    <cellStyle name="40% - Accent5 2 3 6" xfId="1543" xr:uid="{00000000-0005-0000-0000-00009F050000}"/>
    <cellStyle name="40% - Accent5 2 3 7" xfId="2289" xr:uid="{00000000-0005-0000-0000-0000A0050000}"/>
    <cellStyle name="40% - Accent5 2 4" xfId="709" xr:uid="{00000000-0005-0000-0000-0000A1050000}"/>
    <cellStyle name="40% - Accent5 2 4 2" xfId="710" xr:uid="{00000000-0005-0000-0000-0000A2050000}"/>
    <cellStyle name="40% - Accent5 2 4 2 2" xfId="711" xr:uid="{00000000-0005-0000-0000-0000A3050000}"/>
    <cellStyle name="40% - Accent5 2 4 2 2 2" xfId="1554" xr:uid="{00000000-0005-0000-0000-0000A4050000}"/>
    <cellStyle name="40% - Accent5 2 4 2 2 3" xfId="2300" xr:uid="{00000000-0005-0000-0000-0000A5050000}"/>
    <cellStyle name="40% - Accent5 2 4 2 3" xfId="712" xr:uid="{00000000-0005-0000-0000-0000A6050000}"/>
    <cellStyle name="40% - Accent5 2 4 2 3 2" xfId="1555" xr:uid="{00000000-0005-0000-0000-0000A7050000}"/>
    <cellStyle name="40% - Accent5 2 4 2 3 3" xfId="2301" xr:uid="{00000000-0005-0000-0000-0000A8050000}"/>
    <cellStyle name="40% - Accent5 2 4 2 4" xfId="1553" xr:uid="{00000000-0005-0000-0000-0000A9050000}"/>
    <cellStyle name="40% - Accent5 2 4 2 5" xfId="2299" xr:uid="{00000000-0005-0000-0000-0000AA050000}"/>
    <cellStyle name="40% - Accent5 2 4 3" xfId="713" xr:uid="{00000000-0005-0000-0000-0000AB050000}"/>
    <cellStyle name="40% - Accent5 2 4 3 2" xfId="714" xr:uid="{00000000-0005-0000-0000-0000AC050000}"/>
    <cellStyle name="40% - Accent5 2 4 3 2 2" xfId="1557" xr:uid="{00000000-0005-0000-0000-0000AD050000}"/>
    <cellStyle name="40% - Accent5 2 4 3 2 3" xfId="2303" xr:uid="{00000000-0005-0000-0000-0000AE050000}"/>
    <cellStyle name="40% - Accent5 2 4 3 3" xfId="715" xr:uid="{00000000-0005-0000-0000-0000AF050000}"/>
    <cellStyle name="40% - Accent5 2 4 3 3 2" xfId="1558" xr:uid="{00000000-0005-0000-0000-0000B0050000}"/>
    <cellStyle name="40% - Accent5 2 4 3 3 3" xfId="2304" xr:uid="{00000000-0005-0000-0000-0000B1050000}"/>
    <cellStyle name="40% - Accent5 2 4 3 4" xfId="1556" xr:uid="{00000000-0005-0000-0000-0000B2050000}"/>
    <cellStyle name="40% - Accent5 2 4 3 5" xfId="2302" xr:uid="{00000000-0005-0000-0000-0000B3050000}"/>
    <cellStyle name="40% - Accent5 2 4 4" xfId="716" xr:uid="{00000000-0005-0000-0000-0000B4050000}"/>
    <cellStyle name="40% - Accent5 2 4 4 2" xfId="1559" xr:uid="{00000000-0005-0000-0000-0000B5050000}"/>
    <cellStyle name="40% - Accent5 2 4 4 3" xfId="2305" xr:uid="{00000000-0005-0000-0000-0000B6050000}"/>
    <cellStyle name="40% - Accent5 2 4 5" xfId="717" xr:uid="{00000000-0005-0000-0000-0000B7050000}"/>
    <cellStyle name="40% - Accent5 2 4 5 2" xfId="1560" xr:uid="{00000000-0005-0000-0000-0000B8050000}"/>
    <cellStyle name="40% - Accent5 2 4 5 3" xfId="2306" xr:uid="{00000000-0005-0000-0000-0000B9050000}"/>
    <cellStyle name="40% - Accent5 2 4 6" xfId="1552" xr:uid="{00000000-0005-0000-0000-0000BA050000}"/>
    <cellStyle name="40% - Accent5 2 4 7" xfId="2298" xr:uid="{00000000-0005-0000-0000-0000BB050000}"/>
    <cellStyle name="40% - Accent5 2 5" xfId="718" xr:uid="{00000000-0005-0000-0000-0000BC050000}"/>
    <cellStyle name="40% - Accent5 2 5 2" xfId="719" xr:uid="{00000000-0005-0000-0000-0000BD050000}"/>
    <cellStyle name="40% - Accent5 2 5 2 2" xfId="1562" xr:uid="{00000000-0005-0000-0000-0000BE050000}"/>
    <cellStyle name="40% - Accent5 2 5 2 3" xfId="2308" xr:uid="{00000000-0005-0000-0000-0000BF050000}"/>
    <cellStyle name="40% - Accent5 2 5 3" xfId="720" xr:uid="{00000000-0005-0000-0000-0000C0050000}"/>
    <cellStyle name="40% - Accent5 2 5 3 2" xfId="1563" xr:uid="{00000000-0005-0000-0000-0000C1050000}"/>
    <cellStyle name="40% - Accent5 2 5 3 3" xfId="2309" xr:uid="{00000000-0005-0000-0000-0000C2050000}"/>
    <cellStyle name="40% - Accent5 2 5 4" xfId="1561" xr:uid="{00000000-0005-0000-0000-0000C3050000}"/>
    <cellStyle name="40% - Accent5 2 5 5" xfId="2307" xr:uid="{00000000-0005-0000-0000-0000C4050000}"/>
    <cellStyle name="40% - Accent5 2 6" xfId="721" xr:uid="{00000000-0005-0000-0000-0000C5050000}"/>
    <cellStyle name="40% - Accent5 2 6 2" xfId="722" xr:uid="{00000000-0005-0000-0000-0000C6050000}"/>
    <cellStyle name="40% - Accent5 2 6 2 2" xfId="1565" xr:uid="{00000000-0005-0000-0000-0000C7050000}"/>
    <cellStyle name="40% - Accent5 2 6 2 3" xfId="2311" xr:uid="{00000000-0005-0000-0000-0000C8050000}"/>
    <cellStyle name="40% - Accent5 2 6 3" xfId="723" xr:uid="{00000000-0005-0000-0000-0000C9050000}"/>
    <cellStyle name="40% - Accent5 2 6 3 2" xfId="1566" xr:uid="{00000000-0005-0000-0000-0000CA050000}"/>
    <cellStyle name="40% - Accent5 2 6 3 3" xfId="2312" xr:uid="{00000000-0005-0000-0000-0000CB050000}"/>
    <cellStyle name="40% - Accent5 2 6 4" xfId="1564" xr:uid="{00000000-0005-0000-0000-0000CC050000}"/>
    <cellStyle name="40% - Accent5 2 6 5" xfId="2310" xr:uid="{00000000-0005-0000-0000-0000CD050000}"/>
    <cellStyle name="40% - Accent5 3" xfId="176" xr:uid="{00000000-0005-0000-0000-0000CE050000}"/>
    <cellStyle name="40% - Accent5 3 2" xfId="724" xr:uid="{00000000-0005-0000-0000-0000CF050000}"/>
    <cellStyle name="40% - Accent5 3 2 2" xfId="1567" xr:uid="{00000000-0005-0000-0000-0000D0050000}"/>
    <cellStyle name="40% - Accent5 3 2 3" xfId="2313" xr:uid="{00000000-0005-0000-0000-0000D1050000}"/>
    <cellStyle name="40% - Accent5 3 3" xfId="725" xr:uid="{00000000-0005-0000-0000-0000D2050000}"/>
    <cellStyle name="40% - Accent5 3 3 2" xfId="1568" xr:uid="{00000000-0005-0000-0000-0000D3050000}"/>
    <cellStyle name="40% - Accent5 3 3 3" xfId="2314" xr:uid="{00000000-0005-0000-0000-0000D4050000}"/>
    <cellStyle name="40% - Accent5 3 4" xfId="1069" xr:uid="{00000000-0005-0000-0000-0000D5050000}"/>
    <cellStyle name="40% - Accent5 3 5" xfId="1815" xr:uid="{00000000-0005-0000-0000-0000D6050000}"/>
    <cellStyle name="40% - Accent5 4" xfId="200" xr:uid="{00000000-0005-0000-0000-0000D7050000}"/>
    <cellStyle name="40% - Accent5 4 2" xfId="1092" xr:uid="{00000000-0005-0000-0000-0000D8050000}"/>
    <cellStyle name="40% - Accent5 4 3" xfId="1838" xr:uid="{00000000-0005-0000-0000-0000D9050000}"/>
    <cellStyle name="40% - Accent5 5" xfId="1050" xr:uid="{00000000-0005-0000-0000-0000DA050000}"/>
    <cellStyle name="40% - Accent5 6" xfId="1791" xr:uid="{00000000-0005-0000-0000-0000DB050000}"/>
    <cellStyle name="40% - Accent6" xfId="50" builtinId="51" customBuiltin="1"/>
    <cellStyle name="40% - Accent6 2" xfId="60" xr:uid="{00000000-0005-0000-0000-0000DD050000}"/>
    <cellStyle name="40% - Accent6 2 2" xfId="119" xr:uid="{00000000-0005-0000-0000-0000DE050000}"/>
    <cellStyle name="40% - Accent6 2 2 2" xfId="726" xr:uid="{00000000-0005-0000-0000-0000DF050000}"/>
    <cellStyle name="40% - Accent6 2 2 2 2" xfId="727" xr:uid="{00000000-0005-0000-0000-0000E0050000}"/>
    <cellStyle name="40% - Accent6 2 2 2 2 2" xfId="728" xr:uid="{00000000-0005-0000-0000-0000E1050000}"/>
    <cellStyle name="40% - Accent6 2 2 2 2 2 2" xfId="1571" xr:uid="{00000000-0005-0000-0000-0000E2050000}"/>
    <cellStyle name="40% - Accent6 2 2 2 2 2 3" xfId="2317" xr:uid="{00000000-0005-0000-0000-0000E3050000}"/>
    <cellStyle name="40% - Accent6 2 2 2 2 3" xfId="729" xr:uid="{00000000-0005-0000-0000-0000E4050000}"/>
    <cellStyle name="40% - Accent6 2 2 2 2 3 2" xfId="1572" xr:uid="{00000000-0005-0000-0000-0000E5050000}"/>
    <cellStyle name="40% - Accent6 2 2 2 2 3 3" xfId="2318" xr:uid="{00000000-0005-0000-0000-0000E6050000}"/>
    <cellStyle name="40% - Accent6 2 2 2 2 4" xfId="1570" xr:uid="{00000000-0005-0000-0000-0000E7050000}"/>
    <cellStyle name="40% - Accent6 2 2 2 2 5" xfId="2316" xr:uid="{00000000-0005-0000-0000-0000E8050000}"/>
    <cellStyle name="40% - Accent6 2 2 2 3" xfId="730" xr:uid="{00000000-0005-0000-0000-0000E9050000}"/>
    <cellStyle name="40% - Accent6 2 2 2 3 2" xfId="731" xr:uid="{00000000-0005-0000-0000-0000EA050000}"/>
    <cellStyle name="40% - Accent6 2 2 2 3 2 2" xfId="1574" xr:uid="{00000000-0005-0000-0000-0000EB050000}"/>
    <cellStyle name="40% - Accent6 2 2 2 3 2 3" xfId="2320" xr:uid="{00000000-0005-0000-0000-0000EC050000}"/>
    <cellStyle name="40% - Accent6 2 2 2 3 3" xfId="732" xr:uid="{00000000-0005-0000-0000-0000ED050000}"/>
    <cellStyle name="40% - Accent6 2 2 2 3 3 2" xfId="1575" xr:uid="{00000000-0005-0000-0000-0000EE050000}"/>
    <cellStyle name="40% - Accent6 2 2 2 3 3 3" xfId="2321" xr:uid="{00000000-0005-0000-0000-0000EF050000}"/>
    <cellStyle name="40% - Accent6 2 2 2 3 4" xfId="1573" xr:uid="{00000000-0005-0000-0000-0000F0050000}"/>
    <cellStyle name="40% - Accent6 2 2 2 3 5" xfId="2319" xr:uid="{00000000-0005-0000-0000-0000F1050000}"/>
    <cellStyle name="40% - Accent6 2 2 2 4" xfId="733" xr:uid="{00000000-0005-0000-0000-0000F2050000}"/>
    <cellStyle name="40% - Accent6 2 2 2 4 2" xfId="1576" xr:uid="{00000000-0005-0000-0000-0000F3050000}"/>
    <cellStyle name="40% - Accent6 2 2 2 4 3" xfId="2322" xr:uid="{00000000-0005-0000-0000-0000F4050000}"/>
    <cellStyle name="40% - Accent6 2 2 2 5" xfId="734" xr:uid="{00000000-0005-0000-0000-0000F5050000}"/>
    <cellStyle name="40% - Accent6 2 2 2 5 2" xfId="1577" xr:uid="{00000000-0005-0000-0000-0000F6050000}"/>
    <cellStyle name="40% - Accent6 2 2 2 5 3" xfId="2323" xr:uid="{00000000-0005-0000-0000-0000F7050000}"/>
    <cellStyle name="40% - Accent6 2 2 2 6" xfId="1569" xr:uid="{00000000-0005-0000-0000-0000F8050000}"/>
    <cellStyle name="40% - Accent6 2 2 2 7" xfId="2315" xr:uid="{00000000-0005-0000-0000-0000F9050000}"/>
    <cellStyle name="40% - Accent6 2 2 3" xfId="735" xr:uid="{00000000-0005-0000-0000-0000FA050000}"/>
    <cellStyle name="40% - Accent6 2 2 3 2" xfId="736" xr:uid="{00000000-0005-0000-0000-0000FB050000}"/>
    <cellStyle name="40% - Accent6 2 2 3 2 2" xfId="1579" xr:uid="{00000000-0005-0000-0000-0000FC050000}"/>
    <cellStyle name="40% - Accent6 2 2 3 2 3" xfId="2325" xr:uid="{00000000-0005-0000-0000-0000FD050000}"/>
    <cellStyle name="40% - Accent6 2 2 3 3" xfId="737" xr:uid="{00000000-0005-0000-0000-0000FE050000}"/>
    <cellStyle name="40% - Accent6 2 2 3 3 2" xfId="1580" xr:uid="{00000000-0005-0000-0000-0000FF050000}"/>
    <cellStyle name="40% - Accent6 2 2 3 3 3" xfId="2326" xr:uid="{00000000-0005-0000-0000-000000060000}"/>
    <cellStyle name="40% - Accent6 2 2 3 4" xfId="1578" xr:uid="{00000000-0005-0000-0000-000001060000}"/>
    <cellStyle name="40% - Accent6 2 2 3 5" xfId="2324" xr:uid="{00000000-0005-0000-0000-000002060000}"/>
    <cellStyle name="40% - Accent6 2 2 4" xfId="738" xr:uid="{00000000-0005-0000-0000-000003060000}"/>
    <cellStyle name="40% - Accent6 2 2 4 2" xfId="739" xr:uid="{00000000-0005-0000-0000-000004060000}"/>
    <cellStyle name="40% - Accent6 2 2 4 2 2" xfId="1582" xr:uid="{00000000-0005-0000-0000-000005060000}"/>
    <cellStyle name="40% - Accent6 2 2 4 2 3" xfId="2328" xr:uid="{00000000-0005-0000-0000-000006060000}"/>
    <cellStyle name="40% - Accent6 2 2 4 3" xfId="740" xr:uid="{00000000-0005-0000-0000-000007060000}"/>
    <cellStyle name="40% - Accent6 2 2 4 3 2" xfId="1583" xr:uid="{00000000-0005-0000-0000-000008060000}"/>
    <cellStyle name="40% - Accent6 2 2 4 3 3" xfId="2329" xr:uid="{00000000-0005-0000-0000-000009060000}"/>
    <cellStyle name="40% - Accent6 2 2 4 4" xfId="1581" xr:uid="{00000000-0005-0000-0000-00000A060000}"/>
    <cellStyle name="40% - Accent6 2 2 4 5" xfId="2327" xr:uid="{00000000-0005-0000-0000-00000B060000}"/>
    <cellStyle name="40% - Accent6 2 3" xfId="741" xr:uid="{00000000-0005-0000-0000-00000C060000}"/>
    <cellStyle name="40% - Accent6 2 3 2" xfId="742" xr:uid="{00000000-0005-0000-0000-00000D060000}"/>
    <cellStyle name="40% - Accent6 2 3 2 2" xfId="743" xr:uid="{00000000-0005-0000-0000-00000E060000}"/>
    <cellStyle name="40% - Accent6 2 3 2 2 2" xfId="1586" xr:uid="{00000000-0005-0000-0000-00000F060000}"/>
    <cellStyle name="40% - Accent6 2 3 2 2 3" xfId="2332" xr:uid="{00000000-0005-0000-0000-000010060000}"/>
    <cellStyle name="40% - Accent6 2 3 2 3" xfId="744" xr:uid="{00000000-0005-0000-0000-000011060000}"/>
    <cellStyle name="40% - Accent6 2 3 2 3 2" xfId="1587" xr:uid="{00000000-0005-0000-0000-000012060000}"/>
    <cellStyle name="40% - Accent6 2 3 2 3 3" xfId="2333" xr:uid="{00000000-0005-0000-0000-000013060000}"/>
    <cellStyle name="40% - Accent6 2 3 2 4" xfId="1585" xr:uid="{00000000-0005-0000-0000-000014060000}"/>
    <cellStyle name="40% - Accent6 2 3 2 5" xfId="2331" xr:uid="{00000000-0005-0000-0000-000015060000}"/>
    <cellStyle name="40% - Accent6 2 3 3" xfId="745" xr:uid="{00000000-0005-0000-0000-000016060000}"/>
    <cellStyle name="40% - Accent6 2 3 3 2" xfId="746" xr:uid="{00000000-0005-0000-0000-000017060000}"/>
    <cellStyle name="40% - Accent6 2 3 3 2 2" xfId="1589" xr:uid="{00000000-0005-0000-0000-000018060000}"/>
    <cellStyle name="40% - Accent6 2 3 3 2 3" xfId="2335" xr:uid="{00000000-0005-0000-0000-000019060000}"/>
    <cellStyle name="40% - Accent6 2 3 3 3" xfId="747" xr:uid="{00000000-0005-0000-0000-00001A060000}"/>
    <cellStyle name="40% - Accent6 2 3 3 3 2" xfId="1590" xr:uid="{00000000-0005-0000-0000-00001B060000}"/>
    <cellStyle name="40% - Accent6 2 3 3 3 3" xfId="2336" xr:uid="{00000000-0005-0000-0000-00001C060000}"/>
    <cellStyle name="40% - Accent6 2 3 3 4" xfId="1588" xr:uid="{00000000-0005-0000-0000-00001D060000}"/>
    <cellStyle name="40% - Accent6 2 3 3 5" xfId="2334" xr:uid="{00000000-0005-0000-0000-00001E060000}"/>
    <cellStyle name="40% - Accent6 2 3 4" xfId="748" xr:uid="{00000000-0005-0000-0000-00001F060000}"/>
    <cellStyle name="40% - Accent6 2 3 4 2" xfId="1591" xr:uid="{00000000-0005-0000-0000-000020060000}"/>
    <cellStyle name="40% - Accent6 2 3 4 3" xfId="2337" xr:uid="{00000000-0005-0000-0000-000021060000}"/>
    <cellStyle name="40% - Accent6 2 3 5" xfId="749" xr:uid="{00000000-0005-0000-0000-000022060000}"/>
    <cellStyle name="40% - Accent6 2 3 5 2" xfId="1592" xr:uid="{00000000-0005-0000-0000-000023060000}"/>
    <cellStyle name="40% - Accent6 2 3 5 3" xfId="2338" xr:uid="{00000000-0005-0000-0000-000024060000}"/>
    <cellStyle name="40% - Accent6 2 3 6" xfId="1584" xr:uid="{00000000-0005-0000-0000-000025060000}"/>
    <cellStyle name="40% - Accent6 2 3 7" xfId="2330" xr:uid="{00000000-0005-0000-0000-000026060000}"/>
    <cellStyle name="40% - Accent6 2 4" xfId="750" xr:uid="{00000000-0005-0000-0000-000027060000}"/>
    <cellStyle name="40% - Accent6 2 4 2" xfId="751" xr:uid="{00000000-0005-0000-0000-000028060000}"/>
    <cellStyle name="40% - Accent6 2 4 2 2" xfId="752" xr:uid="{00000000-0005-0000-0000-000029060000}"/>
    <cellStyle name="40% - Accent6 2 4 2 2 2" xfId="1595" xr:uid="{00000000-0005-0000-0000-00002A060000}"/>
    <cellStyle name="40% - Accent6 2 4 2 2 3" xfId="2341" xr:uid="{00000000-0005-0000-0000-00002B060000}"/>
    <cellStyle name="40% - Accent6 2 4 2 3" xfId="753" xr:uid="{00000000-0005-0000-0000-00002C060000}"/>
    <cellStyle name="40% - Accent6 2 4 2 3 2" xfId="1596" xr:uid="{00000000-0005-0000-0000-00002D060000}"/>
    <cellStyle name="40% - Accent6 2 4 2 3 3" xfId="2342" xr:uid="{00000000-0005-0000-0000-00002E060000}"/>
    <cellStyle name="40% - Accent6 2 4 2 4" xfId="1594" xr:uid="{00000000-0005-0000-0000-00002F060000}"/>
    <cellStyle name="40% - Accent6 2 4 2 5" xfId="2340" xr:uid="{00000000-0005-0000-0000-000030060000}"/>
    <cellStyle name="40% - Accent6 2 4 3" xfId="754" xr:uid="{00000000-0005-0000-0000-000031060000}"/>
    <cellStyle name="40% - Accent6 2 4 3 2" xfId="755" xr:uid="{00000000-0005-0000-0000-000032060000}"/>
    <cellStyle name="40% - Accent6 2 4 3 2 2" xfId="1598" xr:uid="{00000000-0005-0000-0000-000033060000}"/>
    <cellStyle name="40% - Accent6 2 4 3 2 3" xfId="2344" xr:uid="{00000000-0005-0000-0000-000034060000}"/>
    <cellStyle name="40% - Accent6 2 4 3 3" xfId="756" xr:uid="{00000000-0005-0000-0000-000035060000}"/>
    <cellStyle name="40% - Accent6 2 4 3 3 2" xfId="1599" xr:uid="{00000000-0005-0000-0000-000036060000}"/>
    <cellStyle name="40% - Accent6 2 4 3 3 3" xfId="2345" xr:uid="{00000000-0005-0000-0000-000037060000}"/>
    <cellStyle name="40% - Accent6 2 4 3 4" xfId="1597" xr:uid="{00000000-0005-0000-0000-000038060000}"/>
    <cellStyle name="40% - Accent6 2 4 3 5" xfId="2343" xr:uid="{00000000-0005-0000-0000-000039060000}"/>
    <cellStyle name="40% - Accent6 2 4 4" xfId="757" xr:uid="{00000000-0005-0000-0000-00003A060000}"/>
    <cellStyle name="40% - Accent6 2 4 4 2" xfId="1600" xr:uid="{00000000-0005-0000-0000-00003B060000}"/>
    <cellStyle name="40% - Accent6 2 4 4 3" xfId="2346" xr:uid="{00000000-0005-0000-0000-00003C060000}"/>
    <cellStyle name="40% - Accent6 2 4 5" xfId="758" xr:uid="{00000000-0005-0000-0000-00003D060000}"/>
    <cellStyle name="40% - Accent6 2 4 5 2" xfId="1601" xr:uid="{00000000-0005-0000-0000-00003E060000}"/>
    <cellStyle name="40% - Accent6 2 4 5 3" xfId="2347" xr:uid="{00000000-0005-0000-0000-00003F060000}"/>
    <cellStyle name="40% - Accent6 2 4 6" xfId="1593" xr:uid="{00000000-0005-0000-0000-000040060000}"/>
    <cellStyle name="40% - Accent6 2 4 7" xfId="2339" xr:uid="{00000000-0005-0000-0000-000041060000}"/>
    <cellStyle name="40% - Accent6 2 5" xfId="759" xr:uid="{00000000-0005-0000-0000-000042060000}"/>
    <cellStyle name="40% - Accent6 2 5 2" xfId="760" xr:uid="{00000000-0005-0000-0000-000043060000}"/>
    <cellStyle name="40% - Accent6 2 5 2 2" xfId="1603" xr:uid="{00000000-0005-0000-0000-000044060000}"/>
    <cellStyle name="40% - Accent6 2 5 2 3" xfId="2349" xr:uid="{00000000-0005-0000-0000-000045060000}"/>
    <cellStyle name="40% - Accent6 2 5 3" xfId="761" xr:uid="{00000000-0005-0000-0000-000046060000}"/>
    <cellStyle name="40% - Accent6 2 5 3 2" xfId="1604" xr:uid="{00000000-0005-0000-0000-000047060000}"/>
    <cellStyle name="40% - Accent6 2 5 3 3" xfId="2350" xr:uid="{00000000-0005-0000-0000-000048060000}"/>
    <cellStyle name="40% - Accent6 2 5 4" xfId="1602" xr:uid="{00000000-0005-0000-0000-000049060000}"/>
    <cellStyle name="40% - Accent6 2 5 5" xfId="2348" xr:uid="{00000000-0005-0000-0000-00004A060000}"/>
    <cellStyle name="40% - Accent6 2 6" xfId="762" xr:uid="{00000000-0005-0000-0000-00004B060000}"/>
    <cellStyle name="40% - Accent6 2 6 2" xfId="763" xr:uid="{00000000-0005-0000-0000-00004C060000}"/>
    <cellStyle name="40% - Accent6 2 6 2 2" xfId="1606" xr:uid="{00000000-0005-0000-0000-00004D060000}"/>
    <cellStyle name="40% - Accent6 2 6 2 3" xfId="2352" xr:uid="{00000000-0005-0000-0000-00004E060000}"/>
    <cellStyle name="40% - Accent6 2 6 3" xfId="764" xr:uid="{00000000-0005-0000-0000-00004F060000}"/>
    <cellStyle name="40% - Accent6 2 6 3 2" xfId="1607" xr:uid="{00000000-0005-0000-0000-000050060000}"/>
    <cellStyle name="40% - Accent6 2 6 3 3" xfId="2353" xr:uid="{00000000-0005-0000-0000-000051060000}"/>
    <cellStyle name="40% - Accent6 2 6 4" xfId="1605" xr:uid="{00000000-0005-0000-0000-000052060000}"/>
    <cellStyle name="40% - Accent6 2 6 5" xfId="2351" xr:uid="{00000000-0005-0000-0000-000053060000}"/>
    <cellStyle name="40% - Accent6 3" xfId="178" xr:uid="{00000000-0005-0000-0000-000054060000}"/>
    <cellStyle name="40% - Accent6 3 2" xfId="765" xr:uid="{00000000-0005-0000-0000-000055060000}"/>
    <cellStyle name="40% - Accent6 3 2 2" xfId="1608" xr:uid="{00000000-0005-0000-0000-000056060000}"/>
    <cellStyle name="40% - Accent6 3 2 3" xfId="2354" xr:uid="{00000000-0005-0000-0000-000057060000}"/>
    <cellStyle name="40% - Accent6 3 3" xfId="766" xr:uid="{00000000-0005-0000-0000-000058060000}"/>
    <cellStyle name="40% - Accent6 3 3 2" xfId="1609" xr:uid="{00000000-0005-0000-0000-000059060000}"/>
    <cellStyle name="40% - Accent6 3 3 3" xfId="2355" xr:uid="{00000000-0005-0000-0000-00005A060000}"/>
    <cellStyle name="40% - Accent6 3 4" xfId="1071" xr:uid="{00000000-0005-0000-0000-00005B060000}"/>
    <cellStyle name="40% - Accent6 3 5" xfId="1817" xr:uid="{00000000-0005-0000-0000-00005C060000}"/>
    <cellStyle name="40% - Accent6 4" xfId="202" xr:uid="{00000000-0005-0000-0000-00005D060000}"/>
    <cellStyle name="40% - Accent6 4 2" xfId="1094" xr:uid="{00000000-0005-0000-0000-00005E060000}"/>
    <cellStyle name="40% - Accent6 4 3" xfId="1840" xr:uid="{00000000-0005-0000-0000-00005F060000}"/>
    <cellStyle name="40% - Accent6 5" xfId="1052" xr:uid="{00000000-0005-0000-0000-000060060000}"/>
    <cellStyle name="40% - Accent6 6" xfId="1793" xr:uid="{00000000-0005-0000-0000-000061060000}"/>
    <cellStyle name="40% - Акцент1 2" xfId="224" xr:uid="{00000000-0005-0000-0000-000062060000}"/>
    <cellStyle name="40% — акцент1 2" xfId="767" xr:uid="{00000000-0005-0000-0000-000063060000}"/>
    <cellStyle name="40% - Акцент1 2 2" xfId="1107" xr:uid="{00000000-0005-0000-0000-000064060000}"/>
    <cellStyle name="40% - Акцент1 2 3" xfId="1853" xr:uid="{00000000-0005-0000-0000-000065060000}"/>
    <cellStyle name="40% - Акцент2 2" xfId="226" xr:uid="{00000000-0005-0000-0000-000066060000}"/>
    <cellStyle name="40% — акцент2 2" xfId="768" xr:uid="{00000000-0005-0000-0000-000067060000}"/>
    <cellStyle name="40% - Акцент2 2 2" xfId="1109" xr:uid="{00000000-0005-0000-0000-000068060000}"/>
    <cellStyle name="40% - Акцент2 2 3" xfId="1855" xr:uid="{00000000-0005-0000-0000-000069060000}"/>
    <cellStyle name="40% - Акцент3 2" xfId="228" xr:uid="{00000000-0005-0000-0000-00006A060000}"/>
    <cellStyle name="40% — акцент3 2" xfId="769" xr:uid="{00000000-0005-0000-0000-00006B060000}"/>
    <cellStyle name="40% - Акцент3 2 2" xfId="1111" xr:uid="{00000000-0005-0000-0000-00006C060000}"/>
    <cellStyle name="40% - Акцент3 2 3" xfId="1857" xr:uid="{00000000-0005-0000-0000-00006D060000}"/>
    <cellStyle name="40% - Акцент4 2" xfId="230" xr:uid="{00000000-0005-0000-0000-00006E060000}"/>
    <cellStyle name="40% — акцент4 2" xfId="770" xr:uid="{00000000-0005-0000-0000-00006F060000}"/>
    <cellStyle name="40% - Акцент4 2 2" xfId="1113" xr:uid="{00000000-0005-0000-0000-000070060000}"/>
    <cellStyle name="40% - Акцент4 2 3" xfId="1859" xr:uid="{00000000-0005-0000-0000-000071060000}"/>
    <cellStyle name="40% - Акцент5 2" xfId="232" xr:uid="{00000000-0005-0000-0000-000072060000}"/>
    <cellStyle name="40% — акцент5 2" xfId="771" xr:uid="{00000000-0005-0000-0000-000073060000}"/>
    <cellStyle name="40% - Акцент5 2 2" xfId="1115" xr:uid="{00000000-0005-0000-0000-000074060000}"/>
    <cellStyle name="40% - Акцент5 2 3" xfId="1861" xr:uid="{00000000-0005-0000-0000-000075060000}"/>
    <cellStyle name="40% - Акцент6 2" xfId="234" xr:uid="{00000000-0005-0000-0000-000076060000}"/>
    <cellStyle name="40% — акцент6 2" xfId="772" xr:uid="{00000000-0005-0000-0000-000077060000}"/>
    <cellStyle name="40% - Акцент6 2 2" xfId="1117" xr:uid="{00000000-0005-0000-0000-000078060000}"/>
    <cellStyle name="40% - Акцент6 2 3" xfId="1863" xr:uid="{00000000-0005-0000-0000-000079060000}"/>
    <cellStyle name="60% - Accent1" xfId="31" builtinId="32" customBuiltin="1"/>
    <cellStyle name="60% - Accent1 2" xfId="64" xr:uid="{00000000-0005-0000-0000-00007B060000}"/>
    <cellStyle name="60% - Accent1 2 2" xfId="120" xr:uid="{00000000-0005-0000-0000-00007C060000}"/>
    <cellStyle name="60% - Accent1 3" xfId="773" xr:uid="{00000000-0005-0000-0000-00007D060000}"/>
    <cellStyle name="60% - Accent2" xfId="35" builtinId="36" customBuiltin="1"/>
    <cellStyle name="60% - Accent2 2" xfId="62" xr:uid="{00000000-0005-0000-0000-00007F060000}"/>
    <cellStyle name="60% - Accent2 2 2" xfId="121" xr:uid="{00000000-0005-0000-0000-000080060000}"/>
    <cellStyle name="60% - Accent2 3" xfId="774" xr:uid="{00000000-0005-0000-0000-000081060000}"/>
    <cellStyle name="60% - Accent3" xfId="39" builtinId="40" customBuiltin="1"/>
    <cellStyle name="60% - Accent3 2" xfId="56" xr:uid="{00000000-0005-0000-0000-000083060000}"/>
    <cellStyle name="60% - Accent3 2 2" xfId="122" xr:uid="{00000000-0005-0000-0000-000084060000}"/>
    <cellStyle name="60% - Accent3 3" xfId="775" xr:uid="{00000000-0005-0000-0000-000085060000}"/>
    <cellStyle name="60% - Accent4" xfId="43" builtinId="44" customBuiltin="1"/>
    <cellStyle name="60% - Accent4 2" xfId="66" xr:uid="{00000000-0005-0000-0000-000087060000}"/>
    <cellStyle name="60% - Accent4 2 2" xfId="123" xr:uid="{00000000-0005-0000-0000-000088060000}"/>
    <cellStyle name="60% - Accent4 3" xfId="776" xr:uid="{00000000-0005-0000-0000-000089060000}"/>
    <cellStyle name="60% - Accent5" xfId="47" builtinId="48" customBuiltin="1"/>
    <cellStyle name="60% - Accent5 2" xfId="73" xr:uid="{00000000-0005-0000-0000-00008B060000}"/>
    <cellStyle name="60% - Accent5 2 2" xfId="124" xr:uid="{00000000-0005-0000-0000-00008C060000}"/>
    <cellStyle name="60% - Accent5 3" xfId="777" xr:uid="{00000000-0005-0000-0000-00008D060000}"/>
    <cellStyle name="60% - Accent6" xfId="51" builtinId="52" customBuiltin="1"/>
    <cellStyle name="60% - Accent6 2" xfId="55" xr:uid="{00000000-0005-0000-0000-00008F060000}"/>
    <cellStyle name="60% - Accent6 2 2" xfId="125" xr:uid="{00000000-0005-0000-0000-000090060000}"/>
    <cellStyle name="60% - Accent6 3" xfId="778" xr:uid="{00000000-0005-0000-0000-000091060000}"/>
    <cellStyle name="60% - Акцент1 2" xfId="235" xr:uid="{00000000-0005-0000-0000-000092060000}"/>
    <cellStyle name="60% — акцент1 2" xfId="779" xr:uid="{00000000-0005-0000-0000-000093060000}"/>
    <cellStyle name="60% - Акцент2 2" xfId="236" xr:uid="{00000000-0005-0000-0000-000094060000}"/>
    <cellStyle name="60% — акцент2 2" xfId="780" xr:uid="{00000000-0005-0000-0000-000095060000}"/>
    <cellStyle name="60% - Акцент3 2" xfId="237" xr:uid="{00000000-0005-0000-0000-000096060000}"/>
    <cellStyle name="60% — акцент3 2" xfId="781" xr:uid="{00000000-0005-0000-0000-000097060000}"/>
    <cellStyle name="60% - Акцент4 2" xfId="238" xr:uid="{00000000-0005-0000-0000-000098060000}"/>
    <cellStyle name="60% — акцент4 2" xfId="782" xr:uid="{00000000-0005-0000-0000-000099060000}"/>
    <cellStyle name="60% - Акцент5 2" xfId="239" xr:uid="{00000000-0005-0000-0000-00009A060000}"/>
    <cellStyle name="60% — акцент5 2" xfId="783" xr:uid="{00000000-0005-0000-0000-00009B060000}"/>
    <cellStyle name="60% - Акцент6 2" xfId="240" xr:uid="{00000000-0005-0000-0000-00009C060000}"/>
    <cellStyle name="60% — акцент6 2" xfId="784" xr:uid="{00000000-0005-0000-0000-00009D060000}"/>
    <cellStyle name="Accent1" xfId="28" builtinId="29" customBuiltin="1"/>
    <cellStyle name="Accent1 2" xfId="57" xr:uid="{00000000-0005-0000-0000-00009F060000}"/>
    <cellStyle name="Accent1 2 2" xfId="126" xr:uid="{00000000-0005-0000-0000-0000A0060000}"/>
    <cellStyle name="Accent1 3" xfId="785" xr:uid="{00000000-0005-0000-0000-0000A1060000}"/>
    <cellStyle name="Accent2" xfId="32" builtinId="33" customBuiltin="1"/>
    <cellStyle name="Accent2 2" xfId="53" xr:uid="{00000000-0005-0000-0000-0000A3060000}"/>
    <cellStyle name="Accent2 2 2" xfId="127" xr:uid="{00000000-0005-0000-0000-0000A4060000}"/>
    <cellStyle name="Accent2 3" xfId="786" xr:uid="{00000000-0005-0000-0000-0000A5060000}"/>
    <cellStyle name="Accent3" xfId="36" builtinId="37" customBuiltin="1"/>
    <cellStyle name="Accent3 2" xfId="90" xr:uid="{00000000-0005-0000-0000-0000A7060000}"/>
    <cellStyle name="Accent3 2 2" xfId="128" xr:uid="{00000000-0005-0000-0000-0000A8060000}"/>
    <cellStyle name="Accent3 3" xfId="787" xr:uid="{00000000-0005-0000-0000-0000A9060000}"/>
    <cellStyle name="Accent4" xfId="40" builtinId="41" customBuiltin="1"/>
    <cellStyle name="Accent4 2" xfId="75" xr:uid="{00000000-0005-0000-0000-0000AB060000}"/>
    <cellStyle name="Accent4 2 2" xfId="129" xr:uid="{00000000-0005-0000-0000-0000AC060000}"/>
    <cellStyle name="Accent4 3" xfId="788" xr:uid="{00000000-0005-0000-0000-0000AD060000}"/>
    <cellStyle name="Accent5" xfId="44" builtinId="45" customBuiltin="1"/>
    <cellStyle name="Accent5 2" xfId="85" xr:uid="{00000000-0005-0000-0000-0000AF060000}"/>
    <cellStyle name="Accent5 2 2" xfId="130" xr:uid="{00000000-0005-0000-0000-0000B0060000}"/>
    <cellStyle name="Accent5 3" xfId="789" xr:uid="{00000000-0005-0000-0000-0000B1060000}"/>
    <cellStyle name="Accent6" xfId="48" builtinId="49" customBuiltin="1"/>
    <cellStyle name="Accent6 2" xfId="58" xr:uid="{00000000-0005-0000-0000-0000B3060000}"/>
    <cellStyle name="Accent6 2 2" xfId="131" xr:uid="{00000000-0005-0000-0000-0000B4060000}"/>
    <cellStyle name="Accent6 3" xfId="790" xr:uid="{00000000-0005-0000-0000-0000B5060000}"/>
    <cellStyle name="Bad" xfId="17" builtinId="27" customBuiltin="1"/>
    <cellStyle name="Bad 2" xfId="92" xr:uid="{00000000-0005-0000-0000-0000B7060000}"/>
    <cellStyle name="Bad 2 2" xfId="132" xr:uid="{00000000-0005-0000-0000-0000B8060000}"/>
    <cellStyle name="Bad 3" xfId="791" xr:uid="{00000000-0005-0000-0000-0000B9060000}"/>
    <cellStyle name="Calculation" xfId="21" builtinId="22" customBuiltin="1"/>
    <cellStyle name="Calculation 2" xfId="79" xr:uid="{00000000-0005-0000-0000-0000BB060000}"/>
    <cellStyle name="Calculation 2 2" xfId="133" xr:uid="{00000000-0005-0000-0000-0000BC060000}"/>
    <cellStyle name="Calculation 2 2 2" xfId="792" xr:uid="{00000000-0005-0000-0000-0000BD060000}"/>
    <cellStyle name="Calculation 2 2 2 2" xfId="2356" xr:uid="{00000000-0005-0000-0000-0000BE060000}"/>
    <cellStyle name="Calculation 2 2 3" xfId="793" xr:uid="{00000000-0005-0000-0000-0000BF060000}"/>
    <cellStyle name="Calculation 2 2 3 2" xfId="2357" xr:uid="{00000000-0005-0000-0000-0000C0060000}"/>
    <cellStyle name="Calculation 2 2 4" xfId="1797" xr:uid="{00000000-0005-0000-0000-0000C1060000}"/>
    <cellStyle name="Calculation 3" xfId="794" xr:uid="{00000000-0005-0000-0000-0000C2060000}"/>
    <cellStyle name="Check Cell" xfId="23" builtinId="23" customBuiltin="1"/>
    <cellStyle name="Check Cell 2" xfId="86" xr:uid="{00000000-0005-0000-0000-0000C4060000}"/>
    <cellStyle name="Check Cell 2 2" xfId="134" xr:uid="{00000000-0005-0000-0000-0000C5060000}"/>
    <cellStyle name="Check Cell 3" xfId="795" xr:uid="{00000000-0005-0000-0000-0000C6060000}"/>
    <cellStyle name="Comma" xfId="7" builtinId="3"/>
    <cellStyle name="Comma 10" xfId="796" xr:uid="{00000000-0005-0000-0000-0000C8060000}"/>
    <cellStyle name="Comma 10 2" xfId="1610" xr:uid="{00000000-0005-0000-0000-0000C9060000}"/>
    <cellStyle name="Comma 10 3" xfId="2358" xr:uid="{00000000-0005-0000-0000-0000CA060000}"/>
    <cellStyle name="Comma 15" xfId="263" xr:uid="{00000000-0005-0000-0000-0000CB060000}"/>
    <cellStyle name="Comma 2" xfId="10" xr:uid="{00000000-0005-0000-0000-0000CC060000}"/>
    <cellStyle name="Comma 2 2" xfId="100" xr:uid="{00000000-0005-0000-0000-0000CD060000}"/>
    <cellStyle name="Comma 2 2 2" xfId="135" xr:uid="{00000000-0005-0000-0000-0000CE060000}"/>
    <cellStyle name="Comma 2 2 2 2" xfId="797" xr:uid="{00000000-0005-0000-0000-0000CF060000}"/>
    <cellStyle name="Comma 2 3" xfId="103" xr:uid="{00000000-0005-0000-0000-0000D0060000}"/>
    <cellStyle name="Comma 2 3 2" xfId="798" xr:uid="{00000000-0005-0000-0000-0000D1060000}"/>
    <cellStyle name="Comma 2 4" xfId="799" xr:uid="{00000000-0005-0000-0000-0000D2060000}"/>
    <cellStyle name="Comma 2 5" xfId="800" xr:uid="{00000000-0005-0000-0000-0000D3060000}"/>
    <cellStyle name="Comma 3" xfId="99" xr:uid="{00000000-0005-0000-0000-0000D4060000}"/>
    <cellStyle name="Comma 3 2" xfId="136" xr:uid="{00000000-0005-0000-0000-0000D5060000}"/>
    <cellStyle name="Comma 3 2 2" xfId="188" xr:uid="{00000000-0005-0000-0000-0000D6060000}"/>
    <cellStyle name="Comma 3 2 2 2" xfId="211" xr:uid="{00000000-0005-0000-0000-0000D7060000}"/>
    <cellStyle name="Comma 3 2 2 2 2" xfId="1103" xr:uid="{00000000-0005-0000-0000-0000D8060000}"/>
    <cellStyle name="Comma 3 2 2 2 3" xfId="1849" xr:uid="{00000000-0005-0000-0000-0000D9060000}"/>
    <cellStyle name="Comma 3 2 2 3" xfId="1080" xr:uid="{00000000-0005-0000-0000-0000DA060000}"/>
    <cellStyle name="Comma 3 2 2 4" xfId="1826" xr:uid="{00000000-0005-0000-0000-0000DB060000}"/>
    <cellStyle name="Comma 3 2 3" xfId="181" xr:uid="{00000000-0005-0000-0000-0000DC060000}"/>
    <cellStyle name="Comma 3 2 3 2" xfId="1074" xr:uid="{00000000-0005-0000-0000-0000DD060000}"/>
    <cellStyle name="Comma 3 2 3 3" xfId="1820" xr:uid="{00000000-0005-0000-0000-0000DE060000}"/>
    <cellStyle name="Comma 3 2 4" xfId="205" xr:uid="{00000000-0005-0000-0000-0000DF060000}"/>
    <cellStyle name="Comma 3 2 4 2" xfId="1097" xr:uid="{00000000-0005-0000-0000-0000E0060000}"/>
    <cellStyle name="Comma 3 2 4 3" xfId="1843" xr:uid="{00000000-0005-0000-0000-0000E1060000}"/>
    <cellStyle name="Comma 3 2 5" xfId="1056" xr:uid="{00000000-0005-0000-0000-0000E2060000}"/>
    <cellStyle name="Comma 3 2 6" xfId="1798" xr:uid="{00000000-0005-0000-0000-0000E3060000}"/>
    <cellStyle name="Comma 3 3" xfId="801" xr:uid="{00000000-0005-0000-0000-0000E4060000}"/>
    <cellStyle name="Comma 4" xfId="102" xr:uid="{00000000-0005-0000-0000-0000E5060000}"/>
    <cellStyle name="Comma 4 2" xfId="802" xr:uid="{00000000-0005-0000-0000-0000E6060000}"/>
    <cellStyle name="Comma 4 2 2" xfId="803" xr:uid="{00000000-0005-0000-0000-0000E7060000}"/>
    <cellStyle name="Comma 4 3" xfId="804" xr:uid="{00000000-0005-0000-0000-0000E8060000}"/>
    <cellStyle name="Comma 4 3 2" xfId="805" xr:uid="{00000000-0005-0000-0000-0000E9060000}"/>
    <cellStyle name="Comma 5" xfId="95" xr:uid="{00000000-0005-0000-0000-0000EA060000}"/>
    <cellStyle name="Comma 5 2" xfId="180" xr:uid="{00000000-0005-0000-0000-0000EB060000}"/>
    <cellStyle name="Comma 5 2 2" xfId="806" xr:uid="{00000000-0005-0000-0000-0000EC060000}"/>
    <cellStyle name="Comma 5 2 3" xfId="1073" xr:uid="{00000000-0005-0000-0000-0000ED060000}"/>
    <cellStyle name="Comma 5 2 4" xfId="1819" xr:uid="{00000000-0005-0000-0000-0000EE060000}"/>
    <cellStyle name="Comma 5 3" xfId="204" xr:uid="{00000000-0005-0000-0000-0000EF060000}"/>
    <cellStyle name="Comma 5 3 2" xfId="1096" xr:uid="{00000000-0005-0000-0000-0000F0060000}"/>
    <cellStyle name="Comma 5 3 3" xfId="1842" xr:uid="{00000000-0005-0000-0000-0000F1060000}"/>
    <cellStyle name="Comma 5 4" xfId="807" xr:uid="{00000000-0005-0000-0000-0000F2060000}"/>
    <cellStyle name="Comma 5 4 2" xfId="1611" xr:uid="{00000000-0005-0000-0000-0000F3060000}"/>
    <cellStyle name="Comma 5 4 3" xfId="2359" xr:uid="{00000000-0005-0000-0000-0000F4060000}"/>
    <cellStyle name="Comma 5 5" xfId="1055" xr:uid="{00000000-0005-0000-0000-0000F5060000}"/>
    <cellStyle name="Comma 5 6" xfId="1796" xr:uid="{00000000-0005-0000-0000-0000F6060000}"/>
    <cellStyle name="Comma 6" xfId="187" xr:uid="{00000000-0005-0000-0000-0000F7060000}"/>
    <cellStyle name="Comma 6 10" xfId="808" xr:uid="{00000000-0005-0000-0000-0000F8060000}"/>
    <cellStyle name="Comma 6 10 2" xfId="1612" xr:uid="{00000000-0005-0000-0000-0000F9060000}"/>
    <cellStyle name="Comma 6 10 3" xfId="2360" xr:uid="{00000000-0005-0000-0000-0000FA060000}"/>
    <cellStyle name="Comma 6 11" xfId="1079" xr:uid="{00000000-0005-0000-0000-0000FB060000}"/>
    <cellStyle name="Comma 6 12" xfId="1825" xr:uid="{00000000-0005-0000-0000-0000FC060000}"/>
    <cellStyle name="Comma 6 2" xfId="210" xr:uid="{00000000-0005-0000-0000-0000FD060000}"/>
    <cellStyle name="Comma 6 2 2" xfId="1102" xr:uid="{00000000-0005-0000-0000-0000FE060000}"/>
    <cellStyle name="Comma 6 2 3" xfId="1848" xr:uid="{00000000-0005-0000-0000-0000FF060000}"/>
    <cellStyle name="Comma 6 3" xfId="809" xr:uid="{00000000-0005-0000-0000-000000070000}"/>
    <cellStyle name="Comma 6 3 2" xfId="810" xr:uid="{00000000-0005-0000-0000-000001070000}"/>
    <cellStyle name="Comma 6 3 2 2" xfId="811" xr:uid="{00000000-0005-0000-0000-000002070000}"/>
    <cellStyle name="Comma 6 3 2 2 2" xfId="812" xr:uid="{00000000-0005-0000-0000-000003070000}"/>
    <cellStyle name="Comma 6 3 2 2 2 2" xfId="1616" xr:uid="{00000000-0005-0000-0000-000004070000}"/>
    <cellStyle name="Comma 6 3 2 2 2 3" xfId="2364" xr:uid="{00000000-0005-0000-0000-000005070000}"/>
    <cellStyle name="Comma 6 3 2 2 3" xfId="813" xr:uid="{00000000-0005-0000-0000-000006070000}"/>
    <cellStyle name="Comma 6 3 2 2 3 2" xfId="1617" xr:uid="{00000000-0005-0000-0000-000007070000}"/>
    <cellStyle name="Comma 6 3 2 2 3 3" xfId="2365" xr:uid="{00000000-0005-0000-0000-000008070000}"/>
    <cellStyle name="Comma 6 3 2 2 4" xfId="1615" xr:uid="{00000000-0005-0000-0000-000009070000}"/>
    <cellStyle name="Comma 6 3 2 2 5" xfId="2363" xr:uid="{00000000-0005-0000-0000-00000A070000}"/>
    <cellStyle name="Comma 6 3 2 3" xfId="814" xr:uid="{00000000-0005-0000-0000-00000B070000}"/>
    <cellStyle name="Comma 6 3 2 3 2" xfId="815" xr:uid="{00000000-0005-0000-0000-00000C070000}"/>
    <cellStyle name="Comma 6 3 2 3 2 2" xfId="1619" xr:uid="{00000000-0005-0000-0000-00000D070000}"/>
    <cellStyle name="Comma 6 3 2 3 2 3" xfId="2367" xr:uid="{00000000-0005-0000-0000-00000E070000}"/>
    <cellStyle name="Comma 6 3 2 3 3" xfId="816" xr:uid="{00000000-0005-0000-0000-00000F070000}"/>
    <cellStyle name="Comma 6 3 2 3 3 2" xfId="1620" xr:uid="{00000000-0005-0000-0000-000010070000}"/>
    <cellStyle name="Comma 6 3 2 3 3 3" xfId="2368" xr:uid="{00000000-0005-0000-0000-000011070000}"/>
    <cellStyle name="Comma 6 3 2 3 4" xfId="1618" xr:uid="{00000000-0005-0000-0000-000012070000}"/>
    <cellStyle name="Comma 6 3 2 3 5" xfId="2366" xr:uid="{00000000-0005-0000-0000-000013070000}"/>
    <cellStyle name="Comma 6 3 2 4" xfId="817" xr:uid="{00000000-0005-0000-0000-000014070000}"/>
    <cellStyle name="Comma 6 3 2 4 2" xfId="1621" xr:uid="{00000000-0005-0000-0000-000015070000}"/>
    <cellStyle name="Comma 6 3 2 4 3" xfId="2369" xr:uid="{00000000-0005-0000-0000-000016070000}"/>
    <cellStyle name="Comma 6 3 2 5" xfId="818" xr:uid="{00000000-0005-0000-0000-000017070000}"/>
    <cellStyle name="Comma 6 3 2 5 2" xfId="1622" xr:uid="{00000000-0005-0000-0000-000018070000}"/>
    <cellStyle name="Comma 6 3 2 5 3" xfId="2370" xr:uid="{00000000-0005-0000-0000-000019070000}"/>
    <cellStyle name="Comma 6 3 2 6" xfId="1614" xr:uid="{00000000-0005-0000-0000-00001A070000}"/>
    <cellStyle name="Comma 6 3 2 7" xfId="2362" xr:uid="{00000000-0005-0000-0000-00001B070000}"/>
    <cellStyle name="Comma 6 3 3" xfId="819" xr:uid="{00000000-0005-0000-0000-00001C070000}"/>
    <cellStyle name="Comma 6 3 3 2" xfId="820" xr:uid="{00000000-0005-0000-0000-00001D070000}"/>
    <cellStyle name="Comma 6 3 3 2 2" xfId="1624" xr:uid="{00000000-0005-0000-0000-00001E070000}"/>
    <cellStyle name="Comma 6 3 3 2 3" xfId="2372" xr:uid="{00000000-0005-0000-0000-00001F070000}"/>
    <cellStyle name="Comma 6 3 3 3" xfId="821" xr:uid="{00000000-0005-0000-0000-000020070000}"/>
    <cellStyle name="Comma 6 3 3 3 2" xfId="1625" xr:uid="{00000000-0005-0000-0000-000021070000}"/>
    <cellStyle name="Comma 6 3 3 3 3" xfId="2373" xr:uid="{00000000-0005-0000-0000-000022070000}"/>
    <cellStyle name="Comma 6 3 3 4" xfId="1623" xr:uid="{00000000-0005-0000-0000-000023070000}"/>
    <cellStyle name="Comma 6 3 3 5" xfId="2371" xr:uid="{00000000-0005-0000-0000-000024070000}"/>
    <cellStyle name="Comma 6 3 4" xfId="822" xr:uid="{00000000-0005-0000-0000-000025070000}"/>
    <cellStyle name="Comma 6 3 4 2" xfId="823" xr:uid="{00000000-0005-0000-0000-000026070000}"/>
    <cellStyle name="Comma 6 3 4 2 2" xfId="1627" xr:uid="{00000000-0005-0000-0000-000027070000}"/>
    <cellStyle name="Comma 6 3 4 2 3" xfId="2375" xr:uid="{00000000-0005-0000-0000-000028070000}"/>
    <cellStyle name="Comma 6 3 4 3" xfId="824" xr:uid="{00000000-0005-0000-0000-000029070000}"/>
    <cellStyle name="Comma 6 3 4 3 2" xfId="1628" xr:uid="{00000000-0005-0000-0000-00002A070000}"/>
    <cellStyle name="Comma 6 3 4 3 3" xfId="2376" xr:uid="{00000000-0005-0000-0000-00002B070000}"/>
    <cellStyle name="Comma 6 3 4 4" xfId="1626" xr:uid="{00000000-0005-0000-0000-00002C070000}"/>
    <cellStyle name="Comma 6 3 4 5" xfId="2374" xr:uid="{00000000-0005-0000-0000-00002D070000}"/>
    <cellStyle name="Comma 6 3 5" xfId="825" xr:uid="{00000000-0005-0000-0000-00002E070000}"/>
    <cellStyle name="Comma 6 3 5 2" xfId="1629" xr:uid="{00000000-0005-0000-0000-00002F070000}"/>
    <cellStyle name="Comma 6 3 5 3" xfId="2377" xr:uid="{00000000-0005-0000-0000-000030070000}"/>
    <cellStyle name="Comma 6 3 6" xfId="826" xr:uid="{00000000-0005-0000-0000-000031070000}"/>
    <cellStyle name="Comma 6 3 6 2" xfId="1630" xr:uid="{00000000-0005-0000-0000-000032070000}"/>
    <cellStyle name="Comma 6 3 6 3" xfId="2378" xr:uid="{00000000-0005-0000-0000-000033070000}"/>
    <cellStyle name="Comma 6 3 7" xfId="1613" xr:uid="{00000000-0005-0000-0000-000034070000}"/>
    <cellStyle name="Comma 6 3 8" xfId="2361" xr:uid="{00000000-0005-0000-0000-000035070000}"/>
    <cellStyle name="Comma 6 4" xfId="827" xr:uid="{00000000-0005-0000-0000-000036070000}"/>
    <cellStyle name="Comma 6 4 2" xfId="828" xr:uid="{00000000-0005-0000-0000-000037070000}"/>
    <cellStyle name="Comma 6 4 2 2" xfId="829" xr:uid="{00000000-0005-0000-0000-000038070000}"/>
    <cellStyle name="Comma 6 4 2 2 2" xfId="830" xr:uid="{00000000-0005-0000-0000-000039070000}"/>
    <cellStyle name="Comma 6 4 2 2 2 2" xfId="1634" xr:uid="{00000000-0005-0000-0000-00003A070000}"/>
    <cellStyle name="Comma 6 4 2 2 2 3" xfId="2382" xr:uid="{00000000-0005-0000-0000-00003B070000}"/>
    <cellStyle name="Comma 6 4 2 2 3" xfId="831" xr:uid="{00000000-0005-0000-0000-00003C070000}"/>
    <cellStyle name="Comma 6 4 2 2 3 2" xfId="1635" xr:uid="{00000000-0005-0000-0000-00003D070000}"/>
    <cellStyle name="Comma 6 4 2 2 3 3" xfId="2383" xr:uid="{00000000-0005-0000-0000-00003E070000}"/>
    <cellStyle name="Comma 6 4 2 2 4" xfId="1633" xr:uid="{00000000-0005-0000-0000-00003F070000}"/>
    <cellStyle name="Comma 6 4 2 2 5" xfId="2381" xr:uid="{00000000-0005-0000-0000-000040070000}"/>
    <cellStyle name="Comma 6 4 2 3" xfId="832" xr:uid="{00000000-0005-0000-0000-000041070000}"/>
    <cellStyle name="Comma 6 4 2 3 2" xfId="833" xr:uid="{00000000-0005-0000-0000-000042070000}"/>
    <cellStyle name="Comma 6 4 2 3 2 2" xfId="1637" xr:uid="{00000000-0005-0000-0000-000043070000}"/>
    <cellStyle name="Comma 6 4 2 3 2 3" xfId="2385" xr:uid="{00000000-0005-0000-0000-000044070000}"/>
    <cellStyle name="Comma 6 4 2 3 3" xfId="834" xr:uid="{00000000-0005-0000-0000-000045070000}"/>
    <cellStyle name="Comma 6 4 2 3 3 2" xfId="1638" xr:uid="{00000000-0005-0000-0000-000046070000}"/>
    <cellStyle name="Comma 6 4 2 3 3 3" xfId="2386" xr:uid="{00000000-0005-0000-0000-000047070000}"/>
    <cellStyle name="Comma 6 4 2 3 4" xfId="1636" xr:uid="{00000000-0005-0000-0000-000048070000}"/>
    <cellStyle name="Comma 6 4 2 3 5" xfId="2384" xr:uid="{00000000-0005-0000-0000-000049070000}"/>
    <cellStyle name="Comma 6 4 2 4" xfId="835" xr:uid="{00000000-0005-0000-0000-00004A070000}"/>
    <cellStyle name="Comma 6 4 2 4 2" xfId="1639" xr:uid="{00000000-0005-0000-0000-00004B070000}"/>
    <cellStyle name="Comma 6 4 2 4 3" xfId="2387" xr:uid="{00000000-0005-0000-0000-00004C070000}"/>
    <cellStyle name="Comma 6 4 2 5" xfId="836" xr:uid="{00000000-0005-0000-0000-00004D070000}"/>
    <cellStyle name="Comma 6 4 2 5 2" xfId="1640" xr:uid="{00000000-0005-0000-0000-00004E070000}"/>
    <cellStyle name="Comma 6 4 2 5 3" xfId="2388" xr:uid="{00000000-0005-0000-0000-00004F070000}"/>
    <cellStyle name="Comma 6 4 2 6" xfId="1632" xr:uid="{00000000-0005-0000-0000-000050070000}"/>
    <cellStyle name="Comma 6 4 2 7" xfId="2380" xr:uid="{00000000-0005-0000-0000-000051070000}"/>
    <cellStyle name="Comma 6 4 3" xfId="837" xr:uid="{00000000-0005-0000-0000-000052070000}"/>
    <cellStyle name="Comma 6 4 3 2" xfId="838" xr:uid="{00000000-0005-0000-0000-000053070000}"/>
    <cellStyle name="Comma 6 4 3 2 2" xfId="1642" xr:uid="{00000000-0005-0000-0000-000054070000}"/>
    <cellStyle name="Comma 6 4 3 2 3" xfId="2390" xr:uid="{00000000-0005-0000-0000-000055070000}"/>
    <cellStyle name="Comma 6 4 3 3" xfId="839" xr:uid="{00000000-0005-0000-0000-000056070000}"/>
    <cellStyle name="Comma 6 4 3 3 2" xfId="1643" xr:uid="{00000000-0005-0000-0000-000057070000}"/>
    <cellStyle name="Comma 6 4 3 3 3" xfId="2391" xr:uid="{00000000-0005-0000-0000-000058070000}"/>
    <cellStyle name="Comma 6 4 3 4" xfId="1641" xr:uid="{00000000-0005-0000-0000-000059070000}"/>
    <cellStyle name="Comma 6 4 3 5" xfId="2389" xr:uid="{00000000-0005-0000-0000-00005A070000}"/>
    <cellStyle name="Comma 6 4 4" xfId="840" xr:uid="{00000000-0005-0000-0000-00005B070000}"/>
    <cellStyle name="Comma 6 4 4 2" xfId="841" xr:uid="{00000000-0005-0000-0000-00005C070000}"/>
    <cellStyle name="Comma 6 4 4 2 2" xfId="1645" xr:uid="{00000000-0005-0000-0000-00005D070000}"/>
    <cellStyle name="Comma 6 4 4 2 3" xfId="2393" xr:uid="{00000000-0005-0000-0000-00005E070000}"/>
    <cellStyle name="Comma 6 4 4 3" xfId="842" xr:uid="{00000000-0005-0000-0000-00005F070000}"/>
    <cellStyle name="Comma 6 4 4 3 2" xfId="1646" xr:uid="{00000000-0005-0000-0000-000060070000}"/>
    <cellStyle name="Comma 6 4 4 3 3" xfId="2394" xr:uid="{00000000-0005-0000-0000-000061070000}"/>
    <cellStyle name="Comma 6 4 4 4" xfId="1644" xr:uid="{00000000-0005-0000-0000-000062070000}"/>
    <cellStyle name="Comma 6 4 4 5" xfId="2392" xr:uid="{00000000-0005-0000-0000-000063070000}"/>
    <cellStyle name="Comma 6 4 5" xfId="843" xr:uid="{00000000-0005-0000-0000-000064070000}"/>
    <cellStyle name="Comma 6 4 5 2" xfId="1647" xr:uid="{00000000-0005-0000-0000-000065070000}"/>
    <cellStyle name="Comma 6 4 5 3" xfId="2395" xr:uid="{00000000-0005-0000-0000-000066070000}"/>
    <cellStyle name="Comma 6 4 6" xfId="844" xr:uid="{00000000-0005-0000-0000-000067070000}"/>
    <cellStyle name="Comma 6 4 6 2" xfId="1648" xr:uid="{00000000-0005-0000-0000-000068070000}"/>
    <cellStyle name="Comma 6 4 6 3" xfId="2396" xr:uid="{00000000-0005-0000-0000-000069070000}"/>
    <cellStyle name="Comma 6 4 7" xfId="1631" xr:uid="{00000000-0005-0000-0000-00006A070000}"/>
    <cellStyle name="Comma 6 4 8" xfId="2379" xr:uid="{00000000-0005-0000-0000-00006B070000}"/>
    <cellStyle name="Comma 6 5" xfId="845" xr:uid="{00000000-0005-0000-0000-00006C070000}"/>
    <cellStyle name="Comma 6 5 2" xfId="846" xr:uid="{00000000-0005-0000-0000-00006D070000}"/>
    <cellStyle name="Comma 6 5 2 2" xfId="847" xr:uid="{00000000-0005-0000-0000-00006E070000}"/>
    <cellStyle name="Comma 6 5 2 2 2" xfId="1651" xr:uid="{00000000-0005-0000-0000-00006F070000}"/>
    <cellStyle name="Comma 6 5 2 2 3" xfId="2399" xr:uid="{00000000-0005-0000-0000-000070070000}"/>
    <cellStyle name="Comma 6 5 2 3" xfId="848" xr:uid="{00000000-0005-0000-0000-000071070000}"/>
    <cellStyle name="Comma 6 5 2 3 2" xfId="1652" xr:uid="{00000000-0005-0000-0000-000072070000}"/>
    <cellStyle name="Comma 6 5 2 3 3" xfId="2400" xr:uid="{00000000-0005-0000-0000-000073070000}"/>
    <cellStyle name="Comma 6 5 2 4" xfId="1650" xr:uid="{00000000-0005-0000-0000-000074070000}"/>
    <cellStyle name="Comma 6 5 2 5" xfId="2398" xr:uid="{00000000-0005-0000-0000-000075070000}"/>
    <cellStyle name="Comma 6 5 3" xfId="849" xr:uid="{00000000-0005-0000-0000-000076070000}"/>
    <cellStyle name="Comma 6 5 3 2" xfId="850" xr:uid="{00000000-0005-0000-0000-000077070000}"/>
    <cellStyle name="Comma 6 5 3 2 2" xfId="1654" xr:uid="{00000000-0005-0000-0000-000078070000}"/>
    <cellStyle name="Comma 6 5 3 2 3" xfId="2402" xr:uid="{00000000-0005-0000-0000-000079070000}"/>
    <cellStyle name="Comma 6 5 3 3" xfId="851" xr:uid="{00000000-0005-0000-0000-00007A070000}"/>
    <cellStyle name="Comma 6 5 3 3 2" xfId="1655" xr:uid="{00000000-0005-0000-0000-00007B070000}"/>
    <cellStyle name="Comma 6 5 3 3 3" xfId="2403" xr:uid="{00000000-0005-0000-0000-00007C070000}"/>
    <cellStyle name="Comma 6 5 3 4" xfId="1653" xr:uid="{00000000-0005-0000-0000-00007D070000}"/>
    <cellStyle name="Comma 6 5 3 5" xfId="2401" xr:uid="{00000000-0005-0000-0000-00007E070000}"/>
    <cellStyle name="Comma 6 5 4" xfId="852" xr:uid="{00000000-0005-0000-0000-00007F070000}"/>
    <cellStyle name="Comma 6 5 4 2" xfId="1656" xr:uid="{00000000-0005-0000-0000-000080070000}"/>
    <cellStyle name="Comma 6 5 4 3" xfId="2404" xr:uid="{00000000-0005-0000-0000-000081070000}"/>
    <cellStyle name="Comma 6 5 5" xfId="853" xr:uid="{00000000-0005-0000-0000-000082070000}"/>
    <cellStyle name="Comma 6 5 5 2" xfId="1657" xr:uid="{00000000-0005-0000-0000-000083070000}"/>
    <cellStyle name="Comma 6 5 5 3" xfId="2405" xr:uid="{00000000-0005-0000-0000-000084070000}"/>
    <cellStyle name="Comma 6 5 6" xfId="1649" xr:uid="{00000000-0005-0000-0000-000085070000}"/>
    <cellStyle name="Comma 6 5 7" xfId="2397" xr:uid="{00000000-0005-0000-0000-000086070000}"/>
    <cellStyle name="Comma 6 6" xfId="854" xr:uid="{00000000-0005-0000-0000-000087070000}"/>
    <cellStyle name="Comma 6 6 2" xfId="855" xr:uid="{00000000-0005-0000-0000-000088070000}"/>
    <cellStyle name="Comma 6 6 2 2" xfId="856" xr:uid="{00000000-0005-0000-0000-000089070000}"/>
    <cellStyle name="Comma 6 6 2 2 2" xfId="1660" xr:uid="{00000000-0005-0000-0000-00008A070000}"/>
    <cellStyle name="Comma 6 6 2 2 3" xfId="2408" xr:uid="{00000000-0005-0000-0000-00008B070000}"/>
    <cellStyle name="Comma 6 6 2 3" xfId="857" xr:uid="{00000000-0005-0000-0000-00008C070000}"/>
    <cellStyle name="Comma 6 6 2 3 2" xfId="1661" xr:uid="{00000000-0005-0000-0000-00008D070000}"/>
    <cellStyle name="Comma 6 6 2 3 3" xfId="2409" xr:uid="{00000000-0005-0000-0000-00008E070000}"/>
    <cellStyle name="Comma 6 6 2 4" xfId="1659" xr:uid="{00000000-0005-0000-0000-00008F070000}"/>
    <cellStyle name="Comma 6 6 2 5" xfId="2407" xr:uid="{00000000-0005-0000-0000-000090070000}"/>
    <cellStyle name="Comma 6 6 3" xfId="858" xr:uid="{00000000-0005-0000-0000-000091070000}"/>
    <cellStyle name="Comma 6 6 3 2" xfId="859" xr:uid="{00000000-0005-0000-0000-000092070000}"/>
    <cellStyle name="Comma 6 6 3 2 2" xfId="1663" xr:uid="{00000000-0005-0000-0000-000093070000}"/>
    <cellStyle name="Comma 6 6 3 2 3" xfId="2411" xr:uid="{00000000-0005-0000-0000-000094070000}"/>
    <cellStyle name="Comma 6 6 3 3" xfId="860" xr:uid="{00000000-0005-0000-0000-000095070000}"/>
    <cellStyle name="Comma 6 6 3 3 2" xfId="1664" xr:uid="{00000000-0005-0000-0000-000096070000}"/>
    <cellStyle name="Comma 6 6 3 3 3" xfId="2412" xr:uid="{00000000-0005-0000-0000-000097070000}"/>
    <cellStyle name="Comma 6 6 3 4" xfId="1662" xr:uid="{00000000-0005-0000-0000-000098070000}"/>
    <cellStyle name="Comma 6 6 3 5" xfId="2410" xr:uid="{00000000-0005-0000-0000-000099070000}"/>
    <cellStyle name="Comma 6 6 4" xfId="861" xr:uid="{00000000-0005-0000-0000-00009A070000}"/>
    <cellStyle name="Comma 6 6 4 2" xfId="1665" xr:uid="{00000000-0005-0000-0000-00009B070000}"/>
    <cellStyle name="Comma 6 6 4 3" xfId="2413" xr:uid="{00000000-0005-0000-0000-00009C070000}"/>
    <cellStyle name="Comma 6 6 5" xfId="862" xr:uid="{00000000-0005-0000-0000-00009D070000}"/>
    <cellStyle name="Comma 6 6 5 2" xfId="1666" xr:uid="{00000000-0005-0000-0000-00009E070000}"/>
    <cellStyle name="Comma 6 6 5 3" xfId="2414" xr:uid="{00000000-0005-0000-0000-00009F070000}"/>
    <cellStyle name="Comma 6 6 6" xfId="1658" xr:uid="{00000000-0005-0000-0000-0000A0070000}"/>
    <cellStyle name="Comma 6 6 7" xfId="2406" xr:uid="{00000000-0005-0000-0000-0000A1070000}"/>
    <cellStyle name="Comma 6 7" xfId="863" xr:uid="{00000000-0005-0000-0000-0000A2070000}"/>
    <cellStyle name="Comma 6 7 2" xfId="864" xr:uid="{00000000-0005-0000-0000-0000A3070000}"/>
    <cellStyle name="Comma 6 7 2 2" xfId="1668" xr:uid="{00000000-0005-0000-0000-0000A4070000}"/>
    <cellStyle name="Comma 6 7 2 3" xfId="2416" xr:uid="{00000000-0005-0000-0000-0000A5070000}"/>
    <cellStyle name="Comma 6 7 3" xfId="865" xr:uid="{00000000-0005-0000-0000-0000A6070000}"/>
    <cellStyle name="Comma 6 7 3 2" xfId="1669" xr:uid="{00000000-0005-0000-0000-0000A7070000}"/>
    <cellStyle name="Comma 6 7 3 3" xfId="2417" xr:uid="{00000000-0005-0000-0000-0000A8070000}"/>
    <cellStyle name="Comma 6 7 4" xfId="1667" xr:uid="{00000000-0005-0000-0000-0000A9070000}"/>
    <cellStyle name="Comma 6 7 5" xfId="2415" xr:uid="{00000000-0005-0000-0000-0000AA070000}"/>
    <cellStyle name="Comma 6 8" xfId="866" xr:uid="{00000000-0005-0000-0000-0000AB070000}"/>
    <cellStyle name="Comma 6 8 2" xfId="867" xr:uid="{00000000-0005-0000-0000-0000AC070000}"/>
    <cellStyle name="Comma 6 8 2 2" xfId="1671" xr:uid="{00000000-0005-0000-0000-0000AD070000}"/>
    <cellStyle name="Comma 6 8 2 3" xfId="2419" xr:uid="{00000000-0005-0000-0000-0000AE070000}"/>
    <cellStyle name="Comma 6 8 3" xfId="868" xr:uid="{00000000-0005-0000-0000-0000AF070000}"/>
    <cellStyle name="Comma 6 8 3 2" xfId="1672" xr:uid="{00000000-0005-0000-0000-0000B0070000}"/>
    <cellStyle name="Comma 6 8 3 3" xfId="2420" xr:uid="{00000000-0005-0000-0000-0000B1070000}"/>
    <cellStyle name="Comma 6 8 4" xfId="1670" xr:uid="{00000000-0005-0000-0000-0000B2070000}"/>
    <cellStyle name="Comma 6 8 5" xfId="2418" xr:uid="{00000000-0005-0000-0000-0000B3070000}"/>
    <cellStyle name="Comma 6 9" xfId="869" xr:uid="{00000000-0005-0000-0000-0000B4070000}"/>
    <cellStyle name="Comma 6 9 2" xfId="1673" xr:uid="{00000000-0005-0000-0000-0000B5070000}"/>
    <cellStyle name="Comma 6 9 3" xfId="2421" xr:uid="{00000000-0005-0000-0000-0000B6070000}"/>
    <cellStyle name="Comma 7" xfId="870" xr:uid="{00000000-0005-0000-0000-0000B7070000}"/>
    <cellStyle name="Comma 8" xfId="871" xr:uid="{00000000-0005-0000-0000-0000B8070000}"/>
    <cellStyle name="Comma 8 2" xfId="872" xr:uid="{00000000-0005-0000-0000-0000B9070000}"/>
    <cellStyle name="Comma 9" xfId="873" xr:uid="{00000000-0005-0000-0000-0000BA070000}"/>
    <cellStyle name="Comma 9 2" xfId="874" xr:uid="{00000000-0005-0000-0000-0000BB070000}"/>
    <cellStyle name="Explanatory Text" xfId="26" builtinId="53" customBuiltin="1"/>
    <cellStyle name="Explanatory Text 2" xfId="74" xr:uid="{00000000-0005-0000-0000-0000BD070000}"/>
    <cellStyle name="Explanatory Text 2 2" xfId="137" xr:uid="{00000000-0005-0000-0000-0000BE070000}"/>
    <cellStyle name="Explanatory Text 3" xfId="875" xr:uid="{00000000-0005-0000-0000-0000BF070000}"/>
    <cellStyle name="Good" xfId="16" builtinId="26" customBuiltin="1"/>
    <cellStyle name="Good 2" xfId="80" xr:uid="{00000000-0005-0000-0000-0000C1070000}"/>
    <cellStyle name="Good 2 2" xfId="138" xr:uid="{00000000-0005-0000-0000-0000C2070000}"/>
    <cellStyle name="Good 3" xfId="876" xr:uid="{00000000-0005-0000-0000-0000C3070000}"/>
    <cellStyle name="Heading 1" xfId="12" builtinId="16" customBuiltin="1"/>
    <cellStyle name="Heading 1 2" xfId="65" xr:uid="{00000000-0005-0000-0000-0000C5070000}"/>
    <cellStyle name="Heading 1 2 2" xfId="139" xr:uid="{00000000-0005-0000-0000-0000C6070000}"/>
    <cellStyle name="Heading 1 3" xfId="877" xr:uid="{00000000-0005-0000-0000-0000C7070000}"/>
    <cellStyle name="Heading 2" xfId="13" builtinId="17" customBuiltin="1"/>
    <cellStyle name="Heading 2 2" xfId="83" xr:uid="{00000000-0005-0000-0000-0000C9070000}"/>
    <cellStyle name="Heading 2 2 2" xfId="140" xr:uid="{00000000-0005-0000-0000-0000CA070000}"/>
    <cellStyle name="Heading 2 3" xfId="878" xr:uid="{00000000-0005-0000-0000-0000CB070000}"/>
    <cellStyle name="Heading 3" xfId="14" builtinId="18" customBuiltin="1"/>
    <cellStyle name="Heading 3 2" xfId="67" xr:uid="{00000000-0005-0000-0000-0000CD070000}"/>
    <cellStyle name="Heading 3 2 2" xfId="141" xr:uid="{00000000-0005-0000-0000-0000CE070000}"/>
    <cellStyle name="Heading 3 3" xfId="879" xr:uid="{00000000-0005-0000-0000-0000CF070000}"/>
    <cellStyle name="Heading 4" xfId="15" builtinId="19" customBuiltin="1"/>
    <cellStyle name="Heading 4 2" xfId="63" xr:uid="{00000000-0005-0000-0000-0000D1070000}"/>
    <cellStyle name="Heading 4 2 2" xfId="142" xr:uid="{00000000-0005-0000-0000-0000D2070000}"/>
    <cellStyle name="Heading 4 3" xfId="880" xr:uid="{00000000-0005-0000-0000-0000D3070000}"/>
    <cellStyle name="Hyperlink" xfId="265" builtinId="8"/>
    <cellStyle name="Input" xfId="19" builtinId="20" customBuiltin="1"/>
    <cellStyle name="Input 2" xfId="82" xr:uid="{00000000-0005-0000-0000-0000D6070000}"/>
    <cellStyle name="Input 2 2" xfId="143" xr:uid="{00000000-0005-0000-0000-0000D7070000}"/>
    <cellStyle name="Input 2 2 2" xfId="881" xr:uid="{00000000-0005-0000-0000-0000D8070000}"/>
    <cellStyle name="Input 2 2 2 2" xfId="2422" xr:uid="{00000000-0005-0000-0000-0000D9070000}"/>
    <cellStyle name="Input 2 2 3" xfId="882" xr:uid="{00000000-0005-0000-0000-0000DA070000}"/>
    <cellStyle name="Input 2 2 3 2" xfId="2423" xr:uid="{00000000-0005-0000-0000-0000DB070000}"/>
    <cellStyle name="Input 2 2 4" xfId="1799" xr:uid="{00000000-0005-0000-0000-0000DC070000}"/>
    <cellStyle name="Input 3" xfId="883" xr:uid="{00000000-0005-0000-0000-0000DD070000}"/>
    <cellStyle name="Linked Cell" xfId="22" builtinId="24" customBuiltin="1"/>
    <cellStyle name="Linked Cell 2" xfId="70" xr:uid="{00000000-0005-0000-0000-0000DF070000}"/>
    <cellStyle name="Linked Cell 2 2" xfId="144" xr:uid="{00000000-0005-0000-0000-0000E0070000}"/>
    <cellStyle name="Linked Cell 3" xfId="884" xr:uid="{00000000-0005-0000-0000-0000E1070000}"/>
    <cellStyle name="Neutral" xfId="18" builtinId="28" customBuiltin="1"/>
    <cellStyle name="Neutral 2" xfId="76" xr:uid="{00000000-0005-0000-0000-0000E3070000}"/>
    <cellStyle name="Neutral 2 2" xfId="105" xr:uid="{00000000-0005-0000-0000-0000E4070000}"/>
    <cellStyle name="Neutral 2 3" xfId="885" xr:uid="{00000000-0005-0000-0000-0000E5070000}"/>
    <cellStyle name="Neutral 3" xfId="145" xr:uid="{00000000-0005-0000-0000-0000E6070000}"/>
    <cellStyle name="Neutral 4" xfId="886" xr:uid="{00000000-0005-0000-0000-0000E7070000}"/>
    <cellStyle name="Neutral 4 2" xfId="887" xr:uid="{00000000-0005-0000-0000-0000E8070000}"/>
    <cellStyle name="Normal" xfId="0" builtinId="0"/>
    <cellStyle name="Normal 10" xfId="4" xr:uid="{00000000-0005-0000-0000-0000EA070000}"/>
    <cellStyle name="Normal 10 2" xfId="185" xr:uid="{00000000-0005-0000-0000-0000EB070000}"/>
    <cellStyle name="Normal 10 2 2" xfId="888" xr:uid="{00000000-0005-0000-0000-0000EC070000}"/>
    <cellStyle name="Normal 10 2 2 2" xfId="889" xr:uid="{00000000-0005-0000-0000-0000ED070000}"/>
    <cellStyle name="Normal 10 2 2 2 2" xfId="890" xr:uid="{00000000-0005-0000-0000-0000EE070000}"/>
    <cellStyle name="Normal 10 2 2 2 2 2" xfId="1676" xr:uid="{00000000-0005-0000-0000-0000EF070000}"/>
    <cellStyle name="Normal 10 2 2 2 2 3" xfId="2426" xr:uid="{00000000-0005-0000-0000-0000F0070000}"/>
    <cellStyle name="Normal 10 2 2 2 3" xfId="891" xr:uid="{00000000-0005-0000-0000-0000F1070000}"/>
    <cellStyle name="Normal 10 2 2 2 3 2" xfId="1677" xr:uid="{00000000-0005-0000-0000-0000F2070000}"/>
    <cellStyle name="Normal 10 2 2 2 3 3" xfId="2427" xr:uid="{00000000-0005-0000-0000-0000F3070000}"/>
    <cellStyle name="Normal 10 2 2 2 4" xfId="1675" xr:uid="{00000000-0005-0000-0000-0000F4070000}"/>
    <cellStyle name="Normal 10 2 2 2 5" xfId="2425" xr:uid="{00000000-0005-0000-0000-0000F5070000}"/>
    <cellStyle name="Normal 10 2 2 3" xfId="892" xr:uid="{00000000-0005-0000-0000-0000F6070000}"/>
    <cellStyle name="Normal 10 2 2 3 2" xfId="893" xr:uid="{00000000-0005-0000-0000-0000F7070000}"/>
    <cellStyle name="Normal 10 2 2 3 2 2" xfId="1679" xr:uid="{00000000-0005-0000-0000-0000F8070000}"/>
    <cellStyle name="Normal 10 2 2 3 2 3" xfId="2429" xr:uid="{00000000-0005-0000-0000-0000F9070000}"/>
    <cellStyle name="Normal 10 2 2 3 3" xfId="894" xr:uid="{00000000-0005-0000-0000-0000FA070000}"/>
    <cellStyle name="Normal 10 2 2 3 3 2" xfId="1680" xr:uid="{00000000-0005-0000-0000-0000FB070000}"/>
    <cellStyle name="Normal 10 2 2 3 3 3" xfId="2430" xr:uid="{00000000-0005-0000-0000-0000FC070000}"/>
    <cellStyle name="Normal 10 2 2 3 4" xfId="1678" xr:uid="{00000000-0005-0000-0000-0000FD070000}"/>
    <cellStyle name="Normal 10 2 2 3 5" xfId="2428" xr:uid="{00000000-0005-0000-0000-0000FE070000}"/>
    <cellStyle name="Normal 10 2 2 4" xfId="895" xr:uid="{00000000-0005-0000-0000-0000FF070000}"/>
    <cellStyle name="Normal 10 2 2 4 2" xfId="1681" xr:uid="{00000000-0005-0000-0000-000000080000}"/>
    <cellStyle name="Normal 10 2 2 4 3" xfId="2431" xr:uid="{00000000-0005-0000-0000-000001080000}"/>
    <cellStyle name="Normal 10 2 2 5" xfId="896" xr:uid="{00000000-0005-0000-0000-000002080000}"/>
    <cellStyle name="Normal 10 2 2 5 2" xfId="1682" xr:uid="{00000000-0005-0000-0000-000003080000}"/>
    <cellStyle name="Normal 10 2 2 5 3" xfId="2432" xr:uid="{00000000-0005-0000-0000-000004080000}"/>
    <cellStyle name="Normal 10 2 2 6" xfId="1674" xr:uid="{00000000-0005-0000-0000-000005080000}"/>
    <cellStyle name="Normal 10 2 2 7" xfId="2424" xr:uid="{00000000-0005-0000-0000-000006080000}"/>
    <cellStyle name="Normal 10 2 3" xfId="897" xr:uid="{00000000-0005-0000-0000-000007080000}"/>
    <cellStyle name="Normal 10 2 3 2" xfId="898" xr:uid="{00000000-0005-0000-0000-000008080000}"/>
    <cellStyle name="Normal 10 2 3 2 2" xfId="1684" xr:uid="{00000000-0005-0000-0000-000009080000}"/>
    <cellStyle name="Normal 10 2 3 2 3" xfId="2434" xr:uid="{00000000-0005-0000-0000-00000A080000}"/>
    <cellStyle name="Normal 10 2 3 3" xfId="899" xr:uid="{00000000-0005-0000-0000-00000B080000}"/>
    <cellStyle name="Normal 10 2 3 3 2" xfId="1685" xr:uid="{00000000-0005-0000-0000-00000C080000}"/>
    <cellStyle name="Normal 10 2 3 3 3" xfId="2435" xr:uid="{00000000-0005-0000-0000-00000D080000}"/>
    <cellStyle name="Normal 10 2 3 4" xfId="1683" xr:uid="{00000000-0005-0000-0000-00000E080000}"/>
    <cellStyle name="Normal 10 2 3 5" xfId="2433" xr:uid="{00000000-0005-0000-0000-00000F080000}"/>
    <cellStyle name="Normal 10 2 4" xfId="900" xr:uid="{00000000-0005-0000-0000-000010080000}"/>
    <cellStyle name="Normal 10 2 4 2" xfId="901" xr:uid="{00000000-0005-0000-0000-000011080000}"/>
    <cellStyle name="Normal 10 2 4 2 2" xfId="1687" xr:uid="{00000000-0005-0000-0000-000012080000}"/>
    <cellStyle name="Normal 10 2 4 2 3" xfId="2437" xr:uid="{00000000-0005-0000-0000-000013080000}"/>
    <cellStyle name="Normal 10 2 4 3" xfId="902" xr:uid="{00000000-0005-0000-0000-000014080000}"/>
    <cellStyle name="Normal 10 2 4 3 2" xfId="1688" xr:uid="{00000000-0005-0000-0000-000015080000}"/>
    <cellStyle name="Normal 10 2 4 3 3" xfId="2438" xr:uid="{00000000-0005-0000-0000-000016080000}"/>
    <cellStyle name="Normal 10 2 4 4" xfId="1686" xr:uid="{00000000-0005-0000-0000-000017080000}"/>
    <cellStyle name="Normal 10 2 4 5" xfId="2436" xr:uid="{00000000-0005-0000-0000-000018080000}"/>
    <cellStyle name="Normal 10 2 5" xfId="903" xr:uid="{00000000-0005-0000-0000-000019080000}"/>
    <cellStyle name="Normal 10 2 5 2" xfId="1689" xr:uid="{00000000-0005-0000-0000-00001A080000}"/>
    <cellStyle name="Normal 10 2 5 3" xfId="2439" xr:uid="{00000000-0005-0000-0000-00001B080000}"/>
    <cellStyle name="Normal 10 2 6" xfId="904" xr:uid="{00000000-0005-0000-0000-00001C080000}"/>
    <cellStyle name="Normal 10 2 6 2" xfId="1690" xr:uid="{00000000-0005-0000-0000-00001D080000}"/>
    <cellStyle name="Normal 10 2 6 3" xfId="2440" xr:uid="{00000000-0005-0000-0000-00001E080000}"/>
    <cellStyle name="Normal 10 2 7" xfId="1077" xr:uid="{00000000-0005-0000-0000-00001F080000}"/>
    <cellStyle name="Normal 10 2 8" xfId="1823" xr:uid="{00000000-0005-0000-0000-000020080000}"/>
    <cellStyle name="Normal 10 3" xfId="208" xr:uid="{00000000-0005-0000-0000-000021080000}"/>
    <cellStyle name="Normal 10 3 2" xfId="905" xr:uid="{00000000-0005-0000-0000-000022080000}"/>
    <cellStyle name="Normal 10 3 2 2" xfId="906" xr:uid="{00000000-0005-0000-0000-000023080000}"/>
    <cellStyle name="Normal 10 3 2 2 2" xfId="1692" xr:uid="{00000000-0005-0000-0000-000024080000}"/>
    <cellStyle name="Normal 10 3 2 2 3" xfId="2442" xr:uid="{00000000-0005-0000-0000-000025080000}"/>
    <cellStyle name="Normal 10 3 2 3" xfId="907" xr:uid="{00000000-0005-0000-0000-000026080000}"/>
    <cellStyle name="Normal 10 3 2 3 2" xfId="1693" xr:uid="{00000000-0005-0000-0000-000027080000}"/>
    <cellStyle name="Normal 10 3 2 3 3" xfId="2443" xr:uid="{00000000-0005-0000-0000-000028080000}"/>
    <cellStyle name="Normal 10 3 2 4" xfId="1691" xr:uid="{00000000-0005-0000-0000-000029080000}"/>
    <cellStyle name="Normal 10 3 2 5" xfId="2441" xr:uid="{00000000-0005-0000-0000-00002A080000}"/>
    <cellStyle name="Normal 10 3 3" xfId="908" xr:uid="{00000000-0005-0000-0000-00002B080000}"/>
    <cellStyle name="Normal 10 3 3 2" xfId="909" xr:uid="{00000000-0005-0000-0000-00002C080000}"/>
    <cellStyle name="Normal 10 3 3 2 2" xfId="1695" xr:uid="{00000000-0005-0000-0000-00002D080000}"/>
    <cellStyle name="Normal 10 3 3 2 3" xfId="2445" xr:uid="{00000000-0005-0000-0000-00002E080000}"/>
    <cellStyle name="Normal 10 3 3 3" xfId="910" xr:uid="{00000000-0005-0000-0000-00002F080000}"/>
    <cellStyle name="Normal 10 3 3 3 2" xfId="1696" xr:uid="{00000000-0005-0000-0000-000030080000}"/>
    <cellStyle name="Normal 10 3 3 3 3" xfId="2446" xr:uid="{00000000-0005-0000-0000-000031080000}"/>
    <cellStyle name="Normal 10 3 3 4" xfId="1694" xr:uid="{00000000-0005-0000-0000-000032080000}"/>
    <cellStyle name="Normal 10 3 3 5" xfId="2444" xr:uid="{00000000-0005-0000-0000-000033080000}"/>
    <cellStyle name="Normal 10 3 4" xfId="911" xr:uid="{00000000-0005-0000-0000-000034080000}"/>
    <cellStyle name="Normal 10 3 4 2" xfId="1697" xr:uid="{00000000-0005-0000-0000-000035080000}"/>
    <cellStyle name="Normal 10 3 4 3" xfId="2447" xr:uid="{00000000-0005-0000-0000-000036080000}"/>
    <cellStyle name="Normal 10 3 5" xfId="912" xr:uid="{00000000-0005-0000-0000-000037080000}"/>
    <cellStyle name="Normal 10 3 5 2" xfId="1698" xr:uid="{00000000-0005-0000-0000-000038080000}"/>
    <cellStyle name="Normal 10 3 5 3" xfId="2448" xr:uid="{00000000-0005-0000-0000-000039080000}"/>
    <cellStyle name="Normal 10 3 6" xfId="1100" xr:uid="{00000000-0005-0000-0000-00003A080000}"/>
    <cellStyle name="Normal 10 3 7" xfId="1846" xr:uid="{00000000-0005-0000-0000-00003B080000}"/>
    <cellStyle name="Normal 10 4" xfId="913" xr:uid="{00000000-0005-0000-0000-00003C080000}"/>
    <cellStyle name="Normal 10 4 2" xfId="914" xr:uid="{00000000-0005-0000-0000-00003D080000}"/>
    <cellStyle name="Normal 10 4 2 2" xfId="915" xr:uid="{00000000-0005-0000-0000-00003E080000}"/>
    <cellStyle name="Normal 10 4 2 2 2" xfId="1701" xr:uid="{00000000-0005-0000-0000-00003F080000}"/>
    <cellStyle name="Normal 10 4 2 2 3" xfId="2451" xr:uid="{00000000-0005-0000-0000-000040080000}"/>
    <cellStyle name="Normal 10 4 2 3" xfId="916" xr:uid="{00000000-0005-0000-0000-000041080000}"/>
    <cellStyle name="Normal 10 4 2 3 2" xfId="1702" xr:uid="{00000000-0005-0000-0000-000042080000}"/>
    <cellStyle name="Normal 10 4 2 3 3" xfId="2452" xr:uid="{00000000-0005-0000-0000-000043080000}"/>
    <cellStyle name="Normal 10 4 2 4" xfId="1700" xr:uid="{00000000-0005-0000-0000-000044080000}"/>
    <cellStyle name="Normal 10 4 2 5" xfId="2450" xr:uid="{00000000-0005-0000-0000-000045080000}"/>
    <cellStyle name="Normal 10 4 3" xfId="917" xr:uid="{00000000-0005-0000-0000-000046080000}"/>
    <cellStyle name="Normal 10 4 3 2" xfId="918" xr:uid="{00000000-0005-0000-0000-000047080000}"/>
    <cellStyle name="Normal 10 4 3 2 2" xfId="1704" xr:uid="{00000000-0005-0000-0000-000048080000}"/>
    <cellStyle name="Normal 10 4 3 2 3" xfId="2454" xr:uid="{00000000-0005-0000-0000-000049080000}"/>
    <cellStyle name="Normal 10 4 3 3" xfId="919" xr:uid="{00000000-0005-0000-0000-00004A080000}"/>
    <cellStyle name="Normal 10 4 3 3 2" xfId="1705" xr:uid="{00000000-0005-0000-0000-00004B080000}"/>
    <cellStyle name="Normal 10 4 3 3 3" xfId="2455" xr:uid="{00000000-0005-0000-0000-00004C080000}"/>
    <cellStyle name="Normal 10 4 3 4" xfId="1703" xr:uid="{00000000-0005-0000-0000-00004D080000}"/>
    <cellStyle name="Normal 10 4 3 5" xfId="2453" xr:uid="{00000000-0005-0000-0000-00004E080000}"/>
    <cellStyle name="Normal 10 4 4" xfId="920" xr:uid="{00000000-0005-0000-0000-00004F080000}"/>
    <cellStyle name="Normal 10 4 4 2" xfId="1706" xr:uid="{00000000-0005-0000-0000-000050080000}"/>
    <cellStyle name="Normal 10 4 4 3" xfId="2456" xr:uid="{00000000-0005-0000-0000-000051080000}"/>
    <cellStyle name="Normal 10 4 5" xfId="921" xr:uid="{00000000-0005-0000-0000-000052080000}"/>
    <cellStyle name="Normal 10 4 5 2" xfId="1707" xr:uid="{00000000-0005-0000-0000-000053080000}"/>
    <cellStyle name="Normal 10 4 5 3" xfId="2457" xr:uid="{00000000-0005-0000-0000-000054080000}"/>
    <cellStyle name="Normal 10 4 6" xfId="1699" xr:uid="{00000000-0005-0000-0000-000055080000}"/>
    <cellStyle name="Normal 10 4 7" xfId="2449" xr:uid="{00000000-0005-0000-0000-000056080000}"/>
    <cellStyle name="Normal 10 5" xfId="922" xr:uid="{00000000-0005-0000-0000-000057080000}"/>
    <cellStyle name="Normal 10 5 2" xfId="923" xr:uid="{00000000-0005-0000-0000-000058080000}"/>
    <cellStyle name="Normal 10 5 2 2" xfId="1709" xr:uid="{00000000-0005-0000-0000-000059080000}"/>
    <cellStyle name="Normal 10 5 2 3" xfId="2459" xr:uid="{00000000-0005-0000-0000-00005A080000}"/>
    <cellStyle name="Normal 10 5 3" xfId="924" xr:uid="{00000000-0005-0000-0000-00005B080000}"/>
    <cellStyle name="Normal 10 5 3 2" xfId="1710" xr:uid="{00000000-0005-0000-0000-00005C080000}"/>
    <cellStyle name="Normal 10 5 3 3" xfId="2460" xr:uid="{00000000-0005-0000-0000-00005D080000}"/>
    <cellStyle name="Normal 10 5 4" xfId="1708" xr:uid="{00000000-0005-0000-0000-00005E080000}"/>
    <cellStyle name="Normal 10 5 5" xfId="2458" xr:uid="{00000000-0005-0000-0000-00005F080000}"/>
    <cellStyle name="Normal 10 6" xfId="925" xr:uid="{00000000-0005-0000-0000-000060080000}"/>
    <cellStyle name="Normal 10 6 2" xfId="926" xr:uid="{00000000-0005-0000-0000-000061080000}"/>
    <cellStyle name="Normal 10 6 2 2" xfId="1712" xr:uid="{00000000-0005-0000-0000-000062080000}"/>
    <cellStyle name="Normal 10 6 2 3" xfId="2462" xr:uid="{00000000-0005-0000-0000-000063080000}"/>
    <cellStyle name="Normal 10 6 3" xfId="927" xr:uid="{00000000-0005-0000-0000-000064080000}"/>
    <cellStyle name="Normal 10 6 3 2" xfId="1713" xr:uid="{00000000-0005-0000-0000-000065080000}"/>
    <cellStyle name="Normal 10 6 3 3" xfId="2463" xr:uid="{00000000-0005-0000-0000-000066080000}"/>
    <cellStyle name="Normal 10 6 4" xfId="1711" xr:uid="{00000000-0005-0000-0000-000067080000}"/>
    <cellStyle name="Normal 10 6 5" xfId="2461" xr:uid="{00000000-0005-0000-0000-000068080000}"/>
    <cellStyle name="Normal 11" xfId="164" xr:uid="{00000000-0005-0000-0000-000069080000}"/>
    <cellStyle name="Normal 11 2" xfId="186" xr:uid="{00000000-0005-0000-0000-00006A080000}"/>
    <cellStyle name="Normal 11 2 2" xfId="1078" xr:uid="{00000000-0005-0000-0000-00006B080000}"/>
    <cellStyle name="Normal 11 2 3" xfId="1824" xr:uid="{00000000-0005-0000-0000-00006C080000}"/>
    <cellStyle name="Normal 11 3" xfId="209" xr:uid="{00000000-0005-0000-0000-00006D080000}"/>
    <cellStyle name="Normal 11 3 2" xfId="1101" xr:uid="{00000000-0005-0000-0000-00006E080000}"/>
    <cellStyle name="Normal 11 3 3" xfId="1847" xr:uid="{00000000-0005-0000-0000-00006F080000}"/>
    <cellStyle name="Normal 11 4" xfId="1058" xr:uid="{00000000-0005-0000-0000-000070080000}"/>
    <cellStyle name="Normal 11 5" xfId="1804" xr:uid="{00000000-0005-0000-0000-000071080000}"/>
    <cellStyle name="Normal 12" xfId="165" xr:uid="{00000000-0005-0000-0000-000072080000}"/>
    <cellStyle name="Normal 12 2" xfId="928" xr:uid="{00000000-0005-0000-0000-000073080000}"/>
    <cellStyle name="Normal 12 3" xfId="929" xr:uid="{00000000-0005-0000-0000-000074080000}"/>
    <cellStyle name="Normal 2" xfId="1" xr:uid="{00000000-0005-0000-0000-000075080000}"/>
    <cellStyle name="Normal 2 2" xfId="146" xr:uid="{00000000-0005-0000-0000-000076080000}"/>
    <cellStyle name="Normal 2 2 2" xfId="163" xr:uid="{00000000-0005-0000-0000-000077080000}"/>
    <cellStyle name="Normal 2 2 3" xfId="930" xr:uid="{00000000-0005-0000-0000-000078080000}"/>
    <cellStyle name="Normal 2 3" xfId="147" xr:uid="{00000000-0005-0000-0000-000079080000}"/>
    <cellStyle name="Normal 2 4" xfId="96" xr:uid="{00000000-0005-0000-0000-00007A080000}"/>
    <cellStyle name="Normal 2 5" xfId="219" xr:uid="{00000000-0005-0000-0000-00007B080000}"/>
    <cellStyle name="Normal 2_3.Havelvacner_N1_12 23.01.2018" xfId="931" xr:uid="{00000000-0005-0000-0000-00007C080000}"/>
    <cellStyle name="Normal 3" xfId="3" xr:uid="{00000000-0005-0000-0000-00007D080000}"/>
    <cellStyle name="Normal 3 2" xfId="104" xr:uid="{00000000-0005-0000-0000-00007E080000}"/>
    <cellStyle name="Normal 3 2 2" xfId="148" xr:uid="{00000000-0005-0000-0000-00007F080000}"/>
    <cellStyle name="Normal 3 2 3" xfId="932" xr:uid="{00000000-0005-0000-0000-000080080000}"/>
    <cellStyle name="Normal 3 3" xfId="98" xr:uid="{00000000-0005-0000-0000-000081080000}"/>
    <cellStyle name="Normal 3_HavelvacN2axjusakN3" xfId="106" xr:uid="{00000000-0005-0000-0000-000082080000}"/>
    <cellStyle name="Normal 4" xfId="5" xr:uid="{00000000-0005-0000-0000-000083080000}"/>
    <cellStyle name="Normal 4 2" xfId="9" xr:uid="{00000000-0005-0000-0000-000084080000}"/>
    <cellStyle name="Normal 4 2 2" xfId="933" xr:uid="{00000000-0005-0000-0000-000085080000}"/>
    <cellStyle name="Normal 4 3" xfId="101" xr:uid="{00000000-0005-0000-0000-000086080000}"/>
    <cellStyle name="Normal 5" xfId="107" xr:uid="{00000000-0005-0000-0000-000087080000}"/>
    <cellStyle name="Normal 5 2" xfId="149" xr:uid="{00000000-0005-0000-0000-000088080000}"/>
    <cellStyle name="Normal 5 2 2" xfId="189" xr:uid="{00000000-0005-0000-0000-000089080000}"/>
    <cellStyle name="Normal 5 2 2 2" xfId="212" xr:uid="{00000000-0005-0000-0000-00008A080000}"/>
    <cellStyle name="Normal 5 2 2 2 2" xfId="1104" xr:uid="{00000000-0005-0000-0000-00008B080000}"/>
    <cellStyle name="Normal 5 2 2 2 3" xfId="1850" xr:uid="{00000000-0005-0000-0000-00008C080000}"/>
    <cellStyle name="Normal 5 2 2 3" xfId="934" xr:uid="{00000000-0005-0000-0000-00008D080000}"/>
    <cellStyle name="Normal 5 2 2 3 2" xfId="1714" xr:uid="{00000000-0005-0000-0000-00008E080000}"/>
    <cellStyle name="Normal 5 2 2 3 3" xfId="2464" xr:uid="{00000000-0005-0000-0000-00008F080000}"/>
    <cellStyle name="Normal 5 2 2 4" xfId="1081" xr:uid="{00000000-0005-0000-0000-000090080000}"/>
    <cellStyle name="Normal 5 2 2 5" xfId="1827" xr:uid="{00000000-0005-0000-0000-000091080000}"/>
    <cellStyle name="Normal 5 2 3" xfId="182" xr:uid="{00000000-0005-0000-0000-000092080000}"/>
    <cellStyle name="Normal 5 2 3 2" xfId="1075" xr:uid="{00000000-0005-0000-0000-000093080000}"/>
    <cellStyle name="Normal 5 2 3 3" xfId="1821" xr:uid="{00000000-0005-0000-0000-000094080000}"/>
    <cellStyle name="Normal 5 2 4" xfId="206" xr:uid="{00000000-0005-0000-0000-000095080000}"/>
    <cellStyle name="Normal 5 2 4 2" xfId="1098" xr:uid="{00000000-0005-0000-0000-000096080000}"/>
    <cellStyle name="Normal 5 2 4 3" xfId="1844" xr:uid="{00000000-0005-0000-0000-000097080000}"/>
    <cellStyle name="Normal 5 2 5" xfId="1057" xr:uid="{00000000-0005-0000-0000-000098080000}"/>
    <cellStyle name="Normal 5 2 6" xfId="1800" xr:uid="{00000000-0005-0000-0000-000099080000}"/>
    <cellStyle name="Normal 5 3" xfId="266" xr:uid="{00000000-0005-0000-0000-00009A080000}"/>
    <cellStyle name="Normal 5 3 2" xfId="935" xr:uid="{00000000-0005-0000-0000-00009B080000}"/>
    <cellStyle name="Normal 5 3 2 2" xfId="936" xr:uid="{00000000-0005-0000-0000-00009C080000}"/>
    <cellStyle name="Normal 5 3 2 2 2" xfId="937" xr:uid="{00000000-0005-0000-0000-00009D080000}"/>
    <cellStyle name="Normal 5 3 2 2 2 2" xfId="1717" xr:uid="{00000000-0005-0000-0000-00009E080000}"/>
    <cellStyle name="Normal 5 3 2 2 2 3" xfId="2467" xr:uid="{00000000-0005-0000-0000-00009F080000}"/>
    <cellStyle name="Normal 5 3 2 2 3" xfId="938" xr:uid="{00000000-0005-0000-0000-0000A0080000}"/>
    <cellStyle name="Normal 5 3 2 2 3 2" xfId="1718" xr:uid="{00000000-0005-0000-0000-0000A1080000}"/>
    <cellStyle name="Normal 5 3 2 2 3 3" xfId="2468" xr:uid="{00000000-0005-0000-0000-0000A2080000}"/>
    <cellStyle name="Normal 5 3 2 2 4" xfId="1716" xr:uid="{00000000-0005-0000-0000-0000A3080000}"/>
    <cellStyle name="Normal 5 3 2 2 5" xfId="2466" xr:uid="{00000000-0005-0000-0000-0000A4080000}"/>
    <cellStyle name="Normal 5 3 2 3" xfId="939" xr:uid="{00000000-0005-0000-0000-0000A5080000}"/>
    <cellStyle name="Normal 5 3 2 3 2" xfId="940" xr:uid="{00000000-0005-0000-0000-0000A6080000}"/>
    <cellStyle name="Normal 5 3 2 3 2 2" xfId="1720" xr:uid="{00000000-0005-0000-0000-0000A7080000}"/>
    <cellStyle name="Normal 5 3 2 3 2 3" xfId="2470" xr:uid="{00000000-0005-0000-0000-0000A8080000}"/>
    <cellStyle name="Normal 5 3 2 3 3" xfId="941" xr:uid="{00000000-0005-0000-0000-0000A9080000}"/>
    <cellStyle name="Normal 5 3 2 3 3 2" xfId="1721" xr:uid="{00000000-0005-0000-0000-0000AA080000}"/>
    <cellStyle name="Normal 5 3 2 3 3 3" xfId="2471" xr:uid="{00000000-0005-0000-0000-0000AB080000}"/>
    <cellStyle name="Normal 5 3 2 3 4" xfId="1719" xr:uid="{00000000-0005-0000-0000-0000AC080000}"/>
    <cellStyle name="Normal 5 3 2 3 5" xfId="2469" xr:uid="{00000000-0005-0000-0000-0000AD080000}"/>
    <cellStyle name="Normal 5 3 2 4" xfId="942" xr:uid="{00000000-0005-0000-0000-0000AE080000}"/>
    <cellStyle name="Normal 5 3 2 4 2" xfId="1722" xr:uid="{00000000-0005-0000-0000-0000AF080000}"/>
    <cellStyle name="Normal 5 3 2 4 3" xfId="2472" xr:uid="{00000000-0005-0000-0000-0000B0080000}"/>
    <cellStyle name="Normal 5 3 2 5" xfId="943" xr:uid="{00000000-0005-0000-0000-0000B1080000}"/>
    <cellStyle name="Normal 5 3 2 5 2" xfId="1723" xr:uid="{00000000-0005-0000-0000-0000B2080000}"/>
    <cellStyle name="Normal 5 3 2 5 3" xfId="2473" xr:uid="{00000000-0005-0000-0000-0000B3080000}"/>
    <cellStyle name="Normal 5 3 2 6" xfId="1715" xr:uid="{00000000-0005-0000-0000-0000B4080000}"/>
    <cellStyle name="Normal 5 3 2 7" xfId="2465" xr:uid="{00000000-0005-0000-0000-0000B5080000}"/>
    <cellStyle name="Normal 5 3 3" xfId="944" xr:uid="{00000000-0005-0000-0000-0000B6080000}"/>
    <cellStyle name="Normal 5 3 3 2" xfId="945" xr:uid="{00000000-0005-0000-0000-0000B7080000}"/>
    <cellStyle name="Normal 5 3 3 2 2" xfId="1725" xr:uid="{00000000-0005-0000-0000-0000B8080000}"/>
    <cellStyle name="Normal 5 3 3 2 3" xfId="2475" xr:uid="{00000000-0005-0000-0000-0000B9080000}"/>
    <cellStyle name="Normal 5 3 3 3" xfId="946" xr:uid="{00000000-0005-0000-0000-0000BA080000}"/>
    <cellStyle name="Normal 5 3 3 3 2" xfId="1726" xr:uid="{00000000-0005-0000-0000-0000BB080000}"/>
    <cellStyle name="Normal 5 3 3 3 3" xfId="2476" xr:uid="{00000000-0005-0000-0000-0000BC080000}"/>
    <cellStyle name="Normal 5 3 3 4" xfId="1724" xr:uid="{00000000-0005-0000-0000-0000BD080000}"/>
    <cellStyle name="Normal 5 3 3 5" xfId="2474" xr:uid="{00000000-0005-0000-0000-0000BE080000}"/>
    <cellStyle name="Normal 5 3 4" xfId="947" xr:uid="{00000000-0005-0000-0000-0000BF080000}"/>
    <cellStyle name="Normal 5 3 4 2" xfId="948" xr:uid="{00000000-0005-0000-0000-0000C0080000}"/>
    <cellStyle name="Normal 5 3 4 2 2" xfId="1728" xr:uid="{00000000-0005-0000-0000-0000C1080000}"/>
    <cellStyle name="Normal 5 3 4 2 3" xfId="2478" xr:uid="{00000000-0005-0000-0000-0000C2080000}"/>
    <cellStyle name="Normal 5 3 4 3" xfId="949" xr:uid="{00000000-0005-0000-0000-0000C3080000}"/>
    <cellStyle name="Normal 5 3 4 3 2" xfId="1729" xr:uid="{00000000-0005-0000-0000-0000C4080000}"/>
    <cellStyle name="Normal 5 3 4 3 3" xfId="2479" xr:uid="{00000000-0005-0000-0000-0000C5080000}"/>
    <cellStyle name="Normal 5 3 4 4" xfId="1727" xr:uid="{00000000-0005-0000-0000-0000C6080000}"/>
    <cellStyle name="Normal 5 3 4 5" xfId="2477" xr:uid="{00000000-0005-0000-0000-0000C7080000}"/>
    <cellStyle name="Normal 5 3 5" xfId="950" xr:uid="{00000000-0005-0000-0000-0000C8080000}"/>
    <cellStyle name="Normal 5 3 5 2" xfId="1730" xr:uid="{00000000-0005-0000-0000-0000C9080000}"/>
    <cellStyle name="Normal 5 3 5 3" xfId="2480" xr:uid="{00000000-0005-0000-0000-0000CA080000}"/>
    <cellStyle name="Normal 5 3 6" xfId="951" xr:uid="{00000000-0005-0000-0000-0000CB080000}"/>
    <cellStyle name="Normal 5 3 6 2" xfId="1731" xr:uid="{00000000-0005-0000-0000-0000CC080000}"/>
    <cellStyle name="Normal 5 3 6 3" xfId="2481" xr:uid="{00000000-0005-0000-0000-0000CD080000}"/>
    <cellStyle name="Normal 5 4" xfId="952" xr:uid="{00000000-0005-0000-0000-0000CE080000}"/>
    <cellStyle name="Normal 5 4 2" xfId="953" xr:uid="{00000000-0005-0000-0000-0000CF080000}"/>
    <cellStyle name="Normal 5 4 2 2" xfId="954" xr:uid="{00000000-0005-0000-0000-0000D0080000}"/>
    <cellStyle name="Normal 5 4 2 2 2" xfId="955" xr:uid="{00000000-0005-0000-0000-0000D1080000}"/>
    <cellStyle name="Normal 5 4 2 2 2 2" xfId="1735" xr:uid="{00000000-0005-0000-0000-0000D2080000}"/>
    <cellStyle name="Normal 5 4 2 2 2 3" xfId="2485" xr:uid="{00000000-0005-0000-0000-0000D3080000}"/>
    <cellStyle name="Normal 5 4 2 2 3" xfId="956" xr:uid="{00000000-0005-0000-0000-0000D4080000}"/>
    <cellStyle name="Normal 5 4 2 2 3 2" xfId="1736" xr:uid="{00000000-0005-0000-0000-0000D5080000}"/>
    <cellStyle name="Normal 5 4 2 2 3 3" xfId="2486" xr:uid="{00000000-0005-0000-0000-0000D6080000}"/>
    <cellStyle name="Normal 5 4 2 2 4" xfId="1734" xr:uid="{00000000-0005-0000-0000-0000D7080000}"/>
    <cellStyle name="Normal 5 4 2 2 5" xfId="2484" xr:uid="{00000000-0005-0000-0000-0000D8080000}"/>
    <cellStyle name="Normal 5 4 2 3" xfId="957" xr:uid="{00000000-0005-0000-0000-0000D9080000}"/>
    <cellStyle name="Normal 5 4 2 3 2" xfId="958" xr:uid="{00000000-0005-0000-0000-0000DA080000}"/>
    <cellStyle name="Normal 5 4 2 3 2 2" xfId="1738" xr:uid="{00000000-0005-0000-0000-0000DB080000}"/>
    <cellStyle name="Normal 5 4 2 3 2 3" xfId="2488" xr:uid="{00000000-0005-0000-0000-0000DC080000}"/>
    <cellStyle name="Normal 5 4 2 3 3" xfId="959" xr:uid="{00000000-0005-0000-0000-0000DD080000}"/>
    <cellStyle name="Normal 5 4 2 3 3 2" xfId="1739" xr:uid="{00000000-0005-0000-0000-0000DE080000}"/>
    <cellStyle name="Normal 5 4 2 3 3 3" xfId="2489" xr:uid="{00000000-0005-0000-0000-0000DF080000}"/>
    <cellStyle name="Normal 5 4 2 3 4" xfId="1737" xr:uid="{00000000-0005-0000-0000-0000E0080000}"/>
    <cellStyle name="Normal 5 4 2 3 5" xfId="2487" xr:uid="{00000000-0005-0000-0000-0000E1080000}"/>
    <cellStyle name="Normal 5 4 2 4" xfId="960" xr:uid="{00000000-0005-0000-0000-0000E2080000}"/>
    <cellStyle name="Normal 5 4 2 4 2" xfId="1740" xr:uid="{00000000-0005-0000-0000-0000E3080000}"/>
    <cellStyle name="Normal 5 4 2 4 3" xfId="2490" xr:uid="{00000000-0005-0000-0000-0000E4080000}"/>
    <cellStyle name="Normal 5 4 2 5" xfId="961" xr:uid="{00000000-0005-0000-0000-0000E5080000}"/>
    <cellStyle name="Normal 5 4 2 5 2" xfId="1741" xr:uid="{00000000-0005-0000-0000-0000E6080000}"/>
    <cellStyle name="Normal 5 4 2 5 3" xfId="2491" xr:uid="{00000000-0005-0000-0000-0000E7080000}"/>
    <cellStyle name="Normal 5 4 2 6" xfId="1733" xr:uid="{00000000-0005-0000-0000-0000E8080000}"/>
    <cellStyle name="Normal 5 4 2 7" xfId="2483" xr:uid="{00000000-0005-0000-0000-0000E9080000}"/>
    <cellStyle name="Normal 5 4 3" xfId="962" xr:uid="{00000000-0005-0000-0000-0000EA080000}"/>
    <cellStyle name="Normal 5 4 3 2" xfId="963" xr:uid="{00000000-0005-0000-0000-0000EB080000}"/>
    <cellStyle name="Normal 5 4 3 2 2" xfId="1743" xr:uid="{00000000-0005-0000-0000-0000EC080000}"/>
    <cellStyle name="Normal 5 4 3 2 3" xfId="2493" xr:uid="{00000000-0005-0000-0000-0000ED080000}"/>
    <cellStyle name="Normal 5 4 3 3" xfId="964" xr:uid="{00000000-0005-0000-0000-0000EE080000}"/>
    <cellStyle name="Normal 5 4 3 3 2" xfId="1744" xr:uid="{00000000-0005-0000-0000-0000EF080000}"/>
    <cellStyle name="Normal 5 4 3 3 3" xfId="2494" xr:uid="{00000000-0005-0000-0000-0000F0080000}"/>
    <cellStyle name="Normal 5 4 3 4" xfId="1742" xr:uid="{00000000-0005-0000-0000-0000F1080000}"/>
    <cellStyle name="Normal 5 4 3 5" xfId="2492" xr:uid="{00000000-0005-0000-0000-0000F2080000}"/>
    <cellStyle name="Normal 5 4 4" xfId="965" xr:uid="{00000000-0005-0000-0000-0000F3080000}"/>
    <cellStyle name="Normal 5 4 4 2" xfId="966" xr:uid="{00000000-0005-0000-0000-0000F4080000}"/>
    <cellStyle name="Normal 5 4 4 2 2" xfId="1746" xr:uid="{00000000-0005-0000-0000-0000F5080000}"/>
    <cellStyle name="Normal 5 4 4 2 3" xfId="2496" xr:uid="{00000000-0005-0000-0000-0000F6080000}"/>
    <cellStyle name="Normal 5 4 4 3" xfId="967" xr:uid="{00000000-0005-0000-0000-0000F7080000}"/>
    <cellStyle name="Normal 5 4 4 3 2" xfId="1747" xr:uid="{00000000-0005-0000-0000-0000F8080000}"/>
    <cellStyle name="Normal 5 4 4 3 3" xfId="2497" xr:uid="{00000000-0005-0000-0000-0000F9080000}"/>
    <cellStyle name="Normal 5 4 4 4" xfId="1745" xr:uid="{00000000-0005-0000-0000-0000FA080000}"/>
    <cellStyle name="Normal 5 4 4 5" xfId="2495" xr:uid="{00000000-0005-0000-0000-0000FB080000}"/>
    <cellStyle name="Normal 5 4 5" xfId="968" xr:uid="{00000000-0005-0000-0000-0000FC080000}"/>
    <cellStyle name="Normal 5 4 5 2" xfId="1748" xr:uid="{00000000-0005-0000-0000-0000FD080000}"/>
    <cellStyle name="Normal 5 4 5 3" xfId="2498" xr:uid="{00000000-0005-0000-0000-0000FE080000}"/>
    <cellStyle name="Normal 5 4 6" xfId="969" xr:uid="{00000000-0005-0000-0000-0000FF080000}"/>
    <cellStyle name="Normal 5 4 6 2" xfId="1749" xr:uid="{00000000-0005-0000-0000-000000090000}"/>
    <cellStyle name="Normal 5 4 6 3" xfId="2499" xr:uid="{00000000-0005-0000-0000-000001090000}"/>
    <cellStyle name="Normal 5 4 7" xfId="1732" xr:uid="{00000000-0005-0000-0000-000002090000}"/>
    <cellStyle name="Normal 5 4 8" xfId="2482" xr:uid="{00000000-0005-0000-0000-000003090000}"/>
    <cellStyle name="Normal 5 5" xfId="970" xr:uid="{00000000-0005-0000-0000-000004090000}"/>
    <cellStyle name="Normal 5 5 2" xfId="971" xr:uid="{00000000-0005-0000-0000-000005090000}"/>
    <cellStyle name="Normal 5 5 2 2" xfId="972" xr:uid="{00000000-0005-0000-0000-000006090000}"/>
    <cellStyle name="Normal 5 5 2 2 2" xfId="1752" xr:uid="{00000000-0005-0000-0000-000007090000}"/>
    <cellStyle name="Normal 5 5 2 2 3" xfId="2502" xr:uid="{00000000-0005-0000-0000-000008090000}"/>
    <cellStyle name="Normal 5 5 2 3" xfId="973" xr:uid="{00000000-0005-0000-0000-000009090000}"/>
    <cellStyle name="Normal 5 5 2 3 2" xfId="1753" xr:uid="{00000000-0005-0000-0000-00000A090000}"/>
    <cellStyle name="Normal 5 5 2 3 3" xfId="2503" xr:uid="{00000000-0005-0000-0000-00000B090000}"/>
    <cellStyle name="Normal 5 5 2 4" xfId="1751" xr:uid="{00000000-0005-0000-0000-00000C090000}"/>
    <cellStyle name="Normal 5 5 2 5" xfId="2501" xr:uid="{00000000-0005-0000-0000-00000D090000}"/>
    <cellStyle name="Normal 5 5 3" xfId="974" xr:uid="{00000000-0005-0000-0000-00000E090000}"/>
    <cellStyle name="Normal 5 5 3 2" xfId="975" xr:uid="{00000000-0005-0000-0000-00000F090000}"/>
    <cellStyle name="Normal 5 5 3 2 2" xfId="1755" xr:uid="{00000000-0005-0000-0000-000010090000}"/>
    <cellStyle name="Normal 5 5 3 2 3" xfId="2505" xr:uid="{00000000-0005-0000-0000-000011090000}"/>
    <cellStyle name="Normal 5 5 3 3" xfId="976" xr:uid="{00000000-0005-0000-0000-000012090000}"/>
    <cellStyle name="Normal 5 5 3 3 2" xfId="1756" xr:uid="{00000000-0005-0000-0000-000013090000}"/>
    <cellStyle name="Normal 5 5 3 3 3" xfId="2506" xr:uid="{00000000-0005-0000-0000-000014090000}"/>
    <cellStyle name="Normal 5 5 3 4" xfId="1754" xr:uid="{00000000-0005-0000-0000-000015090000}"/>
    <cellStyle name="Normal 5 5 3 5" xfId="2504" xr:uid="{00000000-0005-0000-0000-000016090000}"/>
    <cellStyle name="Normal 5 5 4" xfId="977" xr:uid="{00000000-0005-0000-0000-000017090000}"/>
    <cellStyle name="Normal 5 5 4 2" xfId="1757" xr:uid="{00000000-0005-0000-0000-000018090000}"/>
    <cellStyle name="Normal 5 5 4 3" xfId="2507" xr:uid="{00000000-0005-0000-0000-000019090000}"/>
    <cellStyle name="Normal 5 5 5" xfId="978" xr:uid="{00000000-0005-0000-0000-00001A090000}"/>
    <cellStyle name="Normal 5 5 5 2" xfId="1758" xr:uid="{00000000-0005-0000-0000-00001B090000}"/>
    <cellStyle name="Normal 5 5 5 3" xfId="2508" xr:uid="{00000000-0005-0000-0000-00001C090000}"/>
    <cellStyle name="Normal 5 5 6" xfId="1750" xr:uid="{00000000-0005-0000-0000-00001D090000}"/>
    <cellStyle name="Normal 5 5 7" xfId="2500" xr:uid="{00000000-0005-0000-0000-00001E090000}"/>
    <cellStyle name="Normal 5 6" xfId="979" xr:uid="{00000000-0005-0000-0000-00001F090000}"/>
    <cellStyle name="Normal 5 6 2" xfId="980" xr:uid="{00000000-0005-0000-0000-000020090000}"/>
    <cellStyle name="Normal 5 6 2 2" xfId="981" xr:uid="{00000000-0005-0000-0000-000021090000}"/>
    <cellStyle name="Normal 5 6 2 2 2" xfId="1761" xr:uid="{00000000-0005-0000-0000-000022090000}"/>
    <cellStyle name="Normal 5 6 2 2 3" xfId="2511" xr:uid="{00000000-0005-0000-0000-000023090000}"/>
    <cellStyle name="Normal 5 6 2 3" xfId="982" xr:uid="{00000000-0005-0000-0000-000024090000}"/>
    <cellStyle name="Normal 5 6 2 3 2" xfId="1762" xr:uid="{00000000-0005-0000-0000-000025090000}"/>
    <cellStyle name="Normal 5 6 2 3 3" xfId="2512" xr:uid="{00000000-0005-0000-0000-000026090000}"/>
    <cellStyle name="Normal 5 6 2 4" xfId="1760" xr:uid="{00000000-0005-0000-0000-000027090000}"/>
    <cellStyle name="Normal 5 6 2 5" xfId="2510" xr:uid="{00000000-0005-0000-0000-000028090000}"/>
    <cellStyle name="Normal 5 6 3" xfId="983" xr:uid="{00000000-0005-0000-0000-000029090000}"/>
    <cellStyle name="Normal 5 6 3 2" xfId="984" xr:uid="{00000000-0005-0000-0000-00002A090000}"/>
    <cellStyle name="Normal 5 6 3 2 2" xfId="1764" xr:uid="{00000000-0005-0000-0000-00002B090000}"/>
    <cellStyle name="Normal 5 6 3 2 3" xfId="2514" xr:uid="{00000000-0005-0000-0000-00002C090000}"/>
    <cellStyle name="Normal 5 6 3 3" xfId="985" xr:uid="{00000000-0005-0000-0000-00002D090000}"/>
    <cellStyle name="Normal 5 6 3 3 2" xfId="1765" xr:uid="{00000000-0005-0000-0000-00002E090000}"/>
    <cellStyle name="Normal 5 6 3 3 3" xfId="2515" xr:uid="{00000000-0005-0000-0000-00002F090000}"/>
    <cellStyle name="Normal 5 6 3 4" xfId="1763" xr:uid="{00000000-0005-0000-0000-000030090000}"/>
    <cellStyle name="Normal 5 6 3 5" xfId="2513" xr:uid="{00000000-0005-0000-0000-000031090000}"/>
    <cellStyle name="Normal 5 6 4" xfId="986" xr:uid="{00000000-0005-0000-0000-000032090000}"/>
    <cellStyle name="Normal 5 6 4 2" xfId="1766" xr:uid="{00000000-0005-0000-0000-000033090000}"/>
    <cellStyle name="Normal 5 6 4 3" xfId="2516" xr:uid="{00000000-0005-0000-0000-000034090000}"/>
    <cellStyle name="Normal 5 6 5" xfId="987" xr:uid="{00000000-0005-0000-0000-000035090000}"/>
    <cellStyle name="Normal 5 6 5 2" xfId="1767" xr:uid="{00000000-0005-0000-0000-000036090000}"/>
    <cellStyle name="Normal 5 6 5 3" xfId="2517" xr:uid="{00000000-0005-0000-0000-000037090000}"/>
    <cellStyle name="Normal 5 6 6" xfId="1759" xr:uid="{00000000-0005-0000-0000-000038090000}"/>
    <cellStyle name="Normal 5 6 7" xfId="2509" xr:uid="{00000000-0005-0000-0000-000039090000}"/>
    <cellStyle name="Normal 5 7" xfId="988" xr:uid="{00000000-0005-0000-0000-00003A090000}"/>
    <cellStyle name="Normal 5 7 2" xfId="989" xr:uid="{00000000-0005-0000-0000-00003B090000}"/>
    <cellStyle name="Normal 5 7 2 2" xfId="1769" xr:uid="{00000000-0005-0000-0000-00003C090000}"/>
    <cellStyle name="Normal 5 7 2 3" xfId="2519" xr:uid="{00000000-0005-0000-0000-00003D090000}"/>
    <cellStyle name="Normal 5 7 3" xfId="990" xr:uid="{00000000-0005-0000-0000-00003E090000}"/>
    <cellStyle name="Normal 5 7 3 2" xfId="1770" xr:uid="{00000000-0005-0000-0000-00003F090000}"/>
    <cellStyle name="Normal 5 7 3 3" xfId="2520" xr:uid="{00000000-0005-0000-0000-000040090000}"/>
    <cellStyle name="Normal 5 7 4" xfId="1768" xr:uid="{00000000-0005-0000-0000-000041090000}"/>
    <cellStyle name="Normal 5 7 5" xfId="2518" xr:uid="{00000000-0005-0000-0000-000042090000}"/>
    <cellStyle name="Normal 5 8" xfId="991" xr:uid="{00000000-0005-0000-0000-000043090000}"/>
    <cellStyle name="Normal 5 8 2" xfId="992" xr:uid="{00000000-0005-0000-0000-000044090000}"/>
    <cellStyle name="Normal 5 8 2 2" xfId="1772" xr:uid="{00000000-0005-0000-0000-000045090000}"/>
    <cellStyle name="Normal 5 8 2 3" xfId="2522" xr:uid="{00000000-0005-0000-0000-000046090000}"/>
    <cellStyle name="Normal 5 8 3" xfId="993" xr:uid="{00000000-0005-0000-0000-000047090000}"/>
    <cellStyle name="Normal 5 8 3 2" xfId="1773" xr:uid="{00000000-0005-0000-0000-000048090000}"/>
    <cellStyle name="Normal 5 8 3 3" xfId="2523" xr:uid="{00000000-0005-0000-0000-000049090000}"/>
    <cellStyle name="Normal 5 8 4" xfId="1771" xr:uid="{00000000-0005-0000-0000-00004A090000}"/>
    <cellStyle name="Normal 5 8 5" xfId="2521" xr:uid="{00000000-0005-0000-0000-00004B090000}"/>
    <cellStyle name="Normal 5 9" xfId="994" xr:uid="{00000000-0005-0000-0000-00004C090000}"/>
    <cellStyle name="Normal 5 9 2" xfId="995" xr:uid="{00000000-0005-0000-0000-00004D090000}"/>
    <cellStyle name="Normal 5 9 2 2" xfId="1775" xr:uid="{00000000-0005-0000-0000-00004E090000}"/>
    <cellStyle name="Normal 5 9 2 3" xfId="2525" xr:uid="{00000000-0005-0000-0000-00004F090000}"/>
    <cellStyle name="Normal 5 9 3" xfId="996" xr:uid="{00000000-0005-0000-0000-000050090000}"/>
    <cellStyle name="Normal 5 9 3 2" xfId="1776" xr:uid="{00000000-0005-0000-0000-000051090000}"/>
    <cellStyle name="Normal 5 9 3 3" xfId="2526" xr:uid="{00000000-0005-0000-0000-000052090000}"/>
    <cellStyle name="Normal 5 9 4" xfId="1774" xr:uid="{00000000-0005-0000-0000-000053090000}"/>
    <cellStyle name="Normal 5 9 5" xfId="2524" xr:uid="{00000000-0005-0000-0000-000054090000}"/>
    <cellStyle name="Normal 6" xfId="150" xr:uid="{00000000-0005-0000-0000-000055090000}"/>
    <cellStyle name="Normal 6 2" xfId="213" xr:uid="{00000000-0005-0000-0000-000056090000}"/>
    <cellStyle name="Normal 7" xfId="151" xr:uid="{00000000-0005-0000-0000-000057090000}"/>
    <cellStyle name="Normal 7 2" xfId="1040" xr:uid="{00000000-0005-0000-0000-000058090000}"/>
    <cellStyle name="Normal 8" xfId="8" xr:uid="{00000000-0005-0000-0000-000059090000}"/>
    <cellStyle name="Normal 8 2" xfId="162" xr:uid="{00000000-0005-0000-0000-00005A090000}"/>
    <cellStyle name="Normal 8 3" xfId="179" xr:uid="{00000000-0005-0000-0000-00005B090000}"/>
    <cellStyle name="Normal 8 3 2" xfId="1072" xr:uid="{00000000-0005-0000-0000-00005C090000}"/>
    <cellStyle name="Normal 8 3 3" xfId="1818" xr:uid="{00000000-0005-0000-0000-00005D090000}"/>
    <cellStyle name="Normal 8 4" xfId="203" xr:uid="{00000000-0005-0000-0000-00005E090000}"/>
    <cellStyle name="Normal 8 4 2" xfId="1095" xr:uid="{00000000-0005-0000-0000-00005F090000}"/>
    <cellStyle name="Normal 8 4 3" xfId="1841" xr:uid="{00000000-0005-0000-0000-000060090000}"/>
    <cellStyle name="Normal 9" xfId="94" xr:uid="{00000000-0005-0000-0000-000061090000}"/>
    <cellStyle name="Normal 9 2" xfId="184" xr:uid="{00000000-0005-0000-0000-000062090000}"/>
    <cellStyle name="Normal 9 2 2" xfId="1076" xr:uid="{00000000-0005-0000-0000-000063090000}"/>
    <cellStyle name="Normal 9 2 3" xfId="1822" xr:uid="{00000000-0005-0000-0000-000064090000}"/>
    <cellStyle name="Normal 9 3" xfId="207" xr:uid="{00000000-0005-0000-0000-000065090000}"/>
    <cellStyle name="Normal 9 3 2" xfId="1099" xr:uid="{00000000-0005-0000-0000-000066090000}"/>
    <cellStyle name="Normal 9 3 3" xfId="1845" xr:uid="{00000000-0005-0000-0000-000067090000}"/>
    <cellStyle name="Normal 9 4" xfId="1054" xr:uid="{00000000-0005-0000-0000-000068090000}"/>
    <cellStyle name="Normal 9 5" xfId="1795" xr:uid="{00000000-0005-0000-0000-000069090000}"/>
    <cellStyle name="Note" xfId="25" builtinId="10" customBuiltin="1"/>
    <cellStyle name="Note 2" xfId="54" xr:uid="{00000000-0005-0000-0000-00006C090000}"/>
    <cellStyle name="Note 2 2" xfId="152" xr:uid="{00000000-0005-0000-0000-00006D090000}"/>
    <cellStyle name="Note 2 2 2" xfId="997" xr:uid="{00000000-0005-0000-0000-00006E090000}"/>
    <cellStyle name="Note 2 2 2 2" xfId="2527" xr:uid="{00000000-0005-0000-0000-00006F090000}"/>
    <cellStyle name="Note 2 2 3" xfId="998" xr:uid="{00000000-0005-0000-0000-000070090000}"/>
    <cellStyle name="Note 2 2 3 2" xfId="2528" xr:uid="{00000000-0005-0000-0000-000071090000}"/>
    <cellStyle name="Note 2 2 4" xfId="1801" xr:uid="{00000000-0005-0000-0000-000072090000}"/>
    <cellStyle name="Note 2 3" xfId="1053" xr:uid="{00000000-0005-0000-0000-000073090000}"/>
    <cellStyle name="Note 2 4" xfId="1794" xr:uid="{00000000-0005-0000-0000-000074090000}"/>
    <cellStyle name="Note 3" xfId="166" xr:uid="{00000000-0005-0000-0000-000075090000}"/>
    <cellStyle name="Note 3 2" xfId="999" xr:uid="{00000000-0005-0000-0000-000076090000}"/>
    <cellStyle name="Note 3 2 2" xfId="1777" xr:uid="{00000000-0005-0000-0000-000077090000}"/>
    <cellStyle name="Note 3 2 3" xfId="2529" xr:uid="{00000000-0005-0000-0000-000078090000}"/>
    <cellStyle name="Note 3 3" xfId="1000" xr:uid="{00000000-0005-0000-0000-000079090000}"/>
    <cellStyle name="Note 3 3 2" xfId="1778" xr:uid="{00000000-0005-0000-0000-00007A090000}"/>
    <cellStyle name="Note 3 3 3" xfId="2530" xr:uid="{00000000-0005-0000-0000-00007B090000}"/>
    <cellStyle name="Note 3 4" xfId="1059" xr:uid="{00000000-0005-0000-0000-00007C090000}"/>
    <cellStyle name="Note 3 5" xfId="1805" xr:uid="{00000000-0005-0000-0000-00007D090000}"/>
    <cellStyle name="Note 4" xfId="190" xr:uid="{00000000-0005-0000-0000-00007E090000}"/>
    <cellStyle name="Note 4 2" xfId="1082" xr:uid="{00000000-0005-0000-0000-00007F090000}"/>
    <cellStyle name="Note 4 3" xfId="1828" xr:uid="{00000000-0005-0000-0000-000080090000}"/>
    <cellStyle name="Output" xfId="20" builtinId="21" customBuiltin="1"/>
    <cellStyle name="Output 2" xfId="81" xr:uid="{00000000-0005-0000-0000-000082090000}"/>
    <cellStyle name="Output 2 2" xfId="153" xr:uid="{00000000-0005-0000-0000-000083090000}"/>
    <cellStyle name="Output 2 2 2" xfId="1001" xr:uid="{00000000-0005-0000-0000-000084090000}"/>
    <cellStyle name="Output 2 2 2 2" xfId="2531" xr:uid="{00000000-0005-0000-0000-000085090000}"/>
    <cellStyle name="Output 2 2 3" xfId="1002" xr:uid="{00000000-0005-0000-0000-000086090000}"/>
    <cellStyle name="Output 2 2 3 2" xfId="2532" xr:uid="{00000000-0005-0000-0000-000087090000}"/>
    <cellStyle name="Output 2 2 4" xfId="1802" xr:uid="{00000000-0005-0000-0000-000088090000}"/>
    <cellStyle name="Output 3" xfId="1003" xr:uid="{00000000-0005-0000-0000-000089090000}"/>
    <cellStyle name="Percent 2" xfId="2" xr:uid="{00000000-0005-0000-0000-00008A090000}"/>
    <cellStyle name="Percent 2 2" xfId="97" xr:uid="{00000000-0005-0000-0000-00008B090000}"/>
    <cellStyle name="Percent 2 2 2" xfId="1004" xr:uid="{00000000-0005-0000-0000-00008C090000}"/>
    <cellStyle name="Percent 2 3" xfId="1005" xr:uid="{00000000-0005-0000-0000-00008D090000}"/>
    <cellStyle name="Percent 3" xfId="1006" xr:uid="{00000000-0005-0000-0000-00008E090000}"/>
    <cellStyle name="Percent 3 2" xfId="1007" xr:uid="{00000000-0005-0000-0000-00008F090000}"/>
    <cellStyle name="RowLevel_1_N6+artabyuje" xfId="1008" xr:uid="{00000000-0005-0000-0000-000090090000}"/>
    <cellStyle name="SN_241" xfId="6" xr:uid="{00000000-0005-0000-0000-000091090000}"/>
    <cellStyle name="Style 1" xfId="154" xr:uid="{00000000-0005-0000-0000-000092090000}"/>
    <cellStyle name="Style 1 2" xfId="155" xr:uid="{00000000-0005-0000-0000-000093090000}"/>
    <cellStyle name="Style 1 2 2" xfId="183" xr:uid="{00000000-0005-0000-0000-000094090000}"/>
    <cellStyle name="Style 1_verchnakan_ax21-25_2018" xfId="156" xr:uid="{00000000-0005-0000-0000-000095090000}"/>
    <cellStyle name="Title 2" xfId="52" xr:uid="{00000000-0005-0000-0000-000096090000}"/>
    <cellStyle name="Title 2 2" xfId="157" xr:uid="{00000000-0005-0000-0000-000097090000}"/>
    <cellStyle name="Title 3" xfId="84" xr:uid="{00000000-0005-0000-0000-000098090000}"/>
    <cellStyle name="Total" xfId="27" builtinId="25" customBuiltin="1"/>
    <cellStyle name="Total 2" xfId="89" xr:uid="{00000000-0005-0000-0000-00009A090000}"/>
    <cellStyle name="Total 2 2" xfId="158" xr:uid="{00000000-0005-0000-0000-00009B090000}"/>
    <cellStyle name="Total 2 2 2" xfId="1009" xr:uid="{00000000-0005-0000-0000-00009C090000}"/>
    <cellStyle name="Total 2 2 2 2" xfId="2533" xr:uid="{00000000-0005-0000-0000-00009D090000}"/>
    <cellStyle name="Total 2 2 3" xfId="1010" xr:uid="{00000000-0005-0000-0000-00009E090000}"/>
    <cellStyle name="Total 2 2 3 2" xfId="2534" xr:uid="{00000000-0005-0000-0000-00009F090000}"/>
    <cellStyle name="Total 2 2 4" xfId="1803" xr:uid="{00000000-0005-0000-0000-0000A0090000}"/>
    <cellStyle name="Total 3" xfId="1011" xr:uid="{00000000-0005-0000-0000-0000A1090000}"/>
    <cellStyle name="Warning Text" xfId="24" builtinId="11" customBuiltin="1"/>
    <cellStyle name="Warning Text 2" xfId="68" xr:uid="{00000000-0005-0000-0000-0000A3090000}"/>
    <cellStyle name="Warning Text 2 2" xfId="159" xr:uid="{00000000-0005-0000-0000-0000A4090000}"/>
    <cellStyle name="Warning Text 3" xfId="1012" xr:uid="{00000000-0005-0000-0000-0000A5090000}"/>
    <cellStyle name="Акцент1 2" xfId="241" xr:uid="{00000000-0005-0000-0000-0000A6090000}"/>
    <cellStyle name="Акцент1 3" xfId="1013" xr:uid="{00000000-0005-0000-0000-0000A7090000}"/>
    <cellStyle name="Акцент2 2" xfId="242" xr:uid="{00000000-0005-0000-0000-0000A8090000}"/>
    <cellStyle name="Акцент2 3" xfId="1014" xr:uid="{00000000-0005-0000-0000-0000A9090000}"/>
    <cellStyle name="Акцент3 2" xfId="243" xr:uid="{00000000-0005-0000-0000-0000AA090000}"/>
    <cellStyle name="Акцент3 3" xfId="1015" xr:uid="{00000000-0005-0000-0000-0000AB090000}"/>
    <cellStyle name="Акцент4 2" xfId="244" xr:uid="{00000000-0005-0000-0000-0000AC090000}"/>
    <cellStyle name="Акцент4 3" xfId="1016" xr:uid="{00000000-0005-0000-0000-0000AD090000}"/>
    <cellStyle name="Акцент5 2" xfId="245" xr:uid="{00000000-0005-0000-0000-0000AE090000}"/>
    <cellStyle name="Акцент5 3" xfId="1017" xr:uid="{00000000-0005-0000-0000-0000AF090000}"/>
    <cellStyle name="Акцент6 2" xfId="246" xr:uid="{00000000-0005-0000-0000-0000B0090000}"/>
    <cellStyle name="Акцент6 3" xfId="1018" xr:uid="{00000000-0005-0000-0000-0000B1090000}"/>
    <cellStyle name="Ввод  2" xfId="247" xr:uid="{00000000-0005-0000-0000-0000B2090000}"/>
    <cellStyle name="Ввод  3" xfId="1019" xr:uid="{00000000-0005-0000-0000-0000B3090000}"/>
    <cellStyle name="Вывод 2" xfId="248" xr:uid="{00000000-0005-0000-0000-0000B4090000}"/>
    <cellStyle name="Вывод 3" xfId="1020" xr:uid="{00000000-0005-0000-0000-0000B5090000}"/>
    <cellStyle name="Вычисление 2" xfId="249" xr:uid="{00000000-0005-0000-0000-0000B6090000}"/>
    <cellStyle name="Вычисление 3" xfId="1021" xr:uid="{00000000-0005-0000-0000-0000B7090000}"/>
    <cellStyle name="Заголовок 1 2" xfId="250" xr:uid="{00000000-0005-0000-0000-0000B8090000}"/>
    <cellStyle name="Заголовок 1 3" xfId="1022" xr:uid="{00000000-0005-0000-0000-0000B9090000}"/>
    <cellStyle name="Заголовок 2 2" xfId="251" xr:uid="{00000000-0005-0000-0000-0000BA090000}"/>
    <cellStyle name="Заголовок 2 3" xfId="1023" xr:uid="{00000000-0005-0000-0000-0000BB090000}"/>
    <cellStyle name="Заголовок 3 2" xfId="252" xr:uid="{00000000-0005-0000-0000-0000BC090000}"/>
    <cellStyle name="Заголовок 3 3" xfId="1024" xr:uid="{00000000-0005-0000-0000-0000BD090000}"/>
    <cellStyle name="Заголовок 4 2" xfId="253" xr:uid="{00000000-0005-0000-0000-0000BE090000}"/>
    <cellStyle name="Заголовок 4 3" xfId="1025" xr:uid="{00000000-0005-0000-0000-0000BF090000}"/>
    <cellStyle name="Итог 2" xfId="254" xr:uid="{00000000-0005-0000-0000-0000C0090000}"/>
    <cellStyle name="Итог 3" xfId="1026" xr:uid="{00000000-0005-0000-0000-0000C1090000}"/>
    <cellStyle name="Контрольная ячейка 2" xfId="255" xr:uid="{00000000-0005-0000-0000-0000C2090000}"/>
    <cellStyle name="Контрольная ячейка 3" xfId="1027" xr:uid="{00000000-0005-0000-0000-0000C3090000}"/>
    <cellStyle name="Название 2" xfId="221" xr:uid="{00000000-0005-0000-0000-0000C4090000}"/>
    <cellStyle name="Нейтральный 2" xfId="256" xr:uid="{00000000-0005-0000-0000-0000C5090000}"/>
    <cellStyle name="Нейтральный 3" xfId="1028" xr:uid="{00000000-0005-0000-0000-0000C6090000}"/>
    <cellStyle name="Обычный 2" xfId="11" xr:uid="{00000000-0005-0000-0000-0000C7090000}"/>
    <cellStyle name="Обычный 2 2" xfId="161" xr:uid="{00000000-0005-0000-0000-0000C8090000}"/>
    <cellStyle name="Обычный 2 2 4" xfId="264" xr:uid="{00000000-0005-0000-0000-0000C9090000}"/>
    <cellStyle name="Обычный 2 3" xfId="160" xr:uid="{00000000-0005-0000-0000-0000CA090000}"/>
    <cellStyle name="Обычный 3" xfId="217" xr:uid="{00000000-0005-0000-0000-0000CB090000}"/>
    <cellStyle name="Обычный 3 2" xfId="1029" xr:uid="{00000000-0005-0000-0000-0000CC090000}"/>
    <cellStyle name="Обычный 3 2 2" xfId="1779" xr:uid="{00000000-0005-0000-0000-0000CD090000}"/>
    <cellStyle name="Обычный 3 2 3" xfId="2535" xr:uid="{00000000-0005-0000-0000-0000CE090000}"/>
    <cellStyle name="Обычный 3 3" xfId="1030" xr:uid="{00000000-0005-0000-0000-0000CF090000}"/>
    <cellStyle name="Обычный 3 3 2" xfId="1780" xr:uid="{00000000-0005-0000-0000-0000D0090000}"/>
    <cellStyle name="Обычный 3 3 3" xfId="2536" xr:uid="{00000000-0005-0000-0000-0000D1090000}"/>
    <cellStyle name="Обычный 4" xfId="220" xr:uid="{00000000-0005-0000-0000-0000D2090000}"/>
    <cellStyle name="Обычный 5" xfId="1031" xr:uid="{00000000-0005-0000-0000-0000D3090000}"/>
    <cellStyle name="Обычный 6" xfId="1032" xr:uid="{00000000-0005-0000-0000-0000D4090000}"/>
    <cellStyle name="Обычный 7" xfId="1033" xr:uid="{00000000-0005-0000-0000-0000D5090000}"/>
    <cellStyle name="Плохой 2" xfId="257" xr:uid="{00000000-0005-0000-0000-0000D6090000}"/>
    <cellStyle name="Плохой 3" xfId="1034" xr:uid="{00000000-0005-0000-0000-0000D7090000}"/>
    <cellStyle name="Пояснение 2" xfId="258" xr:uid="{00000000-0005-0000-0000-0000D8090000}"/>
    <cellStyle name="Пояснение 3" xfId="1035" xr:uid="{00000000-0005-0000-0000-0000D9090000}"/>
    <cellStyle name="Примечание 2" xfId="222" xr:uid="{00000000-0005-0000-0000-0000DA090000}"/>
    <cellStyle name="Примечание 2 2" xfId="1105" xr:uid="{00000000-0005-0000-0000-0000DB090000}"/>
    <cellStyle name="Примечание 2 3" xfId="1851" xr:uid="{00000000-0005-0000-0000-0000DC090000}"/>
    <cellStyle name="Связанная ячейка 2" xfId="259" xr:uid="{00000000-0005-0000-0000-0000DD090000}"/>
    <cellStyle name="Связанная ячейка 3" xfId="1036" xr:uid="{00000000-0005-0000-0000-0000DE090000}"/>
    <cellStyle name="Стиль 1" xfId="260" xr:uid="{00000000-0005-0000-0000-0000DF090000}"/>
    <cellStyle name="Текст предупреждения 2" xfId="261" xr:uid="{00000000-0005-0000-0000-0000E0090000}"/>
    <cellStyle name="Текст предупреждения 3" xfId="1037" xr:uid="{00000000-0005-0000-0000-0000E1090000}"/>
    <cellStyle name="Финансовый 2" xfId="214" xr:uid="{00000000-0005-0000-0000-0000E2090000}"/>
    <cellStyle name="Финансовый 2 2" xfId="215" xr:uid="{00000000-0005-0000-0000-0000E3090000}"/>
    <cellStyle name="Финансовый 3" xfId="216" xr:uid="{00000000-0005-0000-0000-0000E4090000}"/>
    <cellStyle name="Финансовый 4" xfId="218" xr:uid="{00000000-0005-0000-0000-0000E5090000}"/>
    <cellStyle name="Финансовый 5" xfId="1038" xr:uid="{00000000-0005-0000-0000-0000E6090000}"/>
    <cellStyle name="Финансовый 5 2" xfId="1781" xr:uid="{00000000-0005-0000-0000-0000E7090000}"/>
    <cellStyle name="Финансовый 5 3" xfId="2537" xr:uid="{00000000-0005-0000-0000-0000E8090000}"/>
    <cellStyle name="Хороший 2" xfId="262" xr:uid="{00000000-0005-0000-0000-0000E9090000}"/>
    <cellStyle name="Хороший 3" xfId="1039" xr:uid="{00000000-0005-0000-0000-0000EA0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F44D8-F2C8-4C0A-B936-8504538F04FD}">
  <dimension ref="B1:K49"/>
  <sheetViews>
    <sheetView topLeftCell="A19" zoomScale="98" zoomScaleNormal="98" workbookViewId="0">
      <selection activeCell="G23" sqref="G23"/>
    </sheetView>
  </sheetViews>
  <sheetFormatPr defaultColWidth="9.140625" defaultRowHeight="17.25"/>
  <cols>
    <col min="1" max="1" width="4.85546875" style="141" customWidth="1"/>
    <col min="2" max="2" width="11" style="141" customWidth="1"/>
    <col min="3" max="3" width="14.85546875" style="141" customWidth="1"/>
    <col min="4" max="4" width="73.85546875" style="141" customWidth="1"/>
    <col min="5" max="5" width="33.7109375" style="189" customWidth="1"/>
    <col min="6" max="6" width="16.85546875" style="142" customWidth="1"/>
    <col min="7" max="7" width="13.7109375" style="141" bestFit="1" customWidth="1"/>
    <col min="8" max="8" width="12.85546875" style="141" bestFit="1" customWidth="1"/>
    <col min="9" max="9" width="13.140625" style="141" customWidth="1"/>
    <col min="10" max="11" width="9.140625" style="141"/>
    <col min="12" max="12" width="17.85546875" style="141" customWidth="1"/>
    <col min="13" max="13" width="10.28515625" style="141" bestFit="1" customWidth="1"/>
    <col min="14" max="16384" width="9.140625" style="141"/>
  </cols>
  <sheetData>
    <row r="1" spans="2:7" ht="16.5" customHeight="1">
      <c r="F1" s="143" t="s">
        <v>131</v>
      </c>
    </row>
    <row r="2" spans="2:7" ht="16.5" customHeight="1">
      <c r="F2" s="143" t="s">
        <v>98</v>
      </c>
    </row>
    <row r="3" spans="2:7" ht="16.5" customHeight="1">
      <c r="F3" s="143" t="s">
        <v>1</v>
      </c>
    </row>
    <row r="4" spans="2:7" ht="40.5" customHeight="1"/>
    <row r="5" spans="2:7" ht="66.75" customHeight="1">
      <c r="B5" s="209" t="s">
        <v>132</v>
      </c>
      <c r="C5" s="209"/>
      <c r="D5" s="209"/>
      <c r="E5" s="209"/>
      <c r="F5" s="209"/>
      <c r="G5" s="188"/>
    </row>
    <row r="6" spans="2:7" ht="39" customHeight="1">
      <c r="E6" s="189" t="s">
        <v>69</v>
      </c>
      <c r="F6" s="141"/>
    </row>
    <row r="7" spans="2:7" s="144" customFormat="1" ht="105.75" customHeight="1">
      <c r="B7" s="216" t="s">
        <v>2</v>
      </c>
      <c r="C7" s="216"/>
      <c r="D7" s="216" t="s">
        <v>133</v>
      </c>
      <c r="E7" s="190" t="s">
        <v>39</v>
      </c>
    </row>
    <row r="8" spans="2:7" s="144" customFormat="1" ht="54.75" customHeight="1">
      <c r="B8" s="145" t="s">
        <v>35</v>
      </c>
      <c r="C8" s="145" t="s">
        <v>134</v>
      </c>
      <c r="D8" s="216"/>
      <c r="E8" s="145" t="s">
        <v>34</v>
      </c>
    </row>
    <row r="9" spans="2:7" s="144" customFormat="1" ht="27" customHeight="1">
      <c r="B9" s="217" t="s">
        <v>135</v>
      </c>
      <c r="C9" s="218"/>
      <c r="D9" s="5" t="s">
        <v>6</v>
      </c>
      <c r="E9" s="191">
        <f>+E11</f>
        <v>0</v>
      </c>
    </row>
    <row r="10" spans="2:7" s="144" customFormat="1" ht="23.25" customHeight="1">
      <c r="B10" s="219"/>
      <c r="C10" s="220"/>
      <c r="D10" s="5" t="s">
        <v>8</v>
      </c>
      <c r="E10" s="192"/>
    </row>
    <row r="11" spans="2:7" s="144" customFormat="1" ht="34.5" customHeight="1">
      <c r="B11" s="146"/>
      <c r="C11" s="221" t="s">
        <v>13</v>
      </c>
      <c r="D11" s="222"/>
      <c r="E11" s="193">
        <f>E13+E32</f>
        <v>0</v>
      </c>
    </row>
    <row r="12" spans="2:7" s="144" customFormat="1">
      <c r="B12" s="147">
        <v>1004</v>
      </c>
      <c r="C12" s="210"/>
      <c r="D12" s="184" t="s">
        <v>136</v>
      </c>
      <c r="E12" s="194"/>
    </row>
    <row r="13" spans="2:7" s="144" customFormat="1">
      <c r="B13" s="148"/>
      <c r="C13" s="211"/>
      <c r="D13" s="165" t="s">
        <v>162</v>
      </c>
      <c r="E13" s="191">
        <f t="shared" ref="E13" si="0">+E20+E26</f>
        <v>-2802395.7</v>
      </c>
    </row>
    <row r="14" spans="2:7" s="144" customFormat="1">
      <c r="B14" s="148"/>
      <c r="C14" s="211"/>
      <c r="D14" s="184" t="s">
        <v>137</v>
      </c>
      <c r="E14" s="194"/>
    </row>
    <row r="15" spans="2:7" s="144" customFormat="1" ht="34.5">
      <c r="B15" s="148"/>
      <c r="C15" s="211"/>
      <c r="D15" s="165" t="s">
        <v>180</v>
      </c>
      <c r="E15" s="194"/>
    </row>
    <row r="16" spans="2:7" s="144" customFormat="1" ht="19.5" customHeight="1">
      <c r="B16" s="148"/>
      <c r="C16" s="211"/>
      <c r="D16" s="184" t="s">
        <v>139</v>
      </c>
      <c r="E16" s="194"/>
    </row>
    <row r="17" spans="2:11" s="144" customFormat="1" ht="37.5" customHeight="1">
      <c r="B17" s="148"/>
      <c r="C17" s="211"/>
      <c r="D17" s="165" t="s">
        <v>181</v>
      </c>
      <c r="E17" s="194"/>
      <c r="K17" s="149"/>
    </row>
    <row r="18" spans="2:11" s="144" customFormat="1">
      <c r="B18" s="148"/>
      <c r="C18" s="212" t="s">
        <v>141</v>
      </c>
      <c r="D18" s="213"/>
      <c r="E18" s="195"/>
    </row>
    <row r="19" spans="2:11" s="144" customFormat="1">
      <c r="B19" s="148"/>
      <c r="C19" s="214">
        <v>31009</v>
      </c>
      <c r="D19" s="184" t="s">
        <v>142</v>
      </c>
      <c r="E19" s="145"/>
    </row>
    <row r="20" spans="2:11" s="144" customFormat="1" ht="39.75" customHeight="1">
      <c r="B20" s="148"/>
      <c r="C20" s="214"/>
      <c r="D20" s="165" t="s">
        <v>164</v>
      </c>
      <c r="E20" s="3">
        <f>Հ3!G23</f>
        <v>-2700000</v>
      </c>
    </row>
    <row r="21" spans="2:11" s="144" customFormat="1" ht="30" customHeight="1">
      <c r="B21" s="148"/>
      <c r="C21" s="214"/>
      <c r="D21" s="184" t="s">
        <v>144</v>
      </c>
      <c r="E21" s="145"/>
    </row>
    <row r="22" spans="2:11" s="144" customFormat="1" ht="51.75">
      <c r="B22" s="148"/>
      <c r="C22" s="214"/>
      <c r="D22" s="165" t="s">
        <v>182</v>
      </c>
      <c r="E22" s="145"/>
    </row>
    <row r="23" spans="2:11" s="144" customFormat="1" ht="24.75" customHeight="1">
      <c r="B23" s="148"/>
      <c r="C23" s="214"/>
      <c r="D23" s="184" t="s">
        <v>146</v>
      </c>
      <c r="E23" s="145"/>
    </row>
    <row r="24" spans="2:11" s="144" customFormat="1" ht="34.5">
      <c r="B24" s="148"/>
      <c r="C24" s="214"/>
      <c r="D24" s="165" t="s">
        <v>183</v>
      </c>
      <c r="E24" s="145"/>
    </row>
    <row r="25" spans="2:11" s="15" customFormat="1">
      <c r="B25" s="148"/>
      <c r="C25" s="215">
        <v>31013</v>
      </c>
      <c r="D25" s="184" t="s">
        <v>142</v>
      </c>
      <c r="E25" s="196"/>
    </row>
    <row r="26" spans="2:11" s="15" customFormat="1">
      <c r="B26" s="148"/>
      <c r="C26" s="215"/>
      <c r="D26" s="165" t="s">
        <v>167</v>
      </c>
      <c r="E26" s="3">
        <f>Հ3!G32</f>
        <v>-102395.7</v>
      </c>
    </row>
    <row r="27" spans="2:11" s="15" customFormat="1">
      <c r="B27" s="148"/>
      <c r="C27" s="215"/>
      <c r="D27" s="184" t="s">
        <v>144</v>
      </c>
      <c r="E27" s="196"/>
    </row>
    <row r="28" spans="2:11" s="15" customFormat="1">
      <c r="B28" s="148"/>
      <c r="C28" s="215"/>
      <c r="D28" s="165" t="s">
        <v>184</v>
      </c>
      <c r="E28" s="196"/>
    </row>
    <row r="29" spans="2:11" s="15" customFormat="1" ht="24" customHeight="1">
      <c r="B29" s="148"/>
      <c r="C29" s="215"/>
      <c r="D29" s="184" t="s">
        <v>146</v>
      </c>
      <c r="E29" s="196"/>
    </row>
    <row r="30" spans="2:11" s="15" customFormat="1" ht="42" customHeight="1">
      <c r="B30" s="150"/>
      <c r="C30" s="215"/>
      <c r="D30" s="165" t="s">
        <v>183</v>
      </c>
      <c r="E30" s="196"/>
    </row>
    <row r="31" spans="2:11" s="144" customFormat="1">
      <c r="B31" s="147">
        <v>1049</v>
      </c>
      <c r="C31" s="210"/>
      <c r="D31" s="2" t="s">
        <v>136</v>
      </c>
      <c r="E31" s="194"/>
    </row>
    <row r="32" spans="2:11" s="144" customFormat="1">
      <c r="B32" s="148"/>
      <c r="C32" s="211"/>
      <c r="D32" s="1" t="s">
        <v>63</v>
      </c>
      <c r="E32" s="191">
        <f t="shared" ref="E32" si="1">+E39+E45</f>
        <v>2802395.7</v>
      </c>
    </row>
    <row r="33" spans="2:11" s="144" customFormat="1">
      <c r="B33" s="148"/>
      <c r="C33" s="211"/>
      <c r="D33" s="2" t="s">
        <v>137</v>
      </c>
      <c r="E33" s="194"/>
    </row>
    <row r="34" spans="2:11" s="144" customFormat="1" ht="34.5">
      <c r="B34" s="148"/>
      <c r="C34" s="211"/>
      <c r="D34" s="1" t="s">
        <v>138</v>
      </c>
      <c r="E34" s="194"/>
    </row>
    <row r="35" spans="2:11" s="144" customFormat="1">
      <c r="B35" s="148"/>
      <c r="C35" s="211"/>
      <c r="D35" s="2" t="s">
        <v>139</v>
      </c>
      <c r="E35" s="194"/>
    </row>
    <row r="36" spans="2:11" s="144" customFormat="1" ht="51.75">
      <c r="B36" s="148"/>
      <c r="C36" s="211"/>
      <c r="D36" s="1" t="s">
        <v>140</v>
      </c>
      <c r="E36" s="194"/>
      <c r="K36" s="149"/>
    </row>
    <row r="37" spans="2:11" s="144" customFormat="1">
      <c r="B37" s="148"/>
      <c r="C37" s="212" t="s">
        <v>141</v>
      </c>
      <c r="D37" s="213"/>
      <c r="E37" s="195"/>
    </row>
    <row r="38" spans="2:11" s="144" customFormat="1">
      <c r="B38" s="148"/>
      <c r="C38" s="214">
        <v>21001</v>
      </c>
      <c r="D38" s="2" t="s">
        <v>142</v>
      </c>
      <c r="E38" s="145"/>
    </row>
    <row r="39" spans="2:11" s="144" customFormat="1" ht="26.25" customHeight="1">
      <c r="B39" s="148"/>
      <c r="C39" s="214"/>
      <c r="D39" s="1" t="s">
        <v>143</v>
      </c>
      <c r="E39" s="3">
        <f>Հ3!G49</f>
        <v>2733981.7</v>
      </c>
    </row>
    <row r="40" spans="2:11" s="144" customFormat="1" ht="30" customHeight="1">
      <c r="B40" s="148"/>
      <c r="C40" s="214"/>
      <c r="D40" s="2" t="s">
        <v>144</v>
      </c>
      <c r="E40" s="145"/>
    </row>
    <row r="41" spans="2:11" s="144" customFormat="1" ht="51.75">
      <c r="B41" s="148"/>
      <c r="C41" s="214"/>
      <c r="D41" s="1" t="s">
        <v>145</v>
      </c>
      <c r="E41" s="145"/>
    </row>
    <row r="42" spans="2:11" s="144" customFormat="1" ht="24.75" customHeight="1">
      <c r="B42" s="148"/>
      <c r="C42" s="214"/>
      <c r="D42" s="2" t="s">
        <v>146</v>
      </c>
      <c r="E42" s="145"/>
    </row>
    <row r="43" spans="2:11" s="144" customFormat="1" ht="34.5">
      <c r="B43" s="148"/>
      <c r="C43" s="214"/>
      <c r="D43" s="1" t="s">
        <v>147</v>
      </c>
      <c r="E43" s="145"/>
    </row>
    <row r="44" spans="2:11" s="15" customFormat="1">
      <c r="B44" s="148"/>
      <c r="C44" s="215">
        <v>21002</v>
      </c>
      <c r="D44" s="2" t="s">
        <v>142</v>
      </c>
      <c r="E44" s="196"/>
    </row>
    <row r="45" spans="2:11" s="15" customFormat="1">
      <c r="B45" s="148"/>
      <c r="C45" s="215"/>
      <c r="D45" s="1" t="s">
        <v>148</v>
      </c>
      <c r="E45" s="3">
        <f>Հ3!G66</f>
        <v>68414</v>
      </c>
    </row>
    <row r="46" spans="2:11" s="15" customFormat="1">
      <c r="B46" s="148"/>
      <c r="C46" s="215"/>
      <c r="D46" s="2" t="s">
        <v>144</v>
      </c>
      <c r="E46" s="196"/>
    </row>
    <row r="47" spans="2:11" s="15" customFormat="1" ht="34.5">
      <c r="B47" s="148"/>
      <c r="C47" s="215"/>
      <c r="D47" s="1" t="s">
        <v>149</v>
      </c>
      <c r="E47" s="196"/>
    </row>
    <row r="48" spans="2:11" s="15" customFormat="1" ht="24" customHeight="1">
      <c r="B48" s="148"/>
      <c r="C48" s="215"/>
      <c r="D48" s="2" t="s">
        <v>146</v>
      </c>
      <c r="E48" s="196"/>
    </row>
    <row r="49" spans="2:5" s="15" customFormat="1" ht="42" customHeight="1">
      <c r="B49" s="150"/>
      <c r="C49" s="215"/>
      <c r="D49" s="1" t="s">
        <v>147</v>
      </c>
      <c r="E49" s="196"/>
    </row>
  </sheetData>
  <mergeCells count="13">
    <mergeCell ref="B5:F5"/>
    <mergeCell ref="C31:C36"/>
    <mergeCell ref="C37:D37"/>
    <mergeCell ref="C38:C43"/>
    <mergeCell ref="C44:C49"/>
    <mergeCell ref="B7:C7"/>
    <mergeCell ref="D7:D8"/>
    <mergeCell ref="C25:C30"/>
    <mergeCell ref="B9:C10"/>
    <mergeCell ref="C11:D11"/>
    <mergeCell ref="C12:C17"/>
    <mergeCell ref="C18:D18"/>
    <mergeCell ref="C19:C24"/>
  </mergeCells>
  <printOptions horizontalCentered="1"/>
  <pageMargins left="0.15748031496062992" right="0.15748031496062992" top="0.19685039370078741" bottom="0.23622047244094491" header="0.19685039370078741" footer="0.19685039370078741"/>
  <pageSetup paperSize="9" scale="80" firstPageNumber="23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topLeftCell="A8" zoomScale="98" zoomScaleNormal="98" workbookViewId="0">
      <selection activeCell="E16" sqref="E16"/>
    </sheetView>
  </sheetViews>
  <sheetFormatPr defaultRowHeight="17.25"/>
  <cols>
    <col min="1" max="1" width="7.42578125" style="95" customWidth="1"/>
    <col min="2" max="2" width="10.7109375" style="95" customWidth="1"/>
    <col min="3" max="3" width="56.28515625" style="117" customWidth="1"/>
    <col min="4" max="4" width="17.42578125" style="118" customWidth="1"/>
    <col min="5" max="5" width="18.140625" style="118" customWidth="1"/>
    <col min="6" max="6" width="20.85546875" style="118" customWidth="1"/>
    <col min="7" max="7" width="18.140625" style="118" customWidth="1"/>
    <col min="8" max="8" width="16.85546875" style="118" customWidth="1"/>
    <col min="9" max="9" width="21.28515625" style="99" customWidth="1"/>
    <col min="10" max="10" width="14.5703125" style="99" customWidth="1"/>
    <col min="11" max="11" width="13.28515625" style="99" customWidth="1"/>
    <col min="12" max="12" width="10.7109375" style="99" customWidth="1"/>
    <col min="13" max="13" width="9.85546875" style="99" customWidth="1"/>
    <col min="14" max="16384" width="9.140625" style="99"/>
  </cols>
  <sheetData>
    <row r="1" spans="1:9" ht="16.5" customHeight="1">
      <c r="B1" s="96"/>
      <c r="C1" s="97"/>
      <c r="D1" s="96"/>
      <c r="E1" s="96"/>
      <c r="F1" s="96"/>
      <c r="G1" s="96"/>
      <c r="H1" s="98" t="s">
        <v>202</v>
      </c>
    </row>
    <row r="2" spans="1:9" ht="16.5" customHeight="1">
      <c r="B2" s="96"/>
      <c r="C2" s="97"/>
      <c r="D2" s="96"/>
      <c r="E2" s="96"/>
      <c r="F2" s="96"/>
      <c r="G2" s="96"/>
      <c r="H2" s="98" t="s">
        <v>98</v>
      </c>
    </row>
    <row r="3" spans="1:9" ht="16.5" customHeight="1">
      <c r="B3" s="96"/>
      <c r="C3" s="97"/>
      <c r="D3" s="96"/>
      <c r="E3" s="96"/>
      <c r="F3" s="96"/>
      <c r="G3" s="96"/>
      <c r="H3" s="98" t="s">
        <v>1</v>
      </c>
    </row>
    <row r="4" spans="1:9" ht="16.5" customHeight="1">
      <c r="B4" s="96"/>
      <c r="C4" s="97"/>
      <c r="D4" s="96"/>
      <c r="E4" s="96"/>
      <c r="F4" s="96"/>
      <c r="G4" s="96"/>
      <c r="H4" s="98"/>
    </row>
    <row r="5" spans="1:9" ht="52.5" customHeight="1">
      <c r="A5" s="223" t="s">
        <v>97</v>
      </c>
      <c r="B5" s="223"/>
      <c r="C5" s="223"/>
      <c r="D5" s="223"/>
      <c r="E5" s="223"/>
      <c r="F5" s="223"/>
      <c r="G5" s="223"/>
      <c r="H5" s="223"/>
    </row>
    <row r="6" spans="1:9" ht="26.25" customHeight="1">
      <c r="A6" s="100"/>
      <c r="B6" s="100"/>
      <c r="C6" s="101"/>
      <c r="D6" s="102"/>
      <c r="E6" s="102"/>
      <c r="F6" s="102"/>
      <c r="G6" s="224" t="s">
        <v>69</v>
      </c>
      <c r="H6" s="224"/>
    </row>
    <row r="7" spans="1:9" s="95" customFormat="1" ht="54" customHeight="1">
      <c r="A7" s="225" t="s">
        <v>70</v>
      </c>
      <c r="B7" s="225"/>
      <c r="C7" s="226" t="s">
        <v>71</v>
      </c>
      <c r="D7" s="227" t="s">
        <v>108</v>
      </c>
      <c r="E7" s="227"/>
      <c r="F7" s="227"/>
      <c r="G7" s="227"/>
      <c r="H7" s="227"/>
    </row>
    <row r="8" spans="1:9" s="95" customFormat="1" ht="18" customHeight="1">
      <c r="A8" s="225"/>
      <c r="B8" s="225"/>
      <c r="C8" s="226"/>
      <c r="D8" s="228" t="s">
        <v>72</v>
      </c>
      <c r="E8" s="227" t="s">
        <v>73</v>
      </c>
      <c r="F8" s="227"/>
      <c r="G8" s="227"/>
      <c r="H8" s="227"/>
    </row>
    <row r="9" spans="1:9" s="95" customFormat="1" ht="110.25" customHeight="1">
      <c r="A9" s="103" t="s">
        <v>35</v>
      </c>
      <c r="B9" s="103" t="s">
        <v>36</v>
      </c>
      <c r="C9" s="226"/>
      <c r="D9" s="228"/>
      <c r="E9" s="104" t="s">
        <v>74</v>
      </c>
      <c r="F9" s="104" t="s">
        <v>75</v>
      </c>
      <c r="G9" s="104" t="s">
        <v>76</v>
      </c>
      <c r="H9" s="104" t="s">
        <v>77</v>
      </c>
    </row>
    <row r="10" spans="1:9" s="95" customFormat="1" ht="30.75" customHeight="1">
      <c r="A10" s="103"/>
      <c r="B10" s="103"/>
      <c r="C10" s="105" t="s">
        <v>78</v>
      </c>
      <c r="D10" s="201">
        <f>+E10+F10+G10+H10</f>
        <v>0</v>
      </c>
      <c r="E10" s="201">
        <f>+E12</f>
        <v>-943055.59999999986</v>
      </c>
      <c r="F10" s="201">
        <f>+F12</f>
        <v>943055.59999999986</v>
      </c>
      <c r="G10" s="52">
        <f>+G12</f>
        <v>0</v>
      </c>
      <c r="H10" s="51">
        <f>+H12</f>
        <v>0</v>
      </c>
    </row>
    <row r="11" spans="1:9">
      <c r="A11" s="103"/>
      <c r="B11" s="103"/>
      <c r="C11" s="105" t="s">
        <v>79</v>
      </c>
      <c r="D11" s="202"/>
      <c r="E11" s="202"/>
      <c r="F11" s="202"/>
      <c r="G11" s="126"/>
      <c r="H11" s="106"/>
    </row>
    <row r="12" spans="1:9" s="95" customFormat="1" ht="51.75">
      <c r="A12" s="91"/>
      <c r="B12" s="107"/>
      <c r="C12" s="108" t="s">
        <v>80</v>
      </c>
      <c r="D12" s="201">
        <f>+E12+F12+G12+H12</f>
        <v>0</v>
      </c>
      <c r="E12" s="201">
        <f>E16+E17+E25+E26+E14+E15</f>
        <v>-943055.59999999986</v>
      </c>
      <c r="F12" s="201">
        <f t="shared" ref="F12:H12" si="0">F16+F17+F25+F26+F14+F15</f>
        <v>943055.59999999986</v>
      </c>
      <c r="G12" s="127">
        <f t="shared" si="0"/>
        <v>0</v>
      </c>
      <c r="H12" s="127">
        <f t="shared" si="0"/>
        <v>0</v>
      </c>
      <c r="I12" s="109"/>
    </row>
    <row r="13" spans="1:9" s="95" customFormat="1">
      <c r="A13" s="91"/>
      <c r="B13" s="91"/>
      <c r="C13" s="105" t="s">
        <v>37</v>
      </c>
      <c r="D13" s="203"/>
      <c r="E13" s="203"/>
      <c r="F13" s="203"/>
      <c r="G13" s="110"/>
      <c r="H13" s="110"/>
    </row>
    <row r="14" spans="1:9" s="95" customFormat="1" ht="42.75" customHeight="1">
      <c r="A14" s="113" t="s">
        <v>168</v>
      </c>
      <c r="B14" s="113" t="s">
        <v>163</v>
      </c>
      <c r="C14" s="113" t="s">
        <v>164</v>
      </c>
      <c r="D14" s="201">
        <f t="shared" ref="D14:D15" si="1">+E14+F14+G14+H14</f>
        <v>-2700000</v>
      </c>
      <c r="E14" s="205">
        <f>Հ3!G31</f>
        <v>-2700000</v>
      </c>
      <c r="F14" s="204"/>
      <c r="G14" s="110"/>
      <c r="H14" s="167"/>
    </row>
    <row r="15" spans="1:9" s="95" customFormat="1" ht="29.25" customHeight="1">
      <c r="A15" s="113" t="s">
        <v>168</v>
      </c>
      <c r="B15" s="113" t="s">
        <v>166</v>
      </c>
      <c r="C15" s="113" t="s">
        <v>167</v>
      </c>
      <c r="D15" s="201">
        <f t="shared" si="1"/>
        <v>-102395.7</v>
      </c>
      <c r="E15" s="205">
        <f>Հ3!G40</f>
        <v>-102395.7</v>
      </c>
      <c r="F15" s="205"/>
      <c r="G15" s="167"/>
      <c r="H15" s="167"/>
    </row>
    <row r="16" spans="1:9" s="114" customFormat="1" ht="38.25" customHeight="1">
      <c r="A16" s="111">
        <v>1049</v>
      </c>
      <c r="B16" s="112" t="s">
        <v>103</v>
      </c>
      <c r="C16" s="113" t="s">
        <v>81</v>
      </c>
      <c r="D16" s="201">
        <f>+E16+F16+G16+H16</f>
        <v>-558616.80000000005</v>
      </c>
      <c r="E16" s="201"/>
      <c r="F16" s="201">
        <v>-558616.80000000005</v>
      </c>
      <c r="G16" s="52">
        <v>0</v>
      </c>
      <c r="H16" s="52">
        <f>-H17</f>
        <v>0</v>
      </c>
      <c r="I16" s="157"/>
    </row>
    <row r="17" spans="1:10" s="114" customFormat="1" ht="34.5">
      <c r="A17" s="111">
        <v>1049</v>
      </c>
      <c r="B17" s="112" t="s">
        <v>103</v>
      </c>
      <c r="C17" s="113" t="s">
        <v>81</v>
      </c>
      <c r="D17" s="201">
        <f>+E17+F17+G17+H17</f>
        <v>3292598.5</v>
      </c>
      <c r="E17" s="201">
        <f>+E19+E21</f>
        <v>1859340.1</v>
      </c>
      <c r="F17" s="201">
        <f>+F19+F21</f>
        <v>1433258.4</v>
      </c>
      <c r="G17" s="52">
        <f t="shared" ref="G17" si="2">+G19+G21</f>
        <v>0</v>
      </c>
      <c r="H17" s="52">
        <f>+H19+H21</f>
        <v>0</v>
      </c>
    </row>
    <row r="18" spans="1:10">
      <c r="A18" s="91"/>
      <c r="B18" s="91"/>
      <c r="C18" s="105" t="s">
        <v>37</v>
      </c>
      <c r="D18" s="206"/>
      <c r="E18" s="206"/>
      <c r="F18" s="206"/>
      <c r="G18" s="51"/>
      <c r="H18" s="51"/>
    </row>
    <row r="19" spans="1:10" s="114" customFormat="1" ht="45.75" customHeight="1">
      <c r="A19" s="111"/>
      <c r="B19" s="112" t="s">
        <v>83</v>
      </c>
      <c r="C19" s="87" t="s">
        <v>84</v>
      </c>
      <c r="D19" s="201">
        <f t="shared" ref="D19:D21" si="3">+E19+F19+G19+H19</f>
        <v>1556368.2</v>
      </c>
      <c r="E19" s="201">
        <f>SUM(E20:E20)</f>
        <v>1556368.2</v>
      </c>
      <c r="F19" s="201">
        <f>SUM(F20:F20)</f>
        <v>0</v>
      </c>
      <c r="G19" s="52">
        <f>SUM(G20:G20)</f>
        <v>0</v>
      </c>
      <c r="H19" s="52">
        <f>SUM(H20:H20)</f>
        <v>0</v>
      </c>
      <c r="I19" s="116"/>
    </row>
    <row r="20" spans="1:10" ht="72" customHeight="1">
      <c r="A20" s="91"/>
      <c r="B20" s="115"/>
      <c r="C20" s="54" t="s">
        <v>150</v>
      </c>
      <c r="D20" s="206">
        <f>+E20+F20+G20+H20</f>
        <v>1556368.2</v>
      </c>
      <c r="E20" s="206">
        <v>1556368.2</v>
      </c>
      <c r="F20" s="206"/>
      <c r="G20" s="51"/>
      <c r="H20" s="51">
        <v>0</v>
      </c>
    </row>
    <row r="21" spans="1:10" s="114" customFormat="1" ht="34.5">
      <c r="A21" s="111"/>
      <c r="B21" s="89">
        <v>2</v>
      </c>
      <c r="C21" s="87" t="s">
        <v>85</v>
      </c>
      <c r="D21" s="201">
        <f t="shared" si="3"/>
        <v>1736230.2999999998</v>
      </c>
      <c r="E21" s="201">
        <f>SUM(E22:E24)</f>
        <v>302971.90000000002</v>
      </c>
      <c r="F21" s="201">
        <f>SUM(F22:F24)</f>
        <v>1433258.4</v>
      </c>
      <c r="G21" s="52">
        <f>SUM(G22:G24)</f>
        <v>0</v>
      </c>
      <c r="H21" s="52">
        <f>SUM(H22:H24)</f>
        <v>0</v>
      </c>
    </row>
    <row r="22" spans="1:10" ht="65.25" customHeight="1">
      <c r="A22" s="91"/>
      <c r="B22" s="115"/>
      <c r="C22" s="54" t="s">
        <v>151</v>
      </c>
      <c r="D22" s="206">
        <f>+E22+F22+G22+H22</f>
        <v>1147280.7</v>
      </c>
      <c r="E22" s="206"/>
      <c r="F22" s="206">
        <v>1147280.7</v>
      </c>
      <c r="G22" s="51"/>
      <c r="H22" s="51">
        <v>0</v>
      </c>
    </row>
    <row r="23" spans="1:10" ht="63.75" customHeight="1">
      <c r="A23" s="91"/>
      <c r="B23" s="115"/>
      <c r="C23" s="54" t="s">
        <v>152</v>
      </c>
      <c r="D23" s="206">
        <f t="shared" ref="D23:D24" si="4">+E23+F23+G23+H23</f>
        <v>285977.7</v>
      </c>
      <c r="E23" s="206"/>
      <c r="F23" s="206">
        <v>285977.7</v>
      </c>
      <c r="G23" s="51"/>
      <c r="H23" s="51">
        <v>0</v>
      </c>
    </row>
    <row r="24" spans="1:10" ht="44.25" customHeight="1">
      <c r="A24" s="91"/>
      <c r="B24" s="115"/>
      <c r="C24" s="54" t="s">
        <v>153</v>
      </c>
      <c r="D24" s="206">
        <f t="shared" si="4"/>
        <v>302971.90000000002</v>
      </c>
      <c r="E24" s="206">
        <v>302971.90000000002</v>
      </c>
      <c r="F24" s="206"/>
      <c r="G24" s="51"/>
      <c r="H24" s="51">
        <v>0</v>
      </c>
    </row>
    <row r="25" spans="1:10" s="114" customFormat="1" ht="35.25" customHeight="1">
      <c r="A25" s="120">
        <v>1049</v>
      </c>
      <c r="B25" s="121">
        <v>21002</v>
      </c>
      <c r="C25" s="120" t="s">
        <v>109</v>
      </c>
      <c r="D25" s="201">
        <f>+E25+F25+G25+H25</f>
        <v>-166520.1</v>
      </c>
      <c r="E25" s="201">
        <f>-E26</f>
        <v>0</v>
      </c>
      <c r="F25" s="201">
        <v>-166520.1</v>
      </c>
      <c r="G25" s="52"/>
      <c r="H25" s="52">
        <f>-H26</f>
        <v>0</v>
      </c>
      <c r="I25" s="156"/>
      <c r="J25" s="99"/>
    </row>
    <row r="26" spans="1:10" s="114" customFormat="1" ht="36.75" customHeight="1">
      <c r="A26" s="120">
        <v>1049</v>
      </c>
      <c r="B26" s="121" t="s">
        <v>110</v>
      </c>
      <c r="C26" s="120" t="s">
        <v>109</v>
      </c>
      <c r="D26" s="201">
        <f>+E26+F26+G26+H26</f>
        <v>234934.1</v>
      </c>
      <c r="E26" s="201">
        <f>SUM(E28:E29)</f>
        <v>0</v>
      </c>
      <c r="F26" s="201">
        <f>SUM(F28:F29)</f>
        <v>234934.1</v>
      </c>
      <c r="G26" s="52">
        <f>SUM(G28:G29)</f>
        <v>0</v>
      </c>
      <c r="H26" s="52">
        <f>SUM(H28:H29)</f>
        <v>0</v>
      </c>
      <c r="I26" s="156"/>
      <c r="J26" s="99"/>
    </row>
    <row r="27" spans="1:10" ht="21.75" customHeight="1">
      <c r="A27" s="91"/>
      <c r="B27" s="91"/>
      <c r="C27" s="105" t="s">
        <v>37</v>
      </c>
      <c r="D27" s="206"/>
      <c r="E27" s="206"/>
      <c r="F27" s="206"/>
      <c r="G27" s="51"/>
      <c r="H27" s="51"/>
    </row>
    <row r="28" spans="1:10" ht="61.5" customHeight="1">
      <c r="A28" s="91"/>
      <c r="B28" s="91"/>
      <c r="C28" s="154" t="s">
        <v>154</v>
      </c>
      <c r="D28" s="206">
        <f t="shared" ref="D28" si="5">+E28+F28+G28+H28</f>
        <v>87342.1</v>
      </c>
      <c r="E28" s="206"/>
      <c r="F28" s="206">
        <v>87342.1</v>
      </c>
      <c r="G28" s="51"/>
      <c r="H28" s="51">
        <v>0</v>
      </c>
    </row>
    <row r="29" spans="1:10" ht="72" customHeight="1">
      <c r="A29" s="91"/>
      <c r="B29" s="91"/>
      <c r="C29" s="154" t="s">
        <v>155</v>
      </c>
      <c r="D29" s="206">
        <f>+E29+F29+G29+H29</f>
        <v>147592</v>
      </c>
      <c r="E29" s="206"/>
      <c r="F29" s="206">
        <v>147592</v>
      </c>
      <c r="G29" s="51"/>
      <c r="H29" s="51">
        <v>0</v>
      </c>
    </row>
  </sheetData>
  <mergeCells count="7">
    <mergeCell ref="A5:H5"/>
    <mergeCell ref="G6:H6"/>
    <mergeCell ref="A7:B8"/>
    <mergeCell ref="C7:C9"/>
    <mergeCell ref="D7:H7"/>
    <mergeCell ref="D8:D9"/>
    <mergeCell ref="E8:H8"/>
  </mergeCells>
  <printOptions horizontalCentered="1"/>
  <pageMargins left="0.15748031496062992" right="0.15748031496062992" top="0.19685039370078741" bottom="0.23622047244094491" header="0.19685039370078741" footer="0.19685039370078741"/>
  <pageSetup paperSize="9" scale="80" firstPageNumber="23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1"/>
  <sheetViews>
    <sheetView topLeftCell="A28" zoomScaleNormal="100" zoomScaleSheetLayoutView="100" workbookViewId="0">
      <selection activeCell="I62" sqref="I62"/>
    </sheetView>
  </sheetViews>
  <sheetFormatPr defaultRowHeight="17.25"/>
  <cols>
    <col min="1" max="1" width="8.7109375" style="6" customWidth="1"/>
    <col min="2" max="2" width="7.85546875" style="6" customWidth="1"/>
    <col min="3" max="3" width="7.140625" style="6" customWidth="1"/>
    <col min="4" max="4" width="10.140625" style="6" bestFit="1" customWidth="1"/>
    <col min="5" max="5" width="14.7109375" style="6" bestFit="1" customWidth="1"/>
    <col min="6" max="6" width="60.7109375" style="6" customWidth="1"/>
    <col min="7" max="7" width="29.28515625" style="6" customWidth="1"/>
    <col min="8" max="8" width="20.5703125" style="6" customWidth="1"/>
    <col min="9" max="9" width="20.42578125" style="6" customWidth="1"/>
    <col min="10" max="10" width="13.85546875" style="6" bestFit="1" customWidth="1"/>
    <col min="11" max="16384" width="9.140625" style="6"/>
  </cols>
  <sheetData>
    <row r="1" spans="1:7">
      <c r="G1" s="46" t="s">
        <v>185</v>
      </c>
    </row>
    <row r="2" spans="1:7">
      <c r="G2" s="46" t="s">
        <v>101</v>
      </c>
    </row>
    <row r="3" spans="1:7">
      <c r="G3" s="46" t="s">
        <v>1</v>
      </c>
    </row>
    <row r="5" spans="1:7" ht="39" customHeight="1">
      <c r="A5" s="229" t="s">
        <v>99</v>
      </c>
      <c r="B5" s="229"/>
      <c r="C5" s="229"/>
      <c r="D5" s="229"/>
      <c r="E5" s="229"/>
      <c r="F5" s="229"/>
      <c r="G5" s="229"/>
    </row>
    <row r="7" spans="1:7" ht="17.25" customHeight="1">
      <c r="G7" s="152" t="s">
        <v>69</v>
      </c>
    </row>
    <row r="8" spans="1:7" s="15" customFormat="1" ht="104.25" customHeight="1">
      <c r="A8" s="230" t="s">
        <v>7</v>
      </c>
      <c r="B8" s="230"/>
      <c r="C8" s="230"/>
      <c r="D8" s="230" t="s">
        <v>2</v>
      </c>
      <c r="E8" s="230"/>
      <c r="F8" s="230" t="s">
        <v>3</v>
      </c>
      <c r="G8" s="158" t="s">
        <v>39</v>
      </c>
    </row>
    <row r="9" spans="1:7" s="15" customFormat="1" ht="42" customHeight="1">
      <c r="A9" s="61" t="s">
        <v>46</v>
      </c>
      <c r="B9" s="61" t="s">
        <v>45</v>
      </c>
      <c r="C9" s="61" t="s">
        <v>44</v>
      </c>
      <c r="D9" s="61" t="s">
        <v>35</v>
      </c>
      <c r="E9" s="61" t="s">
        <v>36</v>
      </c>
      <c r="F9" s="230"/>
      <c r="G9" s="43" t="s">
        <v>34</v>
      </c>
    </row>
    <row r="10" spans="1:7" s="15" customFormat="1">
      <c r="A10" s="62"/>
      <c r="B10" s="62"/>
      <c r="C10" s="62"/>
      <c r="D10" s="56"/>
      <c r="E10" s="56"/>
      <c r="F10" s="1" t="s">
        <v>6</v>
      </c>
      <c r="G10" s="3">
        <f>+G12</f>
        <v>0</v>
      </c>
    </row>
    <row r="11" spans="1:7" s="15" customFormat="1">
      <c r="A11" s="62"/>
      <c r="B11" s="62"/>
      <c r="C11" s="62"/>
      <c r="D11" s="56"/>
      <c r="E11" s="56"/>
      <c r="F11" s="1" t="s">
        <v>8</v>
      </c>
      <c r="G11" s="3"/>
    </row>
    <row r="12" spans="1:7" s="15" customFormat="1" ht="34.5">
      <c r="A12" s="62"/>
      <c r="B12" s="62"/>
      <c r="C12" s="62"/>
      <c r="D12" s="56"/>
      <c r="E12" s="56"/>
      <c r="F12" s="1" t="s">
        <v>13</v>
      </c>
      <c r="G12" s="3">
        <f>+G13</f>
        <v>0</v>
      </c>
    </row>
    <row r="13" spans="1:7" s="15" customFormat="1">
      <c r="A13" s="130" t="s">
        <v>57</v>
      </c>
      <c r="B13" s="131"/>
      <c r="C13" s="131"/>
      <c r="D13" s="132"/>
      <c r="E13" s="63"/>
      <c r="F13" s="5" t="s">
        <v>58</v>
      </c>
      <c r="G13" s="3">
        <f>G15+G41</f>
        <v>0</v>
      </c>
    </row>
    <row r="14" spans="1:7" s="15" customFormat="1">
      <c r="A14" s="130"/>
      <c r="B14" s="131"/>
      <c r="C14" s="131"/>
      <c r="D14" s="132"/>
      <c r="E14" s="63"/>
      <c r="F14" s="1" t="s">
        <v>4</v>
      </c>
      <c r="G14" s="3"/>
    </row>
    <row r="15" spans="1:7" s="15" customFormat="1" ht="34.5">
      <c r="A15" s="130"/>
      <c r="B15" s="130" t="s">
        <v>158</v>
      </c>
      <c r="C15" s="131"/>
      <c r="D15" s="132"/>
      <c r="E15" s="63"/>
      <c r="F15" s="165" t="s">
        <v>159</v>
      </c>
      <c r="G15" s="3">
        <f>G17</f>
        <v>-2802395.7</v>
      </c>
    </row>
    <row r="16" spans="1:7" s="15" customFormat="1">
      <c r="A16" s="130"/>
      <c r="B16" s="130"/>
      <c r="C16" s="131"/>
      <c r="D16" s="132"/>
      <c r="E16" s="63"/>
      <c r="F16" s="165" t="s">
        <v>4</v>
      </c>
      <c r="G16" s="3"/>
    </row>
    <row r="17" spans="1:7" s="15" customFormat="1">
      <c r="A17" s="130"/>
      <c r="B17" s="130"/>
      <c r="C17" s="130" t="s">
        <v>57</v>
      </c>
      <c r="D17" s="133"/>
      <c r="E17" s="63"/>
      <c r="F17" s="165" t="s">
        <v>160</v>
      </c>
      <c r="G17" s="3">
        <f>+G19</f>
        <v>-2802395.7</v>
      </c>
    </row>
    <row r="18" spans="1:7" s="15" customFormat="1">
      <c r="A18" s="130"/>
      <c r="B18" s="130"/>
      <c r="C18" s="130"/>
      <c r="D18" s="133"/>
      <c r="E18" s="63"/>
      <c r="F18" s="1" t="s">
        <v>4</v>
      </c>
      <c r="G18" s="3"/>
    </row>
    <row r="19" spans="1:7" s="15" customFormat="1" ht="34.5">
      <c r="A19" s="130"/>
      <c r="B19" s="130"/>
      <c r="C19" s="130"/>
      <c r="D19" s="133"/>
      <c r="E19" s="63"/>
      <c r="F19" s="1" t="s">
        <v>12</v>
      </c>
      <c r="G19" s="3">
        <f>+G21</f>
        <v>-2802395.7</v>
      </c>
    </row>
    <row r="20" spans="1:7" s="15" customFormat="1">
      <c r="A20" s="130"/>
      <c r="B20" s="130"/>
      <c r="C20" s="130"/>
      <c r="D20" s="133"/>
      <c r="E20" s="63"/>
      <c r="F20" s="1" t="s">
        <v>4</v>
      </c>
      <c r="G20" s="3"/>
    </row>
    <row r="21" spans="1:7" s="15" customFormat="1" ht="26.25" customHeight="1">
      <c r="A21" s="130"/>
      <c r="B21" s="130"/>
      <c r="C21" s="130"/>
      <c r="D21" s="122" t="s">
        <v>161</v>
      </c>
      <c r="E21" s="29"/>
      <c r="F21" s="165" t="s">
        <v>162</v>
      </c>
      <c r="G21" s="3">
        <f>G23+G32</f>
        <v>-2802395.7</v>
      </c>
    </row>
    <row r="22" spans="1:7" s="15" customFormat="1">
      <c r="A22" s="42"/>
      <c r="B22" s="42"/>
      <c r="C22" s="42"/>
      <c r="D22" s="63"/>
      <c r="E22" s="29"/>
      <c r="F22" s="1" t="s">
        <v>4</v>
      </c>
      <c r="G22" s="3"/>
    </row>
    <row r="23" spans="1:7" s="15" customFormat="1" ht="34.5">
      <c r="A23" s="42"/>
      <c r="B23" s="42"/>
      <c r="C23" s="42"/>
      <c r="D23" s="63"/>
      <c r="E23" s="183" t="s">
        <v>163</v>
      </c>
      <c r="F23" s="183" t="s">
        <v>164</v>
      </c>
      <c r="G23" s="57">
        <f>G25</f>
        <v>-2700000</v>
      </c>
    </row>
    <row r="24" spans="1:7">
      <c r="A24" s="42"/>
      <c r="B24" s="42"/>
      <c r="C24" s="42"/>
      <c r="D24" s="63"/>
      <c r="E24" s="165"/>
      <c r="F24" s="165" t="s">
        <v>10</v>
      </c>
      <c r="G24" s="3"/>
    </row>
    <row r="25" spans="1:7" s="65" customFormat="1" ht="51.75">
      <c r="A25" s="42"/>
      <c r="B25" s="42"/>
      <c r="C25" s="42"/>
      <c r="D25" s="63"/>
      <c r="E25" s="165"/>
      <c r="F25" s="184" t="s">
        <v>165</v>
      </c>
      <c r="G25" s="3">
        <f>G27</f>
        <v>-2700000</v>
      </c>
    </row>
    <row r="26" spans="1:7" ht="34.5">
      <c r="A26" s="42"/>
      <c r="B26" s="42"/>
      <c r="C26" s="42"/>
      <c r="D26" s="63"/>
      <c r="E26" s="165"/>
      <c r="F26" s="165" t="s">
        <v>11</v>
      </c>
      <c r="G26" s="3"/>
    </row>
    <row r="27" spans="1:7">
      <c r="A27" s="42"/>
      <c r="B27" s="42"/>
      <c r="C27" s="42"/>
      <c r="D27" s="63"/>
      <c r="E27" s="165"/>
      <c r="F27" s="165" t="s">
        <v>5</v>
      </c>
      <c r="G27" s="3">
        <f>+G28</f>
        <v>-2700000</v>
      </c>
    </row>
    <row r="28" spans="1:7" ht="21.75" customHeight="1">
      <c r="A28" s="42"/>
      <c r="B28" s="42"/>
      <c r="C28" s="42"/>
      <c r="D28" s="63"/>
      <c r="E28" s="165"/>
      <c r="F28" s="165" t="s">
        <v>65</v>
      </c>
      <c r="G28" s="3">
        <f>G29</f>
        <v>-2700000</v>
      </c>
    </row>
    <row r="29" spans="1:7" ht="21.75" customHeight="1">
      <c r="A29" s="42"/>
      <c r="B29" s="42"/>
      <c r="C29" s="42"/>
      <c r="D29" s="63"/>
      <c r="E29" s="165"/>
      <c r="F29" s="165" t="s">
        <v>66</v>
      </c>
      <c r="G29" s="3">
        <f>G30</f>
        <v>-2700000</v>
      </c>
    </row>
    <row r="30" spans="1:7" ht="21.75" customHeight="1">
      <c r="A30" s="42"/>
      <c r="B30" s="42"/>
      <c r="C30" s="42"/>
      <c r="D30" s="63"/>
      <c r="E30" s="165"/>
      <c r="F30" s="165" t="s">
        <v>67</v>
      </c>
      <c r="G30" s="3">
        <f>G31</f>
        <v>-2700000</v>
      </c>
    </row>
    <row r="31" spans="1:7" ht="21.75" customHeight="1">
      <c r="A31" s="42"/>
      <c r="B31" s="42"/>
      <c r="C31" s="42"/>
      <c r="D31" s="63"/>
      <c r="E31" s="165"/>
      <c r="F31" s="165" t="s">
        <v>157</v>
      </c>
      <c r="G31" s="3">
        <v>-2700000</v>
      </c>
    </row>
    <row r="32" spans="1:7" s="15" customFormat="1">
      <c r="A32" s="42"/>
      <c r="B32" s="42"/>
      <c r="C32" s="42"/>
      <c r="D32" s="63"/>
      <c r="E32" s="183" t="s">
        <v>166</v>
      </c>
      <c r="F32" s="183" t="s">
        <v>167</v>
      </c>
      <c r="G32" s="57">
        <f>G34</f>
        <v>-102395.7</v>
      </c>
    </row>
    <row r="33" spans="1:7">
      <c r="A33" s="42"/>
      <c r="B33" s="42"/>
      <c r="C33" s="42"/>
      <c r="D33" s="63"/>
      <c r="E33" s="165"/>
      <c r="F33" s="165" t="s">
        <v>10</v>
      </c>
      <c r="G33" s="3"/>
    </row>
    <row r="34" spans="1:7" s="65" customFormat="1" ht="51.75">
      <c r="A34" s="42"/>
      <c r="B34" s="42"/>
      <c r="C34" s="42"/>
      <c r="D34" s="63"/>
      <c r="E34" s="165"/>
      <c r="F34" s="184" t="s">
        <v>165</v>
      </c>
      <c r="G34" s="3">
        <f>G36</f>
        <v>-102395.7</v>
      </c>
    </row>
    <row r="35" spans="1:7" ht="34.5">
      <c r="A35" s="42"/>
      <c r="B35" s="42"/>
      <c r="C35" s="42"/>
      <c r="D35" s="63"/>
      <c r="E35" s="165"/>
      <c r="F35" s="165" t="s">
        <v>11</v>
      </c>
      <c r="G35" s="3"/>
    </row>
    <row r="36" spans="1:7">
      <c r="A36" s="42"/>
      <c r="B36" s="42"/>
      <c r="C36" s="42"/>
      <c r="D36" s="63"/>
      <c r="E36" s="165"/>
      <c r="F36" s="165" t="s">
        <v>5</v>
      </c>
      <c r="G36" s="3">
        <f>+G37</f>
        <v>-102395.7</v>
      </c>
    </row>
    <row r="37" spans="1:7" ht="21.75" customHeight="1">
      <c r="A37" s="42"/>
      <c r="B37" s="42"/>
      <c r="C37" s="42"/>
      <c r="D37" s="63"/>
      <c r="E37" s="165"/>
      <c r="F37" s="165" t="s">
        <v>65</v>
      </c>
      <c r="G37" s="3">
        <f>G38</f>
        <v>-102395.7</v>
      </c>
    </row>
    <row r="38" spans="1:7" ht="21.75" customHeight="1">
      <c r="A38" s="42"/>
      <c r="B38" s="42"/>
      <c r="C38" s="42"/>
      <c r="D38" s="63"/>
      <c r="E38" s="165"/>
      <c r="F38" s="165" t="s">
        <v>66</v>
      </c>
      <c r="G38" s="3">
        <f>G39</f>
        <v>-102395.7</v>
      </c>
    </row>
    <row r="39" spans="1:7" ht="21.75" customHeight="1">
      <c r="A39" s="42"/>
      <c r="B39" s="42"/>
      <c r="C39" s="42"/>
      <c r="D39" s="63"/>
      <c r="E39" s="165"/>
      <c r="F39" s="165" t="s">
        <v>67</v>
      </c>
      <c r="G39" s="3">
        <f>G40</f>
        <v>-102395.7</v>
      </c>
    </row>
    <row r="40" spans="1:7" ht="21.75" customHeight="1">
      <c r="A40" s="42"/>
      <c r="B40" s="42"/>
      <c r="C40" s="42"/>
      <c r="D40" s="63"/>
      <c r="E40" s="165"/>
      <c r="F40" s="165" t="s">
        <v>157</v>
      </c>
      <c r="G40" s="3">
        <v>-102395.7</v>
      </c>
    </row>
    <row r="41" spans="1:7" s="15" customFormat="1">
      <c r="A41" s="130"/>
      <c r="B41" s="130" t="s">
        <v>59</v>
      </c>
      <c r="C41" s="131"/>
      <c r="D41" s="132"/>
      <c r="E41" s="63"/>
      <c r="F41" s="5" t="s">
        <v>60</v>
      </c>
      <c r="G41" s="3">
        <f>G43</f>
        <v>2802395.7</v>
      </c>
    </row>
    <row r="42" spans="1:7" s="15" customFormat="1">
      <c r="A42" s="130"/>
      <c r="B42" s="130"/>
      <c r="C42" s="131"/>
      <c r="D42" s="132"/>
      <c r="E42" s="63"/>
      <c r="F42" s="1" t="s">
        <v>4</v>
      </c>
      <c r="G42" s="3"/>
    </row>
    <row r="43" spans="1:7" s="15" customFormat="1">
      <c r="A43" s="130"/>
      <c r="B43" s="130"/>
      <c r="C43" s="130" t="s">
        <v>26</v>
      </c>
      <c r="D43" s="133"/>
      <c r="E43" s="63"/>
      <c r="F43" s="1" t="s">
        <v>61</v>
      </c>
      <c r="G43" s="3">
        <f>+G45</f>
        <v>2802395.7</v>
      </c>
    </row>
    <row r="44" spans="1:7" s="15" customFormat="1">
      <c r="A44" s="130"/>
      <c r="B44" s="130"/>
      <c r="C44" s="130"/>
      <c r="D44" s="133"/>
      <c r="E44" s="63"/>
      <c r="F44" s="1" t="s">
        <v>4</v>
      </c>
      <c r="G44" s="3"/>
    </row>
    <row r="45" spans="1:7" s="15" customFormat="1" ht="34.5">
      <c r="A45" s="130"/>
      <c r="B45" s="130"/>
      <c r="C45" s="130"/>
      <c r="D45" s="133"/>
      <c r="E45" s="63"/>
      <c r="F45" s="1" t="s">
        <v>12</v>
      </c>
      <c r="G45" s="3">
        <f>+G47</f>
        <v>2802395.7</v>
      </c>
    </row>
    <row r="46" spans="1:7" s="15" customFormat="1">
      <c r="A46" s="130"/>
      <c r="B46" s="130"/>
      <c r="C46" s="130"/>
      <c r="D46" s="133"/>
      <c r="E46" s="63"/>
      <c r="F46" s="1" t="s">
        <v>4</v>
      </c>
      <c r="G46" s="3"/>
    </row>
    <row r="47" spans="1:7" s="15" customFormat="1" ht="26.25" customHeight="1">
      <c r="A47" s="130"/>
      <c r="B47" s="130"/>
      <c r="C47" s="130"/>
      <c r="D47" s="134" t="s">
        <v>62</v>
      </c>
      <c r="E47" s="29"/>
      <c r="F47" s="64" t="s">
        <v>63</v>
      </c>
      <c r="G47" s="3">
        <f>+G49+G66</f>
        <v>2802395.7</v>
      </c>
    </row>
    <row r="48" spans="1:7" s="15" customFormat="1">
      <c r="A48" s="42"/>
      <c r="B48" s="42"/>
      <c r="C48" s="42"/>
      <c r="D48" s="63"/>
      <c r="E48" s="29"/>
      <c r="F48" s="1" t="s">
        <v>4</v>
      </c>
      <c r="G48" s="3"/>
    </row>
    <row r="49" spans="1:8" s="15" customFormat="1" ht="34.5">
      <c r="A49" s="42"/>
      <c r="B49" s="42"/>
      <c r="C49" s="42"/>
      <c r="D49" s="63"/>
      <c r="E49" s="122" t="str">
        <f>Հ2!B17</f>
        <v>21001</v>
      </c>
      <c r="F49" s="123" t="str">
        <f>Հ2!C17</f>
        <v>Պետական նշանակության ավտոճանապարհների հիմնանորոգում</v>
      </c>
      <c r="G49" s="3">
        <f>G58+G51</f>
        <v>2733981.7</v>
      </c>
    </row>
    <row r="50" spans="1:8">
      <c r="A50" s="42"/>
      <c r="B50" s="42"/>
      <c r="C50" s="42"/>
      <c r="D50" s="63"/>
      <c r="E50" s="63"/>
      <c r="F50" s="1" t="s">
        <v>64</v>
      </c>
      <c r="G50" s="3"/>
    </row>
    <row r="51" spans="1:8" s="65" customFormat="1">
      <c r="A51" s="42"/>
      <c r="B51" s="42"/>
      <c r="C51" s="42"/>
      <c r="D51" s="63"/>
      <c r="E51" s="63"/>
      <c r="F51" s="2" t="s">
        <v>56</v>
      </c>
      <c r="G51" s="57">
        <f>G53</f>
        <v>-558616.80000000005</v>
      </c>
    </row>
    <row r="52" spans="1:8" ht="34.5">
      <c r="A52" s="42"/>
      <c r="B52" s="42"/>
      <c r="C52" s="42"/>
      <c r="D52" s="63"/>
      <c r="E52" s="63"/>
      <c r="F52" s="1" t="s">
        <v>11</v>
      </c>
      <c r="G52" s="3"/>
    </row>
    <row r="53" spans="1:8">
      <c r="A53" s="42"/>
      <c r="B53" s="42"/>
      <c r="C53" s="42"/>
      <c r="D53" s="63"/>
      <c r="E53" s="63"/>
      <c r="F53" s="1" t="s">
        <v>5</v>
      </c>
      <c r="G53" s="3">
        <f>+G54</f>
        <v>-558616.80000000005</v>
      </c>
    </row>
    <row r="54" spans="1:8" ht="21.75" customHeight="1">
      <c r="A54" s="42"/>
      <c r="B54" s="42"/>
      <c r="C54" s="42"/>
      <c r="D54" s="63"/>
      <c r="E54" s="63"/>
      <c r="F54" s="1" t="s">
        <v>65</v>
      </c>
      <c r="G54" s="3">
        <f>G55</f>
        <v>-558616.80000000005</v>
      </c>
    </row>
    <row r="55" spans="1:8" ht="21.75" customHeight="1">
      <c r="A55" s="42"/>
      <c r="B55" s="42"/>
      <c r="C55" s="42"/>
      <c r="D55" s="63"/>
      <c r="E55" s="63"/>
      <c r="F55" s="1" t="s">
        <v>66</v>
      </c>
      <c r="G55" s="3">
        <f>G56</f>
        <v>-558616.80000000005</v>
      </c>
    </row>
    <row r="56" spans="1:8" ht="21.75" customHeight="1">
      <c r="A56" s="42"/>
      <c r="B56" s="42"/>
      <c r="C56" s="42"/>
      <c r="D56" s="63"/>
      <c r="E56" s="63"/>
      <c r="F56" s="1" t="s">
        <v>67</v>
      </c>
      <c r="G56" s="3">
        <f>G57</f>
        <v>-558616.80000000005</v>
      </c>
    </row>
    <row r="57" spans="1:8" ht="21.75" customHeight="1">
      <c r="A57" s="42"/>
      <c r="B57" s="42"/>
      <c r="C57" s="42"/>
      <c r="D57" s="63"/>
      <c r="E57" s="63"/>
      <c r="F57" s="1" t="s">
        <v>68</v>
      </c>
      <c r="G57" s="3">
        <f>Հ2!F16</f>
        <v>-558616.80000000005</v>
      </c>
    </row>
    <row r="58" spans="1:8" s="65" customFormat="1" ht="34.5">
      <c r="A58" s="42"/>
      <c r="B58" s="42"/>
      <c r="C58" s="42"/>
      <c r="D58" s="63"/>
      <c r="E58" s="63"/>
      <c r="F58" s="2" t="s">
        <v>13</v>
      </c>
      <c r="G58" s="57">
        <f>G60</f>
        <v>3292598.5</v>
      </c>
    </row>
    <row r="59" spans="1:8" ht="34.5">
      <c r="A59" s="42"/>
      <c r="B59" s="42"/>
      <c r="C59" s="42"/>
      <c r="D59" s="63"/>
      <c r="E59" s="63"/>
      <c r="F59" s="1" t="s">
        <v>9</v>
      </c>
      <c r="G59" s="3"/>
    </row>
    <row r="60" spans="1:8" ht="21.75" customHeight="1">
      <c r="A60" s="42"/>
      <c r="B60" s="42"/>
      <c r="C60" s="42"/>
      <c r="D60" s="63"/>
      <c r="E60" s="63"/>
      <c r="F60" s="1" t="s">
        <v>5</v>
      </c>
      <c r="G60" s="3">
        <f>+G61</f>
        <v>3292598.5</v>
      </c>
    </row>
    <row r="61" spans="1:8" ht="21.75" customHeight="1">
      <c r="A61" s="42"/>
      <c r="B61" s="42"/>
      <c r="C61" s="42"/>
      <c r="D61" s="63"/>
      <c r="E61" s="63"/>
      <c r="F61" s="1" t="s">
        <v>65</v>
      </c>
      <c r="G61" s="3">
        <f>G62</f>
        <v>3292598.5</v>
      </c>
    </row>
    <row r="62" spans="1:8" ht="21.75" customHeight="1">
      <c r="A62" s="42"/>
      <c r="B62" s="42"/>
      <c r="C62" s="42"/>
      <c r="D62" s="63"/>
      <c r="E62" s="63"/>
      <c r="F62" s="1" t="s">
        <v>66</v>
      </c>
      <c r="G62" s="3">
        <f>G63</f>
        <v>3292598.5</v>
      </c>
      <c r="H62" s="66"/>
    </row>
    <row r="63" spans="1:8" ht="21.75" customHeight="1">
      <c r="A63" s="42"/>
      <c r="B63" s="42"/>
      <c r="C63" s="42"/>
      <c r="D63" s="63"/>
      <c r="E63" s="63"/>
      <c r="F63" s="1" t="s">
        <v>67</v>
      </c>
      <c r="G63" s="3">
        <f>G65+G64</f>
        <v>3292598.5</v>
      </c>
    </row>
    <row r="64" spans="1:8" ht="21.75" customHeight="1">
      <c r="A64" s="159"/>
      <c r="B64" s="159"/>
      <c r="C64" s="159"/>
      <c r="D64" s="160"/>
      <c r="E64" s="160"/>
      <c r="F64" s="1" t="s">
        <v>157</v>
      </c>
      <c r="G64" s="161">
        <f>Հ2!E17</f>
        <v>1859340.1</v>
      </c>
    </row>
    <row r="65" spans="1:8" ht="21.75" customHeight="1">
      <c r="A65" s="42"/>
      <c r="B65" s="42"/>
      <c r="C65" s="42"/>
      <c r="D65" s="63"/>
      <c r="E65" s="63"/>
      <c r="F65" s="1" t="s">
        <v>68</v>
      </c>
      <c r="G65" s="3">
        <f>Հ2!F17</f>
        <v>1433258.4</v>
      </c>
      <c r="H65" s="135"/>
    </row>
    <row r="66" spans="1:8" s="15" customFormat="1" ht="34.5" customHeight="1">
      <c r="A66" s="42"/>
      <c r="B66" s="42"/>
      <c r="C66" s="42"/>
      <c r="D66" s="63"/>
      <c r="E66" s="122" t="str">
        <f>Հ2!B26</f>
        <v>21002</v>
      </c>
      <c r="F66" s="122" t="str">
        <f>Հ2!C26</f>
        <v>Տրանսպորտային օբյեկտների հիմնանորոգում</v>
      </c>
      <c r="G66" s="3">
        <f>G75+G68</f>
        <v>68414</v>
      </c>
    </row>
    <row r="67" spans="1:8">
      <c r="A67" s="42"/>
      <c r="B67" s="42"/>
      <c r="C67" s="42"/>
      <c r="D67" s="63"/>
      <c r="E67" s="63"/>
      <c r="F67" s="1" t="s">
        <v>10</v>
      </c>
      <c r="G67" s="3"/>
    </row>
    <row r="68" spans="1:8" s="65" customFormat="1" ht="20.25" customHeight="1">
      <c r="A68" s="42"/>
      <c r="B68" s="42"/>
      <c r="C68" s="42"/>
      <c r="D68" s="63"/>
      <c r="E68" s="63"/>
      <c r="F68" s="2" t="s">
        <v>25</v>
      </c>
      <c r="G68" s="57">
        <f>G70</f>
        <v>-166520.1</v>
      </c>
    </row>
    <row r="69" spans="1:8" ht="34.5">
      <c r="A69" s="42"/>
      <c r="B69" s="42"/>
      <c r="C69" s="42"/>
      <c r="D69" s="63"/>
      <c r="E69" s="63"/>
      <c r="F69" s="1" t="s">
        <v>11</v>
      </c>
      <c r="G69" s="3"/>
    </row>
    <row r="70" spans="1:8" ht="21" customHeight="1">
      <c r="A70" s="42"/>
      <c r="B70" s="42"/>
      <c r="C70" s="42"/>
      <c r="D70" s="63"/>
      <c r="E70" s="63"/>
      <c r="F70" s="1" t="s">
        <v>5</v>
      </c>
      <c r="G70" s="3">
        <f>+G71</f>
        <v>-166520.1</v>
      </c>
    </row>
    <row r="71" spans="1:8" ht="21" customHeight="1">
      <c r="A71" s="42"/>
      <c r="B71" s="42"/>
      <c r="C71" s="42"/>
      <c r="D71" s="63"/>
      <c r="E71" s="63"/>
      <c r="F71" s="1" t="s">
        <v>65</v>
      </c>
      <c r="G71" s="3">
        <f t="shared" ref="G71:G73" si="0">G72</f>
        <v>-166520.1</v>
      </c>
    </row>
    <row r="72" spans="1:8" ht="21" customHeight="1">
      <c r="A72" s="42"/>
      <c r="B72" s="42"/>
      <c r="C72" s="42"/>
      <c r="D72" s="63"/>
      <c r="E72" s="63"/>
      <c r="F72" s="1" t="s">
        <v>66</v>
      </c>
      <c r="G72" s="3">
        <f t="shared" si="0"/>
        <v>-166520.1</v>
      </c>
    </row>
    <row r="73" spans="1:8" ht="21" customHeight="1">
      <c r="A73" s="42"/>
      <c r="B73" s="42"/>
      <c r="C73" s="42"/>
      <c r="D73" s="63"/>
      <c r="E73" s="63"/>
      <c r="F73" s="1" t="s">
        <v>67</v>
      </c>
      <c r="G73" s="3">
        <f t="shared" si="0"/>
        <v>-166520.1</v>
      </c>
    </row>
    <row r="74" spans="1:8" ht="21" customHeight="1">
      <c r="A74" s="42"/>
      <c r="B74" s="42"/>
      <c r="C74" s="42"/>
      <c r="D74" s="63"/>
      <c r="E74" s="63"/>
      <c r="F74" s="1" t="s">
        <v>68</v>
      </c>
      <c r="G74" s="3">
        <f>Հ2!F25</f>
        <v>-166520.1</v>
      </c>
    </row>
    <row r="75" spans="1:8" s="65" customFormat="1" ht="34.5">
      <c r="A75" s="42"/>
      <c r="B75" s="42"/>
      <c r="C75" s="42"/>
      <c r="D75" s="63"/>
      <c r="E75" s="63"/>
      <c r="F75" s="2" t="s">
        <v>13</v>
      </c>
      <c r="G75" s="57">
        <f>G77</f>
        <v>234934.1</v>
      </c>
    </row>
    <row r="76" spans="1:8" ht="34.5">
      <c r="A76" s="42"/>
      <c r="B76" s="42"/>
      <c r="C76" s="42"/>
      <c r="D76" s="63"/>
      <c r="E76" s="63"/>
      <c r="F76" s="1" t="s">
        <v>9</v>
      </c>
      <c r="G76" s="3"/>
    </row>
    <row r="77" spans="1:8" ht="20.25" customHeight="1">
      <c r="A77" s="42"/>
      <c r="B77" s="42"/>
      <c r="C77" s="42"/>
      <c r="D77" s="63"/>
      <c r="E77" s="63"/>
      <c r="F77" s="1" t="s">
        <v>5</v>
      </c>
      <c r="G77" s="3">
        <f>+G78</f>
        <v>234934.1</v>
      </c>
    </row>
    <row r="78" spans="1:8" ht="20.25" customHeight="1">
      <c r="A78" s="42"/>
      <c r="B78" s="42"/>
      <c r="C78" s="42"/>
      <c r="D78" s="63"/>
      <c r="E78" s="63"/>
      <c r="F78" s="1" t="s">
        <v>65</v>
      </c>
      <c r="G78" s="3">
        <f t="shared" ref="G78" si="1">G79</f>
        <v>234934.1</v>
      </c>
    </row>
    <row r="79" spans="1:8" ht="20.25" customHeight="1">
      <c r="A79" s="42"/>
      <c r="B79" s="42"/>
      <c r="C79" s="42"/>
      <c r="D79" s="63"/>
      <c r="E79" s="63"/>
      <c r="F79" s="1" t="s">
        <v>66</v>
      </c>
      <c r="G79" s="3">
        <f>G80</f>
        <v>234934.1</v>
      </c>
    </row>
    <row r="80" spans="1:8" ht="21" customHeight="1">
      <c r="A80" s="42"/>
      <c r="B80" s="42"/>
      <c r="C80" s="42"/>
      <c r="D80" s="63"/>
      <c r="E80" s="63"/>
      <c r="F80" s="1" t="s">
        <v>67</v>
      </c>
      <c r="G80" s="3">
        <f t="shared" ref="G80" si="2">G81</f>
        <v>234934.1</v>
      </c>
    </row>
    <row r="81" spans="1:7" ht="21" customHeight="1">
      <c r="A81" s="42"/>
      <c r="B81" s="42"/>
      <c r="C81" s="42"/>
      <c r="D81" s="63"/>
      <c r="E81" s="63"/>
      <c r="F81" s="1" t="s">
        <v>68</v>
      </c>
      <c r="G81" s="3">
        <f>Հ2!F26</f>
        <v>234934.1</v>
      </c>
    </row>
  </sheetData>
  <mergeCells count="4">
    <mergeCell ref="A5:G5"/>
    <mergeCell ref="A8:C8"/>
    <mergeCell ref="D8:E8"/>
    <mergeCell ref="F8:F9"/>
  </mergeCells>
  <pageMargins left="0.11811023622047245" right="0.11811023622047245" top="0" bottom="0" header="0.31496062992125984" footer="0.31496062992125984"/>
  <pageSetup paperSize="9" scale="79" orientation="landscape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7"/>
  <sheetViews>
    <sheetView topLeftCell="A7" zoomScaleNormal="100" workbookViewId="0">
      <selection activeCell="H8" sqref="H8"/>
    </sheetView>
  </sheetViews>
  <sheetFormatPr defaultRowHeight="17.25"/>
  <cols>
    <col min="1" max="1" width="7.28515625" style="70" customWidth="1"/>
    <col min="2" max="2" width="12" style="70" customWidth="1"/>
    <col min="3" max="3" width="15.7109375" style="70" customWidth="1"/>
    <col min="4" max="4" width="68.140625" style="70" customWidth="1"/>
    <col min="5" max="5" width="30" style="69" customWidth="1"/>
    <col min="6" max="6" width="21" style="70" customWidth="1"/>
    <col min="7" max="7" width="19.28515625" style="70" customWidth="1"/>
    <col min="8" max="8" width="17.85546875" style="70" customWidth="1"/>
    <col min="9" max="9" width="18.5703125" style="70" customWidth="1"/>
    <col min="10" max="256" width="9.140625" style="70"/>
    <col min="257" max="257" width="7.28515625" style="70" customWidth="1"/>
    <col min="258" max="258" width="12" style="70" customWidth="1"/>
    <col min="259" max="259" width="11.85546875" style="70" customWidth="1"/>
    <col min="260" max="260" width="64.28515625" style="70" customWidth="1"/>
    <col min="261" max="261" width="16.85546875" style="70" customWidth="1"/>
    <col min="262" max="262" width="17.7109375" style="70" customWidth="1"/>
    <col min="263" max="263" width="12.85546875" style="70" customWidth="1"/>
    <col min="264" max="264" width="14.140625" style="70" customWidth="1"/>
    <col min="265" max="265" width="10.7109375" style="70" customWidth="1"/>
    <col min="266" max="512" width="9.140625" style="70"/>
    <col min="513" max="513" width="7.28515625" style="70" customWidth="1"/>
    <col min="514" max="514" width="12" style="70" customWidth="1"/>
    <col min="515" max="515" width="11.85546875" style="70" customWidth="1"/>
    <col min="516" max="516" width="64.28515625" style="70" customWidth="1"/>
    <col min="517" max="517" width="16.85546875" style="70" customWidth="1"/>
    <col min="518" max="518" width="17.7109375" style="70" customWidth="1"/>
    <col min="519" max="519" width="12.85546875" style="70" customWidth="1"/>
    <col min="520" max="520" width="14.140625" style="70" customWidth="1"/>
    <col min="521" max="521" width="10.7109375" style="70" customWidth="1"/>
    <col min="522" max="768" width="9.140625" style="70"/>
    <col min="769" max="769" width="7.28515625" style="70" customWidth="1"/>
    <col min="770" max="770" width="12" style="70" customWidth="1"/>
    <col min="771" max="771" width="11.85546875" style="70" customWidth="1"/>
    <col min="772" max="772" width="64.28515625" style="70" customWidth="1"/>
    <col min="773" max="773" width="16.85546875" style="70" customWidth="1"/>
    <col min="774" max="774" width="17.7109375" style="70" customWidth="1"/>
    <col min="775" max="775" width="12.85546875" style="70" customWidth="1"/>
    <col min="776" max="776" width="14.140625" style="70" customWidth="1"/>
    <col min="777" max="777" width="10.7109375" style="70" customWidth="1"/>
    <col min="778" max="1024" width="9.140625" style="70"/>
    <col min="1025" max="1025" width="7.28515625" style="70" customWidth="1"/>
    <col min="1026" max="1026" width="12" style="70" customWidth="1"/>
    <col min="1027" max="1027" width="11.85546875" style="70" customWidth="1"/>
    <col min="1028" max="1028" width="64.28515625" style="70" customWidth="1"/>
    <col min="1029" max="1029" width="16.85546875" style="70" customWidth="1"/>
    <col min="1030" max="1030" width="17.7109375" style="70" customWidth="1"/>
    <col min="1031" max="1031" width="12.85546875" style="70" customWidth="1"/>
    <col min="1032" max="1032" width="14.140625" style="70" customWidth="1"/>
    <col min="1033" max="1033" width="10.7109375" style="70" customWidth="1"/>
    <col min="1034" max="1280" width="9.140625" style="70"/>
    <col min="1281" max="1281" width="7.28515625" style="70" customWidth="1"/>
    <col min="1282" max="1282" width="12" style="70" customWidth="1"/>
    <col min="1283" max="1283" width="11.85546875" style="70" customWidth="1"/>
    <col min="1284" max="1284" width="64.28515625" style="70" customWidth="1"/>
    <col min="1285" max="1285" width="16.85546875" style="70" customWidth="1"/>
    <col min="1286" max="1286" width="17.7109375" style="70" customWidth="1"/>
    <col min="1287" max="1287" width="12.85546875" style="70" customWidth="1"/>
    <col min="1288" max="1288" width="14.140625" style="70" customWidth="1"/>
    <col min="1289" max="1289" width="10.7109375" style="70" customWidth="1"/>
    <col min="1290" max="1536" width="9.140625" style="70"/>
    <col min="1537" max="1537" width="7.28515625" style="70" customWidth="1"/>
    <col min="1538" max="1538" width="12" style="70" customWidth="1"/>
    <col min="1539" max="1539" width="11.85546875" style="70" customWidth="1"/>
    <col min="1540" max="1540" width="64.28515625" style="70" customWidth="1"/>
    <col min="1541" max="1541" width="16.85546875" style="70" customWidth="1"/>
    <col min="1542" max="1542" width="17.7109375" style="70" customWidth="1"/>
    <col min="1543" max="1543" width="12.85546875" style="70" customWidth="1"/>
    <col min="1544" max="1544" width="14.140625" style="70" customWidth="1"/>
    <col min="1545" max="1545" width="10.7109375" style="70" customWidth="1"/>
    <col min="1546" max="1792" width="9.140625" style="70"/>
    <col min="1793" max="1793" width="7.28515625" style="70" customWidth="1"/>
    <col min="1794" max="1794" width="12" style="70" customWidth="1"/>
    <col min="1795" max="1795" width="11.85546875" style="70" customWidth="1"/>
    <col min="1796" max="1796" width="64.28515625" style="70" customWidth="1"/>
    <col min="1797" max="1797" width="16.85546875" style="70" customWidth="1"/>
    <col min="1798" max="1798" width="17.7109375" style="70" customWidth="1"/>
    <col min="1799" max="1799" width="12.85546875" style="70" customWidth="1"/>
    <col min="1800" max="1800" width="14.140625" style="70" customWidth="1"/>
    <col min="1801" max="1801" width="10.7109375" style="70" customWidth="1"/>
    <col min="1802" max="2048" width="9.140625" style="70"/>
    <col min="2049" max="2049" width="7.28515625" style="70" customWidth="1"/>
    <col min="2050" max="2050" width="12" style="70" customWidth="1"/>
    <col min="2051" max="2051" width="11.85546875" style="70" customWidth="1"/>
    <col min="2052" max="2052" width="64.28515625" style="70" customWidth="1"/>
    <col min="2053" max="2053" width="16.85546875" style="70" customWidth="1"/>
    <col min="2054" max="2054" width="17.7109375" style="70" customWidth="1"/>
    <col min="2055" max="2055" width="12.85546875" style="70" customWidth="1"/>
    <col min="2056" max="2056" width="14.140625" style="70" customWidth="1"/>
    <col min="2057" max="2057" width="10.7109375" style="70" customWidth="1"/>
    <col min="2058" max="2304" width="9.140625" style="70"/>
    <col min="2305" max="2305" width="7.28515625" style="70" customWidth="1"/>
    <col min="2306" max="2306" width="12" style="70" customWidth="1"/>
    <col min="2307" max="2307" width="11.85546875" style="70" customWidth="1"/>
    <col min="2308" max="2308" width="64.28515625" style="70" customWidth="1"/>
    <col min="2309" max="2309" width="16.85546875" style="70" customWidth="1"/>
    <col min="2310" max="2310" width="17.7109375" style="70" customWidth="1"/>
    <col min="2311" max="2311" width="12.85546875" style="70" customWidth="1"/>
    <col min="2312" max="2312" width="14.140625" style="70" customWidth="1"/>
    <col min="2313" max="2313" width="10.7109375" style="70" customWidth="1"/>
    <col min="2314" max="2560" width="9.140625" style="70"/>
    <col min="2561" max="2561" width="7.28515625" style="70" customWidth="1"/>
    <col min="2562" max="2562" width="12" style="70" customWidth="1"/>
    <col min="2563" max="2563" width="11.85546875" style="70" customWidth="1"/>
    <col min="2564" max="2564" width="64.28515625" style="70" customWidth="1"/>
    <col min="2565" max="2565" width="16.85546875" style="70" customWidth="1"/>
    <col min="2566" max="2566" width="17.7109375" style="70" customWidth="1"/>
    <col min="2567" max="2567" width="12.85546875" style="70" customWidth="1"/>
    <col min="2568" max="2568" width="14.140625" style="70" customWidth="1"/>
    <col min="2569" max="2569" width="10.7109375" style="70" customWidth="1"/>
    <col min="2570" max="2816" width="9.140625" style="70"/>
    <col min="2817" max="2817" width="7.28515625" style="70" customWidth="1"/>
    <col min="2818" max="2818" width="12" style="70" customWidth="1"/>
    <col min="2819" max="2819" width="11.85546875" style="70" customWidth="1"/>
    <col min="2820" max="2820" width="64.28515625" style="70" customWidth="1"/>
    <col min="2821" max="2821" width="16.85546875" style="70" customWidth="1"/>
    <col min="2822" max="2822" width="17.7109375" style="70" customWidth="1"/>
    <col min="2823" max="2823" width="12.85546875" style="70" customWidth="1"/>
    <col min="2824" max="2824" width="14.140625" style="70" customWidth="1"/>
    <col min="2825" max="2825" width="10.7109375" style="70" customWidth="1"/>
    <col min="2826" max="3072" width="9.140625" style="70"/>
    <col min="3073" max="3073" width="7.28515625" style="70" customWidth="1"/>
    <col min="3074" max="3074" width="12" style="70" customWidth="1"/>
    <col min="3075" max="3075" width="11.85546875" style="70" customWidth="1"/>
    <col min="3076" max="3076" width="64.28515625" style="70" customWidth="1"/>
    <col min="3077" max="3077" width="16.85546875" style="70" customWidth="1"/>
    <col min="3078" max="3078" width="17.7109375" style="70" customWidth="1"/>
    <col min="3079" max="3079" width="12.85546875" style="70" customWidth="1"/>
    <col min="3080" max="3080" width="14.140625" style="70" customWidth="1"/>
    <col min="3081" max="3081" width="10.7109375" style="70" customWidth="1"/>
    <col min="3082" max="3328" width="9.140625" style="70"/>
    <col min="3329" max="3329" width="7.28515625" style="70" customWidth="1"/>
    <col min="3330" max="3330" width="12" style="70" customWidth="1"/>
    <col min="3331" max="3331" width="11.85546875" style="70" customWidth="1"/>
    <col min="3332" max="3332" width="64.28515625" style="70" customWidth="1"/>
    <col min="3333" max="3333" width="16.85546875" style="70" customWidth="1"/>
    <col min="3334" max="3334" width="17.7109375" style="70" customWidth="1"/>
    <col min="3335" max="3335" width="12.85546875" style="70" customWidth="1"/>
    <col min="3336" max="3336" width="14.140625" style="70" customWidth="1"/>
    <col min="3337" max="3337" width="10.7109375" style="70" customWidth="1"/>
    <col min="3338" max="3584" width="9.140625" style="70"/>
    <col min="3585" max="3585" width="7.28515625" style="70" customWidth="1"/>
    <col min="3586" max="3586" width="12" style="70" customWidth="1"/>
    <col min="3587" max="3587" width="11.85546875" style="70" customWidth="1"/>
    <col min="3588" max="3588" width="64.28515625" style="70" customWidth="1"/>
    <col min="3589" max="3589" width="16.85546875" style="70" customWidth="1"/>
    <col min="3590" max="3590" width="17.7109375" style="70" customWidth="1"/>
    <col min="3591" max="3591" width="12.85546875" style="70" customWidth="1"/>
    <col min="3592" max="3592" width="14.140625" style="70" customWidth="1"/>
    <col min="3593" max="3593" width="10.7109375" style="70" customWidth="1"/>
    <col min="3594" max="3840" width="9.140625" style="70"/>
    <col min="3841" max="3841" width="7.28515625" style="70" customWidth="1"/>
    <col min="3842" max="3842" width="12" style="70" customWidth="1"/>
    <col min="3843" max="3843" width="11.85546875" style="70" customWidth="1"/>
    <col min="3844" max="3844" width="64.28515625" style="70" customWidth="1"/>
    <col min="3845" max="3845" width="16.85546875" style="70" customWidth="1"/>
    <col min="3846" max="3846" width="17.7109375" style="70" customWidth="1"/>
    <col min="3847" max="3847" width="12.85546875" style="70" customWidth="1"/>
    <col min="3848" max="3848" width="14.140625" style="70" customWidth="1"/>
    <col min="3849" max="3849" width="10.7109375" style="70" customWidth="1"/>
    <col min="3850" max="4096" width="9.140625" style="70"/>
    <col min="4097" max="4097" width="7.28515625" style="70" customWidth="1"/>
    <col min="4098" max="4098" width="12" style="70" customWidth="1"/>
    <col min="4099" max="4099" width="11.85546875" style="70" customWidth="1"/>
    <col min="4100" max="4100" width="64.28515625" style="70" customWidth="1"/>
    <col min="4101" max="4101" width="16.85546875" style="70" customWidth="1"/>
    <col min="4102" max="4102" width="17.7109375" style="70" customWidth="1"/>
    <col min="4103" max="4103" width="12.85546875" style="70" customWidth="1"/>
    <col min="4104" max="4104" width="14.140625" style="70" customWidth="1"/>
    <col min="4105" max="4105" width="10.7109375" style="70" customWidth="1"/>
    <col min="4106" max="4352" width="9.140625" style="70"/>
    <col min="4353" max="4353" width="7.28515625" style="70" customWidth="1"/>
    <col min="4354" max="4354" width="12" style="70" customWidth="1"/>
    <col min="4355" max="4355" width="11.85546875" style="70" customWidth="1"/>
    <col min="4356" max="4356" width="64.28515625" style="70" customWidth="1"/>
    <col min="4357" max="4357" width="16.85546875" style="70" customWidth="1"/>
    <col min="4358" max="4358" width="17.7109375" style="70" customWidth="1"/>
    <col min="4359" max="4359" width="12.85546875" style="70" customWidth="1"/>
    <col min="4360" max="4360" width="14.140625" style="70" customWidth="1"/>
    <col min="4361" max="4361" width="10.7109375" style="70" customWidth="1"/>
    <col min="4362" max="4608" width="9.140625" style="70"/>
    <col min="4609" max="4609" width="7.28515625" style="70" customWidth="1"/>
    <col min="4610" max="4610" width="12" style="70" customWidth="1"/>
    <col min="4611" max="4611" width="11.85546875" style="70" customWidth="1"/>
    <col min="4612" max="4612" width="64.28515625" style="70" customWidth="1"/>
    <col min="4613" max="4613" width="16.85546875" style="70" customWidth="1"/>
    <col min="4614" max="4614" width="17.7109375" style="70" customWidth="1"/>
    <col min="4615" max="4615" width="12.85546875" style="70" customWidth="1"/>
    <col min="4616" max="4616" width="14.140625" style="70" customWidth="1"/>
    <col min="4617" max="4617" width="10.7109375" style="70" customWidth="1"/>
    <col min="4618" max="4864" width="9.140625" style="70"/>
    <col min="4865" max="4865" width="7.28515625" style="70" customWidth="1"/>
    <col min="4866" max="4866" width="12" style="70" customWidth="1"/>
    <col min="4867" max="4867" width="11.85546875" style="70" customWidth="1"/>
    <col min="4868" max="4868" width="64.28515625" style="70" customWidth="1"/>
    <col min="4869" max="4869" width="16.85546875" style="70" customWidth="1"/>
    <col min="4870" max="4870" width="17.7109375" style="70" customWidth="1"/>
    <col min="4871" max="4871" width="12.85546875" style="70" customWidth="1"/>
    <col min="4872" max="4872" width="14.140625" style="70" customWidth="1"/>
    <col min="4873" max="4873" width="10.7109375" style="70" customWidth="1"/>
    <col min="4874" max="5120" width="9.140625" style="70"/>
    <col min="5121" max="5121" width="7.28515625" style="70" customWidth="1"/>
    <col min="5122" max="5122" width="12" style="70" customWidth="1"/>
    <col min="5123" max="5123" width="11.85546875" style="70" customWidth="1"/>
    <col min="5124" max="5124" width="64.28515625" style="70" customWidth="1"/>
    <col min="5125" max="5125" width="16.85546875" style="70" customWidth="1"/>
    <col min="5126" max="5126" width="17.7109375" style="70" customWidth="1"/>
    <col min="5127" max="5127" width="12.85546875" style="70" customWidth="1"/>
    <col min="5128" max="5128" width="14.140625" style="70" customWidth="1"/>
    <col min="5129" max="5129" width="10.7109375" style="70" customWidth="1"/>
    <col min="5130" max="5376" width="9.140625" style="70"/>
    <col min="5377" max="5377" width="7.28515625" style="70" customWidth="1"/>
    <col min="5378" max="5378" width="12" style="70" customWidth="1"/>
    <col min="5379" max="5379" width="11.85546875" style="70" customWidth="1"/>
    <col min="5380" max="5380" width="64.28515625" style="70" customWidth="1"/>
    <col min="5381" max="5381" width="16.85546875" style="70" customWidth="1"/>
    <col min="5382" max="5382" width="17.7109375" style="70" customWidth="1"/>
    <col min="5383" max="5383" width="12.85546875" style="70" customWidth="1"/>
    <col min="5384" max="5384" width="14.140625" style="70" customWidth="1"/>
    <col min="5385" max="5385" width="10.7109375" style="70" customWidth="1"/>
    <col min="5386" max="5632" width="9.140625" style="70"/>
    <col min="5633" max="5633" width="7.28515625" style="70" customWidth="1"/>
    <col min="5634" max="5634" width="12" style="70" customWidth="1"/>
    <col min="5635" max="5635" width="11.85546875" style="70" customWidth="1"/>
    <col min="5636" max="5636" width="64.28515625" style="70" customWidth="1"/>
    <col min="5637" max="5637" width="16.85546875" style="70" customWidth="1"/>
    <col min="5638" max="5638" width="17.7109375" style="70" customWidth="1"/>
    <col min="5639" max="5639" width="12.85546875" style="70" customWidth="1"/>
    <col min="5640" max="5640" width="14.140625" style="70" customWidth="1"/>
    <col min="5641" max="5641" width="10.7109375" style="70" customWidth="1"/>
    <col min="5642" max="5888" width="9.140625" style="70"/>
    <col min="5889" max="5889" width="7.28515625" style="70" customWidth="1"/>
    <col min="5890" max="5890" width="12" style="70" customWidth="1"/>
    <col min="5891" max="5891" width="11.85546875" style="70" customWidth="1"/>
    <col min="5892" max="5892" width="64.28515625" style="70" customWidth="1"/>
    <col min="5893" max="5893" width="16.85546875" style="70" customWidth="1"/>
    <col min="5894" max="5894" width="17.7109375" style="70" customWidth="1"/>
    <col min="5895" max="5895" width="12.85546875" style="70" customWidth="1"/>
    <col min="5896" max="5896" width="14.140625" style="70" customWidth="1"/>
    <col min="5897" max="5897" width="10.7109375" style="70" customWidth="1"/>
    <col min="5898" max="6144" width="9.140625" style="70"/>
    <col min="6145" max="6145" width="7.28515625" style="70" customWidth="1"/>
    <col min="6146" max="6146" width="12" style="70" customWidth="1"/>
    <col min="6147" max="6147" width="11.85546875" style="70" customWidth="1"/>
    <col min="6148" max="6148" width="64.28515625" style="70" customWidth="1"/>
    <col min="6149" max="6149" width="16.85546875" style="70" customWidth="1"/>
    <col min="6150" max="6150" width="17.7109375" style="70" customWidth="1"/>
    <col min="6151" max="6151" width="12.85546875" style="70" customWidth="1"/>
    <col min="6152" max="6152" width="14.140625" style="70" customWidth="1"/>
    <col min="6153" max="6153" width="10.7109375" style="70" customWidth="1"/>
    <col min="6154" max="6400" width="9.140625" style="70"/>
    <col min="6401" max="6401" width="7.28515625" style="70" customWidth="1"/>
    <col min="6402" max="6402" width="12" style="70" customWidth="1"/>
    <col min="6403" max="6403" width="11.85546875" style="70" customWidth="1"/>
    <col min="6404" max="6404" width="64.28515625" style="70" customWidth="1"/>
    <col min="6405" max="6405" width="16.85546875" style="70" customWidth="1"/>
    <col min="6406" max="6406" width="17.7109375" style="70" customWidth="1"/>
    <col min="6407" max="6407" width="12.85546875" style="70" customWidth="1"/>
    <col min="6408" max="6408" width="14.140625" style="70" customWidth="1"/>
    <col min="6409" max="6409" width="10.7109375" style="70" customWidth="1"/>
    <col min="6410" max="6656" width="9.140625" style="70"/>
    <col min="6657" max="6657" width="7.28515625" style="70" customWidth="1"/>
    <col min="6658" max="6658" width="12" style="70" customWidth="1"/>
    <col min="6659" max="6659" width="11.85546875" style="70" customWidth="1"/>
    <col min="6660" max="6660" width="64.28515625" style="70" customWidth="1"/>
    <col min="6661" max="6661" width="16.85546875" style="70" customWidth="1"/>
    <col min="6662" max="6662" width="17.7109375" style="70" customWidth="1"/>
    <col min="6663" max="6663" width="12.85546875" style="70" customWidth="1"/>
    <col min="6664" max="6664" width="14.140625" style="70" customWidth="1"/>
    <col min="6665" max="6665" width="10.7109375" style="70" customWidth="1"/>
    <col min="6666" max="6912" width="9.140625" style="70"/>
    <col min="6913" max="6913" width="7.28515625" style="70" customWidth="1"/>
    <col min="6914" max="6914" width="12" style="70" customWidth="1"/>
    <col min="6915" max="6915" width="11.85546875" style="70" customWidth="1"/>
    <col min="6916" max="6916" width="64.28515625" style="70" customWidth="1"/>
    <col min="6917" max="6917" width="16.85546875" style="70" customWidth="1"/>
    <col min="6918" max="6918" width="17.7109375" style="70" customWidth="1"/>
    <col min="6919" max="6919" width="12.85546875" style="70" customWidth="1"/>
    <col min="6920" max="6920" width="14.140625" style="70" customWidth="1"/>
    <col min="6921" max="6921" width="10.7109375" style="70" customWidth="1"/>
    <col min="6922" max="7168" width="9.140625" style="70"/>
    <col min="7169" max="7169" width="7.28515625" style="70" customWidth="1"/>
    <col min="7170" max="7170" width="12" style="70" customWidth="1"/>
    <col min="7171" max="7171" width="11.85546875" style="70" customWidth="1"/>
    <col min="7172" max="7172" width="64.28515625" style="70" customWidth="1"/>
    <col min="7173" max="7173" width="16.85546875" style="70" customWidth="1"/>
    <col min="7174" max="7174" width="17.7109375" style="70" customWidth="1"/>
    <col min="7175" max="7175" width="12.85546875" style="70" customWidth="1"/>
    <col min="7176" max="7176" width="14.140625" style="70" customWidth="1"/>
    <col min="7177" max="7177" width="10.7109375" style="70" customWidth="1"/>
    <col min="7178" max="7424" width="9.140625" style="70"/>
    <col min="7425" max="7425" width="7.28515625" style="70" customWidth="1"/>
    <col min="7426" max="7426" width="12" style="70" customWidth="1"/>
    <col min="7427" max="7427" width="11.85546875" style="70" customWidth="1"/>
    <col min="7428" max="7428" width="64.28515625" style="70" customWidth="1"/>
    <col min="7429" max="7429" width="16.85546875" style="70" customWidth="1"/>
    <col min="7430" max="7430" width="17.7109375" style="70" customWidth="1"/>
    <col min="7431" max="7431" width="12.85546875" style="70" customWidth="1"/>
    <col min="7432" max="7432" width="14.140625" style="70" customWidth="1"/>
    <col min="7433" max="7433" width="10.7109375" style="70" customWidth="1"/>
    <col min="7434" max="7680" width="9.140625" style="70"/>
    <col min="7681" max="7681" width="7.28515625" style="70" customWidth="1"/>
    <col min="7682" max="7682" width="12" style="70" customWidth="1"/>
    <col min="7683" max="7683" width="11.85546875" style="70" customWidth="1"/>
    <col min="7684" max="7684" width="64.28515625" style="70" customWidth="1"/>
    <col min="7685" max="7685" width="16.85546875" style="70" customWidth="1"/>
    <col min="7686" max="7686" width="17.7109375" style="70" customWidth="1"/>
    <col min="7687" max="7687" width="12.85546875" style="70" customWidth="1"/>
    <col min="7688" max="7688" width="14.140625" style="70" customWidth="1"/>
    <col min="7689" max="7689" width="10.7109375" style="70" customWidth="1"/>
    <col min="7690" max="7936" width="9.140625" style="70"/>
    <col min="7937" max="7937" width="7.28515625" style="70" customWidth="1"/>
    <col min="7938" max="7938" width="12" style="70" customWidth="1"/>
    <col min="7939" max="7939" width="11.85546875" style="70" customWidth="1"/>
    <col min="7940" max="7940" width="64.28515625" style="70" customWidth="1"/>
    <col min="7941" max="7941" width="16.85546875" style="70" customWidth="1"/>
    <col min="7942" max="7942" width="17.7109375" style="70" customWidth="1"/>
    <col min="7943" max="7943" width="12.85546875" style="70" customWidth="1"/>
    <col min="7944" max="7944" width="14.140625" style="70" customWidth="1"/>
    <col min="7945" max="7945" width="10.7109375" style="70" customWidth="1"/>
    <col min="7946" max="8192" width="9.140625" style="70"/>
    <col min="8193" max="8193" width="7.28515625" style="70" customWidth="1"/>
    <col min="8194" max="8194" width="12" style="70" customWidth="1"/>
    <col min="8195" max="8195" width="11.85546875" style="70" customWidth="1"/>
    <col min="8196" max="8196" width="64.28515625" style="70" customWidth="1"/>
    <col min="8197" max="8197" width="16.85546875" style="70" customWidth="1"/>
    <col min="8198" max="8198" width="17.7109375" style="70" customWidth="1"/>
    <col min="8199" max="8199" width="12.85546875" style="70" customWidth="1"/>
    <col min="8200" max="8200" width="14.140625" style="70" customWidth="1"/>
    <col min="8201" max="8201" width="10.7109375" style="70" customWidth="1"/>
    <col min="8202" max="8448" width="9.140625" style="70"/>
    <col min="8449" max="8449" width="7.28515625" style="70" customWidth="1"/>
    <col min="8450" max="8450" width="12" style="70" customWidth="1"/>
    <col min="8451" max="8451" width="11.85546875" style="70" customWidth="1"/>
    <col min="8452" max="8452" width="64.28515625" style="70" customWidth="1"/>
    <col min="8453" max="8453" width="16.85546875" style="70" customWidth="1"/>
    <col min="8454" max="8454" width="17.7109375" style="70" customWidth="1"/>
    <col min="8455" max="8455" width="12.85546875" style="70" customWidth="1"/>
    <col min="8456" max="8456" width="14.140625" style="70" customWidth="1"/>
    <col min="8457" max="8457" width="10.7109375" style="70" customWidth="1"/>
    <col min="8458" max="8704" width="9.140625" style="70"/>
    <col min="8705" max="8705" width="7.28515625" style="70" customWidth="1"/>
    <col min="8706" max="8706" width="12" style="70" customWidth="1"/>
    <col min="8707" max="8707" width="11.85546875" style="70" customWidth="1"/>
    <col min="8708" max="8708" width="64.28515625" style="70" customWidth="1"/>
    <col min="8709" max="8709" width="16.85546875" style="70" customWidth="1"/>
    <col min="8710" max="8710" width="17.7109375" style="70" customWidth="1"/>
    <col min="8711" max="8711" width="12.85546875" style="70" customWidth="1"/>
    <col min="8712" max="8712" width="14.140625" style="70" customWidth="1"/>
    <col min="8713" max="8713" width="10.7109375" style="70" customWidth="1"/>
    <col min="8714" max="8960" width="9.140625" style="70"/>
    <col min="8961" max="8961" width="7.28515625" style="70" customWidth="1"/>
    <col min="8962" max="8962" width="12" style="70" customWidth="1"/>
    <col min="8963" max="8963" width="11.85546875" style="70" customWidth="1"/>
    <col min="8964" max="8964" width="64.28515625" style="70" customWidth="1"/>
    <col min="8965" max="8965" width="16.85546875" style="70" customWidth="1"/>
    <col min="8966" max="8966" width="17.7109375" style="70" customWidth="1"/>
    <col min="8967" max="8967" width="12.85546875" style="70" customWidth="1"/>
    <col min="8968" max="8968" width="14.140625" style="70" customWidth="1"/>
    <col min="8969" max="8969" width="10.7109375" style="70" customWidth="1"/>
    <col min="8970" max="9216" width="9.140625" style="70"/>
    <col min="9217" max="9217" width="7.28515625" style="70" customWidth="1"/>
    <col min="9218" max="9218" width="12" style="70" customWidth="1"/>
    <col min="9219" max="9219" width="11.85546875" style="70" customWidth="1"/>
    <col min="9220" max="9220" width="64.28515625" style="70" customWidth="1"/>
    <col min="9221" max="9221" width="16.85546875" style="70" customWidth="1"/>
    <col min="9222" max="9222" width="17.7109375" style="70" customWidth="1"/>
    <col min="9223" max="9223" width="12.85546875" style="70" customWidth="1"/>
    <col min="9224" max="9224" width="14.140625" style="70" customWidth="1"/>
    <col min="9225" max="9225" width="10.7109375" style="70" customWidth="1"/>
    <col min="9226" max="9472" width="9.140625" style="70"/>
    <col min="9473" max="9473" width="7.28515625" style="70" customWidth="1"/>
    <col min="9474" max="9474" width="12" style="70" customWidth="1"/>
    <col min="9475" max="9475" width="11.85546875" style="70" customWidth="1"/>
    <col min="9476" max="9476" width="64.28515625" style="70" customWidth="1"/>
    <col min="9477" max="9477" width="16.85546875" style="70" customWidth="1"/>
    <col min="9478" max="9478" width="17.7109375" style="70" customWidth="1"/>
    <col min="9479" max="9479" width="12.85546875" style="70" customWidth="1"/>
    <col min="9480" max="9480" width="14.140625" style="70" customWidth="1"/>
    <col min="9481" max="9481" width="10.7109375" style="70" customWidth="1"/>
    <col min="9482" max="9728" width="9.140625" style="70"/>
    <col min="9729" max="9729" width="7.28515625" style="70" customWidth="1"/>
    <col min="9730" max="9730" width="12" style="70" customWidth="1"/>
    <col min="9731" max="9731" width="11.85546875" style="70" customWidth="1"/>
    <col min="9732" max="9732" width="64.28515625" style="70" customWidth="1"/>
    <col min="9733" max="9733" width="16.85546875" style="70" customWidth="1"/>
    <col min="9734" max="9734" width="17.7109375" style="70" customWidth="1"/>
    <col min="9735" max="9735" width="12.85546875" style="70" customWidth="1"/>
    <col min="9736" max="9736" width="14.140625" style="70" customWidth="1"/>
    <col min="9737" max="9737" width="10.7109375" style="70" customWidth="1"/>
    <col min="9738" max="9984" width="9.140625" style="70"/>
    <col min="9985" max="9985" width="7.28515625" style="70" customWidth="1"/>
    <col min="9986" max="9986" width="12" style="70" customWidth="1"/>
    <col min="9987" max="9987" width="11.85546875" style="70" customWidth="1"/>
    <col min="9988" max="9988" width="64.28515625" style="70" customWidth="1"/>
    <col min="9989" max="9989" width="16.85546875" style="70" customWidth="1"/>
    <col min="9990" max="9990" width="17.7109375" style="70" customWidth="1"/>
    <col min="9991" max="9991" width="12.85546875" style="70" customWidth="1"/>
    <col min="9992" max="9992" width="14.140625" style="70" customWidth="1"/>
    <col min="9993" max="9993" width="10.7109375" style="70" customWidth="1"/>
    <col min="9994" max="10240" width="9.140625" style="70"/>
    <col min="10241" max="10241" width="7.28515625" style="70" customWidth="1"/>
    <col min="10242" max="10242" width="12" style="70" customWidth="1"/>
    <col min="10243" max="10243" width="11.85546875" style="70" customWidth="1"/>
    <col min="10244" max="10244" width="64.28515625" style="70" customWidth="1"/>
    <col min="10245" max="10245" width="16.85546875" style="70" customWidth="1"/>
    <col min="10246" max="10246" width="17.7109375" style="70" customWidth="1"/>
    <col min="10247" max="10247" width="12.85546875" style="70" customWidth="1"/>
    <col min="10248" max="10248" width="14.140625" style="70" customWidth="1"/>
    <col min="10249" max="10249" width="10.7109375" style="70" customWidth="1"/>
    <col min="10250" max="10496" width="9.140625" style="70"/>
    <col min="10497" max="10497" width="7.28515625" style="70" customWidth="1"/>
    <col min="10498" max="10498" width="12" style="70" customWidth="1"/>
    <col min="10499" max="10499" width="11.85546875" style="70" customWidth="1"/>
    <col min="10500" max="10500" width="64.28515625" style="70" customWidth="1"/>
    <col min="10501" max="10501" width="16.85546875" style="70" customWidth="1"/>
    <col min="10502" max="10502" width="17.7109375" style="70" customWidth="1"/>
    <col min="10503" max="10503" width="12.85546875" style="70" customWidth="1"/>
    <col min="10504" max="10504" width="14.140625" style="70" customWidth="1"/>
    <col min="10505" max="10505" width="10.7109375" style="70" customWidth="1"/>
    <col min="10506" max="10752" width="9.140625" style="70"/>
    <col min="10753" max="10753" width="7.28515625" style="70" customWidth="1"/>
    <col min="10754" max="10754" width="12" style="70" customWidth="1"/>
    <col min="10755" max="10755" width="11.85546875" style="70" customWidth="1"/>
    <col min="10756" max="10756" width="64.28515625" style="70" customWidth="1"/>
    <col min="10757" max="10757" width="16.85546875" style="70" customWidth="1"/>
    <col min="10758" max="10758" width="17.7109375" style="70" customWidth="1"/>
    <col min="10759" max="10759" width="12.85546875" style="70" customWidth="1"/>
    <col min="10760" max="10760" width="14.140625" style="70" customWidth="1"/>
    <col min="10761" max="10761" width="10.7109375" style="70" customWidth="1"/>
    <col min="10762" max="11008" width="9.140625" style="70"/>
    <col min="11009" max="11009" width="7.28515625" style="70" customWidth="1"/>
    <col min="11010" max="11010" width="12" style="70" customWidth="1"/>
    <col min="11011" max="11011" width="11.85546875" style="70" customWidth="1"/>
    <col min="11012" max="11012" width="64.28515625" style="70" customWidth="1"/>
    <col min="11013" max="11013" width="16.85546875" style="70" customWidth="1"/>
    <col min="11014" max="11014" width="17.7109375" style="70" customWidth="1"/>
    <col min="11015" max="11015" width="12.85546875" style="70" customWidth="1"/>
    <col min="11016" max="11016" width="14.140625" style="70" customWidth="1"/>
    <col min="11017" max="11017" width="10.7109375" style="70" customWidth="1"/>
    <col min="11018" max="11264" width="9.140625" style="70"/>
    <col min="11265" max="11265" width="7.28515625" style="70" customWidth="1"/>
    <col min="11266" max="11266" width="12" style="70" customWidth="1"/>
    <col min="11267" max="11267" width="11.85546875" style="70" customWidth="1"/>
    <col min="11268" max="11268" width="64.28515625" style="70" customWidth="1"/>
    <col min="11269" max="11269" width="16.85546875" style="70" customWidth="1"/>
    <col min="11270" max="11270" width="17.7109375" style="70" customWidth="1"/>
    <col min="11271" max="11271" width="12.85546875" style="70" customWidth="1"/>
    <col min="11272" max="11272" width="14.140625" style="70" customWidth="1"/>
    <col min="11273" max="11273" width="10.7109375" style="70" customWidth="1"/>
    <col min="11274" max="11520" width="9.140625" style="70"/>
    <col min="11521" max="11521" width="7.28515625" style="70" customWidth="1"/>
    <col min="11522" max="11522" width="12" style="70" customWidth="1"/>
    <col min="11523" max="11523" width="11.85546875" style="70" customWidth="1"/>
    <col min="11524" max="11524" width="64.28515625" style="70" customWidth="1"/>
    <col min="11525" max="11525" width="16.85546875" style="70" customWidth="1"/>
    <col min="11526" max="11526" width="17.7109375" style="70" customWidth="1"/>
    <col min="11527" max="11527" width="12.85546875" style="70" customWidth="1"/>
    <col min="11528" max="11528" width="14.140625" style="70" customWidth="1"/>
    <col min="11529" max="11529" width="10.7109375" style="70" customWidth="1"/>
    <col min="11530" max="11776" width="9.140625" style="70"/>
    <col min="11777" max="11777" width="7.28515625" style="70" customWidth="1"/>
    <col min="11778" max="11778" width="12" style="70" customWidth="1"/>
    <col min="11779" max="11779" width="11.85546875" style="70" customWidth="1"/>
    <col min="11780" max="11780" width="64.28515625" style="70" customWidth="1"/>
    <col min="11781" max="11781" width="16.85546875" style="70" customWidth="1"/>
    <col min="11782" max="11782" width="17.7109375" style="70" customWidth="1"/>
    <col min="11783" max="11783" width="12.85546875" style="70" customWidth="1"/>
    <col min="11784" max="11784" width="14.140625" style="70" customWidth="1"/>
    <col min="11785" max="11785" width="10.7109375" style="70" customWidth="1"/>
    <col min="11786" max="12032" width="9.140625" style="70"/>
    <col min="12033" max="12033" width="7.28515625" style="70" customWidth="1"/>
    <col min="12034" max="12034" width="12" style="70" customWidth="1"/>
    <col min="12035" max="12035" width="11.85546875" style="70" customWidth="1"/>
    <col min="12036" max="12036" width="64.28515625" style="70" customWidth="1"/>
    <col min="12037" max="12037" width="16.85546875" style="70" customWidth="1"/>
    <col min="12038" max="12038" width="17.7109375" style="70" customWidth="1"/>
    <col min="12039" max="12039" width="12.85546875" style="70" customWidth="1"/>
    <col min="12040" max="12040" width="14.140625" style="70" customWidth="1"/>
    <col min="12041" max="12041" width="10.7109375" style="70" customWidth="1"/>
    <col min="12042" max="12288" width="9.140625" style="70"/>
    <col min="12289" max="12289" width="7.28515625" style="70" customWidth="1"/>
    <col min="12290" max="12290" width="12" style="70" customWidth="1"/>
    <col min="12291" max="12291" width="11.85546875" style="70" customWidth="1"/>
    <col min="12292" max="12292" width="64.28515625" style="70" customWidth="1"/>
    <col min="12293" max="12293" width="16.85546875" style="70" customWidth="1"/>
    <col min="12294" max="12294" width="17.7109375" style="70" customWidth="1"/>
    <col min="12295" max="12295" width="12.85546875" style="70" customWidth="1"/>
    <col min="12296" max="12296" width="14.140625" style="70" customWidth="1"/>
    <col min="12297" max="12297" width="10.7109375" style="70" customWidth="1"/>
    <col min="12298" max="12544" width="9.140625" style="70"/>
    <col min="12545" max="12545" width="7.28515625" style="70" customWidth="1"/>
    <col min="12546" max="12546" width="12" style="70" customWidth="1"/>
    <col min="12547" max="12547" width="11.85546875" style="70" customWidth="1"/>
    <col min="12548" max="12548" width="64.28515625" style="70" customWidth="1"/>
    <col min="12549" max="12549" width="16.85546875" style="70" customWidth="1"/>
    <col min="12550" max="12550" width="17.7109375" style="70" customWidth="1"/>
    <col min="12551" max="12551" width="12.85546875" style="70" customWidth="1"/>
    <col min="12552" max="12552" width="14.140625" style="70" customWidth="1"/>
    <col min="12553" max="12553" width="10.7109375" style="70" customWidth="1"/>
    <col min="12554" max="12800" width="9.140625" style="70"/>
    <col min="12801" max="12801" width="7.28515625" style="70" customWidth="1"/>
    <col min="12802" max="12802" width="12" style="70" customWidth="1"/>
    <col min="12803" max="12803" width="11.85546875" style="70" customWidth="1"/>
    <col min="12804" max="12804" width="64.28515625" style="70" customWidth="1"/>
    <col min="12805" max="12805" width="16.85546875" style="70" customWidth="1"/>
    <col min="12806" max="12806" width="17.7109375" style="70" customWidth="1"/>
    <col min="12807" max="12807" width="12.85546875" style="70" customWidth="1"/>
    <col min="12808" max="12808" width="14.140625" style="70" customWidth="1"/>
    <col min="12809" max="12809" width="10.7109375" style="70" customWidth="1"/>
    <col min="12810" max="13056" width="9.140625" style="70"/>
    <col min="13057" max="13057" width="7.28515625" style="70" customWidth="1"/>
    <col min="13058" max="13058" width="12" style="70" customWidth="1"/>
    <col min="13059" max="13059" width="11.85546875" style="70" customWidth="1"/>
    <col min="13060" max="13060" width="64.28515625" style="70" customWidth="1"/>
    <col min="13061" max="13061" width="16.85546875" style="70" customWidth="1"/>
    <col min="13062" max="13062" width="17.7109375" style="70" customWidth="1"/>
    <col min="13063" max="13063" width="12.85546875" style="70" customWidth="1"/>
    <col min="13064" max="13064" width="14.140625" style="70" customWidth="1"/>
    <col min="13065" max="13065" width="10.7109375" style="70" customWidth="1"/>
    <col min="13066" max="13312" width="9.140625" style="70"/>
    <col min="13313" max="13313" width="7.28515625" style="70" customWidth="1"/>
    <col min="13314" max="13314" width="12" style="70" customWidth="1"/>
    <col min="13315" max="13315" width="11.85546875" style="70" customWidth="1"/>
    <col min="13316" max="13316" width="64.28515625" style="70" customWidth="1"/>
    <col min="13317" max="13317" width="16.85546875" style="70" customWidth="1"/>
    <col min="13318" max="13318" width="17.7109375" style="70" customWidth="1"/>
    <col min="13319" max="13319" width="12.85546875" style="70" customWidth="1"/>
    <col min="13320" max="13320" width="14.140625" style="70" customWidth="1"/>
    <col min="13321" max="13321" width="10.7109375" style="70" customWidth="1"/>
    <col min="13322" max="13568" width="9.140625" style="70"/>
    <col min="13569" max="13569" width="7.28515625" style="70" customWidth="1"/>
    <col min="13570" max="13570" width="12" style="70" customWidth="1"/>
    <col min="13571" max="13571" width="11.85546875" style="70" customWidth="1"/>
    <col min="13572" max="13572" width="64.28515625" style="70" customWidth="1"/>
    <col min="13573" max="13573" width="16.85546875" style="70" customWidth="1"/>
    <col min="13574" max="13574" width="17.7109375" style="70" customWidth="1"/>
    <col min="13575" max="13575" width="12.85546875" style="70" customWidth="1"/>
    <col min="13576" max="13576" width="14.140625" style="70" customWidth="1"/>
    <col min="13577" max="13577" width="10.7109375" style="70" customWidth="1"/>
    <col min="13578" max="13824" width="9.140625" style="70"/>
    <col min="13825" max="13825" width="7.28515625" style="70" customWidth="1"/>
    <col min="13826" max="13826" width="12" style="70" customWidth="1"/>
    <col min="13827" max="13827" width="11.85546875" style="70" customWidth="1"/>
    <col min="13828" max="13828" width="64.28515625" style="70" customWidth="1"/>
    <col min="13829" max="13829" width="16.85546875" style="70" customWidth="1"/>
    <col min="13830" max="13830" width="17.7109375" style="70" customWidth="1"/>
    <col min="13831" max="13831" width="12.85546875" style="70" customWidth="1"/>
    <col min="13832" max="13832" width="14.140625" style="70" customWidth="1"/>
    <col min="13833" max="13833" width="10.7109375" style="70" customWidth="1"/>
    <col min="13834" max="14080" width="9.140625" style="70"/>
    <col min="14081" max="14081" width="7.28515625" style="70" customWidth="1"/>
    <col min="14082" max="14082" width="12" style="70" customWidth="1"/>
    <col min="14083" max="14083" width="11.85546875" style="70" customWidth="1"/>
    <col min="14084" max="14084" width="64.28515625" style="70" customWidth="1"/>
    <col min="14085" max="14085" width="16.85546875" style="70" customWidth="1"/>
    <col min="14086" max="14086" width="17.7109375" style="70" customWidth="1"/>
    <col min="14087" max="14087" width="12.85546875" style="70" customWidth="1"/>
    <col min="14088" max="14088" width="14.140625" style="70" customWidth="1"/>
    <col min="14089" max="14089" width="10.7109375" style="70" customWidth="1"/>
    <col min="14090" max="14336" width="9.140625" style="70"/>
    <col min="14337" max="14337" width="7.28515625" style="70" customWidth="1"/>
    <col min="14338" max="14338" width="12" style="70" customWidth="1"/>
    <col min="14339" max="14339" width="11.85546875" style="70" customWidth="1"/>
    <col min="14340" max="14340" width="64.28515625" style="70" customWidth="1"/>
    <col min="14341" max="14341" width="16.85546875" style="70" customWidth="1"/>
    <col min="14342" max="14342" width="17.7109375" style="70" customWidth="1"/>
    <col min="14343" max="14343" width="12.85546875" style="70" customWidth="1"/>
    <col min="14344" max="14344" width="14.140625" style="70" customWidth="1"/>
    <col min="14345" max="14345" width="10.7109375" style="70" customWidth="1"/>
    <col min="14346" max="14592" width="9.140625" style="70"/>
    <col min="14593" max="14593" width="7.28515625" style="70" customWidth="1"/>
    <col min="14594" max="14594" width="12" style="70" customWidth="1"/>
    <col min="14595" max="14595" width="11.85546875" style="70" customWidth="1"/>
    <col min="14596" max="14596" width="64.28515625" style="70" customWidth="1"/>
    <col min="14597" max="14597" width="16.85546875" style="70" customWidth="1"/>
    <col min="14598" max="14598" width="17.7109375" style="70" customWidth="1"/>
    <col min="14599" max="14599" width="12.85546875" style="70" customWidth="1"/>
    <col min="14600" max="14600" width="14.140625" style="70" customWidth="1"/>
    <col min="14601" max="14601" width="10.7109375" style="70" customWidth="1"/>
    <col min="14602" max="14848" width="9.140625" style="70"/>
    <col min="14849" max="14849" width="7.28515625" style="70" customWidth="1"/>
    <col min="14850" max="14850" width="12" style="70" customWidth="1"/>
    <col min="14851" max="14851" width="11.85546875" style="70" customWidth="1"/>
    <col min="14852" max="14852" width="64.28515625" style="70" customWidth="1"/>
    <col min="14853" max="14853" width="16.85546875" style="70" customWidth="1"/>
    <col min="14854" max="14854" width="17.7109375" style="70" customWidth="1"/>
    <col min="14855" max="14855" width="12.85546875" style="70" customWidth="1"/>
    <col min="14856" max="14856" width="14.140625" style="70" customWidth="1"/>
    <col min="14857" max="14857" width="10.7109375" style="70" customWidth="1"/>
    <col min="14858" max="15104" width="9.140625" style="70"/>
    <col min="15105" max="15105" width="7.28515625" style="70" customWidth="1"/>
    <col min="15106" max="15106" width="12" style="70" customWidth="1"/>
    <col min="15107" max="15107" width="11.85546875" style="70" customWidth="1"/>
    <col min="15108" max="15108" width="64.28515625" style="70" customWidth="1"/>
    <col min="15109" max="15109" width="16.85546875" style="70" customWidth="1"/>
    <col min="15110" max="15110" width="17.7109375" style="70" customWidth="1"/>
    <col min="15111" max="15111" width="12.85546875" style="70" customWidth="1"/>
    <col min="15112" max="15112" width="14.140625" style="70" customWidth="1"/>
    <col min="15113" max="15113" width="10.7109375" style="70" customWidth="1"/>
    <col min="15114" max="15360" width="9.140625" style="70"/>
    <col min="15361" max="15361" width="7.28515625" style="70" customWidth="1"/>
    <col min="15362" max="15362" width="12" style="70" customWidth="1"/>
    <col min="15363" max="15363" width="11.85546875" style="70" customWidth="1"/>
    <col min="15364" max="15364" width="64.28515625" style="70" customWidth="1"/>
    <col min="15365" max="15365" width="16.85546875" style="70" customWidth="1"/>
    <col min="15366" max="15366" width="17.7109375" style="70" customWidth="1"/>
    <col min="15367" max="15367" width="12.85546875" style="70" customWidth="1"/>
    <col min="15368" max="15368" width="14.140625" style="70" customWidth="1"/>
    <col min="15369" max="15369" width="10.7109375" style="70" customWidth="1"/>
    <col min="15370" max="15616" width="9.140625" style="70"/>
    <col min="15617" max="15617" width="7.28515625" style="70" customWidth="1"/>
    <col min="15618" max="15618" width="12" style="70" customWidth="1"/>
    <col min="15619" max="15619" width="11.85546875" style="70" customWidth="1"/>
    <col min="15620" max="15620" width="64.28515625" style="70" customWidth="1"/>
    <col min="15621" max="15621" width="16.85546875" style="70" customWidth="1"/>
    <col min="15622" max="15622" width="17.7109375" style="70" customWidth="1"/>
    <col min="15623" max="15623" width="12.85546875" style="70" customWidth="1"/>
    <col min="15624" max="15624" width="14.140625" style="70" customWidth="1"/>
    <col min="15625" max="15625" width="10.7109375" style="70" customWidth="1"/>
    <col min="15626" max="15872" width="9.140625" style="70"/>
    <col min="15873" max="15873" width="7.28515625" style="70" customWidth="1"/>
    <col min="15874" max="15874" width="12" style="70" customWidth="1"/>
    <col min="15875" max="15875" width="11.85546875" style="70" customWidth="1"/>
    <col min="15876" max="15876" width="64.28515625" style="70" customWidth="1"/>
    <col min="15877" max="15877" width="16.85546875" style="70" customWidth="1"/>
    <col min="15878" max="15878" width="17.7109375" style="70" customWidth="1"/>
    <col min="15879" max="15879" width="12.85546875" style="70" customWidth="1"/>
    <col min="15880" max="15880" width="14.140625" style="70" customWidth="1"/>
    <col min="15881" max="15881" width="10.7109375" style="70" customWidth="1"/>
    <col min="15882" max="16128" width="9.140625" style="70"/>
    <col min="16129" max="16129" width="7.28515625" style="70" customWidth="1"/>
    <col min="16130" max="16130" width="12" style="70" customWidth="1"/>
    <col min="16131" max="16131" width="11.85546875" style="70" customWidth="1"/>
    <col min="16132" max="16132" width="64.28515625" style="70" customWidth="1"/>
    <col min="16133" max="16133" width="16.85546875" style="70" customWidth="1"/>
    <col min="16134" max="16134" width="17.7109375" style="70" customWidth="1"/>
    <col min="16135" max="16135" width="12.85546875" style="70" customWidth="1"/>
    <col min="16136" max="16136" width="14.140625" style="70" customWidth="1"/>
    <col min="16137" max="16137" width="10.7109375" style="70" customWidth="1"/>
    <col min="16138" max="16384" width="9.140625" style="70"/>
  </cols>
  <sheetData>
    <row r="1" spans="1:7">
      <c r="E1" s="67" t="s">
        <v>186</v>
      </c>
      <c r="F1" s="71"/>
    </row>
    <row r="2" spans="1:7">
      <c r="E2" s="67" t="s">
        <v>101</v>
      </c>
    </row>
    <row r="3" spans="1:7">
      <c r="E3" s="67" t="s">
        <v>1</v>
      </c>
    </row>
    <row r="5" spans="1:7" ht="57" customHeight="1">
      <c r="A5" s="231" t="s">
        <v>100</v>
      </c>
      <c r="B5" s="231"/>
      <c r="C5" s="231"/>
      <c r="D5" s="231"/>
      <c r="E5" s="231"/>
      <c r="F5" s="72"/>
    </row>
    <row r="7" spans="1:7">
      <c r="E7" s="153" t="s">
        <v>156</v>
      </c>
    </row>
    <row r="8" spans="1:7" s="73" customFormat="1" ht="110.25" customHeight="1">
      <c r="B8" s="232" t="s">
        <v>32</v>
      </c>
      <c r="C8" s="233"/>
      <c r="D8" s="234" t="s">
        <v>33</v>
      </c>
      <c r="E8" s="155" t="s">
        <v>39</v>
      </c>
    </row>
    <row r="9" spans="1:7" s="73" customFormat="1" ht="39.75" customHeight="1">
      <c r="B9" s="50" t="s">
        <v>35</v>
      </c>
      <c r="C9" s="50" t="s">
        <v>36</v>
      </c>
      <c r="D9" s="235"/>
      <c r="E9" s="68" t="s">
        <v>34</v>
      </c>
    </row>
    <row r="10" spans="1:7" s="73" customFormat="1">
      <c r="B10" s="74"/>
      <c r="C10" s="74"/>
      <c r="D10" s="75" t="s">
        <v>78</v>
      </c>
      <c r="E10" s="51">
        <f>+E12</f>
        <v>1.8917489796876907E-10</v>
      </c>
      <c r="G10" s="200"/>
    </row>
    <row r="11" spans="1:7" s="73" customFormat="1">
      <c r="B11" s="74"/>
      <c r="C11" s="74"/>
      <c r="D11" s="75" t="s">
        <v>79</v>
      </c>
      <c r="E11" s="51"/>
    </row>
    <row r="12" spans="1:7" s="73" customFormat="1" ht="34.5">
      <c r="B12" s="75"/>
      <c r="C12" s="76"/>
      <c r="D12" s="76" t="s">
        <v>80</v>
      </c>
      <c r="E12" s="51">
        <f>+E20+E31+E14+E17</f>
        <v>1.8917489796876907E-10</v>
      </c>
      <c r="G12" s="151"/>
    </row>
    <row r="13" spans="1:7" s="73" customFormat="1">
      <c r="B13" s="75"/>
      <c r="C13" s="75"/>
      <c r="D13" s="75" t="s">
        <v>37</v>
      </c>
      <c r="E13" s="51"/>
    </row>
    <row r="14" spans="1:7" s="73" customFormat="1" ht="34.5">
      <c r="B14" s="186" t="str">
        <f>Հ2!A14</f>
        <v xml:space="preserve"> 1004</v>
      </c>
      <c r="C14" s="186" t="str">
        <f>Հ2!B14</f>
        <v xml:space="preserve"> 31009</v>
      </c>
      <c r="D14" s="186" t="str">
        <f>Հ2!C14</f>
        <v xml:space="preserve"> Օրվա կարգավորման ջրավազանների կառուցում և վերակառուցում</v>
      </c>
      <c r="E14" s="52">
        <f>E16</f>
        <v>-2700000</v>
      </c>
    </row>
    <row r="15" spans="1:7" s="73" customFormat="1">
      <c r="B15" s="186"/>
      <c r="C15" s="186"/>
      <c r="D15" s="184" t="s">
        <v>10</v>
      </c>
      <c r="E15" s="187"/>
    </row>
    <row r="16" spans="1:7" s="73" customFormat="1" ht="34.5">
      <c r="B16" s="166"/>
      <c r="C16" s="166"/>
      <c r="D16" s="184" t="s">
        <v>165</v>
      </c>
      <c r="E16" s="51">
        <f>Հ2!D14</f>
        <v>-2700000</v>
      </c>
    </row>
    <row r="17" spans="2:9" s="73" customFormat="1">
      <c r="B17" s="186" t="str">
        <f>Հ2!A15</f>
        <v xml:space="preserve"> 1004</v>
      </c>
      <c r="C17" s="186" t="str">
        <f>Հ2!B15</f>
        <v xml:space="preserve"> 31013</v>
      </c>
      <c r="D17" s="186" t="str">
        <f>Հ2!C15</f>
        <v xml:space="preserve"> Փոքր և միջին ջրամբարների կառուցում</v>
      </c>
      <c r="E17" s="52">
        <f>E19</f>
        <v>-102395.7</v>
      </c>
    </row>
    <row r="18" spans="2:9" s="73" customFormat="1">
      <c r="B18" s="186"/>
      <c r="C18" s="186"/>
      <c r="D18" s="184" t="s">
        <v>10</v>
      </c>
      <c r="E18" s="187"/>
    </row>
    <row r="19" spans="2:9" s="73" customFormat="1" ht="34.5">
      <c r="B19" s="166"/>
      <c r="C19" s="166"/>
      <c r="D19" s="184" t="s">
        <v>165</v>
      </c>
      <c r="E19" s="185">
        <f>Հ2!D15</f>
        <v>-102395.7</v>
      </c>
    </row>
    <row r="20" spans="2:9" s="73" customFormat="1" ht="34.5">
      <c r="B20" s="77">
        <v>1049</v>
      </c>
      <c r="C20" s="77">
        <v>21001</v>
      </c>
      <c r="D20" s="78" t="s">
        <v>81</v>
      </c>
      <c r="E20" s="52">
        <f>+E22+E23</f>
        <v>2733981.7</v>
      </c>
    </row>
    <row r="21" spans="2:9" s="73" customFormat="1">
      <c r="B21" s="79"/>
      <c r="C21" s="79"/>
      <c r="D21" s="80" t="s">
        <v>64</v>
      </c>
      <c r="E21" s="51"/>
    </row>
    <row r="22" spans="2:9" ht="29.25" customHeight="1">
      <c r="B22" s="81"/>
      <c r="C22" s="81"/>
      <c r="D22" s="82" t="s">
        <v>24</v>
      </c>
      <c r="E22" s="52">
        <f>Հ2!D16</f>
        <v>-558616.80000000005</v>
      </c>
      <c r="F22" s="83"/>
    </row>
    <row r="23" spans="2:9" s="73" customFormat="1" ht="34.5">
      <c r="B23" s="84"/>
      <c r="C23" s="84"/>
      <c r="D23" s="82" t="s">
        <v>38</v>
      </c>
      <c r="E23" s="52">
        <f>E25+E27</f>
        <v>3292598.5</v>
      </c>
      <c r="F23" s="85"/>
      <c r="G23" s="85"/>
      <c r="H23" s="85"/>
      <c r="I23" s="85"/>
    </row>
    <row r="24" spans="2:9">
      <c r="B24" s="81"/>
      <c r="C24" s="81"/>
      <c r="D24" s="80" t="s">
        <v>82</v>
      </c>
      <c r="E24" s="51"/>
    </row>
    <row r="25" spans="2:9" ht="34.5">
      <c r="B25" s="75"/>
      <c r="C25" s="86" t="s">
        <v>83</v>
      </c>
      <c r="D25" s="87" t="s">
        <v>84</v>
      </c>
      <c r="E25" s="52">
        <f>SUM(E26:E26)</f>
        <v>1556368.2</v>
      </c>
    </row>
    <row r="26" spans="2:9" ht="63.75" customHeight="1">
      <c r="B26" s="75"/>
      <c r="C26" s="88"/>
      <c r="D26" s="55" t="str">
        <f>Հ2!C20</f>
        <v>Կիրանց գյուղի հատվածում Հ-58 հանրապետական նշանակության ավտոմոբիլային ճանապարհի շրջանցիկ հատվածի կառուցում</v>
      </c>
      <c r="E26" s="51">
        <f>Հ2!D20</f>
        <v>1556368.2</v>
      </c>
    </row>
    <row r="27" spans="2:9" ht="34.5">
      <c r="B27" s="75"/>
      <c r="C27" s="89">
        <v>2</v>
      </c>
      <c r="D27" s="87" t="s">
        <v>85</v>
      </c>
      <c r="E27" s="52">
        <f>SUM(E28:E30)</f>
        <v>1736230.2999999998</v>
      </c>
      <c r="F27" s="90"/>
      <c r="G27" s="83"/>
    </row>
    <row r="28" spans="2:9" ht="66" customHeight="1">
      <c r="B28" s="75"/>
      <c r="C28" s="88"/>
      <c r="D28" s="55" t="str">
        <f>Հ2!C22</f>
        <v>Տ-10-30, /Մ-16/ - Աճարկուտ - Կիրանց պատմական հուշարձան ավտոճանապարհի 3,5 կմ երկարությամբ հատվածի վերակառուցում</v>
      </c>
      <c r="E28" s="51">
        <f>Հ2!D22</f>
        <v>1147280.7</v>
      </c>
      <c r="G28" s="69"/>
    </row>
    <row r="29" spans="2:9" ht="45" customHeight="1">
      <c r="B29" s="75"/>
      <c r="C29" s="88"/>
      <c r="D29" s="55" t="str">
        <f>Հ2!C23</f>
        <v>Տ-8-93, Լծեն-Տաթև ավտոճանապարհի վերակառուցում (Քարաթափման կանխարգելիչ միջոցառումներ)</v>
      </c>
      <c r="E29" s="51">
        <f>Հ2!D23</f>
        <v>285977.7</v>
      </c>
    </row>
    <row r="30" spans="2:9" ht="36.75" customHeight="1">
      <c r="B30" s="75"/>
      <c r="C30" s="89"/>
      <c r="D30" s="55" t="str">
        <f>Հ2!C24</f>
        <v xml:space="preserve">/Մ-17/ - Նռնաձոր - /Հ-49/ ավտոճանապարհի կառուցում </v>
      </c>
      <c r="E30" s="51">
        <f>Հ2!D24</f>
        <v>302971.90000000002</v>
      </c>
    </row>
    <row r="31" spans="2:9" ht="33.75" customHeight="1">
      <c r="B31" s="87">
        <v>1049</v>
      </c>
      <c r="C31" s="92">
        <f>Հ2!B25</f>
        <v>21002</v>
      </c>
      <c r="D31" s="93" t="str">
        <f>Հ2!C25</f>
        <v>Տրանսպորտային օբյեկտների հիմնանորոգում</v>
      </c>
      <c r="E31" s="52">
        <f>+E33+E34</f>
        <v>68414</v>
      </c>
    </row>
    <row r="32" spans="2:9" ht="21.75" customHeight="1">
      <c r="B32" s="87"/>
      <c r="C32" s="87"/>
      <c r="D32" s="94" t="s">
        <v>64</v>
      </c>
      <c r="E32" s="51"/>
    </row>
    <row r="33" spans="2:7" ht="23.25" customHeight="1">
      <c r="B33" s="81"/>
      <c r="C33" s="81"/>
      <c r="D33" s="82" t="s">
        <v>24</v>
      </c>
      <c r="E33" s="52">
        <f>Հ2!F25</f>
        <v>-166520.1</v>
      </c>
    </row>
    <row r="34" spans="2:7" ht="34.5">
      <c r="B34" s="81"/>
      <c r="C34" s="81"/>
      <c r="D34" s="82" t="s">
        <v>38</v>
      </c>
      <c r="E34" s="52">
        <f>SUM(E35:E37)</f>
        <v>234934.1</v>
      </c>
      <c r="F34" s="69"/>
      <c r="G34" s="69"/>
    </row>
    <row r="35" spans="2:7" ht="26.25" customHeight="1">
      <c r="B35" s="81"/>
      <c r="C35" s="81"/>
      <c r="D35" s="80" t="s">
        <v>82</v>
      </c>
      <c r="E35" s="51"/>
    </row>
    <row r="36" spans="2:7" ht="63" customHeight="1">
      <c r="B36" s="75"/>
      <c r="C36" s="75"/>
      <c r="D36" s="119" t="str">
        <f>Հ2!C28</f>
        <v xml:space="preserve">Հ-13,/Մ-3/ (Վաղարշապատ) - Մասիս - /Մ-2/ հանրապետական նշանակության ավտոճանապարհի կմ9+800-ում գտնվող կամուրջի հիմնանորոգում </v>
      </c>
      <c r="E36" s="51">
        <f>Հ2!D28</f>
        <v>87342.1</v>
      </c>
      <c r="F36" s="69"/>
      <c r="G36" s="69"/>
    </row>
    <row r="37" spans="2:7" ht="74.25" customHeight="1">
      <c r="B37" s="91"/>
      <c r="C37" s="91"/>
      <c r="D37" s="119" t="str">
        <f>Հ2!C29</f>
        <v>Տ-2-15, /Տ-2-13/ (Գեղանիստ) – Գետափնյա – Ղուկասավան –Դարակերտ (Տ-2-3) մարզային նշանակության ավտոճանապարհի կմ0+400 հատվածում Հրազդան գետի վրա գտնվող կամրջի հիմնանորոգում</v>
      </c>
      <c r="E37" s="51">
        <f>Հ2!D29</f>
        <v>147592</v>
      </c>
      <c r="F37" s="69"/>
      <c r="G37" s="69"/>
    </row>
  </sheetData>
  <mergeCells count="3">
    <mergeCell ref="A5:E5"/>
    <mergeCell ref="B8:C8"/>
    <mergeCell ref="D8:D9"/>
  </mergeCells>
  <pageMargins left="0.31496062992126" right="0" top="0.35433070866141703" bottom="0.35433070866141703" header="0.31496062992126" footer="0.31496062992126"/>
  <pageSetup paperSize="9" scale="70" orientation="landscape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60"/>
  <sheetViews>
    <sheetView topLeftCell="B43" zoomScaleNormal="100" workbookViewId="0">
      <selection activeCell="J15" sqref="J15"/>
    </sheetView>
  </sheetViews>
  <sheetFormatPr defaultRowHeight="17.25"/>
  <cols>
    <col min="1" max="1" width="4.7109375" style="19" customWidth="1"/>
    <col min="2" max="2" width="26.140625" style="19" customWidth="1"/>
    <col min="3" max="3" width="67.85546875" style="19" customWidth="1"/>
    <col min="4" max="4" width="30.85546875" style="19" customWidth="1"/>
    <col min="5" max="5" width="16.28515625" style="19" customWidth="1"/>
    <col min="6" max="6" width="14.7109375" style="19" customWidth="1"/>
    <col min="7" max="7" width="14" style="19" customWidth="1"/>
    <col min="8" max="8" width="13.5703125" style="19" customWidth="1"/>
    <col min="9" max="9" width="10.42578125" style="19" customWidth="1"/>
    <col min="10" max="252" width="9.140625" style="19"/>
    <col min="253" max="253" width="4.7109375" style="19" customWidth="1"/>
    <col min="254" max="254" width="19.85546875" style="19" customWidth="1"/>
    <col min="255" max="255" width="72.140625" style="19" customWidth="1"/>
    <col min="256" max="256" width="0" style="19" hidden="1" customWidth="1"/>
    <col min="257" max="257" width="18.28515625" style="19" customWidth="1"/>
    <col min="258" max="258" width="17.5703125" style="19" customWidth="1"/>
    <col min="259" max="264" width="9" style="19" customWidth="1"/>
    <col min="265" max="508" width="9.140625" style="19"/>
    <col min="509" max="509" width="4.7109375" style="19" customWidth="1"/>
    <col min="510" max="510" width="19.85546875" style="19" customWidth="1"/>
    <col min="511" max="511" width="72.140625" style="19" customWidth="1"/>
    <col min="512" max="512" width="0" style="19" hidden="1" customWidth="1"/>
    <col min="513" max="513" width="18.28515625" style="19" customWidth="1"/>
    <col min="514" max="514" width="17.5703125" style="19" customWidth="1"/>
    <col min="515" max="520" width="9" style="19" customWidth="1"/>
    <col min="521" max="764" width="9.140625" style="19"/>
    <col min="765" max="765" width="4.7109375" style="19" customWidth="1"/>
    <col min="766" max="766" width="19.85546875" style="19" customWidth="1"/>
    <col min="767" max="767" width="72.140625" style="19" customWidth="1"/>
    <col min="768" max="768" width="0" style="19" hidden="1" customWidth="1"/>
    <col min="769" max="769" width="18.28515625" style="19" customWidth="1"/>
    <col min="770" max="770" width="17.5703125" style="19" customWidth="1"/>
    <col min="771" max="776" width="9" style="19" customWidth="1"/>
    <col min="777" max="1020" width="9.140625" style="19"/>
    <col min="1021" max="1021" width="4.7109375" style="19" customWidth="1"/>
    <col min="1022" max="1022" width="19.85546875" style="19" customWidth="1"/>
    <col min="1023" max="1023" width="72.140625" style="19" customWidth="1"/>
    <col min="1024" max="1024" width="0" style="19" hidden="1" customWidth="1"/>
    <col min="1025" max="1025" width="18.28515625" style="19" customWidth="1"/>
    <col min="1026" max="1026" width="17.5703125" style="19" customWidth="1"/>
    <col min="1027" max="1032" width="9" style="19" customWidth="1"/>
    <col min="1033" max="1276" width="9.140625" style="19"/>
    <col min="1277" max="1277" width="4.7109375" style="19" customWidth="1"/>
    <col min="1278" max="1278" width="19.85546875" style="19" customWidth="1"/>
    <col min="1279" max="1279" width="72.140625" style="19" customWidth="1"/>
    <col min="1280" max="1280" width="0" style="19" hidden="1" customWidth="1"/>
    <col min="1281" max="1281" width="18.28515625" style="19" customWidth="1"/>
    <col min="1282" max="1282" width="17.5703125" style="19" customWidth="1"/>
    <col min="1283" max="1288" width="9" style="19" customWidth="1"/>
    <col min="1289" max="1532" width="9.140625" style="19"/>
    <col min="1533" max="1533" width="4.7109375" style="19" customWidth="1"/>
    <col min="1534" max="1534" width="19.85546875" style="19" customWidth="1"/>
    <col min="1535" max="1535" width="72.140625" style="19" customWidth="1"/>
    <col min="1536" max="1536" width="0" style="19" hidden="1" customWidth="1"/>
    <col min="1537" max="1537" width="18.28515625" style="19" customWidth="1"/>
    <col min="1538" max="1538" width="17.5703125" style="19" customWidth="1"/>
    <col min="1539" max="1544" width="9" style="19" customWidth="1"/>
    <col min="1545" max="1788" width="9.140625" style="19"/>
    <col min="1789" max="1789" width="4.7109375" style="19" customWidth="1"/>
    <col min="1790" max="1790" width="19.85546875" style="19" customWidth="1"/>
    <col min="1791" max="1791" width="72.140625" style="19" customWidth="1"/>
    <col min="1792" max="1792" width="0" style="19" hidden="1" customWidth="1"/>
    <col min="1793" max="1793" width="18.28515625" style="19" customWidth="1"/>
    <col min="1794" max="1794" width="17.5703125" style="19" customWidth="1"/>
    <col min="1795" max="1800" width="9" style="19" customWidth="1"/>
    <col min="1801" max="2044" width="9.140625" style="19"/>
    <col min="2045" max="2045" width="4.7109375" style="19" customWidth="1"/>
    <col min="2046" max="2046" width="19.85546875" style="19" customWidth="1"/>
    <col min="2047" max="2047" width="72.140625" style="19" customWidth="1"/>
    <col min="2048" max="2048" width="0" style="19" hidden="1" customWidth="1"/>
    <col min="2049" max="2049" width="18.28515625" style="19" customWidth="1"/>
    <col min="2050" max="2050" width="17.5703125" style="19" customWidth="1"/>
    <col min="2051" max="2056" width="9" style="19" customWidth="1"/>
    <col min="2057" max="2300" width="9.140625" style="19"/>
    <col min="2301" max="2301" width="4.7109375" style="19" customWidth="1"/>
    <col min="2302" max="2302" width="19.85546875" style="19" customWidth="1"/>
    <col min="2303" max="2303" width="72.140625" style="19" customWidth="1"/>
    <col min="2304" max="2304" width="0" style="19" hidden="1" customWidth="1"/>
    <col min="2305" max="2305" width="18.28515625" style="19" customWidth="1"/>
    <col min="2306" max="2306" width="17.5703125" style="19" customWidth="1"/>
    <col min="2307" max="2312" width="9" style="19" customWidth="1"/>
    <col min="2313" max="2556" width="9.140625" style="19"/>
    <col min="2557" max="2557" width="4.7109375" style="19" customWidth="1"/>
    <col min="2558" max="2558" width="19.85546875" style="19" customWidth="1"/>
    <col min="2559" max="2559" width="72.140625" style="19" customWidth="1"/>
    <col min="2560" max="2560" width="0" style="19" hidden="1" customWidth="1"/>
    <col min="2561" max="2561" width="18.28515625" style="19" customWidth="1"/>
    <col min="2562" max="2562" width="17.5703125" style="19" customWidth="1"/>
    <col min="2563" max="2568" width="9" style="19" customWidth="1"/>
    <col min="2569" max="2812" width="9.140625" style="19"/>
    <col min="2813" max="2813" width="4.7109375" style="19" customWidth="1"/>
    <col min="2814" max="2814" width="19.85546875" style="19" customWidth="1"/>
    <col min="2815" max="2815" width="72.140625" style="19" customWidth="1"/>
    <col min="2816" max="2816" width="0" style="19" hidden="1" customWidth="1"/>
    <col min="2817" max="2817" width="18.28515625" style="19" customWidth="1"/>
    <col min="2818" max="2818" width="17.5703125" style="19" customWidth="1"/>
    <col min="2819" max="2824" width="9" style="19" customWidth="1"/>
    <col min="2825" max="3068" width="9.140625" style="19"/>
    <col min="3069" max="3069" width="4.7109375" style="19" customWidth="1"/>
    <col min="3070" max="3070" width="19.85546875" style="19" customWidth="1"/>
    <col min="3071" max="3071" width="72.140625" style="19" customWidth="1"/>
    <col min="3072" max="3072" width="0" style="19" hidden="1" customWidth="1"/>
    <col min="3073" max="3073" width="18.28515625" style="19" customWidth="1"/>
    <col min="3074" max="3074" width="17.5703125" style="19" customWidth="1"/>
    <col min="3075" max="3080" width="9" style="19" customWidth="1"/>
    <col min="3081" max="3324" width="9.140625" style="19"/>
    <col min="3325" max="3325" width="4.7109375" style="19" customWidth="1"/>
    <col min="3326" max="3326" width="19.85546875" style="19" customWidth="1"/>
    <col min="3327" max="3327" width="72.140625" style="19" customWidth="1"/>
    <col min="3328" max="3328" width="0" style="19" hidden="1" customWidth="1"/>
    <col min="3329" max="3329" width="18.28515625" style="19" customWidth="1"/>
    <col min="3330" max="3330" width="17.5703125" style="19" customWidth="1"/>
    <col min="3331" max="3336" width="9" style="19" customWidth="1"/>
    <col min="3337" max="3580" width="9.140625" style="19"/>
    <col min="3581" max="3581" width="4.7109375" style="19" customWidth="1"/>
    <col min="3582" max="3582" width="19.85546875" style="19" customWidth="1"/>
    <col min="3583" max="3583" width="72.140625" style="19" customWidth="1"/>
    <col min="3584" max="3584" width="0" style="19" hidden="1" customWidth="1"/>
    <col min="3585" max="3585" width="18.28515625" style="19" customWidth="1"/>
    <col min="3586" max="3586" width="17.5703125" style="19" customWidth="1"/>
    <col min="3587" max="3592" width="9" style="19" customWidth="1"/>
    <col min="3593" max="3836" width="9.140625" style="19"/>
    <col min="3837" max="3837" width="4.7109375" style="19" customWidth="1"/>
    <col min="3838" max="3838" width="19.85546875" style="19" customWidth="1"/>
    <col min="3839" max="3839" width="72.140625" style="19" customWidth="1"/>
    <col min="3840" max="3840" width="0" style="19" hidden="1" customWidth="1"/>
    <col min="3841" max="3841" width="18.28515625" style="19" customWidth="1"/>
    <col min="3842" max="3842" width="17.5703125" style="19" customWidth="1"/>
    <col min="3843" max="3848" width="9" style="19" customWidth="1"/>
    <col min="3849" max="4092" width="9.140625" style="19"/>
    <col min="4093" max="4093" width="4.7109375" style="19" customWidth="1"/>
    <col min="4094" max="4094" width="19.85546875" style="19" customWidth="1"/>
    <col min="4095" max="4095" width="72.140625" style="19" customWidth="1"/>
    <col min="4096" max="4096" width="0" style="19" hidden="1" customWidth="1"/>
    <col min="4097" max="4097" width="18.28515625" style="19" customWidth="1"/>
    <col min="4098" max="4098" width="17.5703125" style="19" customWidth="1"/>
    <col min="4099" max="4104" width="9" style="19" customWidth="1"/>
    <col min="4105" max="4348" width="9.140625" style="19"/>
    <col min="4349" max="4349" width="4.7109375" style="19" customWidth="1"/>
    <col min="4350" max="4350" width="19.85546875" style="19" customWidth="1"/>
    <col min="4351" max="4351" width="72.140625" style="19" customWidth="1"/>
    <col min="4352" max="4352" width="0" style="19" hidden="1" customWidth="1"/>
    <col min="4353" max="4353" width="18.28515625" style="19" customWidth="1"/>
    <col min="4354" max="4354" width="17.5703125" style="19" customWidth="1"/>
    <col min="4355" max="4360" width="9" style="19" customWidth="1"/>
    <col min="4361" max="4604" width="9.140625" style="19"/>
    <col min="4605" max="4605" width="4.7109375" style="19" customWidth="1"/>
    <col min="4606" max="4606" width="19.85546875" style="19" customWidth="1"/>
    <col min="4607" max="4607" width="72.140625" style="19" customWidth="1"/>
    <col min="4608" max="4608" width="0" style="19" hidden="1" customWidth="1"/>
    <col min="4609" max="4609" width="18.28515625" style="19" customWidth="1"/>
    <col min="4610" max="4610" width="17.5703125" style="19" customWidth="1"/>
    <col min="4611" max="4616" width="9" style="19" customWidth="1"/>
    <col min="4617" max="4860" width="9.140625" style="19"/>
    <col min="4861" max="4861" width="4.7109375" style="19" customWidth="1"/>
    <col min="4862" max="4862" width="19.85546875" style="19" customWidth="1"/>
    <col min="4863" max="4863" width="72.140625" style="19" customWidth="1"/>
    <col min="4864" max="4864" width="0" style="19" hidden="1" customWidth="1"/>
    <col min="4865" max="4865" width="18.28515625" style="19" customWidth="1"/>
    <col min="4866" max="4866" width="17.5703125" style="19" customWidth="1"/>
    <col min="4867" max="4872" width="9" style="19" customWidth="1"/>
    <col min="4873" max="5116" width="9.140625" style="19"/>
    <col min="5117" max="5117" width="4.7109375" style="19" customWidth="1"/>
    <col min="5118" max="5118" width="19.85546875" style="19" customWidth="1"/>
    <col min="5119" max="5119" width="72.140625" style="19" customWidth="1"/>
    <col min="5120" max="5120" width="0" style="19" hidden="1" customWidth="1"/>
    <col min="5121" max="5121" width="18.28515625" style="19" customWidth="1"/>
    <col min="5122" max="5122" width="17.5703125" style="19" customWidth="1"/>
    <col min="5123" max="5128" width="9" style="19" customWidth="1"/>
    <col min="5129" max="5372" width="9.140625" style="19"/>
    <col min="5373" max="5373" width="4.7109375" style="19" customWidth="1"/>
    <col min="5374" max="5374" width="19.85546875" style="19" customWidth="1"/>
    <col min="5375" max="5375" width="72.140625" style="19" customWidth="1"/>
    <col min="5376" max="5376" width="0" style="19" hidden="1" customWidth="1"/>
    <col min="5377" max="5377" width="18.28515625" style="19" customWidth="1"/>
    <col min="5378" max="5378" width="17.5703125" style="19" customWidth="1"/>
    <col min="5379" max="5384" width="9" style="19" customWidth="1"/>
    <col min="5385" max="5628" width="9.140625" style="19"/>
    <col min="5629" max="5629" width="4.7109375" style="19" customWidth="1"/>
    <col min="5630" max="5630" width="19.85546875" style="19" customWidth="1"/>
    <col min="5631" max="5631" width="72.140625" style="19" customWidth="1"/>
    <col min="5632" max="5632" width="0" style="19" hidden="1" customWidth="1"/>
    <col min="5633" max="5633" width="18.28515625" style="19" customWidth="1"/>
    <col min="5634" max="5634" width="17.5703125" style="19" customWidth="1"/>
    <col min="5635" max="5640" width="9" style="19" customWidth="1"/>
    <col min="5641" max="5884" width="9.140625" style="19"/>
    <col min="5885" max="5885" width="4.7109375" style="19" customWidth="1"/>
    <col min="5886" max="5886" width="19.85546875" style="19" customWidth="1"/>
    <col min="5887" max="5887" width="72.140625" style="19" customWidth="1"/>
    <col min="5888" max="5888" width="0" style="19" hidden="1" customWidth="1"/>
    <col min="5889" max="5889" width="18.28515625" style="19" customWidth="1"/>
    <col min="5890" max="5890" width="17.5703125" style="19" customWidth="1"/>
    <col min="5891" max="5896" width="9" style="19" customWidth="1"/>
    <col min="5897" max="6140" width="9.140625" style="19"/>
    <col min="6141" max="6141" width="4.7109375" style="19" customWidth="1"/>
    <col min="6142" max="6142" width="19.85546875" style="19" customWidth="1"/>
    <col min="6143" max="6143" width="72.140625" style="19" customWidth="1"/>
    <col min="6144" max="6144" width="0" style="19" hidden="1" customWidth="1"/>
    <col min="6145" max="6145" width="18.28515625" style="19" customWidth="1"/>
    <col min="6146" max="6146" width="17.5703125" style="19" customWidth="1"/>
    <col min="6147" max="6152" width="9" style="19" customWidth="1"/>
    <col min="6153" max="6396" width="9.140625" style="19"/>
    <col min="6397" max="6397" width="4.7109375" style="19" customWidth="1"/>
    <col min="6398" max="6398" width="19.85546875" style="19" customWidth="1"/>
    <col min="6399" max="6399" width="72.140625" style="19" customWidth="1"/>
    <col min="6400" max="6400" width="0" style="19" hidden="1" customWidth="1"/>
    <col min="6401" max="6401" width="18.28515625" style="19" customWidth="1"/>
    <col min="6402" max="6402" width="17.5703125" style="19" customWidth="1"/>
    <col min="6403" max="6408" width="9" style="19" customWidth="1"/>
    <col min="6409" max="6652" width="9.140625" style="19"/>
    <col min="6653" max="6653" width="4.7109375" style="19" customWidth="1"/>
    <col min="6654" max="6654" width="19.85546875" style="19" customWidth="1"/>
    <col min="6655" max="6655" width="72.140625" style="19" customWidth="1"/>
    <col min="6656" max="6656" width="0" style="19" hidden="1" customWidth="1"/>
    <col min="6657" max="6657" width="18.28515625" style="19" customWidth="1"/>
    <col min="6658" max="6658" width="17.5703125" style="19" customWidth="1"/>
    <col min="6659" max="6664" width="9" style="19" customWidth="1"/>
    <col min="6665" max="6908" width="9.140625" style="19"/>
    <col min="6909" max="6909" width="4.7109375" style="19" customWidth="1"/>
    <col min="6910" max="6910" width="19.85546875" style="19" customWidth="1"/>
    <col min="6911" max="6911" width="72.140625" style="19" customWidth="1"/>
    <col min="6912" max="6912" width="0" style="19" hidden="1" customWidth="1"/>
    <col min="6913" max="6913" width="18.28515625" style="19" customWidth="1"/>
    <col min="6914" max="6914" width="17.5703125" style="19" customWidth="1"/>
    <col min="6915" max="6920" width="9" style="19" customWidth="1"/>
    <col min="6921" max="7164" width="9.140625" style="19"/>
    <col min="7165" max="7165" width="4.7109375" style="19" customWidth="1"/>
    <col min="7166" max="7166" width="19.85546875" style="19" customWidth="1"/>
    <col min="7167" max="7167" width="72.140625" style="19" customWidth="1"/>
    <col min="7168" max="7168" width="0" style="19" hidden="1" customWidth="1"/>
    <col min="7169" max="7169" width="18.28515625" style="19" customWidth="1"/>
    <col min="7170" max="7170" width="17.5703125" style="19" customWidth="1"/>
    <col min="7171" max="7176" width="9" style="19" customWidth="1"/>
    <col min="7177" max="7420" width="9.140625" style="19"/>
    <col min="7421" max="7421" width="4.7109375" style="19" customWidth="1"/>
    <col min="7422" max="7422" width="19.85546875" style="19" customWidth="1"/>
    <col min="7423" max="7423" width="72.140625" style="19" customWidth="1"/>
    <col min="7424" max="7424" width="0" style="19" hidden="1" customWidth="1"/>
    <col min="7425" max="7425" width="18.28515625" style="19" customWidth="1"/>
    <col min="7426" max="7426" width="17.5703125" style="19" customWidth="1"/>
    <col min="7427" max="7432" width="9" style="19" customWidth="1"/>
    <col min="7433" max="7676" width="9.140625" style="19"/>
    <col min="7677" max="7677" width="4.7109375" style="19" customWidth="1"/>
    <col min="7678" max="7678" width="19.85546875" style="19" customWidth="1"/>
    <col min="7679" max="7679" width="72.140625" style="19" customWidth="1"/>
    <col min="7680" max="7680" width="0" style="19" hidden="1" customWidth="1"/>
    <col min="7681" max="7681" width="18.28515625" style="19" customWidth="1"/>
    <col min="7682" max="7682" width="17.5703125" style="19" customWidth="1"/>
    <col min="7683" max="7688" width="9" style="19" customWidth="1"/>
    <col min="7689" max="7932" width="9.140625" style="19"/>
    <col min="7933" max="7933" width="4.7109375" style="19" customWidth="1"/>
    <col min="7934" max="7934" width="19.85546875" style="19" customWidth="1"/>
    <col min="7935" max="7935" width="72.140625" style="19" customWidth="1"/>
    <col min="7936" max="7936" width="0" style="19" hidden="1" customWidth="1"/>
    <col min="7937" max="7937" width="18.28515625" style="19" customWidth="1"/>
    <col min="7938" max="7938" width="17.5703125" style="19" customWidth="1"/>
    <col min="7939" max="7944" width="9" style="19" customWidth="1"/>
    <col min="7945" max="8188" width="9.140625" style="19"/>
    <col min="8189" max="8189" width="4.7109375" style="19" customWidth="1"/>
    <col min="8190" max="8190" width="19.85546875" style="19" customWidth="1"/>
    <col min="8191" max="8191" width="72.140625" style="19" customWidth="1"/>
    <col min="8192" max="8192" width="0" style="19" hidden="1" customWidth="1"/>
    <col min="8193" max="8193" width="18.28515625" style="19" customWidth="1"/>
    <col min="8194" max="8194" width="17.5703125" style="19" customWidth="1"/>
    <col min="8195" max="8200" width="9" style="19" customWidth="1"/>
    <col min="8201" max="8444" width="9.140625" style="19"/>
    <col min="8445" max="8445" width="4.7109375" style="19" customWidth="1"/>
    <col min="8446" max="8446" width="19.85546875" style="19" customWidth="1"/>
    <col min="8447" max="8447" width="72.140625" style="19" customWidth="1"/>
    <col min="8448" max="8448" width="0" style="19" hidden="1" customWidth="1"/>
    <col min="8449" max="8449" width="18.28515625" style="19" customWidth="1"/>
    <col min="8450" max="8450" width="17.5703125" style="19" customWidth="1"/>
    <col min="8451" max="8456" width="9" style="19" customWidth="1"/>
    <col min="8457" max="8700" width="9.140625" style="19"/>
    <col min="8701" max="8701" width="4.7109375" style="19" customWidth="1"/>
    <col min="8702" max="8702" width="19.85546875" style="19" customWidth="1"/>
    <col min="8703" max="8703" width="72.140625" style="19" customWidth="1"/>
    <col min="8704" max="8704" width="0" style="19" hidden="1" customWidth="1"/>
    <col min="8705" max="8705" width="18.28515625" style="19" customWidth="1"/>
    <col min="8706" max="8706" width="17.5703125" style="19" customWidth="1"/>
    <col min="8707" max="8712" width="9" style="19" customWidth="1"/>
    <col min="8713" max="8956" width="9.140625" style="19"/>
    <col min="8957" max="8957" width="4.7109375" style="19" customWidth="1"/>
    <col min="8958" max="8958" width="19.85546875" style="19" customWidth="1"/>
    <col min="8959" max="8959" width="72.140625" style="19" customWidth="1"/>
    <col min="8960" max="8960" width="0" style="19" hidden="1" customWidth="1"/>
    <col min="8961" max="8961" width="18.28515625" style="19" customWidth="1"/>
    <col min="8962" max="8962" width="17.5703125" style="19" customWidth="1"/>
    <col min="8963" max="8968" width="9" style="19" customWidth="1"/>
    <col min="8969" max="9212" width="9.140625" style="19"/>
    <col min="9213" max="9213" width="4.7109375" style="19" customWidth="1"/>
    <col min="9214" max="9214" width="19.85546875" style="19" customWidth="1"/>
    <col min="9215" max="9215" width="72.140625" style="19" customWidth="1"/>
    <col min="9216" max="9216" width="0" style="19" hidden="1" customWidth="1"/>
    <col min="9217" max="9217" width="18.28515625" style="19" customWidth="1"/>
    <col min="9218" max="9218" width="17.5703125" style="19" customWidth="1"/>
    <col min="9219" max="9224" width="9" style="19" customWidth="1"/>
    <col min="9225" max="9468" width="9.140625" style="19"/>
    <col min="9469" max="9469" width="4.7109375" style="19" customWidth="1"/>
    <col min="9470" max="9470" width="19.85546875" style="19" customWidth="1"/>
    <col min="9471" max="9471" width="72.140625" style="19" customWidth="1"/>
    <col min="9472" max="9472" width="0" style="19" hidden="1" customWidth="1"/>
    <col min="9473" max="9473" width="18.28515625" style="19" customWidth="1"/>
    <col min="9474" max="9474" width="17.5703125" style="19" customWidth="1"/>
    <col min="9475" max="9480" width="9" style="19" customWidth="1"/>
    <col min="9481" max="9724" width="9.140625" style="19"/>
    <col min="9725" max="9725" width="4.7109375" style="19" customWidth="1"/>
    <col min="9726" max="9726" width="19.85546875" style="19" customWidth="1"/>
    <col min="9727" max="9727" width="72.140625" style="19" customWidth="1"/>
    <col min="9728" max="9728" width="0" style="19" hidden="1" customWidth="1"/>
    <col min="9729" max="9729" width="18.28515625" style="19" customWidth="1"/>
    <col min="9730" max="9730" width="17.5703125" style="19" customWidth="1"/>
    <col min="9731" max="9736" width="9" style="19" customWidth="1"/>
    <col min="9737" max="9980" width="9.140625" style="19"/>
    <col min="9981" max="9981" width="4.7109375" style="19" customWidth="1"/>
    <col min="9982" max="9982" width="19.85546875" style="19" customWidth="1"/>
    <col min="9983" max="9983" width="72.140625" style="19" customWidth="1"/>
    <col min="9984" max="9984" width="0" style="19" hidden="1" customWidth="1"/>
    <col min="9985" max="9985" width="18.28515625" style="19" customWidth="1"/>
    <col min="9986" max="9986" width="17.5703125" style="19" customWidth="1"/>
    <col min="9987" max="9992" width="9" style="19" customWidth="1"/>
    <col min="9993" max="10236" width="9.140625" style="19"/>
    <col min="10237" max="10237" width="4.7109375" style="19" customWidth="1"/>
    <col min="10238" max="10238" width="19.85546875" style="19" customWidth="1"/>
    <col min="10239" max="10239" width="72.140625" style="19" customWidth="1"/>
    <col min="10240" max="10240" width="0" style="19" hidden="1" customWidth="1"/>
    <col min="10241" max="10241" width="18.28515625" style="19" customWidth="1"/>
    <col min="10242" max="10242" width="17.5703125" style="19" customWidth="1"/>
    <col min="10243" max="10248" width="9" style="19" customWidth="1"/>
    <col min="10249" max="10492" width="9.140625" style="19"/>
    <col min="10493" max="10493" width="4.7109375" style="19" customWidth="1"/>
    <col min="10494" max="10494" width="19.85546875" style="19" customWidth="1"/>
    <col min="10495" max="10495" width="72.140625" style="19" customWidth="1"/>
    <col min="10496" max="10496" width="0" style="19" hidden="1" customWidth="1"/>
    <col min="10497" max="10497" width="18.28515625" style="19" customWidth="1"/>
    <col min="10498" max="10498" width="17.5703125" style="19" customWidth="1"/>
    <col min="10499" max="10504" width="9" style="19" customWidth="1"/>
    <col min="10505" max="10748" width="9.140625" style="19"/>
    <col min="10749" max="10749" width="4.7109375" style="19" customWidth="1"/>
    <col min="10750" max="10750" width="19.85546875" style="19" customWidth="1"/>
    <col min="10751" max="10751" width="72.140625" style="19" customWidth="1"/>
    <col min="10752" max="10752" width="0" style="19" hidden="1" customWidth="1"/>
    <col min="10753" max="10753" width="18.28515625" style="19" customWidth="1"/>
    <col min="10754" max="10754" width="17.5703125" style="19" customWidth="1"/>
    <col min="10755" max="10760" width="9" style="19" customWidth="1"/>
    <col min="10761" max="11004" width="9.140625" style="19"/>
    <col min="11005" max="11005" width="4.7109375" style="19" customWidth="1"/>
    <col min="11006" max="11006" width="19.85546875" style="19" customWidth="1"/>
    <col min="11007" max="11007" width="72.140625" style="19" customWidth="1"/>
    <col min="11008" max="11008" width="0" style="19" hidden="1" customWidth="1"/>
    <col min="11009" max="11009" width="18.28515625" style="19" customWidth="1"/>
    <col min="11010" max="11010" width="17.5703125" style="19" customWidth="1"/>
    <col min="11011" max="11016" width="9" style="19" customWidth="1"/>
    <col min="11017" max="11260" width="9.140625" style="19"/>
    <col min="11261" max="11261" width="4.7109375" style="19" customWidth="1"/>
    <col min="11262" max="11262" width="19.85546875" style="19" customWidth="1"/>
    <col min="11263" max="11263" width="72.140625" style="19" customWidth="1"/>
    <col min="11264" max="11264" width="0" style="19" hidden="1" customWidth="1"/>
    <col min="11265" max="11265" width="18.28515625" style="19" customWidth="1"/>
    <col min="11266" max="11266" width="17.5703125" style="19" customWidth="1"/>
    <col min="11267" max="11272" width="9" style="19" customWidth="1"/>
    <col min="11273" max="11516" width="9.140625" style="19"/>
    <col min="11517" max="11517" width="4.7109375" style="19" customWidth="1"/>
    <col min="11518" max="11518" width="19.85546875" style="19" customWidth="1"/>
    <col min="11519" max="11519" width="72.140625" style="19" customWidth="1"/>
    <col min="11520" max="11520" width="0" style="19" hidden="1" customWidth="1"/>
    <col min="11521" max="11521" width="18.28515625" style="19" customWidth="1"/>
    <col min="11522" max="11522" width="17.5703125" style="19" customWidth="1"/>
    <col min="11523" max="11528" width="9" style="19" customWidth="1"/>
    <col min="11529" max="11772" width="9.140625" style="19"/>
    <col min="11773" max="11773" width="4.7109375" style="19" customWidth="1"/>
    <col min="11774" max="11774" width="19.85546875" style="19" customWidth="1"/>
    <col min="11775" max="11775" width="72.140625" style="19" customWidth="1"/>
    <col min="11776" max="11776" width="0" style="19" hidden="1" customWidth="1"/>
    <col min="11777" max="11777" width="18.28515625" style="19" customWidth="1"/>
    <col min="11778" max="11778" width="17.5703125" style="19" customWidth="1"/>
    <col min="11779" max="11784" width="9" style="19" customWidth="1"/>
    <col min="11785" max="12028" width="9.140625" style="19"/>
    <col min="12029" max="12029" width="4.7109375" style="19" customWidth="1"/>
    <col min="12030" max="12030" width="19.85546875" style="19" customWidth="1"/>
    <col min="12031" max="12031" width="72.140625" style="19" customWidth="1"/>
    <col min="12032" max="12032" width="0" style="19" hidden="1" customWidth="1"/>
    <col min="12033" max="12033" width="18.28515625" style="19" customWidth="1"/>
    <col min="12034" max="12034" width="17.5703125" style="19" customWidth="1"/>
    <col min="12035" max="12040" width="9" style="19" customWidth="1"/>
    <col min="12041" max="12284" width="9.140625" style="19"/>
    <col min="12285" max="12285" width="4.7109375" style="19" customWidth="1"/>
    <col min="12286" max="12286" width="19.85546875" style="19" customWidth="1"/>
    <col min="12287" max="12287" width="72.140625" style="19" customWidth="1"/>
    <col min="12288" max="12288" width="0" style="19" hidden="1" customWidth="1"/>
    <col min="12289" max="12289" width="18.28515625" style="19" customWidth="1"/>
    <col min="12290" max="12290" width="17.5703125" style="19" customWidth="1"/>
    <col min="12291" max="12296" width="9" style="19" customWidth="1"/>
    <col min="12297" max="12540" width="9.140625" style="19"/>
    <col min="12541" max="12541" width="4.7109375" style="19" customWidth="1"/>
    <col min="12542" max="12542" width="19.85546875" style="19" customWidth="1"/>
    <col min="12543" max="12543" width="72.140625" style="19" customWidth="1"/>
    <col min="12544" max="12544" width="0" style="19" hidden="1" customWidth="1"/>
    <col min="12545" max="12545" width="18.28515625" style="19" customWidth="1"/>
    <col min="12546" max="12546" width="17.5703125" style="19" customWidth="1"/>
    <col min="12547" max="12552" width="9" style="19" customWidth="1"/>
    <col min="12553" max="12796" width="9.140625" style="19"/>
    <col min="12797" max="12797" width="4.7109375" style="19" customWidth="1"/>
    <col min="12798" max="12798" width="19.85546875" style="19" customWidth="1"/>
    <col min="12799" max="12799" width="72.140625" style="19" customWidth="1"/>
    <col min="12800" max="12800" width="0" style="19" hidden="1" customWidth="1"/>
    <col min="12801" max="12801" width="18.28515625" style="19" customWidth="1"/>
    <col min="12802" max="12802" width="17.5703125" style="19" customWidth="1"/>
    <col min="12803" max="12808" width="9" style="19" customWidth="1"/>
    <col min="12809" max="13052" width="9.140625" style="19"/>
    <col min="13053" max="13053" width="4.7109375" style="19" customWidth="1"/>
    <col min="13054" max="13054" width="19.85546875" style="19" customWidth="1"/>
    <col min="13055" max="13055" width="72.140625" style="19" customWidth="1"/>
    <col min="13056" max="13056" width="0" style="19" hidden="1" customWidth="1"/>
    <col min="13057" max="13057" width="18.28515625" style="19" customWidth="1"/>
    <col min="13058" max="13058" width="17.5703125" style="19" customWidth="1"/>
    <col min="13059" max="13064" width="9" style="19" customWidth="1"/>
    <col min="13065" max="13308" width="9.140625" style="19"/>
    <col min="13309" max="13309" width="4.7109375" style="19" customWidth="1"/>
    <col min="13310" max="13310" width="19.85546875" style="19" customWidth="1"/>
    <col min="13311" max="13311" width="72.140625" style="19" customWidth="1"/>
    <col min="13312" max="13312" width="0" style="19" hidden="1" customWidth="1"/>
    <col min="13313" max="13313" width="18.28515625" style="19" customWidth="1"/>
    <col min="13314" max="13314" width="17.5703125" style="19" customWidth="1"/>
    <col min="13315" max="13320" width="9" style="19" customWidth="1"/>
    <col min="13321" max="13564" width="9.140625" style="19"/>
    <col min="13565" max="13565" width="4.7109375" style="19" customWidth="1"/>
    <col min="13566" max="13566" width="19.85546875" style="19" customWidth="1"/>
    <col min="13567" max="13567" width="72.140625" style="19" customWidth="1"/>
    <col min="13568" max="13568" width="0" style="19" hidden="1" customWidth="1"/>
    <col min="13569" max="13569" width="18.28515625" style="19" customWidth="1"/>
    <col min="13570" max="13570" width="17.5703125" style="19" customWidth="1"/>
    <col min="13571" max="13576" width="9" style="19" customWidth="1"/>
    <col min="13577" max="13820" width="9.140625" style="19"/>
    <col min="13821" max="13821" width="4.7109375" style="19" customWidth="1"/>
    <col min="13822" max="13822" width="19.85546875" style="19" customWidth="1"/>
    <col min="13823" max="13823" width="72.140625" style="19" customWidth="1"/>
    <col min="13824" max="13824" width="0" style="19" hidden="1" customWidth="1"/>
    <col min="13825" max="13825" width="18.28515625" style="19" customWidth="1"/>
    <col min="13826" max="13826" width="17.5703125" style="19" customWidth="1"/>
    <col min="13827" max="13832" width="9" style="19" customWidth="1"/>
    <col min="13833" max="14076" width="9.140625" style="19"/>
    <col min="14077" max="14077" width="4.7109375" style="19" customWidth="1"/>
    <col min="14078" max="14078" width="19.85546875" style="19" customWidth="1"/>
    <col min="14079" max="14079" width="72.140625" style="19" customWidth="1"/>
    <col min="14080" max="14080" width="0" style="19" hidden="1" customWidth="1"/>
    <col min="14081" max="14081" width="18.28515625" style="19" customWidth="1"/>
    <col min="14082" max="14082" width="17.5703125" style="19" customWidth="1"/>
    <col min="14083" max="14088" width="9" style="19" customWidth="1"/>
    <col min="14089" max="14332" width="9.140625" style="19"/>
    <col min="14333" max="14333" width="4.7109375" style="19" customWidth="1"/>
    <col min="14334" max="14334" width="19.85546875" style="19" customWidth="1"/>
    <col min="14335" max="14335" width="72.140625" style="19" customWidth="1"/>
    <col min="14336" max="14336" width="0" style="19" hidden="1" customWidth="1"/>
    <col min="14337" max="14337" width="18.28515625" style="19" customWidth="1"/>
    <col min="14338" max="14338" width="17.5703125" style="19" customWidth="1"/>
    <col min="14339" max="14344" width="9" style="19" customWidth="1"/>
    <col min="14345" max="14588" width="9.140625" style="19"/>
    <col min="14589" max="14589" width="4.7109375" style="19" customWidth="1"/>
    <col min="14590" max="14590" width="19.85546875" style="19" customWidth="1"/>
    <col min="14591" max="14591" width="72.140625" style="19" customWidth="1"/>
    <col min="14592" max="14592" width="0" style="19" hidden="1" customWidth="1"/>
    <col min="14593" max="14593" width="18.28515625" style="19" customWidth="1"/>
    <col min="14594" max="14594" width="17.5703125" style="19" customWidth="1"/>
    <col min="14595" max="14600" width="9" style="19" customWidth="1"/>
    <col min="14601" max="14844" width="9.140625" style="19"/>
    <col min="14845" max="14845" width="4.7109375" style="19" customWidth="1"/>
    <col min="14846" max="14846" width="19.85546875" style="19" customWidth="1"/>
    <col min="14847" max="14847" width="72.140625" style="19" customWidth="1"/>
    <col min="14848" max="14848" width="0" style="19" hidden="1" customWidth="1"/>
    <col min="14849" max="14849" width="18.28515625" style="19" customWidth="1"/>
    <col min="14850" max="14850" width="17.5703125" style="19" customWidth="1"/>
    <col min="14851" max="14856" width="9" style="19" customWidth="1"/>
    <col min="14857" max="15100" width="9.140625" style="19"/>
    <col min="15101" max="15101" width="4.7109375" style="19" customWidth="1"/>
    <col min="15102" max="15102" width="19.85546875" style="19" customWidth="1"/>
    <col min="15103" max="15103" width="72.140625" style="19" customWidth="1"/>
    <col min="15104" max="15104" width="0" style="19" hidden="1" customWidth="1"/>
    <col min="15105" max="15105" width="18.28515625" style="19" customWidth="1"/>
    <col min="15106" max="15106" width="17.5703125" style="19" customWidth="1"/>
    <col min="15107" max="15112" width="9" style="19" customWidth="1"/>
    <col min="15113" max="15356" width="9.140625" style="19"/>
    <col min="15357" max="15357" width="4.7109375" style="19" customWidth="1"/>
    <col min="15358" max="15358" width="19.85546875" style="19" customWidth="1"/>
    <col min="15359" max="15359" width="72.140625" style="19" customWidth="1"/>
    <col min="15360" max="15360" width="0" style="19" hidden="1" customWidth="1"/>
    <col min="15361" max="15361" width="18.28515625" style="19" customWidth="1"/>
    <col min="15362" max="15362" width="17.5703125" style="19" customWidth="1"/>
    <col min="15363" max="15368" width="9" style="19" customWidth="1"/>
    <col min="15369" max="15612" width="9.140625" style="19"/>
    <col min="15613" max="15613" width="4.7109375" style="19" customWidth="1"/>
    <col min="15614" max="15614" width="19.85546875" style="19" customWidth="1"/>
    <col min="15615" max="15615" width="72.140625" style="19" customWidth="1"/>
    <col min="15616" max="15616" width="0" style="19" hidden="1" customWidth="1"/>
    <col min="15617" max="15617" width="18.28515625" style="19" customWidth="1"/>
    <col min="15618" max="15618" width="17.5703125" style="19" customWidth="1"/>
    <col min="15619" max="15624" width="9" style="19" customWidth="1"/>
    <col min="15625" max="15868" width="9.140625" style="19"/>
    <col min="15869" max="15869" width="4.7109375" style="19" customWidth="1"/>
    <col min="15870" max="15870" width="19.85546875" style="19" customWidth="1"/>
    <col min="15871" max="15871" width="72.140625" style="19" customWidth="1"/>
    <col min="15872" max="15872" width="0" style="19" hidden="1" customWidth="1"/>
    <col min="15873" max="15873" width="18.28515625" style="19" customWidth="1"/>
    <col min="15874" max="15874" width="17.5703125" style="19" customWidth="1"/>
    <col min="15875" max="15880" width="9" style="19" customWidth="1"/>
    <col min="15881" max="16124" width="9.140625" style="19"/>
    <col min="16125" max="16125" width="4.7109375" style="19" customWidth="1"/>
    <col min="16126" max="16126" width="19.85546875" style="19" customWidth="1"/>
    <col min="16127" max="16127" width="72.140625" style="19" customWidth="1"/>
    <col min="16128" max="16128" width="0" style="19" hidden="1" customWidth="1"/>
    <col min="16129" max="16129" width="18.28515625" style="19" customWidth="1"/>
    <col min="16130" max="16130" width="17.5703125" style="19" customWidth="1"/>
    <col min="16131" max="16136" width="9" style="19" customWidth="1"/>
    <col min="16137" max="16384" width="9.140625" style="19"/>
  </cols>
  <sheetData>
    <row r="1" spans="2:4">
      <c r="D1" s="20" t="s">
        <v>107</v>
      </c>
    </row>
    <row r="2" spans="2:4">
      <c r="D2" s="20" t="s">
        <v>101</v>
      </c>
    </row>
    <row r="3" spans="2:4">
      <c r="D3" s="20" t="s">
        <v>1</v>
      </c>
    </row>
    <row r="4" spans="2:4" ht="14.25" customHeight="1"/>
    <row r="5" spans="2:4" ht="40.5" customHeight="1">
      <c r="B5" s="236" t="s">
        <v>106</v>
      </c>
      <c r="C5" s="236"/>
      <c r="D5" s="236"/>
    </row>
    <row r="6" spans="2:4" ht="18" customHeight="1">
      <c r="B6" s="47"/>
      <c r="C6" s="47"/>
      <c r="D6" s="47"/>
    </row>
    <row r="7" spans="2:4">
      <c r="D7" s="7" t="s">
        <v>105</v>
      </c>
    </row>
    <row r="8" spans="2:4" ht="24" customHeight="1">
      <c r="B8" s="237" t="s">
        <v>13</v>
      </c>
      <c r="C8" s="237"/>
      <c r="D8" s="237"/>
    </row>
    <row r="9" spans="2:4">
      <c r="B9" s="19" t="s">
        <v>205</v>
      </c>
    </row>
    <row r="10" spans="2:4" ht="24" customHeight="1"/>
    <row r="11" spans="2:4">
      <c r="B11" s="24" t="s">
        <v>14</v>
      </c>
      <c r="C11" s="24" t="s">
        <v>15</v>
      </c>
    </row>
    <row r="12" spans="2:4">
      <c r="B12" s="21">
        <v>1004</v>
      </c>
      <c r="C12" s="58" t="str">
        <f>'Հ1 '!D13</f>
        <v xml:space="preserve"> Ոռոգման համակարգի առողջացում</v>
      </c>
    </row>
    <row r="13" spans="2:4">
      <c r="B13" s="23"/>
      <c r="C13" s="23"/>
    </row>
    <row r="14" spans="2:4">
      <c r="B14" s="49" t="s">
        <v>16</v>
      </c>
      <c r="C14" s="48"/>
      <c r="D14" s="153"/>
    </row>
    <row r="15" spans="2:4" ht="70.5" customHeight="1">
      <c r="B15" s="24" t="s">
        <v>17</v>
      </c>
      <c r="C15" s="2">
        <v>1004</v>
      </c>
      <c r="D15" s="162" t="s">
        <v>41</v>
      </c>
    </row>
    <row r="16" spans="2:4" ht="34.5">
      <c r="B16" s="24" t="s">
        <v>18</v>
      </c>
      <c r="C16" s="2">
        <v>31009</v>
      </c>
      <c r="D16" s="11" t="s">
        <v>34</v>
      </c>
    </row>
    <row r="17" spans="2:4" ht="34.5">
      <c r="B17" s="24" t="s">
        <v>19</v>
      </c>
      <c r="C17" s="184" t="s">
        <v>187</v>
      </c>
      <c r="D17" s="30"/>
    </row>
    <row r="18" spans="2:4" ht="51.75">
      <c r="B18" s="25" t="s">
        <v>20</v>
      </c>
      <c r="C18" s="184" t="s">
        <v>188</v>
      </c>
      <c r="D18" s="31"/>
    </row>
    <row r="19" spans="2:4" ht="42" customHeight="1">
      <c r="B19" s="25" t="s">
        <v>21</v>
      </c>
      <c r="C19" s="184" t="s">
        <v>189</v>
      </c>
      <c r="D19" s="31"/>
    </row>
    <row r="20" spans="2:4" ht="51.75">
      <c r="B20" s="25" t="s">
        <v>91</v>
      </c>
      <c r="C20" s="184" t="s">
        <v>190</v>
      </c>
      <c r="D20" s="32"/>
    </row>
    <row r="21" spans="2:4">
      <c r="B21" s="242" t="s">
        <v>0</v>
      </c>
      <c r="C21" s="243"/>
      <c r="D21" s="32"/>
    </row>
    <row r="22" spans="2:4">
      <c r="B22" s="248" t="s">
        <v>191</v>
      </c>
      <c r="C22" s="248"/>
      <c r="D22" s="51">
        <v>-30</v>
      </c>
    </row>
    <row r="23" spans="2:4">
      <c r="B23" s="27" t="s">
        <v>22</v>
      </c>
      <c r="C23" s="28"/>
      <c r="D23" s="14">
        <f>'Հ1 '!E20</f>
        <v>-2700000</v>
      </c>
    </row>
    <row r="24" spans="2:4" ht="42.75" customHeight="1"/>
    <row r="25" spans="2:4" ht="73.5" customHeight="1">
      <c r="B25" s="10" t="s">
        <v>17</v>
      </c>
      <c r="C25" s="1">
        <v>1004</v>
      </c>
      <c r="D25" s="162" t="s">
        <v>41</v>
      </c>
    </row>
    <row r="26" spans="2:4" ht="34.5">
      <c r="B26" s="10" t="s">
        <v>18</v>
      </c>
      <c r="C26" s="5">
        <v>31013</v>
      </c>
      <c r="D26" s="11" t="s">
        <v>34</v>
      </c>
    </row>
    <row r="27" spans="2:4" ht="34.5">
      <c r="B27" s="10" t="s">
        <v>19</v>
      </c>
      <c r="C27" s="5" t="str">
        <f>'Հ1 '!D26</f>
        <v xml:space="preserve"> Փոքր և միջին ջրամբարների կառուցում</v>
      </c>
      <c r="D27" s="12"/>
    </row>
    <row r="28" spans="2:4" ht="30" customHeight="1">
      <c r="B28" s="10" t="s">
        <v>20</v>
      </c>
      <c r="C28" s="5" t="str">
        <f>'Հ1 '!D28</f>
        <v xml:space="preserve"> Փոքր և միջին ջրամբարների կառուցման աշխատանքներ</v>
      </c>
      <c r="D28" s="12"/>
    </row>
    <row r="29" spans="2:4" ht="39.75" customHeight="1">
      <c r="B29" s="10" t="s">
        <v>21</v>
      </c>
      <c r="C29" s="5" t="str">
        <f>'Հ1 '!D30</f>
        <v xml:space="preserve"> Պետական մարմինների կողմից օգտագործվող ոչ ֆինանսական ակտիվների հետ գործառնություններ</v>
      </c>
      <c r="D29" s="12"/>
    </row>
    <row r="30" spans="2:4" ht="51.75">
      <c r="B30" s="197" t="s">
        <v>192</v>
      </c>
      <c r="C30" s="65" t="s">
        <v>190</v>
      </c>
      <c r="D30" s="12"/>
    </row>
    <row r="31" spans="2:4">
      <c r="B31" s="240" t="s">
        <v>0</v>
      </c>
      <c r="C31" s="241"/>
      <c r="D31" s="13"/>
    </row>
    <row r="32" spans="2:4">
      <c r="B32" s="238" t="s">
        <v>30</v>
      </c>
      <c r="C32" s="239"/>
      <c r="D32" s="14">
        <f>'Հ1 '!E26</f>
        <v>-102395.7</v>
      </c>
    </row>
    <row r="33" spans="2:4" ht="37.5" customHeight="1">
      <c r="B33" s="23"/>
      <c r="C33" s="23"/>
      <c r="D33" s="23"/>
    </row>
    <row r="34" spans="2:4">
      <c r="B34" s="24" t="s">
        <v>14</v>
      </c>
      <c r="C34" s="24" t="s">
        <v>15</v>
      </c>
    </row>
    <row r="35" spans="2:4">
      <c r="B35" s="21">
        <v>1049</v>
      </c>
      <c r="C35" s="58" t="s">
        <v>63</v>
      </c>
    </row>
    <row r="36" spans="2:4">
      <c r="B36" s="23"/>
      <c r="C36" s="23"/>
    </row>
    <row r="37" spans="2:4">
      <c r="B37" s="23"/>
      <c r="C37" s="23"/>
      <c r="D37" s="23"/>
    </row>
    <row r="38" spans="2:4">
      <c r="B38" s="49" t="s">
        <v>16</v>
      </c>
      <c r="C38" s="48"/>
      <c r="D38" s="153"/>
    </row>
    <row r="39" spans="2:4" ht="102" customHeight="1">
      <c r="B39" s="24" t="s">
        <v>17</v>
      </c>
      <c r="C39" s="2">
        <v>1049</v>
      </c>
      <c r="D39" s="155" t="s">
        <v>40</v>
      </c>
    </row>
    <row r="40" spans="2:4" ht="34.5">
      <c r="B40" s="24" t="s">
        <v>18</v>
      </c>
      <c r="C40" s="2" t="s">
        <v>87</v>
      </c>
      <c r="D40" s="11" t="s">
        <v>34</v>
      </c>
    </row>
    <row r="41" spans="2:4" ht="34.5">
      <c r="B41" s="24" t="s">
        <v>19</v>
      </c>
      <c r="C41" s="2" t="s">
        <v>88</v>
      </c>
      <c r="D41" s="30"/>
    </row>
    <row r="42" spans="2:4" ht="51.75">
      <c r="B42" s="25" t="s">
        <v>20</v>
      </c>
      <c r="C42" s="2" t="s">
        <v>89</v>
      </c>
      <c r="D42" s="31"/>
    </row>
    <row r="43" spans="2:4" ht="34.5">
      <c r="B43" s="25" t="s">
        <v>21</v>
      </c>
      <c r="C43" s="2" t="s">
        <v>90</v>
      </c>
      <c r="D43" s="31"/>
    </row>
    <row r="44" spans="2:4" ht="51.75">
      <c r="B44" s="25" t="s">
        <v>91</v>
      </c>
      <c r="C44" s="2" t="s">
        <v>92</v>
      </c>
      <c r="D44" s="32"/>
    </row>
    <row r="45" spans="2:4">
      <c r="B45" s="242" t="s">
        <v>0</v>
      </c>
      <c r="C45" s="243"/>
      <c r="D45" s="26"/>
    </row>
    <row r="46" spans="2:4">
      <c r="B46" s="136" t="s">
        <v>203</v>
      </c>
      <c r="C46" s="137"/>
      <c r="D46" s="51">
        <v>0.7</v>
      </c>
    </row>
    <row r="47" spans="2:4">
      <c r="B47" s="136" t="s">
        <v>204</v>
      </c>
      <c r="C47" s="138"/>
      <c r="D47" s="51">
        <v>3.7</v>
      </c>
    </row>
    <row r="48" spans="2:4">
      <c r="B48" s="27" t="s">
        <v>22</v>
      </c>
      <c r="C48" s="28"/>
      <c r="D48" s="14">
        <f>Հ3!G49</f>
        <v>2733981.7</v>
      </c>
    </row>
    <row r="49" spans="1:4" ht="42.75" customHeight="1"/>
    <row r="50" spans="1:4" ht="73.5" customHeight="1">
      <c r="B50" s="10" t="s">
        <v>17</v>
      </c>
      <c r="C50" s="1" t="s">
        <v>86</v>
      </c>
      <c r="D50" s="155" t="s">
        <v>40</v>
      </c>
    </row>
    <row r="51" spans="1:4" ht="34.5">
      <c r="B51" s="10" t="s">
        <v>18</v>
      </c>
      <c r="C51" s="5" t="s">
        <v>111</v>
      </c>
      <c r="D51" s="11" t="s">
        <v>34</v>
      </c>
    </row>
    <row r="52" spans="1:4" ht="34.5">
      <c r="B52" s="10" t="s">
        <v>19</v>
      </c>
      <c r="C52" s="5" t="s">
        <v>112</v>
      </c>
      <c r="D52" s="12"/>
    </row>
    <row r="53" spans="1:4" ht="34.5">
      <c r="B53" s="10" t="s">
        <v>20</v>
      </c>
      <c r="C53" s="1" t="s">
        <v>113</v>
      </c>
      <c r="D53" s="12"/>
    </row>
    <row r="54" spans="1:4" ht="39.75" customHeight="1">
      <c r="B54" s="10" t="s">
        <v>21</v>
      </c>
      <c r="C54" s="5" t="s">
        <v>90</v>
      </c>
      <c r="D54" s="12"/>
    </row>
    <row r="55" spans="1:4" ht="51.75">
      <c r="B55" s="10" t="s">
        <v>91</v>
      </c>
      <c r="C55" s="5" t="s">
        <v>92</v>
      </c>
      <c r="D55" s="12"/>
    </row>
    <row r="56" spans="1:4">
      <c r="B56" s="240" t="s">
        <v>0</v>
      </c>
      <c r="C56" s="241"/>
      <c r="D56" s="13"/>
    </row>
    <row r="57" spans="1:4">
      <c r="B57" s="238" t="s">
        <v>114</v>
      </c>
      <c r="C57" s="239"/>
      <c r="D57" s="139">
        <f>D58</f>
        <v>2</v>
      </c>
    </row>
    <row r="58" spans="1:4" ht="23.25" customHeight="1">
      <c r="B58" s="244" t="s">
        <v>115</v>
      </c>
      <c r="C58" s="245"/>
      <c r="D58" s="139">
        <f>D59</f>
        <v>2</v>
      </c>
    </row>
    <row r="59" spans="1:4" s="15" customFormat="1" ht="19.5" customHeight="1">
      <c r="A59" s="198"/>
      <c r="B59" s="246" t="s">
        <v>130</v>
      </c>
      <c r="C59" s="247"/>
      <c r="D59" s="140">
        <v>2</v>
      </c>
    </row>
    <row r="60" spans="1:4">
      <c r="B60" s="238" t="s">
        <v>30</v>
      </c>
      <c r="C60" s="239"/>
      <c r="D60" s="14">
        <f>Հ3!G66</f>
        <v>68414</v>
      </c>
    </row>
  </sheetData>
  <mergeCells count="12">
    <mergeCell ref="B5:D5"/>
    <mergeCell ref="B8:D8"/>
    <mergeCell ref="B60:C60"/>
    <mergeCell ref="B56:C56"/>
    <mergeCell ref="B45:C45"/>
    <mergeCell ref="B57:C57"/>
    <mergeCell ref="B58:C58"/>
    <mergeCell ref="B59:C59"/>
    <mergeCell ref="B21:C21"/>
    <mergeCell ref="B31:C31"/>
    <mergeCell ref="B32:C32"/>
    <mergeCell ref="B22:C22"/>
  </mergeCells>
  <pageMargins left="0.23622047244094491" right="0.23622047244094491" top="0.74803149606299213" bottom="0.74803149606299213" header="0.31496062992125984" footer="0.31496062992125984"/>
  <pageSetup paperSize="9" scale="8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91"/>
  <sheetViews>
    <sheetView topLeftCell="A22" zoomScaleNormal="100" workbookViewId="0">
      <selection activeCell="D52" sqref="D52"/>
    </sheetView>
  </sheetViews>
  <sheetFormatPr defaultRowHeight="17.25"/>
  <cols>
    <col min="1" max="1" width="4.7109375" style="19" customWidth="1"/>
    <col min="2" max="2" width="26.140625" style="19" customWidth="1"/>
    <col min="3" max="3" width="67.85546875" style="19" customWidth="1"/>
    <col min="4" max="4" width="31.85546875" style="19" customWidth="1"/>
    <col min="5" max="5" width="12.5703125" style="19" customWidth="1"/>
    <col min="6" max="6" width="12.140625" style="19" customWidth="1"/>
    <col min="7" max="7" width="12.85546875" style="19" customWidth="1"/>
    <col min="8" max="9" width="12.7109375" style="19" customWidth="1"/>
    <col min="10" max="10" width="11.42578125" style="19" customWidth="1"/>
    <col min="11" max="11" width="11.140625" style="19" customWidth="1"/>
    <col min="12" max="12" width="10.28515625" style="19" customWidth="1"/>
    <col min="13" max="13" width="10.5703125" style="19" customWidth="1"/>
    <col min="14" max="252" width="9.140625" style="19"/>
    <col min="253" max="253" width="4.7109375" style="19" customWidth="1"/>
    <col min="254" max="254" width="19.85546875" style="19" customWidth="1"/>
    <col min="255" max="255" width="72.140625" style="19" customWidth="1"/>
    <col min="256" max="256" width="0" style="19" hidden="1" customWidth="1"/>
    <col min="257" max="257" width="18.28515625" style="19" customWidth="1"/>
    <col min="258" max="258" width="17.5703125" style="19" customWidth="1"/>
    <col min="259" max="264" width="9" style="19" customWidth="1"/>
    <col min="265" max="508" width="9.140625" style="19"/>
    <col min="509" max="509" width="4.7109375" style="19" customWidth="1"/>
    <col min="510" max="510" width="19.85546875" style="19" customWidth="1"/>
    <col min="511" max="511" width="72.140625" style="19" customWidth="1"/>
    <col min="512" max="512" width="0" style="19" hidden="1" customWidth="1"/>
    <col min="513" max="513" width="18.28515625" style="19" customWidth="1"/>
    <col min="514" max="514" width="17.5703125" style="19" customWidth="1"/>
    <col min="515" max="520" width="9" style="19" customWidth="1"/>
    <col min="521" max="764" width="9.140625" style="19"/>
    <col min="765" max="765" width="4.7109375" style="19" customWidth="1"/>
    <col min="766" max="766" width="19.85546875" style="19" customWidth="1"/>
    <col min="767" max="767" width="72.140625" style="19" customWidth="1"/>
    <col min="768" max="768" width="0" style="19" hidden="1" customWidth="1"/>
    <col min="769" max="769" width="18.28515625" style="19" customWidth="1"/>
    <col min="770" max="770" width="17.5703125" style="19" customWidth="1"/>
    <col min="771" max="776" width="9" style="19" customWidth="1"/>
    <col min="777" max="1020" width="9.140625" style="19"/>
    <col min="1021" max="1021" width="4.7109375" style="19" customWidth="1"/>
    <col min="1022" max="1022" width="19.85546875" style="19" customWidth="1"/>
    <col min="1023" max="1023" width="72.140625" style="19" customWidth="1"/>
    <col min="1024" max="1024" width="0" style="19" hidden="1" customWidth="1"/>
    <col min="1025" max="1025" width="18.28515625" style="19" customWidth="1"/>
    <col min="1026" max="1026" width="17.5703125" style="19" customWidth="1"/>
    <col min="1027" max="1032" width="9" style="19" customWidth="1"/>
    <col min="1033" max="1276" width="9.140625" style="19"/>
    <col min="1277" max="1277" width="4.7109375" style="19" customWidth="1"/>
    <col min="1278" max="1278" width="19.85546875" style="19" customWidth="1"/>
    <col min="1279" max="1279" width="72.140625" style="19" customWidth="1"/>
    <col min="1280" max="1280" width="0" style="19" hidden="1" customWidth="1"/>
    <col min="1281" max="1281" width="18.28515625" style="19" customWidth="1"/>
    <col min="1282" max="1282" width="17.5703125" style="19" customWidth="1"/>
    <col min="1283" max="1288" width="9" style="19" customWidth="1"/>
    <col min="1289" max="1532" width="9.140625" style="19"/>
    <col min="1533" max="1533" width="4.7109375" style="19" customWidth="1"/>
    <col min="1534" max="1534" width="19.85546875" style="19" customWidth="1"/>
    <col min="1535" max="1535" width="72.140625" style="19" customWidth="1"/>
    <col min="1536" max="1536" width="0" style="19" hidden="1" customWidth="1"/>
    <col min="1537" max="1537" width="18.28515625" style="19" customWidth="1"/>
    <col min="1538" max="1538" width="17.5703125" style="19" customWidth="1"/>
    <col min="1539" max="1544" width="9" style="19" customWidth="1"/>
    <col min="1545" max="1788" width="9.140625" style="19"/>
    <col min="1789" max="1789" width="4.7109375" style="19" customWidth="1"/>
    <col min="1790" max="1790" width="19.85546875" style="19" customWidth="1"/>
    <col min="1791" max="1791" width="72.140625" style="19" customWidth="1"/>
    <col min="1792" max="1792" width="0" style="19" hidden="1" customWidth="1"/>
    <col min="1793" max="1793" width="18.28515625" style="19" customWidth="1"/>
    <col min="1794" max="1794" width="17.5703125" style="19" customWidth="1"/>
    <col min="1795" max="1800" width="9" style="19" customWidth="1"/>
    <col min="1801" max="2044" width="9.140625" style="19"/>
    <col min="2045" max="2045" width="4.7109375" style="19" customWidth="1"/>
    <col min="2046" max="2046" width="19.85546875" style="19" customWidth="1"/>
    <col min="2047" max="2047" width="72.140625" style="19" customWidth="1"/>
    <col min="2048" max="2048" width="0" style="19" hidden="1" customWidth="1"/>
    <col min="2049" max="2049" width="18.28515625" style="19" customWidth="1"/>
    <col min="2050" max="2050" width="17.5703125" style="19" customWidth="1"/>
    <col min="2051" max="2056" width="9" style="19" customWidth="1"/>
    <col min="2057" max="2300" width="9.140625" style="19"/>
    <col min="2301" max="2301" width="4.7109375" style="19" customWidth="1"/>
    <col min="2302" max="2302" width="19.85546875" style="19" customWidth="1"/>
    <col min="2303" max="2303" width="72.140625" style="19" customWidth="1"/>
    <col min="2304" max="2304" width="0" style="19" hidden="1" customWidth="1"/>
    <col min="2305" max="2305" width="18.28515625" style="19" customWidth="1"/>
    <col min="2306" max="2306" width="17.5703125" style="19" customWidth="1"/>
    <col min="2307" max="2312" width="9" style="19" customWidth="1"/>
    <col min="2313" max="2556" width="9.140625" style="19"/>
    <col min="2557" max="2557" width="4.7109375" style="19" customWidth="1"/>
    <col min="2558" max="2558" width="19.85546875" style="19" customWidth="1"/>
    <col min="2559" max="2559" width="72.140625" style="19" customWidth="1"/>
    <col min="2560" max="2560" width="0" style="19" hidden="1" customWidth="1"/>
    <col min="2561" max="2561" width="18.28515625" style="19" customWidth="1"/>
    <col min="2562" max="2562" width="17.5703125" style="19" customWidth="1"/>
    <col min="2563" max="2568" width="9" style="19" customWidth="1"/>
    <col min="2569" max="2812" width="9.140625" style="19"/>
    <col min="2813" max="2813" width="4.7109375" style="19" customWidth="1"/>
    <col min="2814" max="2814" width="19.85546875" style="19" customWidth="1"/>
    <col min="2815" max="2815" width="72.140625" style="19" customWidth="1"/>
    <col min="2816" max="2816" width="0" style="19" hidden="1" customWidth="1"/>
    <col min="2817" max="2817" width="18.28515625" style="19" customWidth="1"/>
    <col min="2818" max="2818" width="17.5703125" style="19" customWidth="1"/>
    <col min="2819" max="2824" width="9" style="19" customWidth="1"/>
    <col min="2825" max="3068" width="9.140625" style="19"/>
    <col min="3069" max="3069" width="4.7109375" style="19" customWidth="1"/>
    <col min="3070" max="3070" width="19.85546875" style="19" customWidth="1"/>
    <col min="3071" max="3071" width="72.140625" style="19" customWidth="1"/>
    <col min="3072" max="3072" width="0" style="19" hidden="1" customWidth="1"/>
    <col min="3073" max="3073" width="18.28515625" style="19" customWidth="1"/>
    <col min="3074" max="3074" width="17.5703125" style="19" customWidth="1"/>
    <col min="3075" max="3080" width="9" style="19" customWidth="1"/>
    <col min="3081" max="3324" width="9.140625" style="19"/>
    <col min="3325" max="3325" width="4.7109375" style="19" customWidth="1"/>
    <col min="3326" max="3326" width="19.85546875" style="19" customWidth="1"/>
    <col min="3327" max="3327" width="72.140625" style="19" customWidth="1"/>
    <col min="3328" max="3328" width="0" style="19" hidden="1" customWidth="1"/>
    <col min="3329" max="3329" width="18.28515625" style="19" customWidth="1"/>
    <col min="3330" max="3330" width="17.5703125" style="19" customWidth="1"/>
    <col min="3331" max="3336" width="9" style="19" customWidth="1"/>
    <col min="3337" max="3580" width="9.140625" style="19"/>
    <col min="3581" max="3581" width="4.7109375" style="19" customWidth="1"/>
    <col min="3582" max="3582" width="19.85546875" style="19" customWidth="1"/>
    <col min="3583" max="3583" width="72.140625" style="19" customWidth="1"/>
    <col min="3584" max="3584" width="0" style="19" hidden="1" customWidth="1"/>
    <col min="3585" max="3585" width="18.28515625" style="19" customWidth="1"/>
    <col min="3586" max="3586" width="17.5703125" style="19" customWidth="1"/>
    <col min="3587" max="3592" width="9" style="19" customWidth="1"/>
    <col min="3593" max="3836" width="9.140625" style="19"/>
    <col min="3837" max="3837" width="4.7109375" style="19" customWidth="1"/>
    <col min="3838" max="3838" width="19.85546875" style="19" customWidth="1"/>
    <col min="3839" max="3839" width="72.140625" style="19" customWidth="1"/>
    <col min="3840" max="3840" width="0" style="19" hidden="1" customWidth="1"/>
    <col min="3841" max="3841" width="18.28515625" style="19" customWidth="1"/>
    <col min="3842" max="3842" width="17.5703125" style="19" customWidth="1"/>
    <col min="3843" max="3848" width="9" style="19" customWidth="1"/>
    <col min="3849" max="4092" width="9.140625" style="19"/>
    <col min="4093" max="4093" width="4.7109375" style="19" customWidth="1"/>
    <col min="4094" max="4094" width="19.85546875" style="19" customWidth="1"/>
    <col min="4095" max="4095" width="72.140625" style="19" customWidth="1"/>
    <col min="4096" max="4096" width="0" style="19" hidden="1" customWidth="1"/>
    <col min="4097" max="4097" width="18.28515625" style="19" customWidth="1"/>
    <col min="4098" max="4098" width="17.5703125" style="19" customWidth="1"/>
    <col min="4099" max="4104" width="9" style="19" customWidth="1"/>
    <col min="4105" max="4348" width="9.140625" style="19"/>
    <col min="4349" max="4349" width="4.7109375" style="19" customWidth="1"/>
    <col min="4350" max="4350" width="19.85546875" style="19" customWidth="1"/>
    <col min="4351" max="4351" width="72.140625" style="19" customWidth="1"/>
    <col min="4352" max="4352" width="0" style="19" hidden="1" customWidth="1"/>
    <col min="4353" max="4353" width="18.28515625" style="19" customWidth="1"/>
    <col min="4354" max="4354" width="17.5703125" style="19" customWidth="1"/>
    <col min="4355" max="4360" width="9" style="19" customWidth="1"/>
    <col min="4361" max="4604" width="9.140625" style="19"/>
    <col min="4605" max="4605" width="4.7109375" style="19" customWidth="1"/>
    <col min="4606" max="4606" width="19.85546875" style="19" customWidth="1"/>
    <col min="4607" max="4607" width="72.140625" style="19" customWidth="1"/>
    <col min="4608" max="4608" width="0" style="19" hidden="1" customWidth="1"/>
    <col min="4609" max="4609" width="18.28515625" style="19" customWidth="1"/>
    <col min="4610" max="4610" width="17.5703125" style="19" customWidth="1"/>
    <col min="4611" max="4616" width="9" style="19" customWidth="1"/>
    <col min="4617" max="4860" width="9.140625" style="19"/>
    <col min="4861" max="4861" width="4.7109375" style="19" customWidth="1"/>
    <col min="4862" max="4862" width="19.85546875" style="19" customWidth="1"/>
    <col min="4863" max="4863" width="72.140625" style="19" customWidth="1"/>
    <col min="4864" max="4864" width="0" style="19" hidden="1" customWidth="1"/>
    <col min="4865" max="4865" width="18.28515625" style="19" customWidth="1"/>
    <col min="4866" max="4866" width="17.5703125" style="19" customWidth="1"/>
    <col min="4867" max="4872" width="9" style="19" customWidth="1"/>
    <col min="4873" max="5116" width="9.140625" style="19"/>
    <col min="5117" max="5117" width="4.7109375" style="19" customWidth="1"/>
    <col min="5118" max="5118" width="19.85546875" style="19" customWidth="1"/>
    <col min="5119" max="5119" width="72.140625" style="19" customWidth="1"/>
    <col min="5120" max="5120" width="0" style="19" hidden="1" customWidth="1"/>
    <col min="5121" max="5121" width="18.28515625" style="19" customWidth="1"/>
    <col min="5122" max="5122" width="17.5703125" style="19" customWidth="1"/>
    <col min="5123" max="5128" width="9" style="19" customWidth="1"/>
    <col min="5129" max="5372" width="9.140625" style="19"/>
    <col min="5373" max="5373" width="4.7109375" style="19" customWidth="1"/>
    <col min="5374" max="5374" width="19.85546875" style="19" customWidth="1"/>
    <col min="5375" max="5375" width="72.140625" style="19" customWidth="1"/>
    <col min="5376" max="5376" width="0" style="19" hidden="1" customWidth="1"/>
    <col min="5377" max="5377" width="18.28515625" style="19" customWidth="1"/>
    <col min="5378" max="5378" width="17.5703125" style="19" customWidth="1"/>
    <col min="5379" max="5384" width="9" style="19" customWidth="1"/>
    <col min="5385" max="5628" width="9.140625" style="19"/>
    <col min="5629" max="5629" width="4.7109375" style="19" customWidth="1"/>
    <col min="5630" max="5630" width="19.85546875" style="19" customWidth="1"/>
    <col min="5631" max="5631" width="72.140625" style="19" customWidth="1"/>
    <col min="5632" max="5632" width="0" style="19" hidden="1" customWidth="1"/>
    <col min="5633" max="5633" width="18.28515625" style="19" customWidth="1"/>
    <col min="5634" max="5634" width="17.5703125" style="19" customWidth="1"/>
    <col min="5635" max="5640" width="9" style="19" customWidth="1"/>
    <col min="5641" max="5884" width="9.140625" style="19"/>
    <col min="5885" max="5885" width="4.7109375" style="19" customWidth="1"/>
    <col min="5886" max="5886" width="19.85546875" style="19" customWidth="1"/>
    <col min="5887" max="5887" width="72.140625" style="19" customWidth="1"/>
    <col min="5888" max="5888" width="0" style="19" hidden="1" customWidth="1"/>
    <col min="5889" max="5889" width="18.28515625" style="19" customWidth="1"/>
    <col min="5890" max="5890" width="17.5703125" style="19" customWidth="1"/>
    <col min="5891" max="5896" width="9" style="19" customWidth="1"/>
    <col min="5897" max="6140" width="9.140625" style="19"/>
    <col min="6141" max="6141" width="4.7109375" style="19" customWidth="1"/>
    <col min="6142" max="6142" width="19.85546875" style="19" customWidth="1"/>
    <col min="6143" max="6143" width="72.140625" style="19" customWidth="1"/>
    <col min="6144" max="6144" width="0" style="19" hidden="1" customWidth="1"/>
    <col min="6145" max="6145" width="18.28515625" style="19" customWidth="1"/>
    <col min="6146" max="6146" width="17.5703125" style="19" customWidth="1"/>
    <col min="6147" max="6152" width="9" style="19" customWidth="1"/>
    <col min="6153" max="6396" width="9.140625" style="19"/>
    <col min="6397" max="6397" width="4.7109375" style="19" customWidth="1"/>
    <col min="6398" max="6398" width="19.85546875" style="19" customWidth="1"/>
    <col min="6399" max="6399" width="72.140625" style="19" customWidth="1"/>
    <col min="6400" max="6400" width="0" style="19" hidden="1" customWidth="1"/>
    <col min="6401" max="6401" width="18.28515625" style="19" customWidth="1"/>
    <col min="6402" max="6402" width="17.5703125" style="19" customWidth="1"/>
    <col min="6403" max="6408" width="9" style="19" customWidth="1"/>
    <col min="6409" max="6652" width="9.140625" style="19"/>
    <col min="6653" max="6653" width="4.7109375" style="19" customWidth="1"/>
    <col min="6654" max="6654" width="19.85546875" style="19" customWidth="1"/>
    <col min="6655" max="6655" width="72.140625" style="19" customWidth="1"/>
    <col min="6656" max="6656" width="0" style="19" hidden="1" customWidth="1"/>
    <col min="6657" max="6657" width="18.28515625" style="19" customWidth="1"/>
    <col min="6658" max="6658" width="17.5703125" style="19" customWidth="1"/>
    <col min="6659" max="6664" width="9" style="19" customWidth="1"/>
    <col min="6665" max="6908" width="9.140625" style="19"/>
    <col min="6909" max="6909" width="4.7109375" style="19" customWidth="1"/>
    <col min="6910" max="6910" width="19.85546875" style="19" customWidth="1"/>
    <col min="6911" max="6911" width="72.140625" style="19" customWidth="1"/>
    <col min="6912" max="6912" width="0" style="19" hidden="1" customWidth="1"/>
    <col min="6913" max="6913" width="18.28515625" style="19" customWidth="1"/>
    <col min="6914" max="6914" width="17.5703125" style="19" customWidth="1"/>
    <col min="6915" max="6920" width="9" style="19" customWidth="1"/>
    <col min="6921" max="7164" width="9.140625" style="19"/>
    <col min="7165" max="7165" width="4.7109375" style="19" customWidth="1"/>
    <col min="7166" max="7166" width="19.85546875" style="19" customWidth="1"/>
    <col min="7167" max="7167" width="72.140625" style="19" customWidth="1"/>
    <col min="7168" max="7168" width="0" style="19" hidden="1" customWidth="1"/>
    <col min="7169" max="7169" width="18.28515625" style="19" customWidth="1"/>
    <col min="7170" max="7170" width="17.5703125" style="19" customWidth="1"/>
    <col min="7171" max="7176" width="9" style="19" customWidth="1"/>
    <col min="7177" max="7420" width="9.140625" style="19"/>
    <col min="7421" max="7421" width="4.7109375" style="19" customWidth="1"/>
    <col min="7422" max="7422" width="19.85546875" style="19" customWidth="1"/>
    <col min="7423" max="7423" width="72.140625" style="19" customWidth="1"/>
    <col min="7424" max="7424" width="0" style="19" hidden="1" customWidth="1"/>
    <col min="7425" max="7425" width="18.28515625" style="19" customWidth="1"/>
    <col min="7426" max="7426" width="17.5703125" style="19" customWidth="1"/>
    <col min="7427" max="7432" width="9" style="19" customWidth="1"/>
    <col min="7433" max="7676" width="9.140625" style="19"/>
    <col min="7677" max="7677" width="4.7109375" style="19" customWidth="1"/>
    <col min="7678" max="7678" width="19.85546875" style="19" customWidth="1"/>
    <col min="7679" max="7679" width="72.140625" style="19" customWidth="1"/>
    <col min="7680" max="7680" width="0" style="19" hidden="1" customWidth="1"/>
    <col min="7681" max="7681" width="18.28515625" style="19" customWidth="1"/>
    <col min="7682" max="7682" width="17.5703125" style="19" customWidth="1"/>
    <col min="7683" max="7688" width="9" style="19" customWidth="1"/>
    <col min="7689" max="7932" width="9.140625" style="19"/>
    <col min="7933" max="7933" width="4.7109375" style="19" customWidth="1"/>
    <col min="7934" max="7934" width="19.85546875" style="19" customWidth="1"/>
    <col min="7935" max="7935" width="72.140625" style="19" customWidth="1"/>
    <col min="7936" max="7936" width="0" style="19" hidden="1" customWidth="1"/>
    <col min="7937" max="7937" width="18.28515625" style="19" customWidth="1"/>
    <col min="7938" max="7938" width="17.5703125" style="19" customWidth="1"/>
    <col min="7939" max="7944" width="9" style="19" customWidth="1"/>
    <col min="7945" max="8188" width="9.140625" style="19"/>
    <col min="8189" max="8189" width="4.7109375" style="19" customWidth="1"/>
    <col min="8190" max="8190" width="19.85546875" style="19" customWidth="1"/>
    <col min="8191" max="8191" width="72.140625" style="19" customWidth="1"/>
    <col min="8192" max="8192" width="0" style="19" hidden="1" customWidth="1"/>
    <col min="8193" max="8193" width="18.28515625" style="19" customWidth="1"/>
    <col min="8194" max="8194" width="17.5703125" style="19" customWidth="1"/>
    <col min="8195" max="8200" width="9" style="19" customWidth="1"/>
    <col min="8201" max="8444" width="9.140625" style="19"/>
    <col min="8445" max="8445" width="4.7109375" style="19" customWidth="1"/>
    <col min="8446" max="8446" width="19.85546875" style="19" customWidth="1"/>
    <col min="8447" max="8447" width="72.140625" style="19" customWidth="1"/>
    <col min="8448" max="8448" width="0" style="19" hidden="1" customWidth="1"/>
    <col min="8449" max="8449" width="18.28515625" style="19" customWidth="1"/>
    <col min="8450" max="8450" width="17.5703125" style="19" customWidth="1"/>
    <col min="8451" max="8456" width="9" style="19" customWidth="1"/>
    <col min="8457" max="8700" width="9.140625" style="19"/>
    <col min="8701" max="8701" width="4.7109375" style="19" customWidth="1"/>
    <col min="8702" max="8702" width="19.85546875" style="19" customWidth="1"/>
    <col min="8703" max="8703" width="72.140625" style="19" customWidth="1"/>
    <col min="8704" max="8704" width="0" style="19" hidden="1" customWidth="1"/>
    <col min="8705" max="8705" width="18.28515625" style="19" customWidth="1"/>
    <col min="8706" max="8706" width="17.5703125" style="19" customWidth="1"/>
    <col min="8707" max="8712" width="9" style="19" customWidth="1"/>
    <col min="8713" max="8956" width="9.140625" style="19"/>
    <col min="8957" max="8957" width="4.7109375" style="19" customWidth="1"/>
    <col min="8958" max="8958" width="19.85546875" style="19" customWidth="1"/>
    <col min="8959" max="8959" width="72.140625" style="19" customWidth="1"/>
    <col min="8960" max="8960" width="0" style="19" hidden="1" customWidth="1"/>
    <col min="8961" max="8961" width="18.28515625" style="19" customWidth="1"/>
    <col min="8962" max="8962" width="17.5703125" style="19" customWidth="1"/>
    <col min="8963" max="8968" width="9" style="19" customWidth="1"/>
    <col min="8969" max="9212" width="9.140625" style="19"/>
    <col min="9213" max="9213" width="4.7109375" style="19" customWidth="1"/>
    <col min="9214" max="9214" width="19.85546875" style="19" customWidth="1"/>
    <col min="9215" max="9215" width="72.140625" style="19" customWidth="1"/>
    <col min="9216" max="9216" width="0" style="19" hidden="1" customWidth="1"/>
    <col min="9217" max="9217" width="18.28515625" style="19" customWidth="1"/>
    <col min="9218" max="9218" width="17.5703125" style="19" customWidth="1"/>
    <col min="9219" max="9224" width="9" style="19" customWidth="1"/>
    <col min="9225" max="9468" width="9.140625" style="19"/>
    <col min="9469" max="9469" width="4.7109375" style="19" customWidth="1"/>
    <col min="9470" max="9470" width="19.85546875" style="19" customWidth="1"/>
    <col min="9471" max="9471" width="72.140625" style="19" customWidth="1"/>
    <col min="9472" max="9472" width="0" style="19" hidden="1" customWidth="1"/>
    <col min="9473" max="9473" width="18.28515625" style="19" customWidth="1"/>
    <col min="9474" max="9474" width="17.5703125" style="19" customWidth="1"/>
    <col min="9475" max="9480" width="9" style="19" customWidth="1"/>
    <col min="9481" max="9724" width="9.140625" style="19"/>
    <col min="9725" max="9725" width="4.7109375" style="19" customWidth="1"/>
    <col min="9726" max="9726" width="19.85546875" style="19" customWidth="1"/>
    <col min="9727" max="9727" width="72.140625" style="19" customWidth="1"/>
    <col min="9728" max="9728" width="0" style="19" hidden="1" customWidth="1"/>
    <col min="9729" max="9729" width="18.28515625" style="19" customWidth="1"/>
    <col min="9730" max="9730" width="17.5703125" style="19" customWidth="1"/>
    <col min="9731" max="9736" width="9" style="19" customWidth="1"/>
    <col min="9737" max="9980" width="9.140625" style="19"/>
    <col min="9981" max="9981" width="4.7109375" style="19" customWidth="1"/>
    <col min="9982" max="9982" width="19.85546875" style="19" customWidth="1"/>
    <col min="9983" max="9983" width="72.140625" style="19" customWidth="1"/>
    <col min="9984" max="9984" width="0" style="19" hidden="1" customWidth="1"/>
    <col min="9985" max="9985" width="18.28515625" style="19" customWidth="1"/>
    <col min="9986" max="9986" width="17.5703125" style="19" customWidth="1"/>
    <col min="9987" max="9992" width="9" style="19" customWidth="1"/>
    <col min="9993" max="10236" width="9.140625" style="19"/>
    <col min="10237" max="10237" width="4.7109375" style="19" customWidth="1"/>
    <col min="10238" max="10238" width="19.85546875" style="19" customWidth="1"/>
    <col min="10239" max="10239" width="72.140625" style="19" customWidth="1"/>
    <col min="10240" max="10240" width="0" style="19" hidden="1" customWidth="1"/>
    <col min="10241" max="10241" width="18.28515625" style="19" customWidth="1"/>
    <col min="10242" max="10242" width="17.5703125" style="19" customWidth="1"/>
    <col min="10243" max="10248" width="9" style="19" customWidth="1"/>
    <col min="10249" max="10492" width="9.140625" style="19"/>
    <col min="10493" max="10493" width="4.7109375" style="19" customWidth="1"/>
    <col min="10494" max="10494" width="19.85546875" style="19" customWidth="1"/>
    <col min="10495" max="10495" width="72.140625" style="19" customWidth="1"/>
    <col min="10496" max="10496" width="0" style="19" hidden="1" customWidth="1"/>
    <col min="10497" max="10497" width="18.28515625" style="19" customWidth="1"/>
    <col min="10498" max="10498" width="17.5703125" style="19" customWidth="1"/>
    <col min="10499" max="10504" width="9" style="19" customWidth="1"/>
    <col min="10505" max="10748" width="9.140625" style="19"/>
    <col min="10749" max="10749" width="4.7109375" style="19" customWidth="1"/>
    <col min="10750" max="10750" width="19.85546875" style="19" customWidth="1"/>
    <col min="10751" max="10751" width="72.140625" style="19" customWidth="1"/>
    <col min="10752" max="10752" width="0" style="19" hidden="1" customWidth="1"/>
    <col min="10753" max="10753" width="18.28515625" style="19" customWidth="1"/>
    <col min="10754" max="10754" width="17.5703125" style="19" customWidth="1"/>
    <col min="10755" max="10760" width="9" style="19" customWidth="1"/>
    <col min="10761" max="11004" width="9.140625" style="19"/>
    <col min="11005" max="11005" width="4.7109375" style="19" customWidth="1"/>
    <col min="11006" max="11006" width="19.85546875" style="19" customWidth="1"/>
    <col min="11007" max="11007" width="72.140625" style="19" customWidth="1"/>
    <col min="11008" max="11008" width="0" style="19" hidden="1" customWidth="1"/>
    <col min="11009" max="11009" width="18.28515625" style="19" customWidth="1"/>
    <col min="11010" max="11010" width="17.5703125" style="19" customWidth="1"/>
    <col min="11011" max="11016" width="9" style="19" customWidth="1"/>
    <col min="11017" max="11260" width="9.140625" style="19"/>
    <col min="11261" max="11261" width="4.7109375" style="19" customWidth="1"/>
    <col min="11262" max="11262" width="19.85546875" style="19" customWidth="1"/>
    <col min="11263" max="11263" width="72.140625" style="19" customWidth="1"/>
    <col min="11264" max="11264" width="0" style="19" hidden="1" customWidth="1"/>
    <col min="11265" max="11265" width="18.28515625" style="19" customWidth="1"/>
    <col min="11266" max="11266" width="17.5703125" style="19" customWidth="1"/>
    <col min="11267" max="11272" width="9" style="19" customWidth="1"/>
    <col min="11273" max="11516" width="9.140625" style="19"/>
    <col min="11517" max="11517" width="4.7109375" style="19" customWidth="1"/>
    <col min="11518" max="11518" width="19.85546875" style="19" customWidth="1"/>
    <col min="11519" max="11519" width="72.140625" style="19" customWidth="1"/>
    <col min="11520" max="11520" width="0" style="19" hidden="1" customWidth="1"/>
    <col min="11521" max="11521" width="18.28515625" style="19" customWidth="1"/>
    <col min="11522" max="11522" width="17.5703125" style="19" customWidth="1"/>
    <col min="11523" max="11528" width="9" style="19" customWidth="1"/>
    <col min="11529" max="11772" width="9.140625" style="19"/>
    <col min="11773" max="11773" width="4.7109375" style="19" customWidth="1"/>
    <col min="11774" max="11774" width="19.85546875" style="19" customWidth="1"/>
    <col min="11775" max="11775" width="72.140625" style="19" customWidth="1"/>
    <col min="11776" max="11776" width="0" style="19" hidden="1" customWidth="1"/>
    <col min="11777" max="11777" width="18.28515625" style="19" customWidth="1"/>
    <col min="11778" max="11778" width="17.5703125" style="19" customWidth="1"/>
    <col min="11779" max="11784" width="9" style="19" customWidth="1"/>
    <col min="11785" max="12028" width="9.140625" style="19"/>
    <col min="12029" max="12029" width="4.7109375" style="19" customWidth="1"/>
    <col min="12030" max="12030" width="19.85546875" style="19" customWidth="1"/>
    <col min="12031" max="12031" width="72.140625" style="19" customWidth="1"/>
    <col min="12032" max="12032" width="0" style="19" hidden="1" customWidth="1"/>
    <col min="12033" max="12033" width="18.28515625" style="19" customWidth="1"/>
    <col min="12034" max="12034" width="17.5703125" style="19" customWidth="1"/>
    <col min="12035" max="12040" width="9" style="19" customWidth="1"/>
    <col min="12041" max="12284" width="9.140625" style="19"/>
    <col min="12285" max="12285" width="4.7109375" style="19" customWidth="1"/>
    <col min="12286" max="12286" width="19.85546875" style="19" customWidth="1"/>
    <col min="12287" max="12287" width="72.140625" style="19" customWidth="1"/>
    <col min="12288" max="12288" width="0" style="19" hidden="1" customWidth="1"/>
    <col min="12289" max="12289" width="18.28515625" style="19" customWidth="1"/>
    <col min="12290" max="12290" width="17.5703125" style="19" customWidth="1"/>
    <col min="12291" max="12296" width="9" style="19" customWidth="1"/>
    <col min="12297" max="12540" width="9.140625" style="19"/>
    <col min="12541" max="12541" width="4.7109375" style="19" customWidth="1"/>
    <col min="12542" max="12542" width="19.85546875" style="19" customWidth="1"/>
    <col min="12543" max="12543" width="72.140625" style="19" customWidth="1"/>
    <col min="12544" max="12544" width="0" style="19" hidden="1" customWidth="1"/>
    <col min="12545" max="12545" width="18.28515625" style="19" customWidth="1"/>
    <col min="12546" max="12546" width="17.5703125" style="19" customWidth="1"/>
    <col min="12547" max="12552" width="9" style="19" customWidth="1"/>
    <col min="12553" max="12796" width="9.140625" style="19"/>
    <col min="12797" max="12797" width="4.7109375" style="19" customWidth="1"/>
    <col min="12798" max="12798" width="19.85546875" style="19" customWidth="1"/>
    <col min="12799" max="12799" width="72.140625" style="19" customWidth="1"/>
    <col min="12800" max="12800" width="0" style="19" hidden="1" customWidth="1"/>
    <col min="12801" max="12801" width="18.28515625" style="19" customWidth="1"/>
    <col min="12802" max="12802" width="17.5703125" style="19" customWidth="1"/>
    <col min="12803" max="12808" width="9" style="19" customWidth="1"/>
    <col min="12809" max="13052" width="9.140625" style="19"/>
    <col min="13053" max="13053" width="4.7109375" style="19" customWidth="1"/>
    <col min="13054" max="13054" width="19.85546875" style="19" customWidth="1"/>
    <col min="13055" max="13055" width="72.140625" style="19" customWidth="1"/>
    <col min="13056" max="13056" width="0" style="19" hidden="1" customWidth="1"/>
    <col min="13057" max="13057" width="18.28515625" style="19" customWidth="1"/>
    <col min="13058" max="13058" width="17.5703125" style="19" customWidth="1"/>
    <col min="13059" max="13064" width="9" style="19" customWidth="1"/>
    <col min="13065" max="13308" width="9.140625" style="19"/>
    <col min="13309" max="13309" width="4.7109375" style="19" customWidth="1"/>
    <col min="13310" max="13310" width="19.85546875" style="19" customWidth="1"/>
    <col min="13311" max="13311" width="72.140625" style="19" customWidth="1"/>
    <col min="13312" max="13312" width="0" style="19" hidden="1" customWidth="1"/>
    <col min="13313" max="13313" width="18.28515625" style="19" customWidth="1"/>
    <col min="13314" max="13314" width="17.5703125" style="19" customWidth="1"/>
    <col min="13315" max="13320" width="9" style="19" customWidth="1"/>
    <col min="13321" max="13564" width="9.140625" style="19"/>
    <col min="13565" max="13565" width="4.7109375" style="19" customWidth="1"/>
    <col min="13566" max="13566" width="19.85546875" style="19" customWidth="1"/>
    <col min="13567" max="13567" width="72.140625" style="19" customWidth="1"/>
    <col min="13568" max="13568" width="0" style="19" hidden="1" customWidth="1"/>
    <col min="13569" max="13569" width="18.28515625" style="19" customWidth="1"/>
    <col min="13570" max="13570" width="17.5703125" style="19" customWidth="1"/>
    <col min="13571" max="13576" width="9" style="19" customWidth="1"/>
    <col min="13577" max="13820" width="9.140625" style="19"/>
    <col min="13821" max="13821" width="4.7109375" style="19" customWidth="1"/>
    <col min="13822" max="13822" width="19.85546875" style="19" customWidth="1"/>
    <col min="13823" max="13823" width="72.140625" style="19" customWidth="1"/>
    <col min="13824" max="13824" width="0" style="19" hidden="1" customWidth="1"/>
    <col min="13825" max="13825" width="18.28515625" style="19" customWidth="1"/>
    <col min="13826" max="13826" width="17.5703125" style="19" customWidth="1"/>
    <col min="13827" max="13832" width="9" style="19" customWidth="1"/>
    <col min="13833" max="14076" width="9.140625" style="19"/>
    <col min="14077" max="14077" width="4.7109375" style="19" customWidth="1"/>
    <col min="14078" max="14078" width="19.85546875" style="19" customWidth="1"/>
    <col min="14079" max="14079" width="72.140625" style="19" customWidth="1"/>
    <col min="14080" max="14080" width="0" style="19" hidden="1" customWidth="1"/>
    <col min="14081" max="14081" width="18.28515625" style="19" customWidth="1"/>
    <col min="14082" max="14082" width="17.5703125" style="19" customWidth="1"/>
    <col min="14083" max="14088" width="9" style="19" customWidth="1"/>
    <col min="14089" max="14332" width="9.140625" style="19"/>
    <col min="14333" max="14333" width="4.7109375" style="19" customWidth="1"/>
    <col min="14334" max="14334" width="19.85546875" style="19" customWidth="1"/>
    <col min="14335" max="14335" width="72.140625" style="19" customWidth="1"/>
    <col min="14336" max="14336" width="0" style="19" hidden="1" customWidth="1"/>
    <col min="14337" max="14337" width="18.28515625" style="19" customWidth="1"/>
    <col min="14338" max="14338" width="17.5703125" style="19" customWidth="1"/>
    <col min="14339" max="14344" width="9" style="19" customWidth="1"/>
    <col min="14345" max="14588" width="9.140625" style="19"/>
    <col min="14589" max="14589" width="4.7109375" style="19" customWidth="1"/>
    <col min="14590" max="14590" width="19.85546875" style="19" customWidth="1"/>
    <col min="14591" max="14591" width="72.140625" style="19" customWidth="1"/>
    <col min="14592" max="14592" width="0" style="19" hidden="1" customWidth="1"/>
    <col min="14593" max="14593" width="18.28515625" style="19" customWidth="1"/>
    <col min="14594" max="14594" width="17.5703125" style="19" customWidth="1"/>
    <col min="14595" max="14600" width="9" style="19" customWidth="1"/>
    <col min="14601" max="14844" width="9.140625" style="19"/>
    <col min="14845" max="14845" width="4.7109375" style="19" customWidth="1"/>
    <col min="14846" max="14846" width="19.85546875" style="19" customWidth="1"/>
    <col min="14847" max="14847" width="72.140625" style="19" customWidth="1"/>
    <col min="14848" max="14848" width="0" style="19" hidden="1" customWidth="1"/>
    <col min="14849" max="14849" width="18.28515625" style="19" customWidth="1"/>
    <col min="14850" max="14850" width="17.5703125" style="19" customWidth="1"/>
    <col min="14851" max="14856" width="9" style="19" customWidth="1"/>
    <col min="14857" max="15100" width="9.140625" style="19"/>
    <col min="15101" max="15101" width="4.7109375" style="19" customWidth="1"/>
    <col min="15102" max="15102" width="19.85546875" style="19" customWidth="1"/>
    <col min="15103" max="15103" width="72.140625" style="19" customWidth="1"/>
    <col min="15104" max="15104" width="0" style="19" hidden="1" customWidth="1"/>
    <col min="15105" max="15105" width="18.28515625" style="19" customWidth="1"/>
    <col min="15106" max="15106" width="17.5703125" style="19" customWidth="1"/>
    <col min="15107" max="15112" width="9" style="19" customWidth="1"/>
    <col min="15113" max="15356" width="9.140625" style="19"/>
    <col min="15357" max="15357" width="4.7109375" style="19" customWidth="1"/>
    <col min="15358" max="15358" width="19.85546875" style="19" customWidth="1"/>
    <col min="15359" max="15359" width="72.140625" style="19" customWidth="1"/>
    <col min="15360" max="15360" width="0" style="19" hidden="1" customWidth="1"/>
    <col min="15361" max="15361" width="18.28515625" style="19" customWidth="1"/>
    <col min="15362" max="15362" width="17.5703125" style="19" customWidth="1"/>
    <col min="15363" max="15368" width="9" style="19" customWidth="1"/>
    <col min="15369" max="15612" width="9.140625" style="19"/>
    <col min="15613" max="15613" width="4.7109375" style="19" customWidth="1"/>
    <col min="15614" max="15614" width="19.85546875" style="19" customWidth="1"/>
    <col min="15615" max="15615" width="72.140625" style="19" customWidth="1"/>
    <col min="15616" max="15616" width="0" style="19" hidden="1" customWidth="1"/>
    <col min="15617" max="15617" width="18.28515625" style="19" customWidth="1"/>
    <col min="15618" max="15618" width="17.5703125" style="19" customWidth="1"/>
    <col min="15619" max="15624" width="9" style="19" customWidth="1"/>
    <col min="15625" max="15868" width="9.140625" style="19"/>
    <col min="15869" max="15869" width="4.7109375" style="19" customWidth="1"/>
    <col min="15870" max="15870" width="19.85546875" style="19" customWidth="1"/>
    <col min="15871" max="15871" width="72.140625" style="19" customWidth="1"/>
    <col min="15872" max="15872" width="0" style="19" hidden="1" customWidth="1"/>
    <col min="15873" max="15873" width="18.28515625" style="19" customWidth="1"/>
    <col min="15874" max="15874" width="17.5703125" style="19" customWidth="1"/>
    <col min="15875" max="15880" width="9" style="19" customWidth="1"/>
    <col min="15881" max="16124" width="9.140625" style="19"/>
    <col min="16125" max="16125" width="4.7109375" style="19" customWidth="1"/>
    <col min="16126" max="16126" width="19.85546875" style="19" customWidth="1"/>
    <col min="16127" max="16127" width="72.140625" style="19" customWidth="1"/>
    <col min="16128" max="16128" width="0" style="19" hidden="1" customWidth="1"/>
    <col min="16129" max="16129" width="18.28515625" style="19" customWidth="1"/>
    <col min="16130" max="16130" width="17.5703125" style="19" customWidth="1"/>
    <col min="16131" max="16136" width="9" style="19" customWidth="1"/>
    <col min="16137" max="16384" width="9.140625" style="19"/>
  </cols>
  <sheetData>
    <row r="1" spans="2:4">
      <c r="D1" s="20" t="s">
        <v>104</v>
      </c>
    </row>
    <row r="2" spans="2:4">
      <c r="D2" s="20" t="s">
        <v>101</v>
      </c>
    </row>
    <row r="3" spans="2:4">
      <c r="D3" s="20" t="s">
        <v>1</v>
      </c>
    </row>
    <row r="5" spans="2:4" ht="39" customHeight="1">
      <c r="B5" s="236" t="s">
        <v>195</v>
      </c>
      <c r="C5" s="236"/>
      <c r="D5" s="236"/>
    </row>
    <row r="6" spans="2:4">
      <c r="B6" s="47"/>
      <c r="C6" s="47"/>
      <c r="D6" s="47"/>
    </row>
    <row r="7" spans="2:4">
      <c r="D7" s="7" t="s">
        <v>193</v>
      </c>
    </row>
    <row r="8" spans="2:4" ht="24.75" customHeight="1">
      <c r="B8" s="249" t="s">
        <v>194</v>
      </c>
      <c r="C8" s="249"/>
      <c r="D8" s="249"/>
    </row>
    <row r="9" spans="2:4">
      <c r="B9" s="19" t="s">
        <v>23</v>
      </c>
    </row>
    <row r="11" spans="2:4">
      <c r="B11" s="24" t="s">
        <v>14</v>
      </c>
      <c r="C11" s="24" t="s">
        <v>15</v>
      </c>
    </row>
    <row r="12" spans="2:4">
      <c r="B12" s="21">
        <v>1004</v>
      </c>
      <c r="C12" s="58" t="str">
        <f>'Հ1 '!D13</f>
        <v xml:space="preserve"> Ոռոգման համակարգի առողջացում</v>
      </c>
    </row>
    <row r="13" spans="2:4">
      <c r="B13" s="23"/>
      <c r="C13" s="23"/>
    </row>
    <row r="14" spans="2:4">
      <c r="B14" s="49" t="s">
        <v>16</v>
      </c>
      <c r="C14" s="48"/>
      <c r="D14" s="153"/>
    </row>
    <row r="15" spans="2:4" ht="102" customHeight="1">
      <c r="B15" s="24" t="s">
        <v>17</v>
      </c>
      <c r="C15" s="2">
        <v>1004</v>
      </c>
      <c r="D15" s="162" t="s">
        <v>41</v>
      </c>
    </row>
    <row r="16" spans="2:4" ht="34.5">
      <c r="B16" s="24" t="s">
        <v>18</v>
      </c>
      <c r="C16" s="2">
        <v>31009</v>
      </c>
      <c r="D16" s="11" t="s">
        <v>34</v>
      </c>
    </row>
    <row r="17" spans="2:4" ht="34.5">
      <c r="B17" s="24" t="s">
        <v>19</v>
      </c>
      <c r="C17" s="184" t="s">
        <v>187</v>
      </c>
      <c r="D17" s="30"/>
    </row>
    <row r="18" spans="2:4" ht="51.75">
      <c r="B18" s="25" t="s">
        <v>20</v>
      </c>
      <c r="C18" s="184" t="s">
        <v>188</v>
      </c>
      <c r="D18" s="31"/>
    </row>
    <row r="19" spans="2:4" ht="42" customHeight="1">
      <c r="B19" s="25" t="s">
        <v>21</v>
      </c>
      <c r="C19" s="184" t="s">
        <v>189</v>
      </c>
      <c r="D19" s="31"/>
    </row>
    <row r="20" spans="2:4" ht="51.75">
      <c r="B20" s="25" t="s">
        <v>91</v>
      </c>
      <c r="C20" s="184" t="s">
        <v>190</v>
      </c>
      <c r="D20" s="32"/>
    </row>
    <row r="21" spans="2:4">
      <c r="B21" s="242" t="s">
        <v>0</v>
      </c>
      <c r="C21" s="243"/>
      <c r="D21" s="32"/>
    </row>
    <row r="22" spans="2:4">
      <c r="B22" s="248" t="s">
        <v>191</v>
      </c>
      <c r="C22" s="248"/>
      <c r="D22" s="51">
        <v>-30</v>
      </c>
    </row>
    <row r="23" spans="2:4">
      <c r="B23" s="27" t="s">
        <v>22</v>
      </c>
      <c r="C23" s="28"/>
      <c r="D23" s="14">
        <f>'Հ1 '!E20</f>
        <v>-2700000</v>
      </c>
    </row>
    <row r="24" spans="2:4" ht="42.75" customHeight="1"/>
    <row r="25" spans="2:4" ht="73.5" customHeight="1">
      <c r="B25" s="10" t="s">
        <v>17</v>
      </c>
      <c r="C25" s="1">
        <v>1004</v>
      </c>
      <c r="D25" s="162" t="s">
        <v>41</v>
      </c>
    </row>
    <row r="26" spans="2:4" ht="34.5">
      <c r="B26" s="10" t="s">
        <v>18</v>
      </c>
      <c r="C26" s="5">
        <v>31013</v>
      </c>
      <c r="D26" s="11" t="s">
        <v>34</v>
      </c>
    </row>
    <row r="27" spans="2:4" ht="34.5">
      <c r="B27" s="10" t="s">
        <v>19</v>
      </c>
      <c r="C27" s="5" t="str">
        <f>'Հ1 '!D26</f>
        <v xml:space="preserve"> Փոքր և միջին ջրամբարների կառուցում</v>
      </c>
      <c r="D27" s="12"/>
    </row>
    <row r="28" spans="2:4" ht="30" customHeight="1">
      <c r="B28" s="10" t="s">
        <v>20</v>
      </c>
      <c r="C28" s="5" t="str">
        <f>'Հ1 '!D28</f>
        <v xml:space="preserve"> Փոքր և միջին ջրամբարների կառուցման աշխատանքներ</v>
      </c>
      <c r="D28" s="12"/>
    </row>
    <row r="29" spans="2:4" ht="39.75" customHeight="1">
      <c r="B29" s="10" t="s">
        <v>21</v>
      </c>
      <c r="C29" s="5" t="str">
        <f>'Հ1 '!D30</f>
        <v xml:space="preserve"> Պետական մարմինների կողմից օգտագործվող ոչ ֆինանսական ակտիվների հետ գործառնություններ</v>
      </c>
      <c r="D29" s="12"/>
    </row>
    <row r="30" spans="2:4" ht="51.75">
      <c r="B30" s="197" t="s">
        <v>192</v>
      </c>
      <c r="C30" s="65" t="s">
        <v>190</v>
      </c>
      <c r="D30" s="12"/>
    </row>
    <row r="31" spans="2:4">
      <c r="B31" s="240" t="s">
        <v>0</v>
      </c>
      <c r="C31" s="241"/>
      <c r="D31" s="13"/>
    </row>
    <row r="32" spans="2:4">
      <c r="B32" s="238" t="s">
        <v>30</v>
      </c>
      <c r="C32" s="239"/>
      <c r="D32" s="14">
        <f>'Հ1 '!E26</f>
        <v>-102395.7</v>
      </c>
    </row>
    <row r="33" spans="2:4">
      <c r="B33" s="48"/>
      <c r="C33" s="48"/>
    </row>
    <row r="34" spans="2:4">
      <c r="D34" s="7" t="s">
        <v>42</v>
      </c>
    </row>
    <row r="35" spans="2:4" ht="24" customHeight="1">
      <c r="B35" s="249" t="s">
        <v>13</v>
      </c>
      <c r="C35" s="249"/>
      <c r="D35" s="249"/>
    </row>
    <row r="36" spans="2:4">
      <c r="B36" s="19" t="s">
        <v>23</v>
      </c>
    </row>
    <row r="37" spans="2:4" ht="19.5" customHeight="1">
      <c r="B37" s="23"/>
      <c r="C37" s="23"/>
    </row>
    <row r="38" spans="2:4">
      <c r="B38" s="24" t="s">
        <v>14</v>
      </c>
      <c r="C38" s="24" t="s">
        <v>15</v>
      </c>
    </row>
    <row r="39" spans="2:4">
      <c r="B39" s="21">
        <v>1049</v>
      </c>
      <c r="C39" s="22" t="s">
        <v>63</v>
      </c>
    </row>
    <row r="40" spans="2:4">
      <c r="B40" s="23"/>
      <c r="C40" s="23"/>
    </row>
    <row r="41" spans="2:4">
      <c r="B41" s="49" t="s">
        <v>16</v>
      </c>
      <c r="C41" s="48"/>
    </row>
    <row r="42" spans="2:4" ht="75" customHeight="1">
      <c r="B42" s="24" t="s">
        <v>17</v>
      </c>
      <c r="C42" s="2">
        <v>1049</v>
      </c>
      <c r="D42" s="155" t="s">
        <v>40</v>
      </c>
    </row>
    <row r="43" spans="2:4" ht="34.5">
      <c r="B43" s="24" t="s">
        <v>18</v>
      </c>
      <c r="C43" s="2" t="s">
        <v>87</v>
      </c>
      <c r="D43" s="11" t="s">
        <v>34</v>
      </c>
    </row>
    <row r="44" spans="2:4" ht="34.5">
      <c r="B44" s="24" t="s">
        <v>19</v>
      </c>
      <c r="C44" s="2" t="s">
        <v>88</v>
      </c>
      <c r="D44" s="30"/>
    </row>
    <row r="45" spans="2:4" ht="51.75">
      <c r="B45" s="25" t="s">
        <v>20</v>
      </c>
      <c r="C45" s="2" t="s">
        <v>89</v>
      </c>
      <c r="D45" s="31"/>
    </row>
    <row r="46" spans="2:4" ht="34.5">
      <c r="B46" s="25" t="s">
        <v>21</v>
      </c>
      <c r="C46" s="2" t="s">
        <v>90</v>
      </c>
      <c r="D46" s="31"/>
    </row>
    <row r="47" spans="2:4" ht="51.75">
      <c r="B47" s="25" t="s">
        <v>91</v>
      </c>
      <c r="C47" s="2" t="s">
        <v>92</v>
      </c>
      <c r="D47" s="32"/>
    </row>
    <row r="48" spans="2:4">
      <c r="B48" s="242" t="s">
        <v>0</v>
      </c>
      <c r="C48" s="243"/>
      <c r="D48" s="26"/>
    </row>
    <row r="49" spans="1:4">
      <c r="B49" s="136" t="s">
        <v>203</v>
      </c>
      <c r="C49" s="137"/>
      <c r="D49" s="51">
        <f>Հ5!D46</f>
        <v>0.7</v>
      </c>
    </row>
    <row r="50" spans="1:4">
      <c r="B50" s="136" t="s">
        <v>204</v>
      </c>
      <c r="C50" s="138"/>
      <c r="D50" s="51">
        <f>Հ5!D47</f>
        <v>3.7</v>
      </c>
    </row>
    <row r="51" spans="1:4" ht="18.75" customHeight="1">
      <c r="B51" s="27" t="s">
        <v>22</v>
      </c>
      <c r="C51" s="28"/>
      <c r="D51" s="163">
        <f>Հ3!G58</f>
        <v>3292598.5</v>
      </c>
    </row>
    <row r="52" spans="1:4" ht="44.25" customHeight="1"/>
    <row r="53" spans="1:4" ht="78" customHeight="1">
      <c r="B53" s="10" t="s">
        <v>17</v>
      </c>
      <c r="C53" s="1" t="s">
        <v>86</v>
      </c>
      <c r="D53" s="162" t="s">
        <v>40</v>
      </c>
    </row>
    <row r="54" spans="1:4" ht="34.5">
      <c r="B54" s="10" t="s">
        <v>18</v>
      </c>
      <c r="C54" s="5" t="str">
        <f>Հ5!C51</f>
        <v xml:space="preserve"> 21002 </v>
      </c>
      <c r="D54" s="11" t="s">
        <v>34</v>
      </c>
    </row>
    <row r="55" spans="1:4" ht="34.5">
      <c r="B55" s="10" t="s">
        <v>19</v>
      </c>
      <c r="C55" s="124" t="str">
        <f>Հ5!C52</f>
        <v xml:space="preserve"> Տրանսպորտային օբյեկտների հիմնանորոգում </v>
      </c>
      <c r="D55" s="12"/>
    </row>
    <row r="56" spans="1:4" ht="42" customHeight="1">
      <c r="B56" s="10" t="s">
        <v>20</v>
      </c>
      <c r="C56" s="124" t="str">
        <f>Հ5!C53</f>
        <v xml:space="preserve"> Ավտոմոբիլային ճանապարհների վրա գտնվող կամուրջների հիմնանորոգում </v>
      </c>
      <c r="D56" s="12"/>
    </row>
    <row r="57" spans="1:4" ht="43.5" customHeight="1">
      <c r="B57" s="10" t="s">
        <v>21</v>
      </c>
      <c r="C57" s="124" t="str">
        <f>Հ5!C54</f>
        <v xml:space="preserve"> Հանրության կողմից անմիջականորեն օգտագործվող ակտիվների հետ կապված միջոցառումներ </v>
      </c>
      <c r="D57" s="12"/>
    </row>
    <row r="58" spans="1:4" ht="51.75">
      <c r="B58" s="10" t="s">
        <v>91</v>
      </c>
      <c r="C58" s="124" t="str">
        <f>Հ5!C55</f>
        <v xml:space="preserve">  Մասնագիտացված միավոր </v>
      </c>
      <c r="D58" s="12"/>
    </row>
    <row r="59" spans="1:4">
      <c r="B59" s="240" t="s">
        <v>0</v>
      </c>
      <c r="C59" s="241"/>
      <c r="D59" s="125"/>
    </row>
    <row r="60" spans="1:4">
      <c r="B60" s="238" t="s">
        <v>114</v>
      </c>
      <c r="C60" s="239"/>
      <c r="D60" s="139">
        <f>D61</f>
        <v>2</v>
      </c>
    </row>
    <row r="61" spans="1:4" ht="23.25" customHeight="1">
      <c r="B61" s="244" t="s">
        <v>115</v>
      </c>
      <c r="C61" s="245"/>
      <c r="D61" s="139">
        <f>D62</f>
        <v>2</v>
      </c>
    </row>
    <row r="62" spans="1:4" s="59" customFormat="1" ht="19.5" customHeight="1">
      <c r="A62" s="45"/>
      <c r="B62" s="246" t="s">
        <v>130</v>
      </c>
      <c r="C62" s="247"/>
      <c r="D62" s="140">
        <f>Հ5!D59</f>
        <v>2</v>
      </c>
    </row>
    <row r="63" spans="1:4">
      <c r="B63" s="250" t="s">
        <v>30</v>
      </c>
      <c r="C63" s="251"/>
      <c r="D63" s="164">
        <f>Հ3!G75</f>
        <v>234934.1</v>
      </c>
    </row>
    <row r="66" spans="2:4">
      <c r="B66" s="47"/>
      <c r="C66" s="47"/>
      <c r="D66" s="20" t="s">
        <v>43</v>
      </c>
    </row>
    <row r="67" spans="2:4" ht="21.75" customHeight="1">
      <c r="B67" s="6"/>
      <c r="C67" s="53" t="s">
        <v>24</v>
      </c>
      <c r="D67" s="6"/>
    </row>
    <row r="68" spans="2:4">
      <c r="B68" s="6" t="s">
        <v>31</v>
      </c>
      <c r="C68" s="6"/>
      <c r="D68" s="6"/>
    </row>
    <row r="69" spans="2:4">
      <c r="B69" s="6"/>
      <c r="C69" s="6"/>
      <c r="D69" s="6"/>
    </row>
    <row r="70" spans="2:4">
      <c r="B70" s="8" t="s">
        <v>27</v>
      </c>
      <c r="C70" s="8" t="s">
        <v>28</v>
      </c>
      <c r="D70" s="6"/>
    </row>
    <row r="71" spans="2:4">
      <c r="B71" s="1">
        <v>1049</v>
      </c>
      <c r="C71" s="8" t="s">
        <v>63</v>
      </c>
      <c r="D71" s="9"/>
    </row>
    <row r="72" spans="2:4">
      <c r="B72" s="15"/>
      <c r="C72" s="9"/>
      <c r="D72" s="9"/>
    </row>
    <row r="73" spans="2:4">
      <c r="B73" s="49" t="s">
        <v>29</v>
      </c>
      <c r="C73" s="48"/>
    </row>
    <row r="74" spans="2:4" ht="75" customHeight="1">
      <c r="B74" s="8" t="s">
        <v>17</v>
      </c>
      <c r="C74" s="1">
        <v>1049</v>
      </c>
      <c r="D74" s="162" t="s">
        <v>41</v>
      </c>
    </row>
    <row r="75" spans="2:4" ht="34.5">
      <c r="B75" s="10" t="s">
        <v>18</v>
      </c>
      <c r="C75" s="16" t="s">
        <v>87</v>
      </c>
      <c r="D75" s="11" t="s">
        <v>34</v>
      </c>
    </row>
    <row r="76" spans="2:4" ht="34.5">
      <c r="B76" s="10" t="s">
        <v>19</v>
      </c>
      <c r="C76" s="2" t="s">
        <v>88</v>
      </c>
      <c r="D76" s="33"/>
    </row>
    <row r="77" spans="2:4" ht="51.75">
      <c r="B77" s="10" t="s">
        <v>20</v>
      </c>
      <c r="C77" s="2" t="s">
        <v>89</v>
      </c>
      <c r="D77" s="12"/>
    </row>
    <row r="78" spans="2:4" ht="34.5">
      <c r="B78" s="10" t="s">
        <v>21</v>
      </c>
      <c r="C78" s="2" t="s">
        <v>90</v>
      </c>
      <c r="D78" s="12"/>
    </row>
    <row r="79" spans="2:4" ht="51.75">
      <c r="B79" s="5" t="s">
        <v>91</v>
      </c>
      <c r="C79" s="2" t="s">
        <v>92</v>
      </c>
      <c r="D79" s="12"/>
    </row>
    <row r="80" spans="2:4">
      <c r="B80" s="17"/>
      <c r="C80" s="18" t="s">
        <v>0</v>
      </c>
      <c r="D80" s="13"/>
    </row>
    <row r="81" spans="1:6">
      <c r="B81" s="254" t="s">
        <v>30</v>
      </c>
      <c r="C81" s="254"/>
      <c r="D81" s="4">
        <f>Հ3!G51</f>
        <v>-558616.80000000005</v>
      </c>
      <c r="F81" s="60"/>
    </row>
    <row r="82" spans="1:6" ht="30" customHeight="1">
      <c r="F82" s="60"/>
    </row>
    <row r="83" spans="1:6" ht="75.75" customHeight="1">
      <c r="B83" s="10" t="s">
        <v>17</v>
      </c>
      <c r="C83" s="1" t="s">
        <v>86</v>
      </c>
      <c r="D83" s="162" t="s">
        <v>41</v>
      </c>
    </row>
    <row r="84" spans="1:6" ht="39" customHeight="1">
      <c r="B84" s="10" t="s">
        <v>18</v>
      </c>
      <c r="C84" s="5" t="str">
        <f>Հ5!C51</f>
        <v xml:space="preserve"> 21002 </v>
      </c>
      <c r="D84" s="11" t="s">
        <v>34</v>
      </c>
    </row>
    <row r="85" spans="1:6" ht="34.5">
      <c r="B85" s="10" t="s">
        <v>19</v>
      </c>
      <c r="C85" s="124" t="str">
        <f>Հ5!C52</f>
        <v xml:space="preserve"> Տրանսպորտային օբյեկտների հիմնանորոգում </v>
      </c>
      <c r="D85" s="12"/>
    </row>
    <row r="86" spans="1:6" ht="41.25" customHeight="1">
      <c r="B86" s="10" t="s">
        <v>20</v>
      </c>
      <c r="C86" s="124" t="str">
        <f>Հ5!C53</f>
        <v xml:space="preserve"> Ավտոմոբիլային ճանապարհների վրա գտնվող կամուրջների հիմնանորոգում </v>
      </c>
      <c r="D86" s="12"/>
    </row>
    <row r="87" spans="1:6" ht="34.5">
      <c r="B87" s="10" t="s">
        <v>21</v>
      </c>
      <c r="C87" s="124" t="str">
        <f>Հ5!C54</f>
        <v xml:space="preserve"> Հանրության կողմից անմիջականորեն օգտագործվող ակտիվների հետ կապված միջոցառումներ </v>
      </c>
      <c r="D87" s="12"/>
    </row>
    <row r="88" spans="1:6" ht="51.75">
      <c r="B88" s="10" t="s">
        <v>91</v>
      </c>
      <c r="C88" s="124" t="str">
        <f>Հ5!C55</f>
        <v xml:space="preserve">  Մասնագիտացված միավոր </v>
      </c>
      <c r="D88" s="12"/>
    </row>
    <row r="89" spans="1:6" ht="17.25" customHeight="1">
      <c r="B89" s="252" t="s">
        <v>0</v>
      </c>
      <c r="C89" s="253"/>
      <c r="D89" s="13"/>
    </row>
    <row r="90" spans="1:6" s="59" customFormat="1" ht="15" customHeight="1">
      <c r="A90" s="19"/>
      <c r="B90" s="250" t="s">
        <v>22</v>
      </c>
      <c r="C90" s="251"/>
      <c r="D90" s="14">
        <f>+Հ3!G74</f>
        <v>-166520.1</v>
      </c>
    </row>
    <row r="91" spans="1:6" ht="17.25" customHeight="1"/>
  </sheetData>
  <mergeCells count="16">
    <mergeCell ref="B62:C62"/>
    <mergeCell ref="B90:C90"/>
    <mergeCell ref="B89:C89"/>
    <mergeCell ref="B63:C63"/>
    <mergeCell ref="B81:C81"/>
    <mergeCell ref="B61:C61"/>
    <mergeCell ref="B5:D5"/>
    <mergeCell ref="B8:D8"/>
    <mergeCell ref="B48:C48"/>
    <mergeCell ref="B59:C59"/>
    <mergeCell ref="B60:C60"/>
    <mergeCell ref="B21:C21"/>
    <mergeCell ref="B22:C22"/>
    <mergeCell ref="B31:C31"/>
    <mergeCell ref="B32:C32"/>
    <mergeCell ref="B35:D35"/>
  </mergeCells>
  <pageMargins left="0.23622047244094491" right="0.23622047244094491" top="0.74803149606299213" bottom="0.74803149606299213" header="0.31496062992125984" footer="0.31496062992125984"/>
  <pageSetup paperSize="9" scale="76" orientation="landscape" r:id="rId1"/>
  <rowBreaks count="1" manualBreakCount="1">
    <brk id="74" max="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G41"/>
  <sheetViews>
    <sheetView topLeftCell="A22" zoomScaleNormal="100" zoomScaleSheetLayoutView="100" workbookViewId="0">
      <selection activeCell="P30" sqref="P30"/>
    </sheetView>
  </sheetViews>
  <sheetFormatPr defaultRowHeight="17.25"/>
  <cols>
    <col min="1" max="1" width="4.85546875" style="36" customWidth="1"/>
    <col min="2" max="2" width="16" style="40" customWidth="1"/>
    <col min="3" max="3" width="60.140625" style="36" customWidth="1"/>
    <col min="4" max="4" width="13" style="36" customWidth="1"/>
    <col min="5" max="5" width="10.7109375" style="36" customWidth="1"/>
    <col min="6" max="6" width="19.7109375" style="41" customWidth="1"/>
    <col min="7" max="7" width="10.85546875" style="41" customWidth="1"/>
    <col min="8" max="8" width="19.140625" style="41" customWidth="1"/>
    <col min="9" max="11" width="9.140625" style="36"/>
    <col min="12" max="12" width="20.7109375" style="36" customWidth="1"/>
    <col min="13" max="14" width="9.140625" style="36"/>
    <col min="15" max="15" width="11.28515625" style="36" bestFit="1" customWidth="1"/>
    <col min="16" max="16384" width="9.140625" style="36"/>
  </cols>
  <sheetData>
    <row r="1" spans="2:12" s="35" customFormat="1">
      <c r="B1" s="34"/>
      <c r="C1" s="34"/>
      <c r="D1" s="34"/>
      <c r="E1" s="34"/>
      <c r="F1" s="34"/>
      <c r="G1" s="34"/>
      <c r="H1" s="199" t="s">
        <v>169</v>
      </c>
    </row>
    <row r="2" spans="2:12" s="35" customFormat="1">
      <c r="B2" s="34"/>
      <c r="C2" s="34"/>
      <c r="D2" s="34"/>
      <c r="E2" s="34"/>
      <c r="F2" s="34"/>
      <c r="G2" s="34"/>
      <c r="H2" s="20" t="s">
        <v>101</v>
      </c>
    </row>
    <row r="3" spans="2:12" s="35" customFormat="1">
      <c r="B3" s="34"/>
      <c r="C3" s="34"/>
      <c r="D3" s="34"/>
      <c r="E3" s="34"/>
      <c r="F3" s="34"/>
      <c r="G3" s="34"/>
      <c r="H3" s="20" t="s">
        <v>1</v>
      </c>
    </row>
    <row r="4" spans="2:12" ht="8.25" customHeight="1"/>
    <row r="5" spans="2:12" ht="48" customHeight="1">
      <c r="B5" s="259" t="s">
        <v>102</v>
      </c>
      <c r="C5" s="259"/>
      <c r="D5" s="259"/>
      <c r="E5" s="259"/>
      <c r="F5" s="259"/>
      <c r="G5" s="259"/>
      <c r="H5" s="259"/>
    </row>
    <row r="6" spans="2:12" ht="75" customHeight="1">
      <c r="B6" s="260" t="s">
        <v>47</v>
      </c>
      <c r="C6" s="261" t="s">
        <v>48</v>
      </c>
      <c r="D6" s="261" t="s">
        <v>49</v>
      </c>
      <c r="E6" s="261" t="s">
        <v>50</v>
      </c>
      <c r="F6" s="262" t="s">
        <v>51</v>
      </c>
      <c r="G6" s="262" t="s">
        <v>116</v>
      </c>
      <c r="H6" s="262"/>
    </row>
    <row r="7" spans="2:12" ht="44.25" customHeight="1">
      <c r="B7" s="260"/>
      <c r="C7" s="261"/>
      <c r="D7" s="261"/>
      <c r="E7" s="261"/>
      <c r="F7" s="262"/>
      <c r="G7" s="168" t="s">
        <v>52</v>
      </c>
      <c r="H7" s="168" t="s">
        <v>53</v>
      </c>
    </row>
    <row r="8" spans="2:12" ht="17.25" customHeight="1">
      <c r="B8" s="255" t="s">
        <v>38</v>
      </c>
      <c r="C8" s="255"/>
      <c r="D8" s="255"/>
      <c r="E8" s="255"/>
      <c r="F8" s="255"/>
      <c r="G8" s="255"/>
      <c r="H8" s="207">
        <f>+H9</f>
        <v>3527532.3170000003</v>
      </c>
      <c r="I8" s="37"/>
      <c r="L8" s="38"/>
    </row>
    <row r="9" spans="2:12">
      <c r="B9" s="170" t="s">
        <v>93</v>
      </c>
      <c r="C9" s="171" t="s">
        <v>94</v>
      </c>
      <c r="D9" s="171" t="s">
        <v>54</v>
      </c>
      <c r="E9" s="263" t="s">
        <v>61</v>
      </c>
      <c r="F9" s="263"/>
      <c r="G9" s="263"/>
      <c r="H9" s="207">
        <f>+H10+H25</f>
        <v>3527532.3170000003</v>
      </c>
      <c r="J9" s="37"/>
      <c r="L9" s="39"/>
    </row>
    <row r="10" spans="2:12">
      <c r="B10" s="172" t="s">
        <v>95</v>
      </c>
      <c r="C10" s="255" t="s">
        <v>81</v>
      </c>
      <c r="D10" s="255"/>
      <c r="E10" s="255"/>
      <c r="F10" s="255"/>
      <c r="G10" s="255"/>
      <c r="H10" s="207">
        <f>SUM(H11+H16)</f>
        <v>3292598.2850000001</v>
      </c>
    </row>
    <row r="11" spans="2:12" s="44" customFormat="1" ht="21.75" customHeight="1">
      <c r="B11" s="264" t="s">
        <v>118</v>
      </c>
      <c r="C11" s="265"/>
      <c r="D11" s="265"/>
      <c r="E11" s="265"/>
      <c r="F11" s="265"/>
      <c r="G11" s="266"/>
      <c r="H11" s="207">
        <f>SUM(H12:H15)</f>
        <v>3243754.5060000001</v>
      </c>
    </row>
    <row r="12" spans="2:12">
      <c r="B12" s="173" t="s">
        <v>170</v>
      </c>
      <c r="C12" s="174" t="s">
        <v>171</v>
      </c>
      <c r="D12" s="171" t="s">
        <v>172</v>
      </c>
      <c r="E12" s="171" t="s">
        <v>55</v>
      </c>
      <c r="F12" s="175">
        <v>1532435801</v>
      </c>
      <c r="G12" s="171">
        <v>1</v>
      </c>
      <c r="H12" s="176">
        <f>+G12*F12/1000</f>
        <v>1532435.801</v>
      </c>
    </row>
    <row r="13" spans="2:12">
      <c r="B13" s="173" t="s">
        <v>173</v>
      </c>
      <c r="C13" s="174" t="s">
        <v>119</v>
      </c>
      <c r="D13" s="171" t="s">
        <v>172</v>
      </c>
      <c r="E13" s="171" t="s">
        <v>55</v>
      </c>
      <c r="F13" s="177">
        <v>1129718818</v>
      </c>
      <c r="G13" s="171">
        <v>1</v>
      </c>
      <c r="H13" s="176">
        <f>+G13*F13/1000</f>
        <v>1129718.818</v>
      </c>
    </row>
    <row r="14" spans="2:12">
      <c r="B14" s="173" t="s">
        <v>173</v>
      </c>
      <c r="C14" s="174" t="s">
        <v>119</v>
      </c>
      <c r="D14" s="171" t="s">
        <v>172</v>
      </c>
      <c r="E14" s="171" t="s">
        <v>55</v>
      </c>
      <c r="F14" s="177">
        <v>281599887</v>
      </c>
      <c r="G14" s="171">
        <v>1</v>
      </c>
      <c r="H14" s="176">
        <f>+G14*F14/1000</f>
        <v>281599.88699999999</v>
      </c>
    </row>
    <row r="15" spans="2:12">
      <c r="B15" s="173" t="s">
        <v>174</v>
      </c>
      <c r="C15" s="174" t="s">
        <v>171</v>
      </c>
      <c r="D15" s="171" t="s">
        <v>96</v>
      </c>
      <c r="E15" s="178" t="s">
        <v>55</v>
      </c>
      <c r="F15" s="177">
        <v>300000000</v>
      </c>
      <c r="G15" s="171">
        <v>1</v>
      </c>
      <c r="H15" s="176">
        <f>+G15*F15/1000</f>
        <v>300000</v>
      </c>
    </row>
    <row r="16" spans="2:12">
      <c r="B16" s="264" t="s">
        <v>121</v>
      </c>
      <c r="C16" s="265"/>
      <c r="D16" s="265"/>
      <c r="E16" s="265"/>
      <c r="F16" s="265"/>
      <c r="G16" s="266"/>
      <c r="H16" s="169">
        <f>SUM(H17:H24)</f>
        <v>48843.779000000002</v>
      </c>
    </row>
    <row r="17" spans="1:85">
      <c r="B17" s="173" t="s">
        <v>123</v>
      </c>
      <c r="C17" s="158" t="s">
        <v>122</v>
      </c>
      <c r="D17" s="171" t="s">
        <v>172</v>
      </c>
      <c r="E17" s="171" t="s">
        <v>55</v>
      </c>
      <c r="F17" s="177">
        <v>14957717</v>
      </c>
      <c r="G17" s="171">
        <v>1</v>
      </c>
      <c r="H17" s="176">
        <f t="shared" ref="H17:H24" si="0">+G17*F17/1000</f>
        <v>14957.717000000001</v>
      </c>
    </row>
    <row r="18" spans="1:85">
      <c r="B18" s="173" t="s">
        <v>123</v>
      </c>
      <c r="C18" s="158" t="s">
        <v>122</v>
      </c>
      <c r="D18" s="171" t="s">
        <v>172</v>
      </c>
      <c r="E18" s="171" t="s">
        <v>55</v>
      </c>
      <c r="F18" s="177">
        <v>10976150</v>
      </c>
      <c r="G18" s="171">
        <v>1</v>
      </c>
      <c r="H18" s="176">
        <f t="shared" si="0"/>
        <v>10976.15</v>
      </c>
    </row>
    <row r="19" spans="1:85">
      <c r="B19" s="173" t="s">
        <v>123</v>
      </c>
      <c r="C19" s="158" t="s">
        <v>122</v>
      </c>
      <c r="D19" s="171" t="s">
        <v>172</v>
      </c>
      <c r="E19" s="171" t="s">
        <v>55</v>
      </c>
      <c r="F19" s="177">
        <v>2736102</v>
      </c>
      <c r="G19" s="171">
        <v>1</v>
      </c>
      <c r="H19" s="176">
        <f t="shared" si="0"/>
        <v>2736.1019999999999</v>
      </c>
    </row>
    <row r="20" spans="1:85">
      <c r="B20" s="173" t="s">
        <v>175</v>
      </c>
      <c r="C20" s="158" t="s">
        <v>122</v>
      </c>
      <c r="D20" s="171" t="s">
        <v>96</v>
      </c>
      <c r="E20" s="171" t="s">
        <v>55</v>
      </c>
      <c r="F20" s="177">
        <v>555035</v>
      </c>
      <c r="G20" s="171">
        <v>1</v>
      </c>
      <c r="H20" s="176">
        <f t="shared" si="0"/>
        <v>555.03499999999997</v>
      </c>
    </row>
    <row r="21" spans="1:85" s="129" customFormat="1">
      <c r="A21" s="36"/>
      <c r="B21" s="179" t="s">
        <v>124</v>
      </c>
      <c r="C21" s="155" t="s">
        <v>125</v>
      </c>
      <c r="D21" s="178" t="s">
        <v>126</v>
      </c>
      <c r="E21" s="178" t="s">
        <v>55</v>
      </c>
      <c r="F21" s="177">
        <v>8974630</v>
      </c>
      <c r="G21" s="178">
        <v>1</v>
      </c>
      <c r="H21" s="180">
        <f t="shared" si="0"/>
        <v>8974.6299999999992</v>
      </c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128"/>
      <c r="AI21" s="128"/>
      <c r="AJ21" s="128"/>
      <c r="AK21" s="128"/>
      <c r="AL21" s="128"/>
      <c r="AM21" s="128"/>
      <c r="AN21" s="128"/>
      <c r="AO21" s="128"/>
      <c r="AP21" s="128"/>
      <c r="AQ21" s="128"/>
      <c r="AR21" s="128"/>
      <c r="AS21" s="128"/>
      <c r="AT21" s="128"/>
      <c r="AU21" s="128"/>
      <c r="AV21" s="128"/>
      <c r="AW21" s="128"/>
      <c r="AX21" s="128"/>
      <c r="AY21" s="128"/>
      <c r="AZ21" s="128"/>
      <c r="BA21" s="128"/>
      <c r="BB21" s="128"/>
      <c r="BC21" s="128"/>
      <c r="BD21" s="128"/>
      <c r="BE21" s="128"/>
      <c r="BF21" s="128"/>
      <c r="BG21" s="128"/>
      <c r="BH21" s="128"/>
      <c r="BI21" s="128"/>
      <c r="BJ21" s="128"/>
      <c r="BK21" s="128"/>
      <c r="BL21" s="128"/>
      <c r="BM21" s="128"/>
      <c r="BN21" s="128"/>
      <c r="BO21" s="128"/>
      <c r="BP21" s="128"/>
      <c r="BQ21" s="128"/>
      <c r="BR21" s="128"/>
      <c r="BS21" s="128"/>
      <c r="BT21" s="128"/>
      <c r="BU21" s="128"/>
      <c r="BV21" s="128"/>
      <c r="BW21" s="128"/>
      <c r="BX21" s="128"/>
      <c r="BY21" s="128"/>
      <c r="BZ21" s="128"/>
      <c r="CA21" s="128"/>
      <c r="CB21" s="128"/>
      <c r="CC21" s="128"/>
      <c r="CD21" s="128"/>
      <c r="CE21" s="128"/>
      <c r="CF21" s="128"/>
      <c r="CG21" s="128"/>
    </row>
    <row r="22" spans="1:85" s="129" customFormat="1">
      <c r="A22" s="36"/>
      <c r="B22" s="179" t="s">
        <v>124</v>
      </c>
      <c r="C22" s="155" t="s">
        <v>125</v>
      </c>
      <c r="D22" s="178" t="s">
        <v>126</v>
      </c>
      <c r="E22" s="178" t="s">
        <v>55</v>
      </c>
      <c r="F22" s="177">
        <v>6585690</v>
      </c>
      <c r="G22" s="178">
        <v>1</v>
      </c>
      <c r="H22" s="180">
        <f t="shared" si="0"/>
        <v>6585.69</v>
      </c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128"/>
      <c r="AI22" s="128"/>
      <c r="AJ22" s="128"/>
      <c r="AK22" s="128"/>
      <c r="AL22" s="128"/>
      <c r="AM22" s="128"/>
      <c r="AN22" s="128"/>
      <c r="AO22" s="128"/>
      <c r="AP22" s="128"/>
      <c r="AQ22" s="128"/>
      <c r="AR22" s="128"/>
      <c r="AS22" s="128"/>
      <c r="AT22" s="128"/>
      <c r="AU22" s="128"/>
      <c r="AV22" s="128"/>
      <c r="AW22" s="128"/>
      <c r="AX22" s="128"/>
      <c r="AY22" s="128"/>
      <c r="AZ22" s="128"/>
      <c r="BA22" s="128"/>
      <c r="BB22" s="128"/>
      <c r="BC22" s="128"/>
      <c r="BD22" s="128"/>
      <c r="BE22" s="128"/>
      <c r="BF22" s="128"/>
      <c r="BG22" s="128"/>
      <c r="BH22" s="128"/>
      <c r="BI22" s="128"/>
      <c r="BJ22" s="128"/>
      <c r="BK22" s="128"/>
      <c r="BL22" s="128"/>
      <c r="BM22" s="128"/>
      <c r="BN22" s="128"/>
      <c r="BO22" s="128"/>
      <c r="BP22" s="128"/>
      <c r="BQ22" s="128"/>
      <c r="BR22" s="128"/>
      <c r="BS22" s="128"/>
      <c r="BT22" s="128"/>
      <c r="BU22" s="128"/>
      <c r="BV22" s="128"/>
      <c r="BW22" s="128"/>
      <c r="BX22" s="128"/>
      <c r="BY22" s="128"/>
      <c r="BZ22" s="128"/>
      <c r="CA22" s="128"/>
      <c r="CB22" s="128"/>
      <c r="CC22" s="128"/>
      <c r="CD22" s="128"/>
      <c r="CE22" s="128"/>
      <c r="CF22" s="128"/>
      <c r="CG22" s="128"/>
    </row>
    <row r="23" spans="1:85" s="129" customFormat="1">
      <c r="A23" s="36"/>
      <c r="B23" s="179" t="s">
        <v>124</v>
      </c>
      <c r="C23" s="155" t="s">
        <v>125</v>
      </c>
      <c r="D23" s="178" t="s">
        <v>126</v>
      </c>
      <c r="E23" s="178" t="s">
        <v>55</v>
      </c>
      <c r="F23" s="177">
        <v>1641661</v>
      </c>
      <c r="G23" s="178">
        <v>1</v>
      </c>
      <c r="H23" s="180">
        <f>+G23*F23/1000</f>
        <v>1641.6610000000001</v>
      </c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128"/>
      <c r="AI23" s="128"/>
      <c r="AJ23" s="128"/>
      <c r="AK23" s="128"/>
      <c r="AL23" s="128"/>
      <c r="AM23" s="128"/>
      <c r="AN23" s="128"/>
      <c r="AO23" s="128"/>
      <c r="AP23" s="128"/>
      <c r="AQ23" s="128"/>
      <c r="AR23" s="128"/>
      <c r="AS23" s="128"/>
      <c r="AT23" s="128"/>
      <c r="AU23" s="128"/>
      <c r="AV23" s="128"/>
      <c r="AW23" s="128"/>
      <c r="AX23" s="128"/>
      <c r="AY23" s="128"/>
      <c r="AZ23" s="128"/>
      <c r="BA23" s="128"/>
      <c r="BB23" s="128"/>
      <c r="BC23" s="128"/>
      <c r="BD23" s="128"/>
      <c r="BE23" s="128"/>
      <c r="BF23" s="128"/>
      <c r="BG23" s="128"/>
      <c r="BH23" s="128"/>
      <c r="BI23" s="128"/>
      <c r="BJ23" s="128"/>
      <c r="BK23" s="128"/>
      <c r="BL23" s="128"/>
      <c r="BM23" s="128"/>
      <c r="BN23" s="128"/>
      <c r="BO23" s="128"/>
      <c r="BP23" s="128"/>
      <c r="BQ23" s="128"/>
      <c r="BR23" s="128"/>
      <c r="BS23" s="128"/>
      <c r="BT23" s="128"/>
      <c r="BU23" s="128"/>
      <c r="BV23" s="128"/>
      <c r="BW23" s="128"/>
      <c r="BX23" s="128"/>
      <c r="BY23" s="128"/>
      <c r="BZ23" s="128"/>
      <c r="CA23" s="128"/>
      <c r="CB23" s="128"/>
      <c r="CC23" s="128"/>
      <c r="CD23" s="128"/>
      <c r="CE23" s="128"/>
      <c r="CF23" s="128"/>
      <c r="CG23" s="128"/>
    </row>
    <row r="24" spans="1:85" s="129" customFormat="1">
      <c r="A24" s="36"/>
      <c r="B24" s="179" t="s">
        <v>124</v>
      </c>
      <c r="C24" s="155" t="s">
        <v>125</v>
      </c>
      <c r="D24" s="178" t="s">
        <v>126</v>
      </c>
      <c r="E24" s="178" t="s">
        <v>55</v>
      </c>
      <c r="F24" s="177">
        <v>2416794</v>
      </c>
      <c r="G24" s="178">
        <v>1</v>
      </c>
      <c r="H24" s="180">
        <f t="shared" si="0"/>
        <v>2416.7939999999999</v>
      </c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128"/>
      <c r="AI24" s="128"/>
      <c r="AJ24" s="128"/>
      <c r="AK24" s="128"/>
      <c r="AL24" s="128"/>
      <c r="AM24" s="128"/>
      <c r="AN24" s="128"/>
      <c r="AO24" s="128"/>
      <c r="AP24" s="128"/>
      <c r="AQ24" s="128"/>
      <c r="AR24" s="128"/>
      <c r="AS24" s="128"/>
      <c r="AT24" s="128"/>
      <c r="AU24" s="128"/>
      <c r="AV24" s="128"/>
      <c r="AW24" s="128"/>
      <c r="AX24" s="128"/>
      <c r="AY24" s="128"/>
      <c r="AZ24" s="128"/>
      <c r="BA24" s="128"/>
      <c r="BB24" s="128"/>
      <c r="BC24" s="128"/>
      <c r="BD24" s="128"/>
      <c r="BE24" s="128"/>
      <c r="BF24" s="128"/>
      <c r="BG24" s="128"/>
      <c r="BH24" s="128"/>
      <c r="BI24" s="128"/>
      <c r="BJ24" s="128"/>
      <c r="BK24" s="128"/>
      <c r="BL24" s="128"/>
      <c r="BM24" s="128"/>
      <c r="BN24" s="128"/>
      <c r="BO24" s="128"/>
      <c r="BP24" s="128"/>
      <c r="BQ24" s="128"/>
      <c r="BR24" s="128"/>
      <c r="BS24" s="128"/>
      <c r="BT24" s="128"/>
      <c r="BU24" s="128"/>
      <c r="BV24" s="128"/>
      <c r="BW24" s="128"/>
      <c r="BX24" s="128"/>
      <c r="BY24" s="128"/>
      <c r="BZ24" s="128"/>
      <c r="CA24" s="128"/>
      <c r="CB24" s="128"/>
      <c r="CC24" s="128"/>
      <c r="CD24" s="128"/>
      <c r="CE24" s="128"/>
      <c r="CF24" s="128"/>
      <c r="CG24" s="128"/>
    </row>
    <row r="25" spans="1:85" s="128" customFormat="1" ht="24.75" customHeight="1">
      <c r="B25" s="181" t="s">
        <v>117</v>
      </c>
      <c r="C25" s="255" t="s">
        <v>109</v>
      </c>
      <c r="D25" s="255"/>
      <c r="E25" s="255"/>
      <c r="F25" s="255"/>
      <c r="G25" s="255"/>
      <c r="H25" s="182">
        <f>H26+H29</f>
        <v>234934.03200000001</v>
      </c>
    </row>
    <row r="26" spans="1:85">
      <c r="B26" s="256" t="s">
        <v>127</v>
      </c>
      <c r="C26" s="257"/>
      <c r="D26" s="257"/>
      <c r="E26" s="257"/>
      <c r="F26" s="257"/>
      <c r="G26" s="258"/>
      <c r="H26" s="176">
        <f>SUM(H27:H28)</f>
        <v>232080</v>
      </c>
    </row>
    <row r="27" spans="1:85" ht="34.5">
      <c r="B27" s="173" t="s">
        <v>176</v>
      </c>
      <c r="C27" s="174" t="s">
        <v>129</v>
      </c>
      <c r="D27" s="171" t="s">
        <v>120</v>
      </c>
      <c r="E27" s="171" t="s">
        <v>55</v>
      </c>
      <c r="F27" s="177">
        <v>86040000</v>
      </c>
      <c r="G27" s="171">
        <v>1</v>
      </c>
      <c r="H27" s="176">
        <f t="shared" ref="H27:H28" si="1">+G27*F27/1000</f>
        <v>86040</v>
      </c>
    </row>
    <row r="28" spans="1:85" ht="34.5">
      <c r="B28" s="173" t="s">
        <v>177</v>
      </c>
      <c r="C28" s="174" t="s">
        <v>129</v>
      </c>
      <c r="D28" s="171" t="s">
        <v>120</v>
      </c>
      <c r="E28" s="171" t="s">
        <v>55</v>
      </c>
      <c r="F28" s="177">
        <v>146040000</v>
      </c>
      <c r="G28" s="171">
        <v>1</v>
      </c>
      <c r="H28" s="176">
        <f t="shared" si="1"/>
        <v>146040</v>
      </c>
    </row>
    <row r="29" spans="1:85">
      <c r="B29" s="256" t="s">
        <v>128</v>
      </c>
      <c r="C29" s="257"/>
      <c r="D29" s="257"/>
      <c r="E29" s="257"/>
      <c r="F29" s="257"/>
      <c r="G29" s="258"/>
      <c r="H29" s="176">
        <f>SUM(H30:H33)</f>
        <v>2854.0320000000002</v>
      </c>
    </row>
    <row r="30" spans="1:85">
      <c r="B30" s="179" t="s">
        <v>178</v>
      </c>
      <c r="C30" s="155" t="s">
        <v>122</v>
      </c>
      <c r="D30" s="178" t="s">
        <v>120</v>
      </c>
      <c r="E30" s="178" t="s">
        <v>55</v>
      </c>
      <c r="F30" s="177">
        <v>800000</v>
      </c>
      <c r="G30" s="178">
        <v>1</v>
      </c>
      <c r="H30" s="180">
        <f t="shared" ref="H30:H33" si="2">+G30*F30/1000</f>
        <v>800</v>
      </c>
    </row>
    <row r="31" spans="1:85">
      <c r="B31" s="179" t="s">
        <v>179</v>
      </c>
      <c r="C31" s="155" t="s">
        <v>122</v>
      </c>
      <c r="D31" s="178" t="s">
        <v>120</v>
      </c>
      <c r="E31" s="178" t="s">
        <v>55</v>
      </c>
      <c r="F31" s="177">
        <v>696000</v>
      </c>
      <c r="G31" s="178">
        <v>1</v>
      </c>
      <c r="H31" s="180">
        <f t="shared" si="2"/>
        <v>696</v>
      </c>
    </row>
    <row r="32" spans="1:85">
      <c r="B32" s="179" t="s">
        <v>124</v>
      </c>
      <c r="C32" s="155" t="s">
        <v>125</v>
      </c>
      <c r="D32" s="178" t="s">
        <v>126</v>
      </c>
      <c r="E32" s="178" t="s">
        <v>55</v>
      </c>
      <c r="F32" s="177">
        <v>502081</v>
      </c>
      <c r="G32" s="178">
        <v>1</v>
      </c>
      <c r="H32" s="180">
        <f t="shared" si="2"/>
        <v>502.08100000000002</v>
      </c>
    </row>
    <row r="33" spans="2:12">
      <c r="B33" s="179" t="s">
        <v>124</v>
      </c>
      <c r="C33" s="155" t="s">
        <v>125</v>
      </c>
      <c r="D33" s="178" t="s">
        <v>126</v>
      </c>
      <c r="E33" s="178" t="s">
        <v>55</v>
      </c>
      <c r="F33" s="177">
        <v>855951</v>
      </c>
      <c r="G33" s="178">
        <v>1</v>
      </c>
      <c r="H33" s="180">
        <f t="shared" si="2"/>
        <v>855.95100000000002</v>
      </c>
    </row>
    <row r="34" spans="2:12" ht="29.25" customHeight="1">
      <c r="B34" s="255" t="str">
        <f>Հ6!B8</f>
        <v xml:space="preserve">ՀՀ տարածքային կառավարման և ենթակառուցվածքների նախարարության ջրային կոմիտե </v>
      </c>
      <c r="C34" s="255"/>
      <c r="D34" s="255"/>
      <c r="E34" s="255"/>
      <c r="F34" s="255"/>
      <c r="G34" s="255"/>
      <c r="H34" s="169">
        <f>+H35+H39</f>
        <v>-2802395.7</v>
      </c>
      <c r="I34" s="37"/>
      <c r="L34" s="38"/>
    </row>
    <row r="35" spans="2:12">
      <c r="B35" s="170" t="s">
        <v>93</v>
      </c>
      <c r="C35" s="171" t="s">
        <v>200</v>
      </c>
      <c r="D35" s="171" t="s">
        <v>201</v>
      </c>
      <c r="E35" s="263" t="str">
        <f>Հ3!F17</f>
        <v xml:space="preserve"> Ոռոգում</v>
      </c>
      <c r="F35" s="263"/>
      <c r="G35" s="263"/>
      <c r="H35" s="169">
        <f>+H36+H42</f>
        <v>-2700000</v>
      </c>
      <c r="J35" s="37"/>
      <c r="L35" s="39"/>
    </row>
    <row r="36" spans="2:12">
      <c r="B36" s="172" t="s">
        <v>196</v>
      </c>
      <c r="C36" s="255" t="str">
        <f>Հ3!F23</f>
        <v xml:space="preserve"> Օրվա կարգավորման ջրավազանների կառուցում և վերակառուցում</v>
      </c>
      <c r="D36" s="255"/>
      <c r="E36" s="255"/>
      <c r="F36" s="255"/>
      <c r="G36" s="255"/>
      <c r="H36" s="169">
        <f>H37</f>
        <v>-2700000</v>
      </c>
    </row>
    <row r="37" spans="2:12" s="44" customFormat="1" ht="21.75" customHeight="1">
      <c r="B37" s="264" t="s">
        <v>118</v>
      </c>
      <c r="C37" s="265"/>
      <c r="D37" s="265"/>
      <c r="E37" s="265"/>
      <c r="F37" s="265"/>
      <c r="G37" s="266"/>
      <c r="H37" s="169">
        <f>H38</f>
        <v>-2700000</v>
      </c>
    </row>
    <row r="38" spans="2:12">
      <c r="B38" s="173" t="s">
        <v>197</v>
      </c>
      <c r="C38" s="174" t="s">
        <v>198</v>
      </c>
      <c r="D38" s="171" t="s">
        <v>96</v>
      </c>
      <c r="E38" s="171" t="s">
        <v>55</v>
      </c>
      <c r="F38" s="177">
        <v>2700000000</v>
      </c>
      <c r="G38" s="208">
        <v>-1</v>
      </c>
      <c r="H38" s="176">
        <f>G38*F38/1000</f>
        <v>-2700000</v>
      </c>
    </row>
    <row r="39" spans="2:12">
      <c r="B39" s="172" t="s">
        <v>199</v>
      </c>
      <c r="C39" s="255" t="str">
        <f>Հ3!F32</f>
        <v xml:space="preserve"> Փոքր և միջին ջրամբարների կառուցում</v>
      </c>
      <c r="D39" s="255"/>
      <c r="E39" s="255"/>
      <c r="F39" s="255"/>
      <c r="G39" s="255"/>
      <c r="H39" s="169">
        <f>H40</f>
        <v>-102395.7</v>
      </c>
    </row>
    <row r="40" spans="2:12" s="44" customFormat="1" ht="21.75" customHeight="1">
      <c r="B40" s="264" t="s">
        <v>118</v>
      </c>
      <c r="C40" s="265"/>
      <c r="D40" s="265"/>
      <c r="E40" s="265"/>
      <c r="F40" s="265"/>
      <c r="G40" s="266"/>
      <c r="H40" s="169">
        <f>H41</f>
        <v>-102395.7</v>
      </c>
    </row>
    <row r="41" spans="2:12">
      <c r="B41" s="173" t="s">
        <v>197</v>
      </c>
      <c r="C41" s="174" t="s">
        <v>198</v>
      </c>
      <c r="D41" s="171" t="s">
        <v>96</v>
      </c>
      <c r="E41" s="171" t="s">
        <v>55</v>
      </c>
      <c r="F41" s="177"/>
      <c r="G41" s="171"/>
      <c r="H41" s="176">
        <f>Հ3!G40</f>
        <v>-102395.7</v>
      </c>
    </row>
  </sheetData>
  <mergeCells count="21">
    <mergeCell ref="C39:G39"/>
    <mergeCell ref="B40:G40"/>
    <mergeCell ref="B34:G34"/>
    <mergeCell ref="E35:G35"/>
    <mergeCell ref="C36:G36"/>
    <mergeCell ref="B37:G37"/>
    <mergeCell ref="C25:G25"/>
    <mergeCell ref="B26:G26"/>
    <mergeCell ref="B29:G29"/>
    <mergeCell ref="B5:H5"/>
    <mergeCell ref="B6:B7"/>
    <mergeCell ref="C6:C7"/>
    <mergeCell ref="D6:D7"/>
    <mergeCell ref="E6:E7"/>
    <mergeCell ref="F6:F7"/>
    <mergeCell ref="G6:H6"/>
    <mergeCell ref="B8:G8"/>
    <mergeCell ref="E9:G9"/>
    <mergeCell ref="C10:G10"/>
    <mergeCell ref="B11:G11"/>
    <mergeCell ref="B16:G16"/>
  </mergeCells>
  <phoneticPr fontId="81" type="noConversion"/>
  <pageMargins left="0.7" right="0.7" top="0.75" bottom="0.75" header="0.3" footer="0.3"/>
  <pageSetup paperSize="9" scale="80" orientation="landscape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Հ1 </vt:lpstr>
      <vt:lpstr>Հ2</vt:lpstr>
      <vt:lpstr>Հ3</vt:lpstr>
      <vt:lpstr>Հ4</vt:lpstr>
      <vt:lpstr>Հ5</vt:lpstr>
      <vt:lpstr>Հ6</vt:lpstr>
      <vt:lpstr>Հ7</vt:lpstr>
      <vt:lpstr>Հ3!Print_Area</vt:lpstr>
      <vt:lpstr>Հ4!Print_Area</vt:lpstr>
      <vt:lpstr>Հ7!Print_Area</vt:lpstr>
      <vt:lpstr>'Հ1 '!Print_Titles</vt:lpstr>
      <vt:lpstr>Հ2!Print_Titles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Gayane Badalyan</cp:lastModifiedBy>
  <cp:lastPrinted>2024-08-20T10:36:33Z</cp:lastPrinted>
  <dcterms:created xsi:type="dcterms:W3CDTF">2020-05-26T05:50:11Z</dcterms:created>
  <dcterms:modified xsi:type="dcterms:W3CDTF">2024-10-10T13:01:52Z</dcterms:modified>
</cp:coreProperties>
</file>